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drawings/drawing53.xml" ContentType="application/vnd.openxmlformats-officedocument.drawing+xml"/>
  <Override PartName="/xl/ctrlProps/ctrlProp53.xml" ContentType="application/vnd.ms-excel.controlproperties+xml"/>
  <Override PartName="/xl/drawings/drawing54.xml" ContentType="application/vnd.openxmlformats-officedocument.drawing+xml"/>
  <Override PartName="/xl/ctrlProps/ctrlProp54.xml" ContentType="application/vnd.ms-excel.controlproperties+xml"/>
  <Override PartName="/xl/drawings/drawing55.xml" ContentType="application/vnd.openxmlformats-officedocument.drawing+xml"/>
  <Override PartName="/xl/ctrlProps/ctrlProp55.xml" ContentType="application/vnd.ms-excel.controlproperties+xml"/>
  <Override PartName="/xl/drawings/drawing56.xml" ContentType="application/vnd.openxmlformats-officedocument.drawing+xml"/>
  <Override PartName="/xl/ctrlProps/ctrlProp56.xml" ContentType="application/vnd.ms-excel.controlproperties+xml"/>
  <Override PartName="/xl/drawings/drawing57.xml" ContentType="application/vnd.openxmlformats-officedocument.drawing+xml"/>
  <Override PartName="/xl/ctrlProps/ctrlProp57.xml" ContentType="application/vnd.ms-excel.controlproperties+xml"/>
  <Override PartName="/xl/drawings/drawing58.xml" ContentType="application/vnd.openxmlformats-officedocument.drawing+xml"/>
  <Override PartName="/xl/ctrlProps/ctrlProp58.xml" ContentType="application/vnd.ms-excel.controlproperties+xml"/>
  <Override PartName="/xl/drawings/drawing59.xml" ContentType="application/vnd.openxmlformats-officedocument.drawing+xml"/>
  <Override PartName="/xl/ctrlProps/ctrlProp59.xml" ContentType="application/vnd.ms-excel.controlproperties+xml"/>
  <Override PartName="/xl/drawings/drawing60.xml" ContentType="application/vnd.openxmlformats-officedocument.drawing+xml"/>
  <Override PartName="/xl/ctrlProps/ctrlProp60.xml" ContentType="application/vnd.ms-excel.controlproperties+xml"/>
  <Override PartName="/xl/drawings/drawing61.xml" ContentType="application/vnd.openxmlformats-officedocument.drawing+xml"/>
  <Override PartName="/xl/ctrlProps/ctrlProp61.xml" ContentType="application/vnd.ms-excel.controlproperties+xml"/>
  <Override PartName="/xl/drawings/drawing62.xml" ContentType="application/vnd.openxmlformats-officedocument.drawing+xml"/>
  <Override PartName="/xl/ctrlProps/ctrlProp62.xml" ContentType="application/vnd.ms-excel.controlproperties+xml"/>
  <Override PartName="/xl/drawings/drawing63.xml" ContentType="application/vnd.openxmlformats-officedocument.drawing+xml"/>
  <Override PartName="/xl/ctrlProps/ctrlProp63.xml" ContentType="application/vnd.ms-excel.controlproperties+xml"/>
  <Override PartName="/xl/drawings/drawing64.xml" ContentType="application/vnd.openxmlformats-officedocument.drawing+xml"/>
  <Override PartName="/xl/ctrlProps/ctrlProp64.xml" ContentType="application/vnd.ms-excel.controlproperties+xml"/>
  <Override PartName="/xl/drawings/drawing65.xml" ContentType="application/vnd.openxmlformats-officedocument.drawing+xml"/>
  <Override PartName="/xl/ctrlProps/ctrlProp65.xml" ContentType="application/vnd.ms-excel.controlproperties+xml"/>
  <Override PartName="/xl/drawings/drawing66.xml" ContentType="application/vnd.openxmlformats-officedocument.drawing+xml"/>
  <Override PartName="/xl/ctrlProps/ctrlProp66.xml" ContentType="application/vnd.ms-excel.controlproperties+xml"/>
  <Override PartName="/xl/drawings/drawing67.xml" ContentType="application/vnd.openxmlformats-officedocument.drawing+xml"/>
  <Override PartName="/xl/ctrlProps/ctrlProp67.xml" ContentType="application/vnd.ms-excel.controlproperties+xml"/>
  <Override PartName="/xl/drawings/drawing68.xml" ContentType="application/vnd.openxmlformats-officedocument.drawing+xml"/>
  <Override PartName="/xl/ctrlProps/ctrlProp68.xml" ContentType="application/vnd.ms-excel.controlproperties+xml"/>
  <Override PartName="/xl/drawings/drawing69.xml" ContentType="application/vnd.openxmlformats-officedocument.drawing+xml"/>
  <Override PartName="/xl/ctrlProps/ctrlProp69.xml" ContentType="application/vnd.ms-excel.controlproperties+xml"/>
  <Override PartName="/xl/drawings/drawing70.xml" ContentType="application/vnd.openxmlformats-officedocument.drawing+xml"/>
  <Override PartName="/xl/ctrlProps/ctrlProp70.xml" ContentType="application/vnd.ms-excel.controlproperties+xml"/>
  <Override PartName="/xl/drawings/drawing71.xml" ContentType="application/vnd.openxmlformats-officedocument.drawing+xml"/>
  <Override PartName="/xl/ctrlProps/ctrlProp71.xml" ContentType="application/vnd.ms-excel.controlproperties+xml"/>
  <Override PartName="/xl/drawings/drawing72.xml" ContentType="application/vnd.openxmlformats-officedocument.drawing+xml"/>
  <Override PartName="/xl/ctrlProps/ctrlProp72.xml" ContentType="application/vnd.ms-excel.controlproperties+xml"/>
  <Override PartName="/xl/drawings/drawing73.xml" ContentType="application/vnd.openxmlformats-officedocument.drawing+xml"/>
  <Override PartName="/xl/ctrlProps/ctrlProp73.xml" ContentType="application/vnd.ms-excel.controlproperties+xml"/>
  <Override PartName="/xl/drawings/drawing74.xml" ContentType="application/vnd.openxmlformats-officedocument.drawing+xml"/>
  <Override PartName="/xl/ctrlProps/ctrlProp74.xml" ContentType="application/vnd.ms-excel.controlproperties+xml"/>
  <Override PartName="/xl/drawings/drawing75.xml" ContentType="application/vnd.openxmlformats-officedocument.drawing+xml"/>
  <Override PartName="/xl/ctrlProps/ctrlProp75.xml" ContentType="application/vnd.ms-excel.controlproperties+xml"/>
  <Override PartName="/xl/drawings/drawing76.xml" ContentType="application/vnd.openxmlformats-officedocument.drawing+xml"/>
  <Override PartName="/xl/ctrlProps/ctrlProp76.xml" ContentType="application/vnd.ms-excel.controlproperties+xml"/>
  <Override PartName="/xl/drawings/drawing77.xml" ContentType="application/vnd.openxmlformats-officedocument.drawing+xml"/>
  <Override PartName="/xl/ctrlProps/ctrlProp77.xml" ContentType="application/vnd.ms-excel.controlproperties+xml"/>
  <Override PartName="/xl/drawings/drawing78.xml" ContentType="application/vnd.openxmlformats-officedocument.drawing+xml"/>
  <Override PartName="/xl/ctrlProps/ctrlProp78.xml" ContentType="application/vnd.ms-excel.controlproperties+xml"/>
  <Override PartName="/xl/drawings/drawing79.xml" ContentType="application/vnd.openxmlformats-officedocument.drawing+xml"/>
  <Override PartName="/xl/ctrlProps/ctrlProp79.xml" ContentType="application/vnd.ms-excel.controlproperties+xml"/>
  <Override PartName="/xl/drawings/drawing80.xml" ContentType="application/vnd.openxmlformats-officedocument.drawing+xml"/>
  <Override PartName="/xl/ctrlProps/ctrlProp80.xml" ContentType="application/vnd.ms-excel.controlproperties+xml"/>
  <Override PartName="/xl/drawings/drawing81.xml" ContentType="application/vnd.openxmlformats-officedocument.drawing+xml"/>
  <Override PartName="/xl/ctrlProps/ctrlProp81.xml" ContentType="application/vnd.ms-excel.controlproperties+xml"/>
  <Override PartName="/xl/drawings/drawing82.xml" ContentType="application/vnd.openxmlformats-officedocument.drawing+xml"/>
  <Override PartName="/xl/ctrlProps/ctrlProp82.xml" ContentType="application/vnd.ms-excel.controlproperties+xml"/>
  <Override PartName="/xl/drawings/drawing83.xml" ContentType="application/vnd.openxmlformats-officedocument.drawing+xml"/>
  <Override PartName="/xl/ctrlProps/ctrlProp83.xml" ContentType="application/vnd.ms-excel.controlproperties+xml"/>
  <Override PartName="/xl/drawings/drawing84.xml" ContentType="application/vnd.openxmlformats-officedocument.drawing+xml"/>
  <Override PartName="/xl/ctrlProps/ctrlProp84.xml" ContentType="application/vnd.ms-excel.controlproperties+xml"/>
  <Override PartName="/xl/drawings/drawing85.xml" ContentType="application/vnd.openxmlformats-officedocument.drawing+xml"/>
  <Override PartName="/xl/ctrlProps/ctrlProp85.xml" ContentType="application/vnd.ms-excel.controlproperties+xml"/>
  <Override PartName="/xl/drawings/drawing86.xml" ContentType="application/vnd.openxmlformats-officedocument.drawing+xml"/>
  <Override PartName="/xl/ctrlProps/ctrlProp86.xml" ContentType="application/vnd.ms-excel.controlproperties+xml"/>
  <Override PartName="/xl/drawings/drawing87.xml" ContentType="application/vnd.openxmlformats-officedocument.drawing+xml"/>
  <Override PartName="/xl/ctrlProps/ctrlProp87.xml" ContentType="application/vnd.ms-excel.controlproperties+xml"/>
  <Override PartName="/xl/drawings/drawing88.xml" ContentType="application/vnd.openxmlformats-officedocument.drawing+xml"/>
  <Override PartName="/xl/ctrlProps/ctrlProp88.xml" ContentType="application/vnd.ms-excel.controlproperties+xml"/>
  <Override PartName="/xl/drawings/drawing89.xml" ContentType="application/vnd.openxmlformats-officedocument.drawing+xml"/>
  <Override PartName="/xl/ctrlProps/ctrlProp89.xml" ContentType="application/vnd.ms-excel.controlproperties+xml"/>
  <Override PartName="/xl/drawings/drawing90.xml" ContentType="application/vnd.openxmlformats-officedocument.drawing+xml"/>
  <Override PartName="/xl/ctrlProps/ctrlProp90.xml" ContentType="application/vnd.ms-excel.controlproperties+xml"/>
  <Override PartName="/xl/drawings/drawing91.xml" ContentType="application/vnd.openxmlformats-officedocument.drawing+xml"/>
  <Override PartName="/xl/ctrlProps/ctrlProp91.xml" ContentType="application/vnd.ms-excel.controlproperties+xml"/>
  <Override PartName="/xl/drawings/drawing92.xml" ContentType="application/vnd.openxmlformats-officedocument.drawing+xml"/>
  <Override PartName="/xl/ctrlProps/ctrlProp92.xml" ContentType="application/vnd.ms-excel.controlproperties+xml"/>
  <Override PartName="/xl/drawings/drawing93.xml" ContentType="application/vnd.openxmlformats-officedocument.drawing+xml"/>
  <Override PartName="/xl/ctrlProps/ctrlProp93.xml" ContentType="application/vnd.ms-excel.controlproperties+xml"/>
  <Override PartName="/xl/drawings/drawing94.xml" ContentType="application/vnd.openxmlformats-officedocument.drawing+xml"/>
  <Override PartName="/xl/ctrlProps/ctrlProp94.xml" ContentType="application/vnd.ms-excel.controlproperties+xml"/>
  <Override PartName="/xl/drawings/drawing95.xml" ContentType="application/vnd.openxmlformats-officedocument.drawing+xml"/>
  <Override PartName="/xl/ctrlProps/ctrlProp95.xml" ContentType="application/vnd.ms-excel.controlproperties+xml"/>
  <Override PartName="/xl/drawings/drawing96.xml" ContentType="application/vnd.openxmlformats-officedocument.drawing+xml"/>
  <Override PartName="/xl/ctrlProps/ctrlProp96.xml" ContentType="application/vnd.ms-excel.controlproperties+xml"/>
  <Override PartName="/xl/drawings/drawing97.xml" ContentType="application/vnd.openxmlformats-officedocument.drawing+xml"/>
  <Override PartName="/xl/ctrlProps/ctrlProp97.xml" ContentType="application/vnd.ms-excel.controlproperties+xml"/>
  <Override PartName="/xl/drawings/drawing98.xml" ContentType="application/vnd.openxmlformats-officedocument.drawing+xml"/>
  <Override PartName="/xl/ctrlProps/ctrlProp98.xml" ContentType="application/vnd.ms-excel.controlproperties+xml"/>
  <Override PartName="/xl/drawings/drawing99.xml" ContentType="application/vnd.openxmlformats-officedocument.drawing+xml"/>
  <Override PartName="/xl/ctrlProps/ctrlProp99.xml" ContentType="application/vnd.ms-excel.controlproperties+xml"/>
  <Override PartName="/xl/drawings/drawing100.xml" ContentType="application/vnd.openxmlformats-officedocument.drawing+xml"/>
  <Override PartName="/xl/ctrlProps/ctrlProp100.xml" ContentType="application/vnd.ms-excel.controlproperties+xml"/>
  <Override PartName="/xl/drawings/drawing101.xml" ContentType="application/vnd.openxmlformats-officedocument.drawing+xml"/>
  <Override PartName="/xl/ctrlProps/ctrlProp101.xml" ContentType="application/vnd.ms-excel.controlproperties+xml"/>
  <Override PartName="/xl/drawings/drawing102.xml" ContentType="application/vnd.openxmlformats-officedocument.drawing+xml"/>
  <Override PartName="/xl/ctrlProps/ctrlProp102.xml" ContentType="application/vnd.ms-excel.controlproperties+xml"/>
  <Override PartName="/xl/drawings/drawing103.xml" ContentType="application/vnd.openxmlformats-officedocument.drawing+xml"/>
  <Override PartName="/xl/ctrlProps/ctrlProp103.xml" ContentType="application/vnd.ms-excel.controlproperties+xml"/>
  <Override PartName="/xl/drawings/drawing104.xml" ContentType="application/vnd.openxmlformats-officedocument.drawing+xml"/>
  <Override PartName="/xl/ctrlProps/ctrlProp104.xml" ContentType="application/vnd.ms-excel.controlproperties+xml"/>
  <Override PartName="/xl/drawings/drawing105.xml" ContentType="application/vnd.openxmlformats-officedocument.drawing+xml"/>
  <Override PartName="/xl/ctrlProps/ctrlProp105.xml" ContentType="application/vnd.ms-excel.controlproperties+xml"/>
  <Override PartName="/xl/drawings/drawing106.xml" ContentType="application/vnd.openxmlformats-officedocument.drawing+xml"/>
  <Override PartName="/xl/ctrlProps/ctrlProp106.xml" ContentType="application/vnd.ms-excel.controlproperties+xml"/>
  <Override PartName="/xl/drawings/drawing107.xml" ContentType="application/vnd.openxmlformats-officedocument.drawing+xml"/>
  <Override PartName="/xl/ctrlProps/ctrlProp107.xml" ContentType="application/vnd.ms-excel.controlproperties+xml"/>
  <Override PartName="/xl/drawings/drawing108.xml" ContentType="application/vnd.openxmlformats-officedocument.drawing+xml"/>
  <Override PartName="/xl/ctrlProps/ctrlProp108.xml" ContentType="application/vnd.ms-excel.controlproperties+xml"/>
  <Override PartName="/xl/drawings/drawing109.xml" ContentType="application/vnd.openxmlformats-officedocument.drawing+xml"/>
  <Override PartName="/xl/ctrlProps/ctrlProp109.xml" ContentType="application/vnd.ms-excel.controlproperties+xml"/>
  <Override PartName="/xl/drawings/drawing110.xml" ContentType="application/vnd.openxmlformats-officedocument.drawing+xml"/>
  <Override PartName="/xl/ctrlProps/ctrlProp110.xml" ContentType="application/vnd.ms-excel.controlproperties+xml"/>
  <Override PartName="/xl/drawings/drawing111.xml" ContentType="application/vnd.openxmlformats-officedocument.drawing+xml"/>
  <Override PartName="/xl/ctrlProps/ctrlProp111.xml" ContentType="application/vnd.ms-excel.controlproperties+xml"/>
  <Override PartName="/xl/drawings/drawing112.xml" ContentType="application/vnd.openxmlformats-officedocument.drawing+xml"/>
  <Override PartName="/xl/ctrlProps/ctrlProp112.xml" ContentType="application/vnd.ms-excel.controlproperties+xml"/>
  <Override PartName="/xl/drawings/drawing113.xml" ContentType="application/vnd.openxmlformats-officedocument.drawing+xml"/>
  <Override PartName="/xl/ctrlProps/ctrlProp113.xml" ContentType="application/vnd.ms-excel.controlproperties+xml"/>
  <Override PartName="/xl/drawings/drawing114.xml" ContentType="application/vnd.openxmlformats-officedocument.drawing+xml"/>
  <Override PartName="/xl/ctrlProps/ctrlProp114.xml" ContentType="application/vnd.ms-excel.controlproperties+xml"/>
  <Override PartName="/xl/drawings/drawing115.xml" ContentType="application/vnd.openxmlformats-officedocument.drawing+xml"/>
  <Override PartName="/xl/ctrlProps/ctrlProp115.xml" ContentType="application/vnd.ms-excel.controlproperties+xml"/>
  <Override PartName="/xl/drawings/drawing116.xml" ContentType="application/vnd.openxmlformats-officedocument.drawing+xml"/>
  <Override PartName="/xl/ctrlProps/ctrlProp116.xml" ContentType="application/vnd.ms-excel.controlproperties+xml"/>
  <Override PartName="/xl/drawings/drawing117.xml" ContentType="application/vnd.openxmlformats-officedocument.drawing+xml"/>
  <Override PartName="/xl/ctrlProps/ctrlProp117.xml" ContentType="application/vnd.ms-excel.controlproperties+xml"/>
  <Override PartName="/xl/drawings/drawing118.xml" ContentType="application/vnd.openxmlformats-officedocument.drawing+xml"/>
  <Override PartName="/xl/ctrlProps/ctrlProp118.xml" ContentType="application/vnd.ms-excel.controlproperties+xml"/>
  <Override PartName="/xl/drawings/drawing119.xml" ContentType="application/vnd.openxmlformats-officedocument.drawing+xml"/>
  <Override PartName="/xl/ctrlProps/ctrlProp119.xml" ContentType="application/vnd.ms-excel.controlproperties+xml"/>
  <Override PartName="/xl/drawings/drawing120.xml" ContentType="application/vnd.openxmlformats-officedocument.drawing+xml"/>
  <Override PartName="/xl/ctrlProps/ctrlProp120.xml" ContentType="application/vnd.ms-excel.controlproperties+xml"/>
  <Override PartName="/xl/drawings/drawing121.xml" ContentType="application/vnd.openxmlformats-officedocument.drawing+xml"/>
  <Override PartName="/xl/ctrlProps/ctrlProp121.xml" ContentType="application/vnd.ms-excel.controlproperties+xml"/>
  <Override PartName="/xl/drawings/drawing122.xml" ContentType="application/vnd.openxmlformats-officedocument.drawing+xml"/>
  <Override PartName="/xl/ctrlProps/ctrlProp122.xml" ContentType="application/vnd.ms-excel.controlproperties+xml"/>
  <Override PartName="/xl/drawings/drawing123.xml" ContentType="application/vnd.openxmlformats-officedocument.drawing+xml"/>
  <Override PartName="/xl/ctrlProps/ctrlProp1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4385" yWindow="-15" windowWidth="14190" windowHeight="12105" tabRatio="825"/>
  </bookViews>
  <sheets>
    <sheet name="260420～" sheetId="459" r:id="rId1"/>
    <sheet name="260413～" sheetId="458" r:id="rId2"/>
    <sheet name="260406～" sheetId="457" r:id="rId3"/>
    <sheet name="260330～" sheetId="456" r:id="rId4"/>
    <sheet name="260323～" sheetId="455" r:id="rId5"/>
    <sheet name="260316～" sheetId="454" r:id="rId6"/>
    <sheet name="260309～" sheetId="453" r:id="rId7"/>
    <sheet name="260302～" sheetId="452" r:id="rId8"/>
    <sheet name="260223～" sheetId="451" r:id="rId9"/>
    <sheet name="260216～" sheetId="450" r:id="rId10"/>
    <sheet name="260209～" sheetId="449" r:id="rId11"/>
    <sheet name="260202～" sheetId="448" r:id="rId12"/>
    <sheet name="260126～" sheetId="447" r:id="rId13"/>
    <sheet name="260119～" sheetId="446" r:id="rId14"/>
    <sheet name="260112～" sheetId="445" r:id="rId15"/>
    <sheet name="260105～" sheetId="444" r:id="rId16"/>
    <sheet name="251229～" sheetId="443" r:id="rId17"/>
    <sheet name="251222～" sheetId="442" r:id="rId18"/>
    <sheet name="251215～" sheetId="441" r:id="rId19"/>
    <sheet name="251208～" sheetId="440" r:id="rId20"/>
    <sheet name="251201～" sheetId="439" r:id="rId21"/>
    <sheet name="251124～" sheetId="438" r:id="rId22"/>
    <sheet name="251117～" sheetId="437" r:id="rId23"/>
    <sheet name="251110～" sheetId="436" r:id="rId24"/>
    <sheet name="251103～" sheetId="435" r:id="rId25"/>
    <sheet name="251027～" sheetId="434" r:id="rId26"/>
    <sheet name="251020～" sheetId="433" r:id="rId27"/>
    <sheet name="251013～" sheetId="432" r:id="rId28"/>
    <sheet name="251006～" sheetId="431" r:id="rId29"/>
    <sheet name="250929～" sheetId="430" r:id="rId30"/>
    <sheet name="250922～" sheetId="429" r:id="rId31"/>
    <sheet name="250915～" sheetId="428" r:id="rId32"/>
    <sheet name="250908～" sheetId="427" r:id="rId33"/>
    <sheet name="250901～" sheetId="426" r:id="rId34"/>
    <sheet name="250825～" sheetId="425" r:id="rId35"/>
    <sheet name="250818～" sheetId="424" r:id="rId36"/>
    <sheet name="250811～" sheetId="423" r:id="rId37"/>
    <sheet name="250804～" sheetId="422" r:id="rId38"/>
    <sheet name="250728～" sheetId="421" r:id="rId39"/>
    <sheet name="250721～" sheetId="420" r:id="rId40"/>
    <sheet name="250714～" sheetId="419" r:id="rId41"/>
    <sheet name="250707～" sheetId="418" r:id="rId42"/>
    <sheet name="250630～" sheetId="417" r:id="rId43"/>
    <sheet name="250623～" sheetId="416" r:id="rId44"/>
    <sheet name="250616～" sheetId="415" r:id="rId45"/>
    <sheet name="250609～" sheetId="414" r:id="rId46"/>
    <sheet name="250602～" sheetId="413" r:id="rId47"/>
    <sheet name="250526～" sheetId="412" r:id="rId48"/>
    <sheet name="250519～" sheetId="411" r:id="rId49"/>
    <sheet name="250512～" sheetId="410" r:id="rId50"/>
    <sheet name="250505～" sheetId="409" r:id="rId51"/>
    <sheet name="250428～" sheetId="408" r:id="rId52"/>
    <sheet name="250421～" sheetId="407" r:id="rId53"/>
    <sheet name="250414～" sheetId="406" r:id="rId54"/>
    <sheet name="250407～" sheetId="405" r:id="rId55"/>
    <sheet name="250331～" sheetId="404" r:id="rId56"/>
    <sheet name="250324～" sheetId="403" r:id="rId57"/>
    <sheet name="250317～" sheetId="402" r:id="rId58"/>
    <sheet name="250310～" sheetId="401" r:id="rId59"/>
    <sheet name="250303～" sheetId="400" r:id="rId60"/>
    <sheet name="250224～" sheetId="399" r:id="rId61"/>
    <sheet name="250217～" sheetId="398" r:id="rId62"/>
    <sheet name="250210～" sheetId="397" r:id="rId63"/>
    <sheet name="250203～" sheetId="396" r:id="rId64"/>
    <sheet name="250127～" sheetId="395" r:id="rId65"/>
    <sheet name="250120～" sheetId="394" r:id="rId66"/>
    <sheet name="250113～" sheetId="393" r:id="rId67"/>
    <sheet name="250106～" sheetId="392" r:id="rId68"/>
    <sheet name="241230～" sheetId="391" r:id="rId69"/>
    <sheet name="241223～" sheetId="390" r:id="rId70"/>
    <sheet name="241216～" sheetId="389" r:id="rId71"/>
    <sheet name="241209～" sheetId="388" r:id="rId72"/>
    <sheet name="241202～" sheetId="387" r:id="rId73"/>
    <sheet name="241125～" sheetId="386" r:id="rId74"/>
    <sheet name="241118～" sheetId="385" r:id="rId75"/>
    <sheet name="241111～" sheetId="384" r:id="rId76"/>
    <sheet name="241104～" sheetId="383" r:id="rId77"/>
    <sheet name="241028～" sheetId="382" r:id="rId78"/>
    <sheet name="241021～" sheetId="381" r:id="rId79"/>
    <sheet name="241014～" sheetId="380" r:id="rId80"/>
    <sheet name="241007～" sheetId="379" r:id="rId81"/>
    <sheet name="240930～" sheetId="378" r:id="rId82"/>
    <sheet name="240923～" sheetId="377" r:id="rId83"/>
    <sheet name="240916～" sheetId="376" r:id="rId84"/>
    <sheet name="240909～" sheetId="375" r:id="rId85"/>
    <sheet name="240902～" sheetId="374" r:id="rId86"/>
    <sheet name="240826～" sheetId="373" r:id="rId87"/>
    <sheet name="240819～" sheetId="372" r:id="rId88"/>
    <sheet name="240812～" sheetId="371" r:id="rId89"/>
    <sheet name="240805～" sheetId="370" r:id="rId90"/>
    <sheet name="240729～" sheetId="369" r:id="rId91"/>
    <sheet name="240722～" sheetId="368" r:id="rId92"/>
    <sheet name="240715～" sheetId="367" r:id="rId93"/>
    <sheet name="240708～" sheetId="366" r:id="rId94"/>
    <sheet name="240701～" sheetId="365" r:id="rId95"/>
    <sheet name="240624～" sheetId="364" r:id="rId96"/>
    <sheet name="240617～" sheetId="363" r:id="rId97"/>
    <sheet name="240610～" sheetId="362" r:id="rId98"/>
    <sheet name="240603～" sheetId="361" r:id="rId99"/>
    <sheet name="240527～" sheetId="360" r:id="rId100"/>
    <sheet name="240520～" sheetId="359" r:id="rId101"/>
    <sheet name="240513～" sheetId="358" r:id="rId102"/>
    <sheet name="240506～" sheetId="357" r:id="rId103"/>
    <sheet name="240429～" sheetId="356" r:id="rId104"/>
    <sheet name="240422～" sheetId="355" r:id="rId105"/>
    <sheet name="240415～" sheetId="354" r:id="rId106"/>
    <sheet name="240408～" sheetId="353" r:id="rId107"/>
    <sheet name="240401～" sheetId="352" r:id="rId108"/>
    <sheet name="240325～" sheetId="351" r:id="rId109"/>
    <sheet name="240318～" sheetId="350" r:id="rId110"/>
    <sheet name="240311～" sheetId="349" r:id="rId111"/>
    <sheet name="240304～" sheetId="348" r:id="rId112"/>
    <sheet name="240226～" sheetId="347" r:id="rId113"/>
    <sheet name="240219～" sheetId="346" r:id="rId114"/>
    <sheet name="240212～" sheetId="345" r:id="rId115"/>
    <sheet name="240205～" sheetId="344" r:id="rId116"/>
    <sheet name="240129～" sheetId="343" r:id="rId117"/>
    <sheet name="240122～" sheetId="342" r:id="rId118"/>
    <sheet name="240115～" sheetId="341" r:id="rId119"/>
    <sheet name="240108～" sheetId="340" r:id="rId120"/>
    <sheet name="240101～" sheetId="339" r:id="rId121"/>
    <sheet name="フォーマット" sheetId="32" r:id="rId122"/>
    <sheet name="マクロ" sheetId="60" r:id="rId123"/>
  </sheets>
  <functionGroups builtInGroupCount="17"/>
  <calcPr calcId="145621" calcMode="manual"/>
</workbook>
</file>

<file path=xl/calcChain.xml><?xml version="1.0" encoding="utf-8"?>
<calcChain xmlns="http://schemas.openxmlformats.org/spreadsheetml/2006/main">
  <c r="M267" i="459" l="1"/>
  <c r="L267" i="459"/>
  <c r="K267" i="459"/>
  <c r="J267" i="459"/>
  <c r="I267" i="459"/>
  <c r="H267" i="459"/>
  <c r="G267" i="459"/>
  <c r="M261" i="459"/>
  <c r="L261" i="459"/>
  <c r="K261" i="459"/>
  <c r="J261" i="459"/>
  <c r="I261" i="459"/>
  <c r="H261" i="459"/>
  <c r="G261" i="459"/>
  <c r="M255" i="459"/>
  <c r="L255" i="459"/>
  <c r="K255" i="459"/>
  <c r="J255" i="459"/>
  <c r="I255" i="459"/>
  <c r="H255" i="459"/>
  <c r="G255" i="459"/>
  <c r="M249" i="459"/>
  <c r="L249" i="459"/>
  <c r="K249" i="459"/>
  <c r="J249" i="459"/>
  <c r="I249" i="459"/>
  <c r="H249" i="459"/>
  <c r="G249" i="459"/>
  <c r="M243" i="459"/>
  <c r="L243" i="459"/>
  <c r="K243" i="459"/>
  <c r="J243" i="459"/>
  <c r="I243" i="459"/>
  <c r="H243" i="459"/>
  <c r="G243" i="459"/>
  <c r="M237" i="459"/>
  <c r="L237" i="459"/>
  <c r="K237" i="459"/>
  <c r="J237" i="459"/>
  <c r="I237" i="459"/>
  <c r="H237" i="459"/>
  <c r="G237" i="459"/>
  <c r="M231" i="459"/>
  <c r="L231" i="459"/>
  <c r="K231" i="459"/>
  <c r="J231" i="459"/>
  <c r="I231" i="459"/>
  <c r="H231" i="459"/>
  <c r="G231" i="459"/>
  <c r="M225" i="459"/>
  <c r="L225" i="459"/>
  <c r="K225" i="459"/>
  <c r="J225" i="459"/>
  <c r="I225" i="459"/>
  <c r="H225" i="459"/>
  <c r="G225" i="459"/>
  <c r="M219" i="459"/>
  <c r="L219" i="459"/>
  <c r="K219" i="459"/>
  <c r="J219" i="459"/>
  <c r="I219" i="459"/>
  <c r="H219" i="459"/>
  <c r="G219" i="459"/>
  <c r="M213" i="459"/>
  <c r="L213" i="459"/>
  <c r="K213" i="459"/>
  <c r="J213" i="459"/>
  <c r="I213" i="459"/>
  <c r="H213" i="459"/>
  <c r="G213" i="459"/>
  <c r="M207" i="459"/>
  <c r="L207" i="459"/>
  <c r="K207" i="459"/>
  <c r="J207" i="459"/>
  <c r="I207" i="459"/>
  <c r="H207" i="459"/>
  <c r="G207" i="459"/>
  <c r="M201" i="459"/>
  <c r="L201" i="459"/>
  <c r="K201" i="459"/>
  <c r="J201" i="459"/>
  <c r="I201" i="459"/>
  <c r="H201" i="459"/>
  <c r="G201" i="459"/>
  <c r="M195" i="459"/>
  <c r="L195" i="459"/>
  <c r="K195" i="459"/>
  <c r="J195" i="459"/>
  <c r="I195" i="459"/>
  <c r="H195" i="459"/>
  <c r="G195" i="459"/>
  <c r="M189" i="459"/>
  <c r="L189" i="459"/>
  <c r="K189" i="459"/>
  <c r="J189" i="459"/>
  <c r="I189" i="459"/>
  <c r="H189" i="459"/>
  <c r="G189" i="459"/>
  <c r="M183" i="459"/>
  <c r="L183" i="459"/>
  <c r="K183" i="459"/>
  <c r="J183" i="459"/>
  <c r="I183" i="459"/>
  <c r="H183" i="459"/>
  <c r="G183" i="459"/>
  <c r="M177" i="459"/>
  <c r="L177" i="459"/>
  <c r="K177" i="459"/>
  <c r="J177" i="459"/>
  <c r="I177" i="459"/>
  <c r="H177" i="459"/>
  <c r="G177" i="459"/>
  <c r="M9" i="459"/>
  <c r="L9" i="459"/>
  <c r="K9" i="459"/>
  <c r="J9" i="459"/>
  <c r="I9" i="459"/>
  <c r="H9" i="459"/>
  <c r="G9" i="459"/>
  <c r="M15" i="459"/>
  <c r="L15" i="459"/>
  <c r="K15" i="459"/>
  <c r="J15" i="459"/>
  <c r="I15" i="459"/>
  <c r="H15" i="459"/>
  <c r="G15" i="459"/>
  <c r="M21" i="459"/>
  <c r="L21" i="459"/>
  <c r="K21" i="459"/>
  <c r="J21" i="459"/>
  <c r="I21" i="459"/>
  <c r="H21" i="459"/>
  <c r="G21" i="459"/>
  <c r="M171" i="459"/>
  <c r="L171" i="459"/>
  <c r="K171" i="459"/>
  <c r="J171" i="459"/>
  <c r="I171" i="459"/>
  <c r="H171" i="459"/>
  <c r="G171" i="459"/>
  <c r="M165" i="459"/>
  <c r="L165" i="459"/>
  <c r="K165" i="459"/>
  <c r="J165" i="459"/>
  <c r="I165" i="459"/>
  <c r="H165" i="459"/>
  <c r="G165" i="459"/>
  <c r="M159" i="459"/>
  <c r="L159" i="459"/>
  <c r="K159" i="459"/>
  <c r="J159" i="459"/>
  <c r="I159" i="459"/>
  <c r="H159" i="459"/>
  <c r="G159" i="459"/>
  <c r="M153" i="459"/>
  <c r="L153" i="459"/>
  <c r="K153" i="459"/>
  <c r="J153" i="459"/>
  <c r="I153" i="459"/>
  <c r="H153" i="459"/>
  <c r="G153" i="459"/>
  <c r="M147" i="459"/>
  <c r="L147" i="459"/>
  <c r="K147" i="459"/>
  <c r="J147" i="459"/>
  <c r="I147" i="459"/>
  <c r="H147" i="459"/>
  <c r="G147" i="459"/>
  <c r="M141" i="459"/>
  <c r="L141" i="459"/>
  <c r="K141" i="459"/>
  <c r="J141" i="459"/>
  <c r="I141" i="459"/>
  <c r="H141" i="459"/>
  <c r="G141" i="459"/>
  <c r="M135" i="459"/>
  <c r="L135" i="459"/>
  <c r="K135" i="459"/>
  <c r="J135" i="459"/>
  <c r="I135" i="459"/>
  <c r="H135" i="459"/>
  <c r="G135" i="459"/>
  <c r="M129" i="459"/>
  <c r="L129" i="459"/>
  <c r="K129" i="459"/>
  <c r="J129" i="459"/>
  <c r="I129" i="459"/>
  <c r="H129" i="459"/>
  <c r="G129" i="459"/>
  <c r="M123" i="459"/>
  <c r="L123" i="459"/>
  <c r="K123" i="459"/>
  <c r="J123" i="459"/>
  <c r="I123" i="459"/>
  <c r="H123" i="459"/>
  <c r="G123" i="459"/>
  <c r="M117" i="459"/>
  <c r="L117" i="459"/>
  <c r="K117" i="459"/>
  <c r="J117" i="459"/>
  <c r="I117" i="459"/>
  <c r="H117" i="459"/>
  <c r="G117" i="459"/>
  <c r="M111" i="459"/>
  <c r="L111" i="459"/>
  <c r="K111" i="459"/>
  <c r="J111" i="459"/>
  <c r="I111" i="459"/>
  <c r="H111" i="459"/>
  <c r="G111" i="459"/>
  <c r="M105" i="459"/>
  <c r="L105" i="459"/>
  <c r="K105" i="459"/>
  <c r="J105" i="459"/>
  <c r="I105" i="459"/>
  <c r="H105" i="459"/>
  <c r="G105" i="459"/>
  <c r="M99" i="459"/>
  <c r="L99" i="459"/>
  <c r="K99" i="459"/>
  <c r="J99" i="459"/>
  <c r="I99" i="459"/>
  <c r="H99" i="459"/>
  <c r="G99" i="459"/>
  <c r="M93" i="459"/>
  <c r="L93" i="459"/>
  <c r="K93" i="459"/>
  <c r="J93" i="459"/>
  <c r="I93" i="459"/>
  <c r="H93" i="459"/>
  <c r="G93" i="459"/>
  <c r="M87" i="459"/>
  <c r="L87" i="459"/>
  <c r="K87" i="459"/>
  <c r="J87" i="459"/>
  <c r="I87" i="459"/>
  <c r="H87" i="459"/>
  <c r="G87" i="459"/>
  <c r="M81" i="459"/>
  <c r="L81" i="459"/>
  <c r="K81" i="459"/>
  <c r="J81" i="459"/>
  <c r="I81" i="459"/>
  <c r="H81" i="459"/>
  <c r="G81" i="459"/>
  <c r="M75" i="459"/>
  <c r="L75" i="459"/>
  <c r="K75" i="459"/>
  <c r="J75" i="459"/>
  <c r="I75" i="459"/>
  <c r="H75" i="459"/>
  <c r="G75" i="459"/>
  <c r="M69" i="459"/>
  <c r="L69" i="459"/>
  <c r="K69" i="459"/>
  <c r="J69" i="459"/>
  <c r="I69" i="459"/>
  <c r="H69" i="459"/>
  <c r="G69" i="459"/>
  <c r="M63" i="459"/>
  <c r="L63" i="459"/>
  <c r="K63" i="459"/>
  <c r="J63" i="459"/>
  <c r="I63" i="459"/>
  <c r="H63" i="459"/>
  <c r="G63" i="459"/>
  <c r="M57" i="459"/>
  <c r="L57" i="459"/>
  <c r="K57" i="459"/>
  <c r="J57" i="459"/>
  <c r="I57" i="459"/>
  <c r="H57" i="459"/>
  <c r="G57" i="459"/>
  <c r="M51" i="459"/>
  <c r="L51" i="459"/>
  <c r="K51" i="459"/>
  <c r="J51" i="459"/>
  <c r="I51" i="459"/>
  <c r="H51" i="459"/>
  <c r="G51" i="459"/>
  <c r="M45" i="459"/>
  <c r="L45" i="459"/>
  <c r="K45" i="459"/>
  <c r="J45" i="459"/>
  <c r="I45" i="459"/>
  <c r="H45" i="459"/>
  <c r="G45" i="459"/>
  <c r="M39" i="459"/>
  <c r="L39" i="459"/>
  <c r="K39" i="459"/>
  <c r="J39" i="459"/>
  <c r="I39" i="459"/>
  <c r="H39" i="459"/>
  <c r="G39" i="459"/>
  <c r="M33" i="459"/>
  <c r="L33" i="459"/>
  <c r="K33" i="459"/>
  <c r="J33" i="459"/>
  <c r="I33" i="459"/>
  <c r="H33" i="459"/>
  <c r="G33" i="459"/>
  <c r="M27" i="459"/>
  <c r="L27" i="459"/>
  <c r="K27" i="459"/>
  <c r="J27" i="459"/>
  <c r="I27" i="459"/>
  <c r="H27" i="459"/>
  <c r="G27" i="459"/>
  <c r="M267" i="458" l="1"/>
  <c r="L267" i="458"/>
  <c r="K267" i="458"/>
  <c r="J267" i="458"/>
  <c r="I267" i="458"/>
  <c r="H267" i="458"/>
  <c r="G267" i="458"/>
  <c r="M261" i="458"/>
  <c r="L261" i="458"/>
  <c r="K261" i="458"/>
  <c r="J261" i="458"/>
  <c r="I261" i="458"/>
  <c r="H261" i="458"/>
  <c r="G261" i="458"/>
  <c r="M255" i="458"/>
  <c r="L255" i="458"/>
  <c r="K255" i="458"/>
  <c r="J255" i="458"/>
  <c r="I255" i="458"/>
  <c r="H255" i="458"/>
  <c r="G255" i="458"/>
  <c r="M249" i="458"/>
  <c r="L249" i="458"/>
  <c r="K249" i="458"/>
  <c r="J249" i="458"/>
  <c r="I249" i="458"/>
  <c r="H249" i="458"/>
  <c r="G249" i="458"/>
  <c r="M243" i="458"/>
  <c r="L243" i="458"/>
  <c r="K243" i="458"/>
  <c r="J243" i="458"/>
  <c r="I243" i="458"/>
  <c r="H243" i="458"/>
  <c r="G243" i="458"/>
  <c r="M237" i="458"/>
  <c r="L237" i="458"/>
  <c r="K237" i="458"/>
  <c r="J237" i="458"/>
  <c r="I237" i="458"/>
  <c r="H237" i="458"/>
  <c r="G237" i="458"/>
  <c r="M231" i="458"/>
  <c r="L231" i="458"/>
  <c r="K231" i="458"/>
  <c r="J231" i="458"/>
  <c r="I231" i="458"/>
  <c r="H231" i="458"/>
  <c r="G231" i="458"/>
  <c r="M225" i="458"/>
  <c r="L225" i="458"/>
  <c r="K225" i="458"/>
  <c r="J225" i="458"/>
  <c r="I225" i="458"/>
  <c r="H225" i="458"/>
  <c r="G225" i="458"/>
  <c r="M219" i="458"/>
  <c r="L219" i="458"/>
  <c r="K219" i="458"/>
  <c r="J219" i="458"/>
  <c r="I219" i="458"/>
  <c r="H219" i="458"/>
  <c r="G219" i="458"/>
  <c r="M213" i="458"/>
  <c r="L213" i="458"/>
  <c r="K213" i="458"/>
  <c r="J213" i="458"/>
  <c r="I213" i="458"/>
  <c r="H213" i="458"/>
  <c r="G213" i="458"/>
  <c r="M207" i="458"/>
  <c r="L207" i="458"/>
  <c r="K207" i="458"/>
  <c r="J207" i="458"/>
  <c r="I207" i="458"/>
  <c r="H207" i="458"/>
  <c r="G207" i="458"/>
  <c r="M201" i="458"/>
  <c r="L201" i="458"/>
  <c r="K201" i="458"/>
  <c r="J201" i="458"/>
  <c r="I201" i="458"/>
  <c r="H201" i="458"/>
  <c r="G201" i="458"/>
  <c r="M195" i="458"/>
  <c r="L195" i="458"/>
  <c r="K195" i="458"/>
  <c r="J195" i="458"/>
  <c r="I195" i="458"/>
  <c r="H195" i="458"/>
  <c r="G195" i="458"/>
  <c r="M189" i="458"/>
  <c r="L189" i="458"/>
  <c r="K189" i="458"/>
  <c r="J189" i="458"/>
  <c r="I189" i="458"/>
  <c r="H189" i="458"/>
  <c r="G189" i="458"/>
  <c r="M183" i="458"/>
  <c r="L183" i="458"/>
  <c r="K183" i="458"/>
  <c r="J183" i="458"/>
  <c r="I183" i="458"/>
  <c r="H183" i="458"/>
  <c r="G183" i="458"/>
  <c r="M177" i="458"/>
  <c r="L177" i="458"/>
  <c r="K177" i="458"/>
  <c r="J177" i="458"/>
  <c r="I177" i="458"/>
  <c r="H177" i="458"/>
  <c r="G177" i="458"/>
  <c r="M171" i="458"/>
  <c r="L171" i="458"/>
  <c r="K171" i="458"/>
  <c r="J171" i="458"/>
  <c r="I171" i="458"/>
  <c r="H171" i="458"/>
  <c r="G171" i="458"/>
  <c r="M165" i="458"/>
  <c r="L165" i="458"/>
  <c r="K165" i="458"/>
  <c r="J165" i="458"/>
  <c r="I165" i="458"/>
  <c r="H165" i="458"/>
  <c r="G165" i="458"/>
  <c r="M159" i="458"/>
  <c r="L159" i="458"/>
  <c r="K159" i="458"/>
  <c r="J159" i="458"/>
  <c r="I159" i="458"/>
  <c r="H159" i="458"/>
  <c r="G159" i="458"/>
  <c r="M153" i="458"/>
  <c r="L153" i="458"/>
  <c r="K153" i="458"/>
  <c r="J153" i="458"/>
  <c r="I153" i="458"/>
  <c r="H153" i="458"/>
  <c r="G153" i="458"/>
  <c r="M147" i="458"/>
  <c r="L147" i="458"/>
  <c r="K147" i="458"/>
  <c r="J147" i="458"/>
  <c r="I147" i="458"/>
  <c r="H147" i="458"/>
  <c r="G147" i="458"/>
  <c r="M141" i="458"/>
  <c r="L141" i="458"/>
  <c r="K141" i="458"/>
  <c r="J141" i="458"/>
  <c r="I141" i="458"/>
  <c r="H141" i="458"/>
  <c r="G141" i="458"/>
  <c r="M135" i="458"/>
  <c r="L135" i="458"/>
  <c r="K135" i="458"/>
  <c r="J135" i="458"/>
  <c r="I135" i="458"/>
  <c r="H135" i="458"/>
  <c r="G135" i="458"/>
  <c r="M129" i="458"/>
  <c r="L129" i="458"/>
  <c r="K129" i="458"/>
  <c r="J129" i="458"/>
  <c r="I129" i="458"/>
  <c r="H129" i="458"/>
  <c r="G129" i="458"/>
  <c r="M123" i="458"/>
  <c r="L123" i="458"/>
  <c r="K123" i="458"/>
  <c r="J123" i="458"/>
  <c r="I123" i="458"/>
  <c r="H123" i="458"/>
  <c r="G123" i="458"/>
  <c r="M117" i="458"/>
  <c r="L117" i="458"/>
  <c r="K117" i="458"/>
  <c r="J117" i="458"/>
  <c r="I117" i="458"/>
  <c r="H117" i="458"/>
  <c r="G117" i="458"/>
  <c r="M111" i="458"/>
  <c r="L111" i="458"/>
  <c r="K111" i="458"/>
  <c r="J111" i="458"/>
  <c r="I111" i="458"/>
  <c r="H111" i="458"/>
  <c r="G111" i="458"/>
  <c r="M105" i="458"/>
  <c r="L105" i="458"/>
  <c r="K105" i="458"/>
  <c r="J105" i="458"/>
  <c r="I105" i="458"/>
  <c r="H105" i="458"/>
  <c r="G105" i="458"/>
  <c r="M99" i="458"/>
  <c r="L99" i="458"/>
  <c r="K99" i="458"/>
  <c r="J99" i="458"/>
  <c r="I99" i="458"/>
  <c r="H99" i="458"/>
  <c r="G99" i="458"/>
  <c r="M93" i="458"/>
  <c r="L93" i="458"/>
  <c r="K93" i="458"/>
  <c r="J93" i="458"/>
  <c r="I93" i="458"/>
  <c r="H93" i="458"/>
  <c r="G93" i="458"/>
  <c r="M87" i="458"/>
  <c r="L87" i="458"/>
  <c r="K87" i="458"/>
  <c r="J87" i="458"/>
  <c r="I87" i="458"/>
  <c r="H87" i="458"/>
  <c r="G87" i="458"/>
  <c r="M81" i="458"/>
  <c r="L81" i="458"/>
  <c r="K81" i="458"/>
  <c r="J81" i="458"/>
  <c r="I81" i="458"/>
  <c r="H81" i="458"/>
  <c r="G81" i="458"/>
  <c r="M75" i="458"/>
  <c r="L75" i="458"/>
  <c r="K75" i="458"/>
  <c r="J75" i="458"/>
  <c r="I75" i="458"/>
  <c r="H75" i="458"/>
  <c r="G75" i="458"/>
  <c r="M69" i="458"/>
  <c r="L69" i="458"/>
  <c r="K69" i="458"/>
  <c r="J69" i="458"/>
  <c r="I69" i="458"/>
  <c r="H69" i="458"/>
  <c r="G69" i="458"/>
  <c r="M63" i="458"/>
  <c r="L63" i="458"/>
  <c r="K63" i="458"/>
  <c r="J63" i="458"/>
  <c r="I63" i="458"/>
  <c r="H63" i="458"/>
  <c r="G63" i="458"/>
  <c r="M57" i="458"/>
  <c r="L57" i="458"/>
  <c r="K57" i="458"/>
  <c r="J57" i="458"/>
  <c r="I57" i="458"/>
  <c r="H57" i="458"/>
  <c r="G57" i="458"/>
  <c r="M51" i="458"/>
  <c r="L51" i="458"/>
  <c r="K51" i="458"/>
  <c r="J51" i="458"/>
  <c r="I51" i="458"/>
  <c r="H51" i="458"/>
  <c r="G51" i="458"/>
  <c r="M45" i="458"/>
  <c r="L45" i="458"/>
  <c r="K45" i="458"/>
  <c r="J45" i="458"/>
  <c r="I45" i="458"/>
  <c r="H45" i="458"/>
  <c r="G45" i="458"/>
  <c r="M39" i="458"/>
  <c r="L39" i="458"/>
  <c r="K39" i="458"/>
  <c r="J39" i="458"/>
  <c r="I39" i="458"/>
  <c r="H39" i="458"/>
  <c r="G39" i="458"/>
  <c r="M33" i="458"/>
  <c r="L33" i="458"/>
  <c r="K33" i="458"/>
  <c r="J33" i="458"/>
  <c r="I33" i="458"/>
  <c r="H33" i="458"/>
  <c r="G33" i="458"/>
  <c r="M27" i="458"/>
  <c r="L27" i="458"/>
  <c r="K27" i="458"/>
  <c r="J27" i="458"/>
  <c r="I27" i="458"/>
  <c r="H27" i="458"/>
  <c r="G27" i="458"/>
  <c r="M21" i="458"/>
  <c r="L21" i="458"/>
  <c r="K21" i="458"/>
  <c r="J21" i="458"/>
  <c r="I21" i="458"/>
  <c r="H21" i="458"/>
  <c r="G21" i="458"/>
  <c r="M15" i="458"/>
  <c r="L15" i="458"/>
  <c r="K15" i="458"/>
  <c r="J15" i="458"/>
  <c r="I15" i="458"/>
  <c r="H15" i="458"/>
  <c r="G15" i="458"/>
  <c r="M9" i="458"/>
  <c r="L9" i="458"/>
  <c r="K9" i="458"/>
  <c r="J9" i="458"/>
  <c r="I9" i="458"/>
  <c r="H9" i="458"/>
  <c r="G9" i="458"/>
  <c r="M267" i="457" l="1"/>
  <c r="L267" i="457"/>
  <c r="K267" i="457"/>
  <c r="J267" i="457"/>
  <c r="I267" i="457"/>
  <c r="H267" i="457"/>
  <c r="G267" i="457"/>
  <c r="M261" i="457"/>
  <c r="L261" i="457"/>
  <c r="K261" i="457"/>
  <c r="J261" i="457"/>
  <c r="I261" i="457"/>
  <c r="H261" i="457"/>
  <c r="G261" i="457"/>
  <c r="M255" i="457"/>
  <c r="L255" i="457"/>
  <c r="K255" i="457"/>
  <c r="J255" i="457"/>
  <c r="I255" i="457"/>
  <c r="H255" i="457"/>
  <c r="G255" i="457"/>
  <c r="M249" i="457"/>
  <c r="L249" i="457"/>
  <c r="K249" i="457"/>
  <c r="J249" i="457"/>
  <c r="I249" i="457"/>
  <c r="H249" i="457"/>
  <c r="G249" i="457"/>
  <c r="M243" i="457"/>
  <c r="L243" i="457"/>
  <c r="K243" i="457"/>
  <c r="J243" i="457"/>
  <c r="I243" i="457"/>
  <c r="H243" i="457"/>
  <c r="G243" i="457"/>
  <c r="M237" i="457"/>
  <c r="L237" i="457"/>
  <c r="K237" i="457"/>
  <c r="J237" i="457"/>
  <c r="I237" i="457"/>
  <c r="H237" i="457"/>
  <c r="G237" i="457"/>
  <c r="M231" i="457"/>
  <c r="L231" i="457"/>
  <c r="K231" i="457"/>
  <c r="J231" i="457"/>
  <c r="I231" i="457"/>
  <c r="H231" i="457"/>
  <c r="G231" i="457"/>
  <c r="M225" i="457"/>
  <c r="L225" i="457"/>
  <c r="K225" i="457"/>
  <c r="J225" i="457"/>
  <c r="I225" i="457"/>
  <c r="H225" i="457"/>
  <c r="G225" i="457"/>
  <c r="M219" i="457"/>
  <c r="L219" i="457"/>
  <c r="K219" i="457"/>
  <c r="J219" i="457"/>
  <c r="I219" i="457"/>
  <c r="H219" i="457"/>
  <c r="G219" i="457"/>
  <c r="M213" i="457"/>
  <c r="L213" i="457"/>
  <c r="K213" i="457"/>
  <c r="J213" i="457"/>
  <c r="I213" i="457"/>
  <c r="H213" i="457"/>
  <c r="G213" i="457"/>
  <c r="M207" i="457"/>
  <c r="L207" i="457"/>
  <c r="K207" i="457"/>
  <c r="J207" i="457"/>
  <c r="I207" i="457"/>
  <c r="H207" i="457"/>
  <c r="G207" i="457"/>
  <c r="M201" i="457"/>
  <c r="L201" i="457"/>
  <c r="K201" i="457"/>
  <c r="J201" i="457"/>
  <c r="I201" i="457"/>
  <c r="H201" i="457"/>
  <c r="G201" i="457"/>
  <c r="M195" i="457"/>
  <c r="L195" i="457"/>
  <c r="K195" i="457"/>
  <c r="J195" i="457"/>
  <c r="I195" i="457"/>
  <c r="H195" i="457"/>
  <c r="G195" i="457"/>
  <c r="M189" i="457"/>
  <c r="L189" i="457"/>
  <c r="K189" i="457"/>
  <c r="J189" i="457"/>
  <c r="I189" i="457"/>
  <c r="H189" i="457"/>
  <c r="G189" i="457"/>
  <c r="M9" i="457"/>
  <c r="L9" i="457"/>
  <c r="K9" i="457"/>
  <c r="J9" i="457"/>
  <c r="I9" i="457"/>
  <c r="H9" i="457"/>
  <c r="G9" i="457"/>
  <c r="M15" i="457"/>
  <c r="L15" i="457"/>
  <c r="K15" i="457"/>
  <c r="J15" i="457"/>
  <c r="I15" i="457"/>
  <c r="H15" i="457"/>
  <c r="G15" i="457"/>
  <c r="M21" i="457"/>
  <c r="L21" i="457"/>
  <c r="K21" i="457"/>
  <c r="J21" i="457"/>
  <c r="I21" i="457"/>
  <c r="H21" i="457"/>
  <c r="G21" i="457"/>
  <c r="M27" i="457"/>
  <c r="L27" i="457"/>
  <c r="K27" i="457"/>
  <c r="J27" i="457"/>
  <c r="I27" i="457"/>
  <c r="H27" i="457"/>
  <c r="G27" i="457"/>
  <c r="M33" i="457"/>
  <c r="L33" i="457"/>
  <c r="K33" i="457"/>
  <c r="J33" i="457"/>
  <c r="I33" i="457"/>
  <c r="H33" i="457"/>
  <c r="G33" i="457"/>
  <c r="M183" i="457"/>
  <c r="L183" i="457"/>
  <c r="K183" i="457"/>
  <c r="J183" i="457"/>
  <c r="I183" i="457"/>
  <c r="H183" i="457"/>
  <c r="G183" i="457"/>
  <c r="M177" i="457"/>
  <c r="L177" i="457"/>
  <c r="K177" i="457"/>
  <c r="J177" i="457"/>
  <c r="I177" i="457"/>
  <c r="H177" i="457"/>
  <c r="G177" i="457"/>
  <c r="M171" i="457"/>
  <c r="L171" i="457"/>
  <c r="K171" i="457"/>
  <c r="J171" i="457"/>
  <c r="I171" i="457"/>
  <c r="H171" i="457"/>
  <c r="G171" i="457"/>
  <c r="M165" i="457"/>
  <c r="L165" i="457"/>
  <c r="K165" i="457"/>
  <c r="J165" i="457"/>
  <c r="I165" i="457"/>
  <c r="H165" i="457"/>
  <c r="G165" i="457"/>
  <c r="M159" i="457"/>
  <c r="L159" i="457"/>
  <c r="K159" i="457"/>
  <c r="J159" i="457"/>
  <c r="I159" i="457"/>
  <c r="H159" i="457"/>
  <c r="G159" i="457"/>
  <c r="M153" i="457"/>
  <c r="L153" i="457"/>
  <c r="K153" i="457"/>
  <c r="J153" i="457"/>
  <c r="I153" i="457"/>
  <c r="H153" i="457"/>
  <c r="G153" i="457"/>
  <c r="M147" i="457"/>
  <c r="L147" i="457"/>
  <c r="K147" i="457"/>
  <c r="J147" i="457"/>
  <c r="I147" i="457"/>
  <c r="H147" i="457"/>
  <c r="G147" i="457"/>
  <c r="M141" i="457"/>
  <c r="L141" i="457"/>
  <c r="K141" i="457"/>
  <c r="J141" i="457"/>
  <c r="I141" i="457"/>
  <c r="H141" i="457"/>
  <c r="G141" i="457"/>
  <c r="M135" i="457"/>
  <c r="L135" i="457"/>
  <c r="K135" i="457"/>
  <c r="J135" i="457"/>
  <c r="I135" i="457"/>
  <c r="H135" i="457"/>
  <c r="G135" i="457"/>
  <c r="M129" i="457"/>
  <c r="L129" i="457"/>
  <c r="K129" i="457"/>
  <c r="J129" i="457"/>
  <c r="I129" i="457"/>
  <c r="H129" i="457"/>
  <c r="G129" i="457"/>
  <c r="M123" i="457"/>
  <c r="L123" i="457"/>
  <c r="K123" i="457"/>
  <c r="J123" i="457"/>
  <c r="I123" i="457"/>
  <c r="H123" i="457"/>
  <c r="G123" i="457"/>
  <c r="M117" i="457"/>
  <c r="L117" i="457"/>
  <c r="K117" i="457"/>
  <c r="J117" i="457"/>
  <c r="I117" i="457"/>
  <c r="H117" i="457"/>
  <c r="G117" i="457"/>
  <c r="M111" i="457"/>
  <c r="L111" i="457"/>
  <c r="K111" i="457"/>
  <c r="J111" i="457"/>
  <c r="I111" i="457"/>
  <c r="H111" i="457"/>
  <c r="G111" i="457"/>
  <c r="M105" i="457"/>
  <c r="L105" i="457"/>
  <c r="K105" i="457"/>
  <c r="J105" i="457"/>
  <c r="I105" i="457"/>
  <c r="H105" i="457"/>
  <c r="G105" i="457"/>
  <c r="M99" i="457"/>
  <c r="L99" i="457"/>
  <c r="K99" i="457"/>
  <c r="J99" i="457"/>
  <c r="I99" i="457"/>
  <c r="H99" i="457"/>
  <c r="G99" i="457"/>
  <c r="M93" i="457"/>
  <c r="L93" i="457"/>
  <c r="K93" i="457"/>
  <c r="J93" i="457"/>
  <c r="I93" i="457"/>
  <c r="H93" i="457"/>
  <c r="G93" i="457"/>
  <c r="M87" i="457"/>
  <c r="L87" i="457"/>
  <c r="K87" i="457"/>
  <c r="J87" i="457"/>
  <c r="I87" i="457"/>
  <c r="H87" i="457"/>
  <c r="G87" i="457"/>
  <c r="M81" i="457"/>
  <c r="L81" i="457"/>
  <c r="K81" i="457"/>
  <c r="J81" i="457"/>
  <c r="I81" i="457"/>
  <c r="H81" i="457"/>
  <c r="G81" i="457"/>
  <c r="M75" i="457"/>
  <c r="L75" i="457"/>
  <c r="K75" i="457"/>
  <c r="J75" i="457"/>
  <c r="I75" i="457"/>
  <c r="H75" i="457"/>
  <c r="G75" i="457"/>
  <c r="M69" i="457"/>
  <c r="L69" i="457"/>
  <c r="K69" i="457"/>
  <c r="J69" i="457"/>
  <c r="I69" i="457"/>
  <c r="H69" i="457"/>
  <c r="G69" i="457"/>
  <c r="M63" i="457"/>
  <c r="L63" i="457"/>
  <c r="K63" i="457"/>
  <c r="J63" i="457"/>
  <c r="I63" i="457"/>
  <c r="H63" i="457"/>
  <c r="G63" i="457"/>
  <c r="M57" i="457"/>
  <c r="L57" i="457"/>
  <c r="K57" i="457"/>
  <c r="J57" i="457"/>
  <c r="I57" i="457"/>
  <c r="H57" i="457"/>
  <c r="G57" i="457"/>
  <c r="M51" i="457"/>
  <c r="L51" i="457"/>
  <c r="K51" i="457"/>
  <c r="J51" i="457"/>
  <c r="I51" i="457"/>
  <c r="H51" i="457"/>
  <c r="G51" i="457"/>
  <c r="M45" i="457"/>
  <c r="L45" i="457"/>
  <c r="K45" i="457"/>
  <c r="J45" i="457"/>
  <c r="I45" i="457"/>
  <c r="H45" i="457"/>
  <c r="G45" i="457"/>
  <c r="M39" i="457"/>
  <c r="L39" i="457"/>
  <c r="K39" i="457"/>
  <c r="J39" i="457"/>
  <c r="I39" i="457"/>
  <c r="H39" i="457"/>
  <c r="G39" i="457"/>
  <c r="M267" i="456" l="1"/>
  <c r="L267" i="456"/>
  <c r="K267" i="456"/>
  <c r="J267" i="456"/>
  <c r="I267" i="456"/>
  <c r="H267" i="456"/>
  <c r="G267" i="456"/>
  <c r="M261" i="456"/>
  <c r="L261" i="456"/>
  <c r="K261" i="456"/>
  <c r="J261" i="456"/>
  <c r="I261" i="456"/>
  <c r="H261" i="456"/>
  <c r="G261" i="456"/>
  <c r="M255" i="456"/>
  <c r="L255" i="456"/>
  <c r="K255" i="456"/>
  <c r="J255" i="456"/>
  <c r="I255" i="456"/>
  <c r="H255" i="456"/>
  <c r="G255" i="456"/>
  <c r="M249" i="456"/>
  <c r="L249" i="456"/>
  <c r="K249" i="456"/>
  <c r="J249" i="456"/>
  <c r="I249" i="456"/>
  <c r="H249" i="456"/>
  <c r="G249" i="456"/>
  <c r="M243" i="456"/>
  <c r="L243" i="456"/>
  <c r="K243" i="456"/>
  <c r="J243" i="456"/>
  <c r="I243" i="456"/>
  <c r="H243" i="456"/>
  <c r="G243" i="456"/>
  <c r="M237" i="456"/>
  <c r="L237" i="456"/>
  <c r="K237" i="456"/>
  <c r="J237" i="456"/>
  <c r="I237" i="456"/>
  <c r="H237" i="456"/>
  <c r="G237" i="456"/>
  <c r="M231" i="456"/>
  <c r="L231" i="456"/>
  <c r="K231" i="456"/>
  <c r="J231" i="456"/>
  <c r="I231" i="456"/>
  <c r="H231" i="456"/>
  <c r="G231" i="456"/>
  <c r="M225" i="456"/>
  <c r="L225" i="456"/>
  <c r="K225" i="456"/>
  <c r="J225" i="456"/>
  <c r="I225" i="456"/>
  <c r="H225" i="456"/>
  <c r="G225" i="456"/>
  <c r="M219" i="456"/>
  <c r="L219" i="456"/>
  <c r="K219" i="456"/>
  <c r="J219" i="456"/>
  <c r="I219" i="456"/>
  <c r="H219" i="456"/>
  <c r="G219" i="456"/>
  <c r="M213" i="456"/>
  <c r="L213" i="456"/>
  <c r="K213" i="456"/>
  <c r="J213" i="456"/>
  <c r="I213" i="456"/>
  <c r="H213" i="456"/>
  <c r="G213" i="456"/>
  <c r="M207" i="456"/>
  <c r="L207" i="456"/>
  <c r="K207" i="456"/>
  <c r="J207" i="456"/>
  <c r="I207" i="456"/>
  <c r="H207" i="456"/>
  <c r="G207" i="456"/>
  <c r="M201" i="456"/>
  <c r="L201" i="456"/>
  <c r="K201" i="456"/>
  <c r="J201" i="456"/>
  <c r="I201" i="456"/>
  <c r="H201" i="456"/>
  <c r="G201" i="456"/>
  <c r="M195" i="456"/>
  <c r="L195" i="456"/>
  <c r="K195" i="456"/>
  <c r="J195" i="456"/>
  <c r="I195" i="456"/>
  <c r="H195" i="456"/>
  <c r="G195" i="456"/>
  <c r="M189" i="456"/>
  <c r="L189" i="456"/>
  <c r="K189" i="456"/>
  <c r="J189" i="456"/>
  <c r="I189" i="456"/>
  <c r="H189" i="456"/>
  <c r="G189" i="456"/>
  <c r="M183" i="456"/>
  <c r="L183" i="456"/>
  <c r="K183" i="456"/>
  <c r="J183" i="456"/>
  <c r="I183" i="456"/>
  <c r="H183" i="456"/>
  <c r="G183" i="456"/>
  <c r="M177" i="456"/>
  <c r="L177" i="456"/>
  <c r="K177" i="456"/>
  <c r="J177" i="456"/>
  <c r="I177" i="456"/>
  <c r="H177" i="456"/>
  <c r="G177" i="456"/>
  <c r="M171" i="456"/>
  <c r="L171" i="456"/>
  <c r="K171" i="456"/>
  <c r="J171" i="456"/>
  <c r="I171" i="456"/>
  <c r="H171" i="456"/>
  <c r="G171" i="456"/>
  <c r="M165" i="456"/>
  <c r="L165" i="456"/>
  <c r="K165" i="456"/>
  <c r="J165" i="456"/>
  <c r="I165" i="456"/>
  <c r="H165" i="456"/>
  <c r="G165" i="456"/>
  <c r="M159" i="456"/>
  <c r="L159" i="456"/>
  <c r="K159" i="456"/>
  <c r="J159" i="456"/>
  <c r="I159" i="456"/>
  <c r="H159" i="456"/>
  <c r="G159" i="456"/>
  <c r="M153" i="456"/>
  <c r="L153" i="456"/>
  <c r="K153" i="456"/>
  <c r="J153" i="456"/>
  <c r="I153" i="456"/>
  <c r="H153" i="456"/>
  <c r="G153" i="456"/>
  <c r="M147" i="456"/>
  <c r="L147" i="456"/>
  <c r="K147" i="456"/>
  <c r="J147" i="456"/>
  <c r="I147" i="456"/>
  <c r="H147" i="456"/>
  <c r="G147" i="456"/>
  <c r="M141" i="456"/>
  <c r="L141" i="456"/>
  <c r="K141" i="456"/>
  <c r="J141" i="456"/>
  <c r="I141" i="456"/>
  <c r="H141" i="456"/>
  <c r="G141" i="456"/>
  <c r="M135" i="456"/>
  <c r="L135" i="456"/>
  <c r="K135" i="456"/>
  <c r="J135" i="456"/>
  <c r="I135" i="456"/>
  <c r="H135" i="456"/>
  <c r="G135" i="456"/>
  <c r="M129" i="456"/>
  <c r="L129" i="456"/>
  <c r="K129" i="456"/>
  <c r="J129" i="456"/>
  <c r="I129" i="456"/>
  <c r="H129" i="456"/>
  <c r="G129" i="456"/>
  <c r="M123" i="456"/>
  <c r="L123" i="456"/>
  <c r="K123" i="456"/>
  <c r="J123" i="456"/>
  <c r="I123" i="456"/>
  <c r="H123" i="456"/>
  <c r="G123" i="456"/>
  <c r="M117" i="456"/>
  <c r="L117" i="456"/>
  <c r="K117" i="456"/>
  <c r="J117" i="456"/>
  <c r="I117" i="456"/>
  <c r="H117" i="456"/>
  <c r="G117" i="456"/>
  <c r="M111" i="456"/>
  <c r="L111" i="456"/>
  <c r="K111" i="456"/>
  <c r="J111" i="456"/>
  <c r="I111" i="456"/>
  <c r="H111" i="456"/>
  <c r="G111" i="456"/>
  <c r="M105" i="456"/>
  <c r="L105" i="456"/>
  <c r="K105" i="456"/>
  <c r="J105" i="456"/>
  <c r="I105" i="456"/>
  <c r="H105" i="456"/>
  <c r="G105" i="456"/>
  <c r="M99" i="456"/>
  <c r="L99" i="456"/>
  <c r="K99" i="456"/>
  <c r="J99" i="456"/>
  <c r="I99" i="456"/>
  <c r="H99" i="456"/>
  <c r="G99" i="456"/>
  <c r="M93" i="456"/>
  <c r="L93" i="456"/>
  <c r="K93" i="456"/>
  <c r="J93" i="456"/>
  <c r="I93" i="456"/>
  <c r="H93" i="456"/>
  <c r="G93" i="456"/>
  <c r="M87" i="456"/>
  <c r="L87" i="456"/>
  <c r="K87" i="456"/>
  <c r="J87" i="456"/>
  <c r="I87" i="456"/>
  <c r="H87" i="456"/>
  <c r="G87" i="456"/>
  <c r="M81" i="456"/>
  <c r="L81" i="456"/>
  <c r="K81" i="456"/>
  <c r="J81" i="456"/>
  <c r="I81" i="456"/>
  <c r="H81" i="456"/>
  <c r="G81" i="456"/>
  <c r="M75" i="456"/>
  <c r="L75" i="456"/>
  <c r="K75" i="456"/>
  <c r="J75" i="456"/>
  <c r="I75" i="456"/>
  <c r="H75" i="456"/>
  <c r="G75" i="456"/>
  <c r="M69" i="456"/>
  <c r="L69" i="456"/>
  <c r="K69" i="456"/>
  <c r="J69" i="456"/>
  <c r="I69" i="456"/>
  <c r="H69" i="456"/>
  <c r="G69" i="456"/>
  <c r="M63" i="456"/>
  <c r="L63" i="456"/>
  <c r="K63" i="456"/>
  <c r="J63" i="456"/>
  <c r="I63" i="456"/>
  <c r="H63" i="456"/>
  <c r="G63" i="456"/>
  <c r="M57" i="456"/>
  <c r="L57" i="456"/>
  <c r="K57" i="456"/>
  <c r="J57" i="456"/>
  <c r="I57" i="456"/>
  <c r="H57" i="456"/>
  <c r="G57" i="456"/>
  <c r="M51" i="456"/>
  <c r="L51" i="456"/>
  <c r="K51" i="456"/>
  <c r="J51" i="456"/>
  <c r="I51" i="456"/>
  <c r="H51" i="456"/>
  <c r="G51" i="456"/>
  <c r="M45" i="456"/>
  <c r="L45" i="456"/>
  <c r="K45" i="456"/>
  <c r="J45" i="456"/>
  <c r="I45" i="456"/>
  <c r="H45" i="456"/>
  <c r="G45" i="456"/>
  <c r="M39" i="456"/>
  <c r="L39" i="456"/>
  <c r="K39" i="456"/>
  <c r="J39" i="456"/>
  <c r="I39" i="456"/>
  <c r="H39" i="456"/>
  <c r="G39" i="456"/>
  <c r="M33" i="456"/>
  <c r="L33" i="456"/>
  <c r="K33" i="456"/>
  <c r="J33" i="456"/>
  <c r="I33" i="456"/>
  <c r="H33" i="456"/>
  <c r="G33" i="456"/>
  <c r="M27" i="456"/>
  <c r="L27" i="456"/>
  <c r="K27" i="456"/>
  <c r="J27" i="456"/>
  <c r="I27" i="456"/>
  <c r="H27" i="456"/>
  <c r="G27" i="456"/>
  <c r="M21" i="456"/>
  <c r="L21" i="456"/>
  <c r="K21" i="456"/>
  <c r="J21" i="456"/>
  <c r="I21" i="456"/>
  <c r="H21" i="456"/>
  <c r="G21" i="456"/>
  <c r="M15" i="456"/>
  <c r="L15" i="456"/>
  <c r="K15" i="456"/>
  <c r="J15" i="456"/>
  <c r="I15" i="456"/>
  <c r="H15" i="456"/>
  <c r="G15" i="456"/>
  <c r="M9" i="456"/>
  <c r="L9" i="456"/>
  <c r="K9" i="456"/>
  <c r="J9" i="456"/>
  <c r="I9" i="456"/>
  <c r="H9" i="456"/>
  <c r="G9" i="456"/>
  <c r="M267" i="455" l="1"/>
  <c r="L267" i="455"/>
  <c r="K267" i="455"/>
  <c r="J267" i="455"/>
  <c r="I267" i="455"/>
  <c r="H267" i="455"/>
  <c r="G267" i="455"/>
  <c r="M261" i="455"/>
  <c r="L261" i="455"/>
  <c r="K261" i="455"/>
  <c r="J261" i="455"/>
  <c r="I261" i="455"/>
  <c r="H261" i="455"/>
  <c r="G261" i="455"/>
  <c r="M255" i="455"/>
  <c r="L255" i="455"/>
  <c r="K255" i="455"/>
  <c r="J255" i="455"/>
  <c r="I255" i="455"/>
  <c r="H255" i="455"/>
  <c r="G255" i="455"/>
  <c r="M249" i="455"/>
  <c r="L249" i="455"/>
  <c r="K249" i="455"/>
  <c r="J249" i="455"/>
  <c r="I249" i="455"/>
  <c r="H249" i="455"/>
  <c r="G249" i="455"/>
  <c r="M243" i="455"/>
  <c r="L243" i="455"/>
  <c r="K243" i="455"/>
  <c r="J243" i="455"/>
  <c r="I243" i="455"/>
  <c r="H243" i="455"/>
  <c r="G243" i="455"/>
  <c r="M237" i="455"/>
  <c r="L237" i="455"/>
  <c r="K237" i="455"/>
  <c r="J237" i="455"/>
  <c r="I237" i="455"/>
  <c r="H237" i="455"/>
  <c r="G237" i="455"/>
  <c r="M231" i="455"/>
  <c r="L231" i="455"/>
  <c r="K231" i="455"/>
  <c r="J231" i="455"/>
  <c r="I231" i="455"/>
  <c r="H231" i="455"/>
  <c r="G231" i="455"/>
  <c r="M225" i="455"/>
  <c r="L225" i="455"/>
  <c r="K225" i="455"/>
  <c r="J225" i="455"/>
  <c r="I225" i="455"/>
  <c r="H225" i="455"/>
  <c r="G225" i="455"/>
  <c r="M219" i="455"/>
  <c r="L219" i="455"/>
  <c r="K219" i="455"/>
  <c r="J219" i="455"/>
  <c r="I219" i="455"/>
  <c r="H219" i="455"/>
  <c r="G219" i="455"/>
  <c r="M213" i="455"/>
  <c r="L213" i="455"/>
  <c r="K213" i="455"/>
  <c r="J213" i="455"/>
  <c r="I213" i="455"/>
  <c r="H213" i="455"/>
  <c r="G213" i="455"/>
  <c r="M207" i="455"/>
  <c r="L207" i="455"/>
  <c r="K207" i="455"/>
  <c r="J207" i="455"/>
  <c r="I207" i="455"/>
  <c r="H207" i="455"/>
  <c r="G207" i="455"/>
  <c r="M201" i="455"/>
  <c r="L201" i="455"/>
  <c r="K201" i="455"/>
  <c r="J201" i="455"/>
  <c r="I201" i="455"/>
  <c r="H201" i="455"/>
  <c r="G201" i="455"/>
  <c r="M195" i="455"/>
  <c r="L195" i="455"/>
  <c r="K195" i="455"/>
  <c r="J195" i="455"/>
  <c r="I195" i="455"/>
  <c r="H195" i="455"/>
  <c r="G195" i="455"/>
  <c r="M189" i="455"/>
  <c r="L189" i="455"/>
  <c r="K189" i="455"/>
  <c r="J189" i="455"/>
  <c r="I189" i="455"/>
  <c r="H189" i="455"/>
  <c r="G189" i="455"/>
  <c r="M183" i="455"/>
  <c r="L183" i="455"/>
  <c r="K183" i="455"/>
  <c r="J183" i="455"/>
  <c r="I183" i="455"/>
  <c r="H183" i="455"/>
  <c r="G183" i="455"/>
  <c r="M177" i="455"/>
  <c r="L177" i="455"/>
  <c r="K177" i="455"/>
  <c r="J177" i="455"/>
  <c r="I177" i="455"/>
  <c r="H177" i="455"/>
  <c r="G177" i="455"/>
  <c r="M171" i="455"/>
  <c r="L171" i="455"/>
  <c r="K171" i="455"/>
  <c r="J171" i="455"/>
  <c r="I171" i="455"/>
  <c r="H171" i="455"/>
  <c r="G171" i="455"/>
  <c r="M165" i="455"/>
  <c r="L165" i="455"/>
  <c r="K165" i="455"/>
  <c r="J165" i="455"/>
  <c r="I165" i="455"/>
  <c r="H165" i="455"/>
  <c r="G165" i="455"/>
  <c r="M159" i="455"/>
  <c r="L159" i="455"/>
  <c r="K159" i="455"/>
  <c r="J159" i="455"/>
  <c r="I159" i="455"/>
  <c r="H159" i="455"/>
  <c r="G159" i="455"/>
  <c r="M153" i="455"/>
  <c r="L153" i="455"/>
  <c r="K153" i="455"/>
  <c r="J153" i="455"/>
  <c r="I153" i="455"/>
  <c r="H153" i="455"/>
  <c r="G153" i="455"/>
  <c r="M147" i="455"/>
  <c r="L147" i="455"/>
  <c r="K147" i="455"/>
  <c r="J147" i="455"/>
  <c r="I147" i="455"/>
  <c r="H147" i="455"/>
  <c r="G147" i="455"/>
  <c r="M141" i="455"/>
  <c r="L141" i="455"/>
  <c r="K141" i="455"/>
  <c r="J141" i="455"/>
  <c r="I141" i="455"/>
  <c r="H141" i="455"/>
  <c r="G141" i="455"/>
  <c r="M135" i="455"/>
  <c r="L135" i="455"/>
  <c r="K135" i="455"/>
  <c r="J135" i="455"/>
  <c r="I135" i="455"/>
  <c r="H135" i="455"/>
  <c r="G135" i="455"/>
  <c r="M129" i="455"/>
  <c r="L129" i="455"/>
  <c r="K129" i="455"/>
  <c r="J129" i="455"/>
  <c r="I129" i="455"/>
  <c r="H129" i="455"/>
  <c r="G129" i="455"/>
  <c r="M123" i="455"/>
  <c r="L123" i="455"/>
  <c r="K123" i="455"/>
  <c r="J123" i="455"/>
  <c r="I123" i="455"/>
  <c r="H123" i="455"/>
  <c r="G123" i="455"/>
  <c r="M117" i="455"/>
  <c r="L117" i="455"/>
  <c r="K117" i="455"/>
  <c r="J117" i="455"/>
  <c r="I117" i="455"/>
  <c r="H117" i="455"/>
  <c r="G117" i="455"/>
  <c r="M111" i="455"/>
  <c r="L111" i="455"/>
  <c r="K111" i="455"/>
  <c r="J111" i="455"/>
  <c r="I111" i="455"/>
  <c r="H111" i="455"/>
  <c r="G111" i="455"/>
  <c r="M105" i="455"/>
  <c r="L105" i="455"/>
  <c r="K105" i="455"/>
  <c r="J105" i="455"/>
  <c r="I105" i="455"/>
  <c r="H105" i="455"/>
  <c r="G105" i="455"/>
  <c r="M99" i="455"/>
  <c r="L99" i="455"/>
  <c r="K99" i="455"/>
  <c r="J99" i="455"/>
  <c r="I99" i="455"/>
  <c r="H99" i="455"/>
  <c r="G99" i="455"/>
  <c r="M93" i="455"/>
  <c r="L93" i="455"/>
  <c r="K93" i="455"/>
  <c r="J93" i="455"/>
  <c r="I93" i="455"/>
  <c r="H93" i="455"/>
  <c r="G93" i="455"/>
  <c r="M87" i="455"/>
  <c r="L87" i="455"/>
  <c r="K87" i="455"/>
  <c r="J87" i="455"/>
  <c r="I87" i="455"/>
  <c r="H87" i="455"/>
  <c r="G87" i="455"/>
  <c r="M81" i="455"/>
  <c r="L81" i="455"/>
  <c r="K81" i="455"/>
  <c r="J81" i="455"/>
  <c r="I81" i="455"/>
  <c r="H81" i="455"/>
  <c r="G81" i="455"/>
  <c r="M75" i="455"/>
  <c r="L75" i="455"/>
  <c r="K75" i="455"/>
  <c r="J75" i="455"/>
  <c r="I75" i="455"/>
  <c r="H75" i="455"/>
  <c r="G75" i="455"/>
  <c r="M69" i="455"/>
  <c r="L69" i="455"/>
  <c r="K69" i="455"/>
  <c r="J69" i="455"/>
  <c r="I69" i="455"/>
  <c r="H69" i="455"/>
  <c r="G69" i="455"/>
  <c r="M63" i="455"/>
  <c r="L63" i="455"/>
  <c r="K63" i="455"/>
  <c r="J63" i="455"/>
  <c r="I63" i="455"/>
  <c r="H63" i="455"/>
  <c r="G63" i="455"/>
  <c r="M57" i="455"/>
  <c r="L57" i="455"/>
  <c r="K57" i="455"/>
  <c r="J57" i="455"/>
  <c r="I57" i="455"/>
  <c r="H57" i="455"/>
  <c r="G57" i="455"/>
  <c r="M51" i="455"/>
  <c r="L51" i="455"/>
  <c r="K51" i="455"/>
  <c r="J51" i="455"/>
  <c r="I51" i="455"/>
  <c r="H51" i="455"/>
  <c r="G51" i="455"/>
  <c r="M45" i="455"/>
  <c r="L45" i="455"/>
  <c r="K45" i="455"/>
  <c r="J45" i="455"/>
  <c r="I45" i="455"/>
  <c r="H45" i="455"/>
  <c r="G45" i="455"/>
  <c r="M39" i="455"/>
  <c r="L39" i="455"/>
  <c r="K39" i="455"/>
  <c r="J39" i="455"/>
  <c r="I39" i="455"/>
  <c r="H39" i="455"/>
  <c r="G39" i="455"/>
  <c r="M33" i="455"/>
  <c r="L33" i="455"/>
  <c r="K33" i="455"/>
  <c r="J33" i="455"/>
  <c r="I33" i="455"/>
  <c r="H33" i="455"/>
  <c r="G33" i="455"/>
  <c r="M27" i="455"/>
  <c r="L27" i="455"/>
  <c r="K27" i="455"/>
  <c r="J27" i="455"/>
  <c r="I27" i="455"/>
  <c r="H27" i="455"/>
  <c r="G27" i="455"/>
  <c r="M21" i="455"/>
  <c r="L21" i="455"/>
  <c r="K21" i="455"/>
  <c r="J21" i="455"/>
  <c r="I21" i="455"/>
  <c r="H21" i="455"/>
  <c r="G21" i="455"/>
  <c r="M15" i="455"/>
  <c r="L15" i="455"/>
  <c r="K15" i="455"/>
  <c r="J15" i="455"/>
  <c r="I15" i="455"/>
  <c r="H15" i="455"/>
  <c r="G15" i="455"/>
  <c r="M9" i="455"/>
  <c r="L9" i="455"/>
  <c r="K9" i="455"/>
  <c r="J9" i="455"/>
  <c r="I9" i="455"/>
  <c r="H9" i="455"/>
  <c r="G9" i="455"/>
  <c r="M267" i="454" l="1"/>
  <c r="L267" i="454"/>
  <c r="K267" i="454"/>
  <c r="J267" i="454"/>
  <c r="I267" i="454"/>
  <c r="H267" i="454"/>
  <c r="G267" i="454"/>
  <c r="M261" i="454"/>
  <c r="L261" i="454"/>
  <c r="K261" i="454"/>
  <c r="J261" i="454"/>
  <c r="I261" i="454"/>
  <c r="H261" i="454"/>
  <c r="G261" i="454"/>
  <c r="M255" i="454"/>
  <c r="L255" i="454"/>
  <c r="K255" i="454"/>
  <c r="J255" i="454"/>
  <c r="I255" i="454"/>
  <c r="H255" i="454"/>
  <c r="G255" i="454"/>
  <c r="M249" i="454"/>
  <c r="L249" i="454"/>
  <c r="K249" i="454"/>
  <c r="J249" i="454"/>
  <c r="I249" i="454"/>
  <c r="H249" i="454"/>
  <c r="G249" i="454"/>
  <c r="M243" i="454"/>
  <c r="L243" i="454"/>
  <c r="K243" i="454"/>
  <c r="J243" i="454"/>
  <c r="I243" i="454"/>
  <c r="H243" i="454"/>
  <c r="G243" i="454"/>
  <c r="M237" i="454"/>
  <c r="L237" i="454"/>
  <c r="K237" i="454"/>
  <c r="J237" i="454"/>
  <c r="I237" i="454"/>
  <c r="H237" i="454"/>
  <c r="G237" i="454"/>
  <c r="M231" i="454"/>
  <c r="L231" i="454"/>
  <c r="K231" i="454"/>
  <c r="J231" i="454"/>
  <c r="I231" i="454"/>
  <c r="H231" i="454"/>
  <c r="G231" i="454"/>
  <c r="M225" i="454"/>
  <c r="L225" i="454"/>
  <c r="K225" i="454"/>
  <c r="J225" i="454"/>
  <c r="I225" i="454"/>
  <c r="H225" i="454"/>
  <c r="G225" i="454"/>
  <c r="M219" i="454"/>
  <c r="L219" i="454"/>
  <c r="K219" i="454"/>
  <c r="J219" i="454"/>
  <c r="I219" i="454"/>
  <c r="H219" i="454"/>
  <c r="G219" i="454"/>
  <c r="M213" i="454"/>
  <c r="L213" i="454"/>
  <c r="K213" i="454"/>
  <c r="J213" i="454"/>
  <c r="I213" i="454"/>
  <c r="H213" i="454"/>
  <c r="G213" i="454"/>
  <c r="M207" i="454"/>
  <c r="L207" i="454"/>
  <c r="K207" i="454"/>
  <c r="J207" i="454"/>
  <c r="I207" i="454"/>
  <c r="H207" i="454"/>
  <c r="G207" i="454"/>
  <c r="M201" i="454"/>
  <c r="L201" i="454"/>
  <c r="K201" i="454"/>
  <c r="J201" i="454"/>
  <c r="I201" i="454"/>
  <c r="H201" i="454"/>
  <c r="G201" i="454"/>
  <c r="M195" i="454"/>
  <c r="L195" i="454"/>
  <c r="K195" i="454"/>
  <c r="J195" i="454"/>
  <c r="I195" i="454"/>
  <c r="H195" i="454"/>
  <c r="G195" i="454"/>
  <c r="M189" i="454"/>
  <c r="L189" i="454"/>
  <c r="K189" i="454"/>
  <c r="J189" i="454"/>
  <c r="I189" i="454"/>
  <c r="H189" i="454"/>
  <c r="G189" i="454"/>
  <c r="M183" i="454"/>
  <c r="L183" i="454"/>
  <c r="K183" i="454"/>
  <c r="J183" i="454"/>
  <c r="I183" i="454"/>
  <c r="H183" i="454"/>
  <c r="G183" i="454"/>
  <c r="M177" i="454"/>
  <c r="L177" i="454"/>
  <c r="K177" i="454"/>
  <c r="J177" i="454"/>
  <c r="I177" i="454"/>
  <c r="H177" i="454"/>
  <c r="G177" i="454"/>
  <c r="M171" i="454"/>
  <c r="L171" i="454"/>
  <c r="K171" i="454"/>
  <c r="J171" i="454"/>
  <c r="I171" i="454"/>
  <c r="H171" i="454"/>
  <c r="G171" i="454"/>
  <c r="M165" i="454"/>
  <c r="L165" i="454"/>
  <c r="K165" i="454"/>
  <c r="J165" i="454"/>
  <c r="I165" i="454"/>
  <c r="H165" i="454"/>
  <c r="G165" i="454"/>
  <c r="M159" i="454"/>
  <c r="L159" i="454"/>
  <c r="K159" i="454"/>
  <c r="J159" i="454"/>
  <c r="I159" i="454"/>
  <c r="H159" i="454"/>
  <c r="G159" i="454"/>
  <c r="M153" i="454"/>
  <c r="L153" i="454"/>
  <c r="K153" i="454"/>
  <c r="J153" i="454"/>
  <c r="I153" i="454"/>
  <c r="H153" i="454"/>
  <c r="G153" i="454"/>
  <c r="M147" i="454"/>
  <c r="L147" i="454"/>
  <c r="K147" i="454"/>
  <c r="J147" i="454"/>
  <c r="I147" i="454"/>
  <c r="H147" i="454"/>
  <c r="G147" i="454"/>
  <c r="M141" i="454"/>
  <c r="L141" i="454"/>
  <c r="K141" i="454"/>
  <c r="J141" i="454"/>
  <c r="I141" i="454"/>
  <c r="H141" i="454"/>
  <c r="G141" i="454"/>
  <c r="M135" i="454"/>
  <c r="L135" i="454"/>
  <c r="K135" i="454"/>
  <c r="J135" i="454"/>
  <c r="I135" i="454"/>
  <c r="H135" i="454"/>
  <c r="G135" i="454"/>
  <c r="M129" i="454"/>
  <c r="L129" i="454"/>
  <c r="K129" i="454"/>
  <c r="J129" i="454"/>
  <c r="I129" i="454"/>
  <c r="H129" i="454"/>
  <c r="G129" i="454"/>
  <c r="M123" i="454"/>
  <c r="L123" i="454"/>
  <c r="K123" i="454"/>
  <c r="J123" i="454"/>
  <c r="I123" i="454"/>
  <c r="H123" i="454"/>
  <c r="G123" i="454"/>
  <c r="M117" i="454"/>
  <c r="L117" i="454"/>
  <c r="K117" i="454"/>
  <c r="J117" i="454"/>
  <c r="I117" i="454"/>
  <c r="H117" i="454"/>
  <c r="G117" i="454"/>
  <c r="M111" i="454"/>
  <c r="L111" i="454"/>
  <c r="K111" i="454"/>
  <c r="J111" i="454"/>
  <c r="I111" i="454"/>
  <c r="H111" i="454"/>
  <c r="G111" i="454"/>
  <c r="M105" i="454"/>
  <c r="L105" i="454"/>
  <c r="K105" i="454"/>
  <c r="J105" i="454"/>
  <c r="I105" i="454"/>
  <c r="H105" i="454"/>
  <c r="G105" i="454"/>
  <c r="M99" i="454"/>
  <c r="L99" i="454"/>
  <c r="K99" i="454"/>
  <c r="J99" i="454"/>
  <c r="I99" i="454"/>
  <c r="H99" i="454"/>
  <c r="G99" i="454"/>
  <c r="M93" i="454"/>
  <c r="L93" i="454"/>
  <c r="K93" i="454"/>
  <c r="J93" i="454"/>
  <c r="I93" i="454"/>
  <c r="H93" i="454"/>
  <c r="G93" i="454"/>
  <c r="M87" i="454"/>
  <c r="L87" i="454"/>
  <c r="K87" i="454"/>
  <c r="J87" i="454"/>
  <c r="I87" i="454"/>
  <c r="H87" i="454"/>
  <c r="G87" i="454"/>
  <c r="M81" i="454"/>
  <c r="L81" i="454"/>
  <c r="K81" i="454"/>
  <c r="J81" i="454"/>
  <c r="I81" i="454"/>
  <c r="H81" i="454"/>
  <c r="G81" i="454"/>
  <c r="M75" i="454"/>
  <c r="L75" i="454"/>
  <c r="K75" i="454"/>
  <c r="J75" i="454"/>
  <c r="I75" i="454"/>
  <c r="H75" i="454"/>
  <c r="G75" i="454"/>
  <c r="M69" i="454"/>
  <c r="L69" i="454"/>
  <c r="K69" i="454"/>
  <c r="J69" i="454"/>
  <c r="I69" i="454"/>
  <c r="H69" i="454"/>
  <c r="G69" i="454"/>
  <c r="M63" i="454"/>
  <c r="L63" i="454"/>
  <c r="K63" i="454"/>
  <c r="J63" i="454"/>
  <c r="I63" i="454"/>
  <c r="H63" i="454"/>
  <c r="G63" i="454"/>
  <c r="M57" i="454"/>
  <c r="L57" i="454"/>
  <c r="K57" i="454"/>
  <c r="J57" i="454"/>
  <c r="I57" i="454"/>
  <c r="H57" i="454"/>
  <c r="G57" i="454"/>
  <c r="M51" i="454"/>
  <c r="L51" i="454"/>
  <c r="K51" i="454"/>
  <c r="J51" i="454"/>
  <c r="I51" i="454"/>
  <c r="H51" i="454"/>
  <c r="G51" i="454"/>
  <c r="M45" i="454"/>
  <c r="L45" i="454"/>
  <c r="K45" i="454"/>
  <c r="J45" i="454"/>
  <c r="I45" i="454"/>
  <c r="H45" i="454"/>
  <c r="G45" i="454"/>
  <c r="M39" i="454"/>
  <c r="L39" i="454"/>
  <c r="K39" i="454"/>
  <c r="J39" i="454"/>
  <c r="I39" i="454"/>
  <c r="H39" i="454"/>
  <c r="G39" i="454"/>
  <c r="M33" i="454"/>
  <c r="L33" i="454"/>
  <c r="K33" i="454"/>
  <c r="J33" i="454"/>
  <c r="I33" i="454"/>
  <c r="H33" i="454"/>
  <c r="G33" i="454"/>
  <c r="M27" i="454"/>
  <c r="L27" i="454"/>
  <c r="K27" i="454"/>
  <c r="J27" i="454"/>
  <c r="I27" i="454"/>
  <c r="H27" i="454"/>
  <c r="G27" i="454"/>
  <c r="M21" i="454"/>
  <c r="L21" i="454"/>
  <c r="K21" i="454"/>
  <c r="J21" i="454"/>
  <c r="I21" i="454"/>
  <c r="H21" i="454"/>
  <c r="G21" i="454"/>
  <c r="M15" i="454"/>
  <c r="L15" i="454"/>
  <c r="K15" i="454"/>
  <c r="J15" i="454"/>
  <c r="I15" i="454"/>
  <c r="H15" i="454"/>
  <c r="G15" i="454"/>
  <c r="M9" i="454"/>
  <c r="L9" i="454"/>
  <c r="K9" i="454"/>
  <c r="J9" i="454"/>
  <c r="I9" i="454"/>
  <c r="H9" i="454"/>
  <c r="G9" i="454"/>
  <c r="M267" i="453" l="1"/>
  <c r="L267" i="453"/>
  <c r="K267" i="453"/>
  <c r="J267" i="453"/>
  <c r="I267" i="453"/>
  <c r="H267" i="453"/>
  <c r="G267" i="453"/>
  <c r="M261" i="453"/>
  <c r="L261" i="453"/>
  <c r="K261" i="453"/>
  <c r="J261" i="453"/>
  <c r="I261" i="453"/>
  <c r="H261" i="453"/>
  <c r="G261" i="453"/>
  <c r="M255" i="453"/>
  <c r="L255" i="453"/>
  <c r="K255" i="453"/>
  <c r="J255" i="453"/>
  <c r="I255" i="453"/>
  <c r="H255" i="453"/>
  <c r="G255" i="453"/>
  <c r="M249" i="453"/>
  <c r="L249" i="453"/>
  <c r="K249" i="453"/>
  <c r="J249" i="453"/>
  <c r="I249" i="453"/>
  <c r="H249" i="453"/>
  <c r="G249" i="453"/>
  <c r="M243" i="453"/>
  <c r="L243" i="453"/>
  <c r="K243" i="453"/>
  <c r="J243" i="453"/>
  <c r="I243" i="453"/>
  <c r="H243" i="453"/>
  <c r="G243" i="453"/>
  <c r="M237" i="453"/>
  <c r="L237" i="453"/>
  <c r="K237" i="453"/>
  <c r="J237" i="453"/>
  <c r="I237" i="453"/>
  <c r="H237" i="453"/>
  <c r="G237" i="453"/>
  <c r="M231" i="453"/>
  <c r="L231" i="453"/>
  <c r="K231" i="453"/>
  <c r="J231" i="453"/>
  <c r="I231" i="453"/>
  <c r="H231" i="453"/>
  <c r="G231" i="453"/>
  <c r="M225" i="453"/>
  <c r="L225" i="453"/>
  <c r="K225" i="453"/>
  <c r="J225" i="453"/>
  <c r="I225" i="453"/>
  <c r="H225" i="453"/>
  <c r="G225" i="453"/>
  <c r="M219" i="453"/>
  <c r="L219" i="453"/>
  <c r="K219" i="453"/>
  <c r="J219" i="453"/>
  <c r="I219" i="453"/>
  <c r="H219" i="453"/>
  <c r="G219" i="453"/>
  <c r="M213" i="453"/>
  <c r="L213" i="453"/>
  <c r="K213" i="453"/>
  <c r="J213" i="453"/>
  <c r="I213" i="453"/>
  <c r="H213" i="453"/>
  <c r="G213" i="453"/>
  <c r="M207" i="453"/>
  <c r="L207" i="453"/>
  <c r="K207" i="453"/>
  <c r="J207" i="453"/>
  <c r="I207" i="453"/>
  <c r="H207" i="453"/>
  <c r="G207" i="453"/>
  <c r="M201" i="453"/>
  <c r="L201" i="453"/>
  <c r="K201" i="453"/>
  <c r="J201" i="453"/>
  <c r="I201" i="453"/>
  <c r="H201" i="453"/>
  <c r="G201" i="453"/>
  <c r="M195" i="453"/>
  <c r="L195" i="453"/>
  <c r="K195" i="453"/>
  <c r="J195" i="453"/>
  <c r="I195" i="453"/>
  <c r="H195" i="453"/>
  <c r="G195" i="453"/>
  <c r="M189" i="453"/>
  <c r="L189" i="453"/>
  <c r="K189" i="453"/>
  <c r="J189" i="453"/>
  <c r="I189" i="453"/>
  <c r="H189" i="453"/>
  <c r="G189" i="453"/>
  <c r="M183" i="453"/>
  <c r="L183" i="453"/>
  <c r="K183" i="453"/>
  <c r="J183" i="453"/>
  <c r="I183" i="453"/>
  <c r="H183" i="453"/>
  <c r="G183" i="453"/>
  <c r="M177" i="453"/>
  <c r="L177" i="453"/>
  <c r="K177" i="453"/>
  <c r="J177" i="453"/>
  <c r="I177" i="453"/>
  <c r="H177" i="453"/>
  <c r="G177" i="453"/>
  <c r="M171" i="453"/>
  <c r="L171" i="453"/>
  <c r="K171" i="453"/>
  <c r="J171" i="453"/>
  <c r="I171" i="453"/>
  <c r="H171" i="453"/>
  <c r="G171" i="453"/>
  <c r="M165" i="453"/>
  <c r="L165" i="453"/>
  <c r="K165" i="453"/>
  <c r="J165" i="453"/>
  <c r="I165" i="453"/>
  <c r="H165" i="453"/>
  <c r="G165" i="453"/>
  <c r="M159" i="453"/>
  <c r="L159" i="453"/>
  <c r="K159" i="453"/>
  <c r="J159" i="453"/>
  <c r="I159" i="453"/>
  <c r="H159" i="453"/>
  <c r="G159" i="453"/>
  <c r="M153" i="453"/>
  <c r="L153" i="453"/>
  <c r="K153" i="453"/>
  <c r="J153" i="453"/>
  <c r="I153" i="453"/>
  <c r="H153" i="453"/>
  <c r="G153" i="453"/>
  <c r="M147" i="453"/>
  <c r="L147" i="453"/>
  <c r="K147" i="453"/>
  <c r="J147" i="453"/>
  <c r="I147" i="453"/>
  <c r="H147" i="453"/>
  <c r="G147" i="453"/>
  <c r="M141" i="453"/>
  <c r="L141" i="453"/>
  <c r="K141" i="453"/>
  <c r="J141" i="453"/>
  <c r="I141" i="453"/>
  <c r="H141" i="453"/>
  <c r="G141" i="453"/>
  <c r="M135" i="453"/>
  <c r="L135" i="453"/>
  <c r="K135" i="453"/>
  <c r="J135" i="453"/>
  <c r="I135" i="453"/>
  <c r="H135" i="453"/>
  <c r="G135" i="453"/>
  <c r="M129" i="453"/>
  <c r="L129" i="453"/>
  <c r="K129" i="453"/>
  <c r="J129" i="453"/>
  <c r="I129" i="453"/>
  <c r="H129" i="453"/>
  <c r="G129" i="453"/>
  <c r="M123" i="453"/>
  <c r="L123" i="453"/>
  <c r="K123" i="453"/>
  <c r="J123" i="453"/>
  <c r="I123" i="453"/>
  <c r="H123" i="453"/>
  <c r="G123" i="453"/>
  <c r="M117" i="453"/>
  <c r="L117" i="453"/>
  <c r="K117" i="453"/>
  <c r="J117" i="453"/>
  <c r="I117" i="453"/>
  <c r="H117" i="453"/>
  <c r="G117" i="453"/>
  <c r="M111" i="453"/>
  <c r="L111" i="453"/>
  <c r="K111" i="453"/>
  <c r="J111" i="453"/>
  <c r="I111" i="453"/>
  <c r="H111" i="453"/>
  <c r="G111" i="453"/>
  <c r="M105" i="453"/>
  <c r="L105" i="453"/>
  <c r="K105" i="453"/>
  <c r="J105" i="453"/>
  <c r="I105" i="453"/>
  <c r="H105" i="453"/>
  <c r="G105" i="453"/>
  <c r="M99" i="453"/>
  <c r="L99" i="453"/>
  <c r="K99" i="453"/>
  <c r="J99" i="453"/>
  <c r="I99" i="453"/>
  <c r="H99" i="453"/>
  <c r="G99" i="453"/>
  <c r="M93" i="453"/>
  <c r="L93" i="453"/>
  <c r="K93" i="453"/>
  <c r="J93" i="453"/>
  <c r="I93" i="453"/>
  <c r="H93" i="453"/>
  <c r="G93" i="453"/>
  <c r="M87" i="453"/>
  <c r="L87" i="453"/>
  <c r="K87" i="453"/>
  <c r="J87" i="453"/>
  <c r="I87" i="453"/>
  <c r="H87" i="453"/>
  <c r="G87" i="453"/>
  <c r="M81" i="453"/>
  <c r="L81" i="453"/>
  <c r="K81" i="453"/>
  <c r="J81" i="453"/>
  <c r="I81" i="453"/>
  <c r="H81" i="453"/>
  <c r="G81" i="453"/>
  <c r="M75" i="453"/>
  <c r="L75" i="453"/>
  <c r="K75" i="453"/>
  <c r="J75" i="453"/>
  <c r="I75" i="453"/>
  <c r="H75" i="453"/>
  <c r="G75" i="453"/>
  <c r="M69" i="453"/>
  <c r="L69" i="453"/>
  <c r="K69" i="453"/>
  <c r="J69" i="453"/>
  <c r="I69" i="453"/>
  <c r="H69" i="453"/>
  <c r="G69" i="453"/>
  <c r="M63" i="453"/>
  <c r="L63" i="453"/>
  <c r="K63" i="453"/>
  <c r="J63" i="453"/>
  <c r="I63" i="453"/>
  <c r="H63" i="453"/>
  <c r="G63" i="453"/>
  <c r="M57" i="453"/>
  <c r="L57" i="453"/>
  <c r="K57" i="453"/>
  <c r="J57" i="453"/>
  <c r="I57" i="453"/>
  <c r="H57" i="453"/>
  <c r="G57" i="453"/>
  <c r="M51" i="453"/>
  <c r="L51" i="453"/>
  <c r="K51" i="453"/>
  <c r="J51" i="453"/>
  <c r="I51" i="453"/>
  <c r="H51" i="453"/>
  <c r="G51" i="453"/>
  <c r="M45" i="453"/>
  <c r="L45" i="453"/>
  <c r="K45" i="453"/>
  <c r="J45" i="453"/>
  <c r="I45" i="453"/>
  <c r="H45" i="453"/>
  <c r="G45" i="453"/>
  <c r="M39" i="453"/>
  <c r="L39" i="453"/>
  <c r="K39" i="453"/>
  <c r="J39" i="453"/>
  <c r="I39" i="453"/>
  <c r="H39" i="453"/>
  <c r="G39" i="453"/>
  <c r="M33" i="453"/>
  <c r="L33" i="453"/>
  <c r="K33" i="453"/>
  <c r="J33" i="453"/>
  <c r="I33" i="453"/>
  <c r="H33" i="453"/>
  <c r="G33" i="453"/>
  <c r="M27" i="453"/>
  <c r="L27" i="453"/>
  <c r="K27" i="453"/>
  <c r="J27" i="453"/>
  <c r="I27" i="453"/>
  <c r="H27" i="453"/>
  <c r="G27" i="453"/>
  <c r="M21" i="453"/>
  <c r="L21" i="453"/>
  <c r="K21" i="453"/>
  <c r="J21" i="453"/>
  <c r="I21" i="453"/>
  <c r="H21" i="453"/>
  <c r="G21" i="453"/>
  <c r="M15" i="453"/>
  <c r="L15" i="453"/>
  <c r="K15" i="453"/>
  <c r="J15" i="453"/>
  <c r="I15" i="453"/>
  <c r="H15" i="453"/>
  <c r="G15" i="453"/>
  <c r="M9" i="453"/>
  <c r="L9" i="453"/>
  <c r="K9" i="453"/>
  <c r="J9" i="453"/>
  <c r="I9" i="453"/>
  <c r="H9" i="453"/>
  <c r="G9" i="453"/>
  <c r="M267" i="452" l="1"/>
  <c r="L267" i="452"/>
  <c r="K267" i="452"/>
  <c r="J267" i="452"/>
  <c r="I267" i="452"/>
  <c r="H267" i="452"/>
  <c r="G267" i="452"/>
  <c r="M261" i="452"/>
  <c r="L261" i="452"/>
  <c r="K261" i="452"/>
  <c r="J261" i="452"/>
  <c r="I261" i="452"/>
  <c r="H261" i="452"/>
  <c r="G261" i="452"/>
  <c r="M255" i="452"/>
  <c r="L255" i="452"/>
  <c r="K255" i="452"/>
  <c r="J255" i="452"/>
  <c r="I255" i="452"/>
  <c r="H255" i="452"/>
  <c r="G255" i="452"/>
  <c r="M249" i="452"/>
  <c r="L249" i="452"/>
  <c r="K249" i="452"/>
  <c r="J249" i="452"/>
  <c r="I249" i="452"/>
  <c r="H249" i="452"/>
  <c r="G249" i="452"/>
  <c r="M243" i="452"/>
  <c r="L243" i="452"/>
  <c r="K243" i="452"/>
  <c r="J243" i="452"/>
  <c r="I243" i="452"/>
  <c r="H243" i="452"/>
  <c r="G243" i="452"/>
  <c r="M237" i="452"/>
  <c r="L237" i="452"/>
  <c r="K237" i="452"/>
  <c r="J237" i="452"/>
  <c r="I237" i="452"/>
  <c r="H237" i="452"/>
  <c r="G237" i="452"/>
  <c r="M231" i="452"/>
  <c r="L231" i="452"/>
  <c r="K231" i="452"/>
  <c r="J231" i="452"/>
  <c r="I231" i="452"/>
  <c r="H231" i="452"/>
  <c r="G231" i="452"/>
  <c r="M225" i="452"/>
  <c r="L225" i="452"/>
  <c r="K225" i="452"/>
  <c r="J225" i="452"/>
  <c r="I225" i="452"/>
  <c r="H225" i="452"/>
  <c r="G225" i="452"/>
  <c r="M219" i="452"/>
  <c r="L219" i="452"/>
  <c r="K219" i="452"/>
  <c r="J219" i="452"/>
  <c r="I219" i="452"/>
  <c r="H219" i="452"/>
  <c r="G219" i="452"/>
  <c r="M213" i="452"/>
  <c r="L213" i="452"/>
  <c r="K213" i="452"/>
  <c r="J213" i="452"/>
  <c r="I213" i="452"/>
  <c r="H213" i="452"/>
  <c r="G213" i="452"/>
  <c r="M207" i="452"/>
  <c r="L207" i="452"/>
  <c r="K207" i="452"/>
  <c r="J207" i="452"/>
  <c r="I207" i="452"/>
  <c r="H207" i="452"/>
  <c r="G207" i="452"/>
  <c r="M201" i="452"/>
  <c r="L201" i="452"/>
  <c r="K201" i="452"/>
  <c r="J201" i="452"/>
  <c r="I201" i="452"/>
  <c r="H201" i="452"/>
  <c r="G201" i="452"/>
  <c r="M195" i="452"/>
  <c r="L195" i="452"/>
  <c r="K195" i="452"/>
  <c r="J195" i="452"/>
  <c r="I195" i="452"/>
  <c r="H195" i="452"/>
  <c r="G195" i="452"/>
  <c r="M189" i="452"/>
  <c r="L189" i="452"/>
  <c r="K189" i="452"/>
  <c r="J189" i="452"/>
  <c r="I189" i="452"/>
  <c r="H189" i="452"/>
  <c r="G189" i="452"/>
  <c r="M183" i="452"/>
  <c r="L183" i="452"/>
  <c r="K183" i="452"/>
  <c r="J183" i="452"/>
  <c r="I183" i="452"/>
  <c r="H183" i="452"/>
  <c r="G183" i="452"/>
  <c r="M177" i="452"/>
  <c r="L177" i="452"/>
  <c r="K177" i="452"/>
  <c r="J177" i="452"/>
  <c r="I177" i="452"/>
  <c r="H177" i="452"/>
  <c r="G177" i="452"/>
  <c r="M171" i="452"/>
  <c r="L171" i="452"/>
  <c r="K171" i="452"/>
  <c r="J171" i="452"/>
  <c r="I171" i="452"/>
  <c r="H171" i="452"/>
  <c r="G171" i="452"/>
  <c r="M9" i="452"/>
  <c r="L9" i="452"/>
  <c r="K9" i="452"/>
  <c r="J9" i="452"/>
  <c r="I9" i="452"/>
  <c r="H9" i="452"/>
  <c r="G9" i="452"/>
  <c r="M15" i="452"/>
  <c r="L15" i="452"/>
  <c r="K15" i="452"/>
  <c r="J15" i="452"/>
  <c r="I15" i="452"/>
  <c r="H15" i="452"/>
  <c r="G15" i="452"/>
  <c r="M165" i="452"/>
  <c r="L165" i="452"/>
  <c r="K165" i="452"/>
  <c r="J165" i="452"/>
  <c r="I165" i="452"/>
  <c r="H165" i="452"/>
  <c r="G165" i="452"/>
  <c r="M159" i="452"/>
  <c r="L159" i="452"/>
  <c r="K159" i="452"/>
  <c r="J159" i="452"/>
  <c r="I159" i="452"/>
  <c r="H159" i="452"/>
  <c r="G159" i="452"/>
  <c r="M153" i="452"/>
  <c r="L153" i="452"/>
  <c r="K153" i="452"/>
  <c r="J153" i="452"/>
  <c r="I153" i="452"/>
  <c r="H153" i="452"/>
  <c r="G153" i="452"/>
  <c r="M147" i="452"/>
  <c r="L147" i="452"/>
  <c r="K147" i="452"/>
  <c r="J147" i="452"/>
  <c r="I147" i="452"/>
  <c r="H147" i="452"/>
  <c r="G147" i="452"/>
  <c r="M141" i="452"/>
  <c r="L141" i="452"/>
  <c r="K141" i="452"/>
  <c r="J141" i="452"/>
  <c r="I141" i="452"/>
  <c r="H141" i="452"/>
  <c r="G141" i="452"/>
  <c r="M135" i="452"/>
  <c r="L135" i="452"/>
  <c r="K135" i="452"/>
  <c r="J135" i="452"/>
  <c r="I135" i="452"/>
  <c r="H135" i="452"/>
  <c r="G135" i="452"/>
  <c r="M129" i="452"/>
  <c r="L129" i="452"/>
  <c r="K129" i="452"/>
  <c r="J129" i="452"/>
  <c r="I129" i="452"/>
  <c r="H129" i="452"/>
  <c r="G129" i="452"/>
  <c r="M123" i="452"/>
  <c r="L123" i="452"/>
  <c r="K123" i="452"/>
  <c r="J123" i="452"/>
  <c r="I123" i="452"/>
  <c r="H123" i="452"/>
  <c r="G123" i="452"/>
  <c r="M117" i="452"/>
  <c r="L117" i="452"/>
  <c r="K117" i="452"/>
  <c r="J117" i="452"/>
  <c r="I117" i="452"/>
  <c r="H117" i="452"/>
  <c r="G117" i="452"/>
  <c r="M111" i="452"/>
  <c r="L111" i="452"/>
  <c r="K111" i="452"/>
  <c r="J111" i="452"/>
  <c r="I111" i="452"/>
  <c r="H111" i="452"/>
  <c r="G111" i="452"/>
  <c r="M105" i="452"/>
  <c r="L105" i="452"/>
  <c r="K105" i="452"/>
  <c r="J105" i="452"/>
  <c r="I105" i="452"/>
  <c r="H105" i="452"/>
  <c r="G105" i="452"/>
  <c r="M99" i="452"/>
  <c r="L99" i="452"/>
  <c r="K99" i="452"/>
  <c r="J99" i="452"/>
  <c r="I99" i="452"/>
  <c r="H99" i="452"/>
  <c r="G99" i="452"/>
  <c r="M93" i="452"/>
  <c r="L93" i="452"/>
  <c r="K93" i="452"/>
  <c r="J93" i="452"/>
  <c r="I93" i="452"/>
  <c r="H93" i="452"/>
  <c r="G93" i="452"/>
  <c r="M87" i="452"/>
  <c r="L87" i="452"/>
  <c r="K87" i="452"/>
  <c r="J87" i="452"/>
  <c r="I87" i="452"/>
  <c r="H87" i="452"/>
  <c r="G87" i="452"/>
  <c r="M81" i="452"/>
  <c r="L81" i="452"/>
  <c r="K81" i="452"/>
  <c r="J81" i="452"/>
  <c r="I81" i="452"/>
  <c r="H81" i="452"/>
  <c r="G81" i="452"/>
  <c r="M75" i="452"/>
  <c r="L75" i="452"/>
  <c r="K75" i="452"/>
  <c r="J75" i="452"/>
  <c r="I75" i="452"/>
  <c r="H75" i="452"/>
  <c r="G75" i="452"/>
  <c r="M69" i="452"/>
  <c r="L69" i="452"/>
  <c r="K69" i="452"/>
  <c r="J69" i="452"/>
  <c r="I69" i="452"/>
  <c r="H69" i="452"/>
  <c r="G69" i="452"/>
  <c r="M63" i="452"/>
  <c r="L63" i="452"/>
  <c r="K63" i="452"/>
  <c r="J63" i="452"/>
  <c r="I63" i="452"/>
  <c r="H63" i="452"/>
  <c r="G63" i="452"/>
  <c r="M57" i="452"/>
  <c r="L57" i="452"/>
  <c r="K57" i="452"/>
  <c r="J57" i="452"/>
  <c r="I57" i="452"/>
  <c r="H57" i="452"/>
  <c r="G57" i="452"/>
  <c r="M51" i="452"/>
  <c r="L51" i="452"/>
  <c r="K51" i="452"/>
  <c r="J51" i="452"/>
  <c r="I51" i="452"/>
  <c r="H51" i="452"/>
  <c r="G51" i="452"/>
  <c r="M45" i="452"/>
  <c r="L45" i="452"/>
  <c r="K45" i="452"/>
  <c r="J45" i="452"/>
  <c r="I45" i="452"/>
  <c r="H45" i="452"/>
  <c r="G45" i="452"/>
  <c r="M39" i="452"/>
  <c r="L39" i="452"/>
  <c r="K39" i="452"/>
  <c r="J39" i="452"/>
  <c r="I39" i="452"/>
  <c r="H39" i="452"/>
  <c r="G39" i="452"/>
  <c r="M33" i="452"/>
  <c r="L33" i="452"/>
  <c r="K33" i="452"/>
  <c r="J33" i="452"/>
  <c r="I33" i="452"/>
  <c r="H33" i="452"/>
  <c r="G33" i="452"/>
  <c r="M27" i="452"/>
  <c r="L27" i="452"/>
  <c r="K27" i="452"/>
  <c r="J27" i="452"/>
  <c r="I27" i="452"/>
  <c r="H27" i="452"/>
  <c r="G27" i="452"/>
  <c r="M21" i="452"/>
  <c r="L21" i="452"/>
  <c r="K21" i="452"/>
  <c r="J21" i="452"/>
  <c r="I21" i="452"/>
  <c r="H21" i="452"/>
  <c r="G21" i="452"/>
  <c r="M267" i="451" l="1"/>
  <c r="L267" i="451"/>
  <c r="K267" i="451"/>
  <c r="J267" i="451"/>
  <c r="I267" i="451"/>
  <c r="H267" i="451"/>
  <c r="G267" i="451"/>
  <c r="M261" i="451"/>
  <c r="L261" i="451"/>
  <c r="K261" i="451"/>
  <c r="J261" i="451"/>
  <c r="I261" i="451"/>
  <c r="H261" i="451"/>
  <c r="G261" i="451"/>
  <c r="M255" i="451"/>
  <c r="L255" i="451"/>
  <c r="K255" i="451"/>
  <c r="J255" i="451"/>
  <c r="I255" i="451"/>
  <c r="H255" i="451"/>
  <c r="G255" i="451"/>
  <c r="M249" i="451"/>
  <c r="L249" i="451"/>
  <c r="K249" i="451"/>
  <c r="J249" i="451"/>
  <c r="I249" i="451"/>
  <c r="H249" i="451"/>
  <c r="G249" i="451"/>
  <c r="M243" i="451"/>
  <c r="L243" i="451"/>
  <c r="K243" i="451"/>
  <c r="J243" i="451"/>
  <c r="I243" i="451"/>
  <c r="H243" i="451"/>
  <c r="G243" i="451"/>
  <c r="M237" i="451"/>
  <c r="L237" i="451"/>
  <c r="K237" i="451"/>
  <c r="J237" i="451"/>
  <c r="I237" i="451"/>
  <c r="H237" i="451"/>
  <c r="G237" i="451"/>
  <c r="M231" i="451"/>
  <c r="L231" i="451"/>
  <c r="K231" i="451"/>
  <c r="J231" i="451"/>
  <c r="I231" i="451"/>
  <c r="H231" i="451"/>
  <c r="G231" i="451"/>
  <c r="M225" i="451"/>
  <c r="L225" i="451"/>
  <c r="K225" i="451"/>
  <c r="J225" i="451"/>
  <c r="I225" i="451"/>
  <c r="H225" i="451"/>
  <c r="G225" i="451"/>
  <c r="M219" i="451"/>
  <c r="L219" i="451"/>
  <c r="K219" i="451"/>
  <c r="J219" i="451"/>
  <c r="I219" i="451"/>
  <c r="H219" i="451"/>
  <c r="G219" i="451"/>
  <c r="M213" i="451"/>
  <c r="L213" i="451"/>
  <c r="K213" i="451"/>
  <c r="J213" i="451"/>
  <c r="I213" i="451"/>
  <c r="H213" i="451"/>
  <c r="G213" i="451"/>
  <c r="M207" i="451"/>
  <c r="L207" i="451"/>
  <c r="K207" i="451"/>
  <c r="J207" i="451"/>
  <c r="I207" i="451"/>
  <c r="H207" i="451"/>
  <c r="G207" i="451"/>
  <c r="M201" i="451"/>
  <c r="L201" i="451"/>
  <c r="K201" i="451"/>
  <c r="J201" i="451"/>
  <c r="I201" i="451"/>
  <c r="H201" i="451"/>
  <c r="G201" i="451"/>
  <c r="M195" i="451"/>
  <c r="L195" i="451"/>
  <c r="K195" i="451"/>
  <c r="J195" i="451"/>
  <c r="I195" i="451"/>
  <c r="H195" i="451"/>
  <c r="G195" i="451"/>
  <c r="M189" i="451"/>
  <c r="L189" i="451"/>
  <c r="K189" i="451"/>
  <c r="J189" i="451"/>
  <c r="I189" i="451"/>
  <c r="H189" i="451"/>
  <c r="G189" i="451"/>
  <c r="M183" i="451"/>
  <c r="L183" i="451"/>
  <c r="K183" i="451"/>
  <c r="J183" i="451"/>
  <c r="I183" i="451"/>
  <c r="H183" i="451"/>
  <c r="G183" i="451"/>
  <c r="M177" i="451"/>
  <c r="L177" i="451"/>
  <c r="K177" i="451"/>
  <c r="J177" i="451"/>
  <c r="I177" i="451"/>
  <c r="H177" i="451"/>
  <c r="G177" i="451"/>
  <c r="M171" i="451"/>
  <c r="L171" i="451"/>
  <c r="K171" i="451"/>
  <c r="J171" i="451"/>
  <c r="I171" i="451"/>
  <c r="H171" i="451"/>
  <c r="G171" i="451"/>
  <c r="M165" i="451"/>
  <c r="L165" i="451"/>
  <c r="K165" i="451"/>
  <c r="J165" i="451"/>
  <c r="I165" i="451"/>
  <c r="H165" i="451"/>
  <c r="G165" i="451"/>
  <c r="M159" i="451"/>
  <c r="L159" i="451"/>
  <c r="K159" i="451"/>
  <c r="J159" i="451"/>
  <c r="I159" i="451"/>
  <c r="H159" i="451"/>
  <c r="G159" i="451"/>
  <c r="M153" i="451"/>
  <c r="L153" i="451"/>
  <c r="K153" i="451"/>
  <c r="J153" i="451"/>
  <c r="I153" i="451"/>
  <c r="H153" i="451"/>
  <c r="G153" i="451"/>
  <c r="M147" i="451"/>
  <c r="L147" i="451"/>
  <c r="K147" i="451"/>
  <c r="J147" i="451"/>
  <c r="I147" i="451"/>
  <c r="H147" i="451"/>
  <c r="G147" i="451"/>
  <c r="M141" i="451"/>
  <c r="L141" i="451"/>
  <c r="K141" i="451"/>
  <c r="J141" i="451"/>
  <c r="I141" i="451"/>
  <c r="H141" i="451"/>
  <c r="G141" i="451"/>
  <c r="M135" i="451"/>
  <c r="L135" i="451"/>
  <c r="K135" i="451"/>
  <c r="J135" i="451"/>
  <c r="I135" i="451"/>
  <c r="H135" i="451"/>
  <c r="G135" i="451"/>
  <c r="M129" i="451"/>
  <c r="L129" i="451"/>
  <c r="K129" i="451"/>
  <c r="J129" i="451"/>
  <c r="I129" i="451"/>
  <c r="H129" i="451"/>
  <c r="G129" i="451"/>
  <c r="M123" i="451"/>
  <c r="L123" i="451"/>
  <c r="K123" i="451"/>
  <c r="J123" i="451"/>
  <c r="I123" i="451"/>
  <c r="H123" i="451"/>
  <c r="G123" i="451"/>
  <c r="M117" i="451"/>
  <c r="L117" i="451"/>
  <c r="K117" i="451"/>
  <c r="J117" i="451"/>
  <c r="I117" i="451"/>
  <c r="H117" i="451"/>
  <c r="G117" i="451"/>
  <c r="M111" i="451"/>
  <c r="L111" i="451"/>
  <c r="K111" i="451"/>
  <c r="J111" i="451"/>
  <c r="I111" i="451"/>
  <c r="H111" i="451"/>
  <c r="G111" i="451"/>
  <c r="M105" i="451"/>
  <c r="L105" i="451"/>
  <c r="K105" i="451"/>
  <c r="J105" i="451"/>
  <c r="I105" i="451"/>
  <c r="H105" i="451"/>
  <c r="G105" i="451"/>
  <c r="M99" i="451"/>
  <c r="L99" i="451"/>
  <c r="K99" i="451"/>
  <c r="J99" i="451"/>
  <c r="I99" i="451"/>
  <c r="H99" i="451"/>
  <c r="G99" i="451"/>
  <c r="M93" i="451"/>
  <c r="L93" i="451"/>
  <c r="K93" i="451"/>
  <c r="J93" i="451"/>
  <c r="I93" i="451"/>
  <c r="H93" i="451"/>
  <c r="G93" i="451"/>
  <c r="M87" i="451"/>
  <c r="L87" i="451"/>
  <c r="K87" i="451"/>
  <c r="J87" i="451"/>
  <c r="I87" i="451"/>
  <c r="H87" i="451"/>
  <c r="G87" i="451"/>
  <c r="M81" i="451"/>
  <c r="L81" i="451"/>
  <c r="K81" i="451"/>
  <c r="J81" i="451"/>
  <c r="I81" i="451"/>
  <c r="H81" i="451"/>
  <c r="G81" i="451"/>
  <c r="M75" i="451"/>
  <c r="L75" i="451"/>
  <c r="K75" i="451"/>
  <c r="J75" i="451"/>
  <c r="I75" i="451"/>
  <c r="H75" i="451"/>
  <c r="G75" i="451"/>
  <c r="M69" i="451"/>
  <c r="L69" i="451"/>
  <c r="K69" i="451"/>
  <c r="J69" i="451"/>
  <c r="I69" i="451"/>
  <c r="H69" i="451"/>
  <c r="G69" i="451"/>
  <c r="M63" i="451"/>
  <c r="L63" i="451"/>
  <c r="K63" i="451"/>
  <c r="J63" i="451"/>
  <c r="I63" i="451"/>
  <c r="H63" i="451"/>
  <c r="G63" i="451"/>
  <c r="M57" i="451"/>
  <c r="L57" i="451"/>
  <c r="K57" i="451"/>
  <c r="J57" i="451"/>
  <c r="I57" i="451"/>
  <c r="H57" i="451"/>
  <c r="G57" i="451"/>
  <c r="M51" i="451"/>
  <c r="L51" i="451"/>
  <c r="K51" i="451"/>
  <c r="J51" i="451"/>
  <c r="I51" i="451"/>
  <c r="H51" i="451"/>
  <c r="G51" i="451"/>
  <c r="M45" i="451"/>
  <c r="L45" i="451"/>
  <c r="K45" i="451"/>
  <c r="J45" i="451"/>
  <c r="I45" i="451"/>
  <c r="H45" i="451"/>
  <c r="G45" i="451"/>
  <c r="M39" i="451"/>
  <c r="L39" i="451"/>
  <c r="K39" i="451"/>
  <c r="J39" i="451"/>
  <c r="I39" i="451"/>
  <c r="H39" i="451"/>
  <c r="G39" i="451"/>
  <c r="M33" i="451"/>
  <c r="L33" i="451"/>
  <c r="K33" i="451"/>
  <c r="J33" i="451"/>
  <c r="I33" i="451"/>
  <c r="H33" i="451"/>
  <c r="G33" i="451"/>
  <c r="M27" i="451"/>
  <c r="L27" i="451"/>
  <c r="K27" i="451"/>
  <c r="J27" i="451"/>
  <c r="I27" i="451"/>
  <c r="H27" i="451"/>
  <c r="G27" i="451"/>
  <c r="M21" i="451"/>
  <c r="L21" i="451"/>
  <c r="K21" i="451"/>
  <c r="J21" i="451"/>
  <c r="I21" i="451"/>
  <c r="H21" i="451"/>
  <c r="G21" i="451"/>
  <c r="M15" i="451"/>
  <c r="L15" i="451"/>
  <c r="K15" i="451"/>
  <c r="J15" i="451"/>
  <c r="I15" i="451"/>
  <c r="H15" i="451"/>
  <c r="G15" i="451"/>
  <c r="M9" i="451"/>
  <c r="L9" i="451"/>
  <c r="K9" i="451"/>
  <c r="J9" i="451"/>
  <c r="I9" i="451"/>
  <c r="H9" i="451"/>
  <c r="G9" i="451"/>
  <c r="M267" i="450" l="1"/>
  <c r="L267" i="450"/>
  <c r="K267" i="450"/>
  <c r="J267" i="450"/>
  <c r="I267" i="450"/>
  <c r="H267" i="450"/>
  <c r="G267" i="450"/>
  <c r="M261" i="450"/>
  <c r="L261" i="450"/>
  <c r="K261" i="450"/>
  <c r="J261" i="450"/>
  <c r="I261" i="450"/>
  <c r="H261" i="450"/>
  <c r="G261" i="450"/>
  <c r="M255" i="450"/>
  <c r="L255" i="450"/>
  <c r="K255" i="450"/>
  <c r="J255" i="450"/>
  <c r="I255" i="450"/>
  <c r="H255" i="450"/>
  <c r="G255" i="450"/>
  <c r="M249" i="450"/>
  <c r="L249" i="450"/>
  <c r="K249" i="450"/>
  <c r="J249" i="450"/>
  <c r="I249" i="450"/>
  <c r="H249" i="450"/>
  <c r="G249" i="450"/>
  <c r="M243" i="450"/>
  <c r="L243" i="450"/>
  <c r="K243" i="450"/>
  <c r="J243" i="450"/>
  <c r="I243" i="450"/>
  <c r="H243" i="450"/>
  <c r="G243" i="450"/>
  <c r="M237" i="450"/>
  <c r="L237" i="450"/>
  <c r="K237" i="450"/>
  <c r="J237" i="450"/>
  <c r="I237" i="450"/>
  <c r="H237" i="450"/>
  <c r="G237" i="450"/>
  <c r="M231" i="450"/>
  <c r="L231" i="450"/>
  <c r="K231" i="450"/>
  <c r="J231" i="450"/>
  <c r="I231" i="450"/>
  <c r="H231" i="450"/>
  <c r="G231" i="450"/>
  <c r="M225" i="450"/>
  <c r="L225" i="450"/>
  <c r="K225" i="450"/>
  <c r="J225" i="450"/>
  <c r="I225" i="450"/>
  <c r="H225" i="450"/>
  <c r="G225" i="450"/>
  <c r="M219" i="450"/>
  <c r="L219" i="450"/>
  <c r="K219" i="450"/>
  <c r="J219" i="450"/>
  <c r="I219" i="450"/>
  <c r="H219" i="450"/>
  <c r="G219" i="450"/>
  <c r="M213" i="450"/>
  <c r="L213" i="450"/>
  <c r="K213" i="450"/>
  <c r="J213" i="450"/>
  <c r="I213" i="450"/>
  <c r="H213" i="450"/>
  <c r="G213" i="450"/>
  <c r="M207" i="450"/>
  <c r="L207" i="450"/>
  <c r="K207" i="450"/>
  <c r="J207" i="450"/>
  <c r="I207" i="450"/>
  <c r="H207" i="450"/>
  <c r="G207" i="450"/>
  <c r="M201" i="450"/>
  <c r="L201" i="450"/>
  <c r="K201" i="450"/>
  <c r="J201" i="450"/>
  <c r="I201" i="450"/>
  <c r="H201" i="450"/>
  <c r="G201" i="450"/>
  <c r="M195" i="450"/>
  <c r="L195" i="450"/>
  <c r="K195" i="450"/>
  <c r="J195" i="450"/>
  <c r="I195" i="450"/>
  <c r="H195" i="450"/>
  <c r="G195" i="450"/>
  <c r="M189" i="450"/>
  <c r="L189" i="450"/>
  <c r="K189" i="450"/>
  <c r="J189" i="450"/>
  <c r="I189" i="450"/>
  <c r="H189" i="450"/>
  <c r="G189" i="450"/>
  <c r="M183" i="450"/>
  <c r="L183" i="450"/>
  <c r="K183" i="450"/>
  <c r="J183" i="450"/>
  <c r="I183" i="450"/>
  <c r="H183" i="450"/>
  <c r="G183" i="450"/>
  <c r="M177" i="450"/>
  <c r="L177" i="450"/>
  <c r="K177" i="450"/>
  <c r="J177" i="450"/>
  <c r="I177" i="450"/>
  <c r="H177" i="450"/>
  <c r="G177" i="450"/>
  <c r="M171" i="450"/>
  <c r="L171" i="450"/>
  <c r="K171" i="450"/>
  <c r="J171" i="450"/>
  <c r="I171" i="450"/>
  <c r="H171" i="450"/>
  <c r="G171" i="450"/>
  <c r="M165" i="450"/>
  <c r="L165" i="450"/>
  <c r="K165" i="450"/>
  <c r="J165" i="450"/>
  <c r="I165" i="450"/>
  <c r="H165" i="450"/>
  <c r="G165" i="450"/>
  <c r="M159" i="450"/>
  <c r="L159" i="450"/>
  <c r="K159" i="450"/>
  <c r="J159" i="450"/>
  <c r="I159" i="450"/>
  <c r="H159" i="450"/>
  <c r="G159" i="450"/>
  <c r="M153" i="450"/>
  <c r="L153" i="450"/>
  <c r="K153" i="450"/>
  <c r="J153" i="450"/>
  <c r="I153" i="450"/>
  <c r="H153" i="450"/>
  <c r="G153" i="450"/>
  <c r="M147" i="450"/>
  <c r="L147" i="450"/>
  <c r="K147" i="450"/>
  <c r="J147" i="450"/>
  <c r="I147" i="450"/>
  <c r="H147" i="450"/>
  <c r="G147" i="450"/>
  <c r="M141" i="450"/>
  <c r="L141" i="450"/>
  <c r="K141" i="450"/>
  <c r="J141" i="450"/>
  <c r="I141" i="450"/>
  <c r="H141" i="450"/>
  <c r="G141" i="450"/>
  <c r="M135" i="450"/>
  <c r="L135" i="450"/>
  <c r="K135" i="450"/>
  <c r="J135" i="450"/>
  <c r="I135" i="450"/>
  <c r="H135" i="450"/>
  <c r="G135" i="450"/>
  <c r="M129" i="450"/>
  <c r="L129" i="450"/>
  <c r="K129" i="450"/>
  <c r="J129" i="450"/>
  <c r="I129" i="450"/>
  <c r="H129" i="450"/>
  <c r="G129" i="450"/>
  <c r="M123" i="450"/>
  <c r="L123" i="450"/>
  <c r="K123" i="450"/>
  <c r="J123" i="450"/>
  <c r="I123" i="450"/>
  <c r="H123" i="450"/>
  <c r="G123" i="450"/>
  <c r="M117" i="450"/>
  <c r="L117" i="450"/>
  <c r="K117" i="450"/>
  <c r="J117" i="450"/>
  <c r="I117" i="450"/>
  <c r="H117" i="450"/>
  <c r="G117" i="450"/>
  <c r="M111" i="450"/>
  <c r="L111" i="450"/>
  <c r="K111" i="450"/>
  <c r="J111" i="450"/>
  <c r="I111" i="450"/>
  <c r="H111" i="450"/>
  <c r="G111" i="450"/>
  <c r="M105" i="450"/>
  <c r="L105" i="450"/>
  <c r="K105" i="450"/>
  <c r="J105" i="450"/>
  <c r="I105" i="450"/>
  <c r="H105" i="450"/>
  <c r="G105" i="450"/>
  <c r="M99" i="450"/>
  <c r="L99" i="450"/>
  <c r="K99" i="450"/>
  <c r="J99" i="450"/>
  <c r="I99" i="450"/>
  <c r="H99" i="450"/>
  <c r="G99" i="450"/>
  <c r="M93" i="450"/>
  <c r="L93" i="450"/>
  <c r="K93" i="450"/>
  <c r="J93" i="450"/>
  <c r="I93" i="450"/>
  <c r="H93" i="450"/>
  <c r="G93" i="450"/>
  <c r="M87" i="450"/>
  <c r="L87" i="450"/>
  <c r="K87" i="450"/>
  <c r="J87" i="450"/>
  <c r="I87" i="450"/>
  <c r="H87" i="450"/>
  <c r="G87" i="450"/>
  <c r="M81" i="450"/>
  <c r="L81" i="450"/>
  <c r="K81" i="450"/>
  <c r="J81" i="450"/>
  <c r="I81" i="450"/>
  <c r="H81" i="450"/>
  <c r="G81" i="450"/>
  <c r="M75" i="450"/>
  <c r="L75" i="450"/>
  <c r="K75" i="450"/>
  <c r="J75" i="450"/>
  <c r="I75" i="450"/>
  <c r="H75" i="450"/>
  <c r="G75" i="450"/>
  <c r="M69" i="450"/>
  <c r="L69" i="450"/>
  <c r="K69" i="450"/>
  <c r="J69" i="450"/>
  <c r="I69" i="450"/>
  <c r="H69" i="450"/>
  <c r="G69" i="450"/>
  <c r="M63" i="450"/>
  <c r="L63" i="450"/>
  <c r="K63" i="450"/>
  <c r="J63" i="450"/>
  <c r="I63" i="450"/>
  <c r="H63" i="450"/>
  <c r="G63" i="450"/>
  <c r="M57" i="450"/>
  <c r="L57" i="450"/>
  <c r="K57" i="450"/>
  <c r="J57" i="450"/>
  <c r="I57" i="450"/>
  <c r="H57" i="450"/>
  <c r="G57" i="450"/>
  <c r="M51" i="450"/>
  <c r="L51" i="450"/>
  <c r="K51" i="450"/>
  <c r="J51" i="450"/>
  <c r="I51" i="450"/>
  <c r="H51" i="450"/>
  <c r="G51" i="450"/>
  <c r="M45" i="450"/>
  <c r="L45" i="450"/>
  <c r="K45" i="450"/>
  <c r="J45" i="450"/>
  <c r="I45" i="450"/>
  <c r="H45" i="450"/>
  <c r="G45" i="450"/>
  <c r="M39" i="450"/>
  <c r="L39" i="450"/>
  <c r="K39" i="450"/>
  <c r="J39" i="450"/>
  <c r="I39" i="450"/>
  <c r="H39" i="450"/>
  <c r="G39" i="450"/>
  <c r="M33" i="450"/>
  <c r="L33" i="450"/>
  <c r="K33" i="450"/>
  <c r="J33" i="450"/>
  <c r="I33" i="450"/>
  <c r="H33" i="450"/>
  <c r="G33" i="450"/>
  <c r="M27" i="450"/>
  <c r="L27" i="450"/>
  <c r="K27" i="450"/>
  <c r="J27" i="450"/>
  <c r="I27" i="450"/>
  <c r="H27" i="450"/>
  <c r="G27" i="450"/>
  <c r="M21" i="450"/>
  <c r="L21" i="450"/>
  <c r="K21" i="450"/>
  <c r="J21" i="450"/>
  <c r="I21" i="450"/>
  <c r="H21" i="450"/>
  <c r="G21" i="450"/>
  <c r="M15" i="450"/>
  <c r="L15" i="450"/>
  <c r="K15" i="450"/>
  <c r="J15" i="450"/>
  <c r="I15" i="450"/>
  <c r="H15" i="450"/>
  <c r="G15" i="450"/>
  <c r="M9" i="450"/>
  <c r="L9" i="450"/>
  <c r="K9" i="450"/>
  <c r="J9" i="450"/>
  <c r="I9" i="450"/>
  <c r="H9" i="450"/>
  <c r="G9" i="450"/>
  <c r="M267" i="449" l="1"/>
  <c r="L267" i="449"/>
  <c r="K267" i="449"/>
  <c r="J267" i="449"/>
  <c r="I267" i="449"/>
  <c r="H267" i="449"/>
  <c r="G267" i="449"/>
  <c r="M261" i="449"/>
  <c r="L261" i="449"/>
  <c r="K261" i="449"/>
  <c r="J261" i="449"/>
  <c r="I261" i="449"/>
  <c r="H261" i="449"/>
  <c r="G261" i="449"/>
  <c r="M255" i="449"/>
  <c r="L255" i="449"/>
  <c r="K255" i="449"/>
  <c r="J255" i="449"/>
  <c r="I255" i="449"/>
  <c r="H255" i="449"/>
  <c r="G255" i="449"/>
  <c r="M249" i="449"/>
  <c r="L249" i="449"/>
  <c r="K249" i="449"/>
  <c r="J249" i="449"/>
  <c r="I249" i="449"/>
  <c r="H249" i="449"/>
  <c r="G249" i="449"/>
  <c r="M243" i="449"/>
  <c r="L243" i="449"/>
  <c r="K243" i="449"/>
  <c r="J243" i="449"/>
  <c r="I243" i="449"/>
  <c r="H243" i="449"/>
  <c r="G243" i="449"/>
  <c r="M237" i="449"/>
  <c r="L237" i="449"/>
  <c r="K237" i="449"/>
  <c r="J237" i="449"/>
  <c r="I237" i="449"/>
  <c r="H237" i="449"/>
  <c r="G237" i="449"/>
  <c r="M231" i="449"/>
  <c r="L231" i="449"/>
  <c r="K231" i="449"/>
  <c r="J231" i="449"/>
  <c r="I231" i="449"/>
  <c r="H231" i="449"/>
  <c r="G231" i="449"/>
  <c r="M225" i="449"/>
  <c r="L225" i="449"/>
  <c r="K225" i="449"/>
  <c r="J225" i="449"/>
  <c r="I225" i="449"/>
  <c r="H225" i="449"/>
  <c r="G225" i="449"/>
  <c r="M219" i="449"/>
  <c r="L219" i="449"/>
  <c r="K219" i="449"/>
  <c r="J219" i="449"/>
  <c r="I219" i="449"/>
  <c r="H219" i="449"/>
  <c r="G219" i="449"/>
  <c r="M213" i="449"/>
  <c r="L213" i="449"/>
  <c r="K213" i="449"/>
  <c r="J213" i="449"/>
  <c r="I213" i="449"/>
  <c r="H213" i="449"/>
  <c r="G213" i="449"/>
  <c r="M207" i="449"/>
  <c r="L207" i="449"/>
  <c r="K207" i="449"/>
  <c r="J207" i="449"/>
  <c r="I207" i="449"/>
  <c r="H207" i="449"/>
  <c r="G207" i="449"/>
  <c r="M201" i="449"/>
  <c r="L201" i="449"/>
  <c r="K201" i="449"/>
  <c r="J201" i="449"/>
  <c r="I201" i="449"/>
  <c r="H201" i="449"/>
  <c r="G201" i="449"/>
  <c r="M195" i="449"/>
  <c r="L195" i="449"/>
  <c r="K195" i="449"/>
  <c r="J195" i="449"/>
  <c r="I195" i="449"/>
  <c r="H195" i="449"/>
  <c r="G195" i="449"/>
  <c r="M189" i="449"/>
  <c r="L189" i="449"/>
  <c r="K189" i="449"/>
  <c r="J189" i="449"/>
  <c r="I189" i="449"/>
  <c r="H189" i="449"/>
  <c r="G189" i="449"/>
  <c r="M183" i="449"/>
  <c r="L183" i="449"/>
  <c r="K183" i="449"/>
  <c r="J183" i="449"/>
  <c r="I183" i="449"/>
  <c r="H183" i="449"/>
  <c r="G183" i="449"/>
  <c r="M177" i="449"/>
  <c r="L177" i="449"/>
  <c r="K177" i="449"/>
  <c r="J177" i="449"/>
  <c r="I177" i="449"/>
  <c r="H177" i="449"/>
  <c r="G177" i="449"/>
  <c r="M171" i="449"/>
  <c r="L171" i="449"/>
  <c r="K171" i="449"/>
  <c r="J171" i="449"/>
  <c r="I171" i="449"/>
  <c r="H171" i="449"/>
  <c r="G171" i="449"/>
  <c r="M165" i="449"/>
  <c r="L165" i="449"/>
  <c r="K165" i="449"/>
  <c r="J165" i="449"/>
  <c r="I165" i="449"/>
  <c r="H165" i="449"/>
  <c r="G165" i="449"/>
  <c r="M159" i="449"/>
  <c r="L159" i="449"/>
  <c r="K159" i="449"/>
  <c r="J159" i="449"/>
  <c r="I159" i="449"/>
  <c r="H159" i="449"/>
  <c r="G159" i="449"/>
  <c r="M153" i="449"/>
  <c r="L153" i="449"/>
  <c r="K153" i="449"/>
  <c r="J153" i="449"/>
  <c r="I153" i="449"/>
  <c r="H153" i="449"/>
  <c r="G153" i="449"/>
  <c r="M147" i="449"/>
  <c r="L147" i="449"/>
  <c r="K147" i="449"/>
  <c r="J147" i="449"/>
  <c r="I147" i="449"/>
  <c r="H147" i="449"/>
  <c r="G147" i="449"/>
  <c r="M141" i="449"/>
  <c r="L141" i="449"/>
  <c r="K141" i="449"/>
  <c r="J141" i="449"/>
  <c r="I141" i="449"/>
  <c r="H141" i="449"/>
  <c r="G141" i="449"/>
  <c r="M135" i="449"/>
  <c r="L135" i="449"/>
  <c r="K135" i="449"/>
  <c r="J135" i="449"/>
  <c r="I135" i="449"/>
  <c r="H135" i="449"/>
  <c r="G135" i="449"/>
  <c r="M129" i="449"/>
  <c r="L129" i="449"/>
  <c r="K129" i="449"/>
  <c r="J129" i="449"/>
  <c r="I129" i="449"/>
  <c r="H129" i="449"/>
  <c r="G129" i="449"/>
  <c r="M123" i="449"/>
  <c r="L123" i="449"/>
  <c r="K123" i="449"/>
  <c r="J123" i="449"/>
  <c r="I123" i="449"/>
  <c r="H123" i="449"/>
  <c r="G123" i="449"/>
  <c r="M117" i="449"/>
  <c r="L117" i="449"/>
  <c r="K117" i="449"/>
  <c r="J117" i="449"/>
  <c r="I117" i="449"/>
  <c r="H117" i="449"/>
  <c r="G117" i="449"/>
  <c r="M111" i="449"/>
  <c r="L111" i="449"/>
  <c r="K111" i="449"/>
  <c r="J111" i="449"/>
  <c r="I111" i="449"/>
  <c r="H111" i="449"/>
  <c r="G111" i="449"/>
  <c r="M105" i="449"/>
  <c r="L105" i="449"/>
  <c r="K105" i="449"/>
  <c r="J105" i="449"/>
  <c r="I105" i="449"/>
  <c r="H105" i="449"/>
  <c r="G105" i="449"/>
  <c r="M99" i="449"/>
  <c r="L99" i="449"/>
  <c r="K99" i="449"/>
  <c r="J99" i="449"/>
  <c r="I99" i="449"/>
  <c r="H99" i="449"/>
  <c r="G99" i="449"/>
  <c r="M93" i="449"/>
  <c r="L93" i="449"/>
  <c r="K93" i="449"/>
  <c r="J93" i="449"/>
  <c r="I93" i="449"/>
  <c r="H93" i="449"/>
  <c r="G93" i="449"/>
  <c r="M87" i="449"/>
  <c r="L87" i="449"/>
  <c r="K87" i="449"/>
  <c r="J87" i="449"/>
  <c r="I87" i="449"/>
  <c r="H87" i="449"/>
  <c r="G87" i="449"/>
  <c r="M81" i="449"/>
  <c r="L81" i="449"/>
  <c r="K81" i="449"/>
  <c r="J81" i="449"/>
  <c r="I81" i="449"/>
  <c r="H81" i="449"/>
  <c r="G81" i="449"/>
  <c r="M75" i="449"/>
  <c r="L75" i="449"/>
  <c r="K75" i="449"/>
  <c r="J75" i="449"/>
  <c r="I75" i="449"/>
  <c r="H75" i="449"/>
  <c r="G75" i="449"/>
  <c r="M69" i="449"/>
  <c r="L69" i="449"/>
  <c r="K69" i="449"/>
  <c r="J69" i="449"/>
  <c r="I69" i="449"/>
  <c r="H69" i="449"/>
  <c r="G69" i="449"/>
  <c r="M63" i="449"/>
  <c r="L63" i="449"/>
  <c r="K63" i="449"/>
  <c r="J63" i="449"/>
  <c r="I63" i="449"/>
  <c r="H63" i="449"/>
  <c r="G63" i="449"/>
  <c r="M57" i="449"/>
  <c r="L57" i="449"/>
  <c r="K57" i="449"/>
  <c r="J57" i="449"/>
  <c r="I57" i="449"/>
  <c r="H57" i="449"/>
  <c r="G57" i="449"/>
  <c r="M51" i="449"/>
  <c r="L51" i="449"/>
  <c r="K51" i="449"/>
  <c r="J51" i="449"/>
  <c r="I51" i="449"/>
  <c r="H51" i="449"/>
  <c r="G51" i="449"/>
  <c r="M45" i="449"/>
  <c r="L45" i="449"/>
  <c r="K45" i="449"/>
  <c r="J45" i="449"/>
  <c r="I45" i="449"/>
  <c r="H45" i="449"/>
  <c r="G45" i="449"/>
  <c r="M39" i="449"/>
  <c r="L39" i="449"/>
  <c r="K39" i="449"/>
  <c r="J39" i="449"/>
  <c r="I39" i="449"/>
  <c r="H39" i="449"/>
  <c r="G39" i="449"/>
  <c r="M33" i="449"/>
  <c r="L33" i="449"/>
  <c r="K33" i="449"/>
  <c r="J33" i="449"/>
  <c r="I33" i="449"/>
  <c r="H33" i="449"/>
  <c r="G33" i="449"/>
  <c r="M27" i="449"/>
  <c r="L27" i="449"/>
  <c r="K27" i="449"/>
  <c r="J27" i="449"/>
  <c r="I27" i="449"/>
  <c r="H27" i="449"/>
  <c r="G27" i="449"/>
  <c r="M21" i="449"/>
  <c r="L21" i="449"/>
  <c r="K21" i="449"/>
  <c r="J21" i="449"/>
  <c r="I21" i="449"/>
  <c r="H21" i="449"/>
  <c r="G21" i="449"/>
  <c r="M15" i="449"/>
  <c r="L15" i="449"/>
  <c r="K15" i="449"/>
  <c r="J15" i="449"/>
  <c r="I15" i="449"/>
  <c r="H15" i="449"/>
  <c r="G15" i="449"/>
  <c r="M9" i="449"/>
  <c r="L9" i="449"/>
  <c r="K9" i="449"/>
  <c r="J9" i="449"/>
  <c r="I9" i="449"/>
  <c r="H9" i="449"/>
  <c r="G9" i="449"/>
  <c r="M267" i="448" l="1"/>
  <c r="L267" i="448"/>
  <c r="K267" i="448"/>
  <c r="J267" i="448"/>
  <c r="I267" i="448"/>
  <c r="H267" i="448"/>
  <c r="G267" i="448"/>
  <c r="M261" i="448"/>
  <c r="L261" i="448"/>
  <c r="K261" i="448"/>
  <c r="J261" i="448"/>
  <c r="I261" i="448"/>
  <c r="H261" i="448"/>
  <c r="G261" i="448"/>
  <c r="M255" i="448"/>
  <c r="L255" i="448"/>
  <c r="K255" i="448"/>
  <c r="J255" i="448"/>
  <c r="I255" i="448"/>
  <c r="H255" i="448"/>
  <c r="G255" i="448"/>
  <c r="M249" i="448"/>
  <c r="L249" i="448"/>
  <c r="K249" i="448"/>
  <c r="J249" i="448"/>
  <c r="I249" i="448"/>
  <c r="H249" i="448"/>
  <c r="G249" i="448"/>
  <c r="M243" i="448"/>
  <c r="L243" i="448"/>
  <c r="K243" i="448"/>
  <c r="J243" i="448"/>
  <c r="I243" i="448"/>
  <c r="H243" i="448"/>
  <c r="G243" i="448"/>
  <c r="M237" i="448"/>
  <c r="L237" i="448"/>
  <c r="K237" i="448"/>
  <c r="J237" i="448"/>
  <c r="I237" i="448"/>
  <c r="H237" i="448"/>
  <c r="G237" i="448"/>
  <c r="M231" i="448"/>
  <c r="L231" i="448"/>
  <c r="K231" i="448"/>
  <c r="J231" i="448"/>
  <c r="I231" i="448"/>
  <c r="H231" i="448"/>
  <c r="G231" i="448"/>
  <c r="M225" i="448"/>
  <c r="L225" i="448"/>
  <c r="K225" i="448"/>
  <c r="J225" i="448"/>
  <c r="I225" i="448"/>
  <c r="H225" i="448"/>
  <c r="G225" i="448"/>
  <c r="M219" i="448"/>
  <c r="L219" i="448"/>
  <c r="K219" i="448"/>
  <c r="J219" i="448"/>
  <c r="I219" i="448"/>
  <c r="H219" i="448"/>
  <c r="G219" i="448"/>
  <c r="M213" i="448"/>
  <c r="L213" i="448"/>
  <c r="K213" i="448"/>
  <c r="J213" i="448"/>
  <c r="I213" i="448"/>
  <c r="H213" i="448"/>
  <c r="G213" i="448"/>
  <c r="M207" i="448"/>
  <c r="L207" i="448"/>
  <c r="K207" i="448"/>
  <c r="J207" i="448"/>
  <c r="I207" i="448"/>
  <c r="H207" i="448"/>
  <c r="G207" i="448"/>
  <c r="M201" i="448"/>
  <c r="L201" i="448"/>
  <c r="K201" i="448"/>
  <c r="J201" i="448"/>
  <c r="I201" i="448"/>
  <c r="H201" i="448"/>
  <c r="G201" i="448"/>
  <c r="M195" i="448"/>
  <c r="L195" i="448"/>
  <c r="K195" i="448"/>
  <c r="J195" i="448"/>
  <c r="I195" i="448"/>
  <c r="H195" i="448"/>
  <c r="G195" i="448"/>
  <c r="M9" i="448"/>
  <c r="L9" i="448"/>
  <c r="K9" i="448"/>
  <c r="J9" i="448"/>
  <c r="I9" i="448"/>
  <c r="H9" i="448"/>
  <c r="G9" i="448"/>
  <c r="M15" i="448"/>
  <c r="L15" i="448"/>
  <c r="K15" i="448"/>
  <c r="J15" i="448"/>
  <c r="I15" i="448"/>
  <c r="H15" i="448"/>
  <c r="G15" i="448"/>
  <c r="M21" i="448"/>
  <c r="L21" i="448"/>
  <c r="K21" i="448"/>
  <c r="J21" i="448"/>
  <c r="I21" i="448"/>
  <c r="H21" i="448"/>
  <c r="G21" i="448"/>
  <c r="M27" i="448"/>
  <c r="L27" i="448"/>
  <c r="K27" i="448"/>
  <c r="J27" i="448"/>
  <c r="I27" i="448"/>
  <c r="H27" i="448"/>
  <c r="G27" i="448"/>
  <c r="M33" i="448"/>
  <c r="L33" i="448"/>
  <c r="K33" i="448"/>
  <c r="J33" i="448"/>
  <c r="I33" i="448"/>
  <c r="H33" i="448"/>
  <c r="G33" i="448"/>
  <c r="M39" i="448"/>
  <c r="L39" i="448"/>
  <c r="K39" i="448"/>
  <c r="J39" i="448"/>
  <c r="I39" i="448"/>
  <c r="H39" i="448"/>
  <c r="G39" i="448"/>
  <c r="M189" i="448"/>
  <c r="L189" i="448"/>
  <c r="K189" i="448"/>
  <c r="J189" i="448"/>
  <c r="I189" i="448"/>
  <c r="H189" i="448"/>
  <c r="G189" i="448"/>
  <c r="M183" i="448"/>
  <c r="L183" i="448"/>
  <c r="K183" i="448"/>
  <c r="J183" i="448"/>
  <c r="I183" i="448"/>
  <c r="H183" i="448"/>
  <c r="G183" i="448"/>
  <c r="M177" i="448"/>
  <c r="L177" i="448"/>
  <c r="K177" i="448"/>
  <c r="J177" i="448"/>
  <c r="I177" i="448"/>
  <c r="H177" i="448"/>
  <c r="G177" i="448"/>
  <c r="M171" i="448"/>
  <c r="L171" i="448"/>
  <c r="K171" i="448"/>
  <c r="J171" i="448"/>
  <c r="I171" i="448"/>
  <c r="H171" i="448"/>
  <c r="G171" i="448"/>
  <c r="M165" i="448"/>
  <c r="L165" i="448"/>
  <c r="K165" i="448"/>
  <c r="J165" i="448"/>
  <c r="I165" i="448"/>
  <c r="H165" i="448"/>
  <c r="G165" i="448"/>
  <c r="M159" i="448"/>
  <c r="L159" i="448"/>
  <c r="K159" i="448"/>
  <c r="J159" i="448"/>
  <c r="I159" i="448"/>
  <c r="H159" i="448"/>
  <c r="G159" i="448"/>
  <c r="M153" i="448"/>
  <c r="L153" i="448"/>
  <c r="K153" i="448"/>
  <c r="J153" i="448"/>
  <c r="I153" i="448"/>
  <c r="H153" i="448"/>
  <c r="G153" i="448"/>
  <c r="M147" i="448"/>
  <c r="L147" i="448"/>
  <c r="K147" i="448"/>
  <c r="J147" i="448"/>
  <c r="I147" i="448"/>
  <c r="H147" i="448"/>
  <c r="G147" i="448"/>
  <c r="M141" i="448"/>
  <c r="L141" i="448"/>
  <c r="K141" i="448"/>
  <c r="J141" i="448"/>
  <c r="I141" i="448"/>
  <c r="H141" i="448"/>
  <c r="G141" i="448"/>
  <c r="M135" i="448"/>
  <c r="L135" i="448"/>
  <c r="K135" i="448"/>
  <c r="J135" i="448"/>
  <c r="I135" i="448"/>
  <c r="H135" i="448"/>
  <c r="G135" i="448"/>
  <c r="M129" i="448"/>
  <c r="L129" i="448"/>
  <c r="K129" i="448"/>
  <c r="J129" i="448"/>
  <c r="I129" i="448"/>
  <c r="H129" i="448"/>
  <c r="G129" i="448"/>
  <c r="M123" i="448"/>
  <c r="L123" i="448"/>
  <c r="K123" i="448"/>
  <c r="J123" i="448"/>
  <c r="I123" i="448"/>
  <c r="H123" i="448"/>
  <c r="G123" i="448"/>
  <c r="M117" i="448"/>
  <c r="L117" i="448"/>
  <c r="K117" i="448"/>
  <c r="J117" i="448"/>
  <c r="I117" i="448"/>
  <c r="H117" i="448"/>
  <c r="G117" i="448"/>
  <c r="M111" i="448"/>
  <c r="L111" i="448"/>
  <c r="K111" i="448"/>
  <c r="J111" i="448"/>
  <c r="I111" i="448"/>
  <c r="H111" i="448"/>
  <c r="G111" i="448"/>
  <c r="M105" i="448"/>
  <c r="L105" i="448"/>
  <c r="K105" i="448"/>
  <c r="J105" i="448"/>
  <c r="I105" i="448"/>
  <c r="H105" i="448"/>
  <c r="G105" i="448"/>
  <c r="M99" i="448"/>
  <c r="L99" i="448"/>
  <c r="K99" i="448"/>
  <c r="J99" i="448"/>
  <c r="I99" i="448"/>
  <c r="H99" i="448"/>
  <c r="G99" i="448"/>
  <c r="M93" i="448"/>
  <c r="L93" i="448"/>
  <c r="K93" i="448"/>
  <c r="J93" i="448"/>
  <c r="I93" i="448"/>
  <c r="H93" i="448"/>
  <c r="G93" i="448"/>
  <c r="M87" i="448"/>
  <c r="L87" i="448"/>
  <c r="K87" i="448"/>
  <c r="J87" i="448"/>
  <c r="I87" i="448"/>
  <c r="H87" i="448"/>
  <c r="G87" i="448"/>
  <c r="M81" i="448"/>
  <c r="L81" i="448"/>
  <c r="K81" i="448"/>
  <c r="J81" i="448"/>
  <c r="I81" i="448"/>
  <c r="H81" i="448"/>
  <c r="G81" i="448"/>
  <c r="M75" i="448"/>
  <c r="L75" i="448"/>
  <c r="K75" i="448"/>
  <c r="J75" i="448"/>
  <c r="I75" i="448"/>
  <c r="H75" i="448"/>
  <c r="G75" i="448"/>
  <c r="M69" i="448"/>
  <c r="L69" i="448"/>
  <c r="K69" i="448"/>
  <c r="J69" i="448"/>
  <c r="I69" i="448"/>
  <c r="H69" i="448"/>
  <c r="G69" i="448"/>
  <c r="M63" i="448"/>
  <c r="L63" i="448"/>
  <c r="K63" i="448"/>
  <c r="J63" i="448"/>
  <c r="I63" i="448"/>
  <c r="H63" i="448"/>
  <c r="G63" i="448"/>
  <c r="M57" i="448"/>
  <c r="L57" i="448"/>
  <c r="K57" i="448"/>
  <c r="J57" i="448"/>
  <c r="I57" i="448"/>
  <c r="H57" i="448"/>
  <c r="G57" i="448"/>
  <c r="M51" i="448"/>
  <c r="L51" i="448"/>
  <c r="K51" i="448"/>
  <c r="J51" i="448"/>
  <c r="I51" i="448"/>
  <c r="H51" i="448"/>
  <c r="G51" i="448"/>
  <c r="M45" i="448"/>
  <c r="L45" i="448"/>
  <c r="K45" i="448"/>
  <c r="J45" i="448"/>
  <c r="I45" i="448"/>
  <c r="H45" i="448"/>
  <c r="G45" i="448"/>
  <c r="M267" i="447" l="1"/>
  <c r="L267" i="447"/>
  <c r="K267" i="447"/>
  <c r="J267" i="447"/>
  <c r="I267" i="447"/>
  <c r="H267" i="447"/>
  <c r="G267" i="447"/>
  <c r="M261" i="447"/>
  <c r="L261" i="447"/>
  <c r="K261" i="447"/>
  <c r="J261" i="447"/>
  <c r="I261" i="447"/>
  <c r="H261" i="447"/>
  <c r="G261" i="447"/>
  <c r="M255" i="447"/>
  <c r="L255" i="447"/>
  <c r="K255" i="447"/>
  <c r="J255" i="447"/>
  <c r="I255" i="447"/>
  <c r="H255" i="447"/>
  <c r="G255" i="447"/>
  <c r="M249" i="447"/>
  <c r="L249" i="447"/>
  <c r="K249" i="447"/>
  <c r="J249" i="447"/>
  <c r="I249" i="447"/>
  <c r="H249" i="447"/>
  <c r="G249" i="447"/>
  <c r="M243" i="447"/>
  <c r="L243" i="447"/>
  <c r="K243" i="447"/>
  <c r="J243" i="447"/>
  <c r="I243" i="447"/>
  <c r="H243" i="447"/>
  <c r="G243" i="447"/>
  <c r="M237" i="447"/>
  <c r="L237" i="447"/>
  <c r="K237" i="447"/>
  <c r="J237" i="447"/>
  <c r="I237" i="447"/>
  <c r="H237" i="447"/>
  <c r="G237" i="447"/>
  <c r="M231" i="447"/>
  <c r="L231" i="447"/>
  <c r="K231" i="447"/>
  <c r="J231" i="447"/>
  <c r="I231" i="447"/>
  <c r="H231" i="447"/>
  <c r="G231" i="447"/>
  <c r="M225" i="447"/>
  <c r="L225" i="447"/>
  <c r="K225" i="447"/>
  <c r="J225" i="447"/>
  <c r="I225" i="447"/>
  <c r="H225" i="447"/>
  <c r="G225" i="447"/>
  <c r="M219" i="447"/>
  <c r="L219" i="447"/>
  <c r="K219" i="447"/>
  <c r="J219" i="447"/>
  <c r="I219" i="447"/>
  <c r="H219" i="447"/>
  <c r="G219" i="447"/>
  <c r="M213" i="447"/>
  <c r="L213" i="447"/>
  <c r="K213" i="447"/>
  <c r="J213" i="447"/>
  <c r="I213" i="447"/>
  <c r="H213" i="447"/>
  <c r="G213" i="447"/>
  <c r="M207" i="447"/>
  <c r="L207" i="447"/>
  <c r="K207" i="447"/>
  <c r="J207" i="447"/>
  <c r="I207" i="447"/>
  <c r="H207" i="447"/>
  <c r="G207" i="447"/>
  <c r="M201" i="447"/>
  <c r="L201" i="447"/>
  <c r="K201" i="447"/>
  <c r="J201" i="447"/>
  <c r="I201" i="447"/>
  <c r="H201" i="447"/>
  <c r="G201" i="447"/>
  <c r="M195" i="447"/>
  <c r="L195" i="447"/>
  <c r="K195" i="447"/>
  <c r="J195" i="447"/>
  <c r="I195" i="447"/>
  <c r="H195" i="447"/>
  <c r="G195" i="447"/>
  <c r="M189" i="447"/>
  <c r="L189" i="447"/>
  <c r="K189" i="447"/>
  <c r="J189" i="447"/>
  <c r="I189" i="447"/>
  <c r="H189" i="447"/>
  <c r="G189" i="447"/>
  <c r="M183" i="447"/>
  <c r="L183" i="447"/>
  <c r="K183" i="447"/>
  <c r="J183" i="447"/>
  <c r="I183" i="447"/>
  <c r="H183" i="447"/>
  <c r="G183" i="447"/>
  <c r="M177" i="447"/>
  <c r="L177" i="447"/>
  <c r="K177" i="447"/>
  <c r="J177" i="447"/>
  <c r="I177" i="447"/>
  <c r="H177" i="447"/>
  <c r="G177" i="447"/>
  <c r="M171" i="447"/>
  <c r="L171" i="447"/>
  <c r="K171" i="447"/>
  <c r="J171" i="447"/>
  <c r="I171" i="447"/>
  <c r="H171" i="447"/>
  <c r="G171" i="447"/>
  <c r="M165" i="447"/>
  <c r="L165" i="447"/>
  <c r="K165" i="447"/>
  <c r="J165" i="447"/>
  <c r="I165" i="447"/>
  <c r="H165" i="447"/>
  <c r="G165" i="447"/>
  <c r="M159" i="447"/>
  <c r="L159" i="447"/>
  <c r="K159" i="447"/>
  <c r="J159" i="447"/>
  <c r="I159" i="447"/>
  <c r="H159" i="447"/>
  <c r="G159" i="447"/>
  <c r="M153" i="447"/>
  <c r="L153" i="447"/>
  <c r="K153" i="447"/>
  <c r="J153" i="447"/>
  <c r="I153" i="447"/>
  <c r="H153" i="447"/>
  <c r="G153" i="447"/>
  <c r="M147" i="447"/>
  <c r="L147" i="447"/>
  <c r="K147" i="447"/>
  <c r="J147" i="447"/>
  <c r="I147" i="447"/>
  <c r="H147" i="447"/>
  <c r="G147" i="447"/>
  <c r="M141" i="447"/>
  <c r="L141" i="447"/>
  <c r="K141" i="447"/>
  <c r="J141" i="447"/>
  <c r="I141" i="447"/>
  <c r="H141" i="447"/>
  <c r="G141" i="447"/>
  <c r="M135" i="447"/>
  <c r="L135" i="447"/>
  <c r="K135" i="447"/>
  <c r="J135" i="447"/>
  <c r="I135" i="447"/>
  <c r="H135" i="447"/>
  <c r="G135" i="447"/>
  <c r="M129" i="447"/>
  <c r="L129" i="447"/>
  <c r="K129" i="447"/>
  <c r="J129" i="447"/>
  <c r="I129" i="447"/>
  <c r="H129" i="447"/>
  <c r="G129" i="447"/>
  <c r="M123" i="447"/>
  <c r="L123" i="447"/>
  <c r="K123" i="447"/>
  <c r="J123" i="447"/>
  <c r="I123" i="447"/>
  <c r="H123" i="447"/>
  <c r="G123" i="447"/>
  <c r="M117" i="447"/>
  <c r="L117" i="447"/>
  <c r="K117" i="447"/>
  <c r="J117" i="447"/>
  <c r="I117" i="447"/>
  <c r="H117" i="447"/>
  <c r="G117" i="447"/>
  <c r="M111" i="447"/>
  <c r="L111" i="447"/>
  <c r="K111" i="447"/>
  <c r="J111" i="447"/>
  <c r="I111" i="447"/>
  <c r="H111" i="447"/>
  <c r="G111" i="447"/>
  <c r="M105" i="447"/>
  <c r="L105" i="447"/>
  <c r="K105" i="447"/>
  <c r="J105" i="447"/>
  <c r="I105" i="447"/>
  <c r="H105" i="447"/>
  <c r="G105" i="447"/>
  <c r="M99" i="447"/>
  <c r="L99" i="447"/>
  <c r="K99" i="447"/>
  <c r="J99" i="447"/>
  <c r="I99" i="447"/>
  <c r="H99" i="447"/>
  <c r="G99" i="447"/>
  <c r="M93" i="447"/>
  <c r="L93" i="447"/>
  <c r="K93" i="447"/>
  <c r="J93" i="447"/>
  <c r="I93" i="447"/>
  <c r="H93" i="447"/>
  <c r="G93" i="447"/>
  <c r="M87" i="447"/>
  <c r="L87" i="447"/>
  <c r="K87" i="447"/>
  <c r="J87" i="447"/>
  <c r="I87" i="447"/>
  <c r="H87" i="447"/>
  <c r="G87" i="447"/>
  <c r="M81" i="447"/>
  <c r="L81" i="447"/>
  <c r="K81" i="447"/>
  <c r="J81" i="447"/>
  <c r="I81" i="447"/>
  <c r="H81" i="447"/>
  <c r="G81" i="447"/>
  <c r="M75" i="447"/>
  <c r="L75" i="447"/>
  <c r="K75" i="447"/>
  <c r="J75" i="447"/>
  <c r="I75" i="447"/>
  <c r="H75" i="447"/>
  <c r="G75" i="447"/>
  <c r="M69" i="447"/>
  <c r="L69" i="447"/>
  <c r="K69" i="447"/>
  <c r="J69" i="447"/>
  <c r="I69" i="447"/>
  <c r="H69" i="447"/>
  <c r="G69" i="447"/>
  <c r="M63" i="447"/>
  <c r="L63" i="447"/>
  <c r="K63" i="447"/>
  <c r="J63" i="447"/>
  <c r="I63" i="447"/>
  <c r="H63" i="447"/>
  <c r="G63" i="447"/>
  <c r="M57" i="447"/>
  <c r="L57" i="447"/>
  <c r="K57" i="447"/>
  <c r="J57" i="447"/>
  <c r="I57" i="447"/>
  <c r="H57" i="447"/>
  <c r="G57" i="447"/>
  <c r="M51" i="447"/>
  <c r="L51" i="447"/>
  <c r="K51" i="447"/>
  <c r="J51" i="447"/>
  <c r="I51" i="447"/>
  <c r="H51" i="447"/>
  <c r="G51" i="447"/>
  <c r="M45" i="447"/>
  <c r="L45" i="447"/>
  <c r="K45" i="447"/>
  <c r="J45" i="447"/>
  <c r="I45" i="447"/>
  <c r="H45" i="447"/>
  <c r="G45" i="447"/>
  <c r="M39" i="447"/>
  <c r="L39" i="447"/>
  <c r="K39" i="447"/>
  <c r="J39" i="447"/>
  <c r="I39" i="447"/>
  <c r="H39" i="447"/>
  <c r="G39" i="447"/>
  <c r="M33" i="447"/>
  <c r="L33" i="447"/>
  <c r="K33" i="447"/>
  <c r="J33" i="447"/>
  <c r="I33" i="447"/>
  <c r="H33" i="447"/>
  <c r="G33" i="447"/>
  <c r="M27" i="447"/>
  <c r="L27" i="447"/>
  <c r="K27" i="447"/>
  <c r="J27" i="447"/>
  <c r="I27" i="447"/>
  <c r="H27" i="447"/>
  <c r="G27" i="447"/>
  <c r="M21" i="447"/>
  <c r="L21" i="447"/>
  <c r="K21" i="447"/>
  <c r="J21" i="447"/>
  <c r="I21" i="447"/>
  <c r="H21" i="447"/>
  <c r="G21" i="447"/>
  <c r="M15" i="447"/>
  <c r="L15" i="447"/>
  <c r="K15" i="447"/>
  <c r="J15" i="447"/>
  <c r="I15" i="447"/>
  <c r="H15" i="447"/>
  <c r="G15" i="447"/>
  <c r="M9" i="447"/>
  <c r="L9" i="447"/>
  <c r="K9" i="447"/>
  <c r="J9" i="447"/>
  <c r="I9" i="447"/>
  <c r="H9" i="447"/>
  <c r="G9" i="447"/>
  <c r="M267" i="446" l="1"/>
  <c r="L267" i="446"/>
  <c r="K267" i="446"/>
  <c r="J267" i="446"/>
  <c r="I267" i="446"/>
  <c r="H267" i="446"/>
  <c r="G267" i="446"/>
  <c r="M261" i="446"/>
  <c r="L261" i="446"/>
  <c r="K261" i="446"/>
  <c r="J261" i="446"/>
  <c r="I261" i="446"/>
  <c r="H261" i="446"/>
  <c r="G261" i="446"/>
  <c r="M255" i="446"/>
  <c r="L255" i="446"/>
  <c r="K255" i="446"/>
  <c r="J255" i="446"/>
  <c r="I255" i="446"/>
  <c r="H255" i="446"/>
  <c r="G255" i="446"/>
  <c r="M249" i="446"/>
  <c r="L249" i="446"/>
  <c r="K249" i="446"/>
  <c r="J249" i="446"/>
  <c r="I249" i="446"/>
  <c r="H249" i="446"/>
  <c r="G249" i="446"/>
  <c r="M243" i="446"/>
  <c r="L243" i="446"/>
  <c r="K243" i="446"/>
  <c r="J243" i="446"/>
  <c r="I243" i="446"/>
  <c r="H243" i="446"/>
  <c r="G243" i="446"/>
  <c r="M237" i="446"/>
  <c r="L237" i="446"/>
  <c r="K237" i="446"/>
  <c r="J237" i="446"/>
  <c r="I237" i="446"/>
  <c r="H237" i="446"/>
  <c r="G237" i="446"/>
  <c r="M231" i="446"/>
  <c r="L231" i="446"/>
  <c r="K231" i="446"/>
  <c r="J231" i="446"/>
  <c r="I231" i="446"/>
  <c r="H231" i="446"/>
  <c r="G231" i="446"/>
  <c r="M225" i="446"/>
  <c r="L225" i="446"/>
  <c r="K225" i="446"/>
  <c r="J225" i="446"/>
  <c r="I225" i="446"/>
  <c r="H225" i="446"/>
  <c r="G225" i="446"/>
  <c r="M219" i="446"/>
  <c r="L219" i="446"/>
  <c r="K219" i="446"/>
  <c r="J219" i="446"/>
  <c r="I219" i="446"/>
  <c r="H219" i="446"/>
  <c r="G219" i="446"/>
  <c r="M213" i="446"/>
  <c r="L213" i="446"/>
  <c r="K213" i="446"/>
  <c r="J213" i="446"/>
  <c r="I213" i="446"/>
  <c r="H213" i="446"/>
  <c r="G213" i="446"/>
  <c r="M207" i="446"/>
  <c r="L207" i="446"/>
  <c r="K207" i="446"/>
  <c r="J207" i="446"/>
  <c r="I207" i="446"/>
  <c r="H207" i="446"/>
  <c r="G207" i="446"/>
  <c r="M201" i="446"/>
  <c r="L201" i="446"/>
  <c r="K201" i="446"/>
  <c r="J201" i="446"/>
  <c r="I201" i="446"/>
  <c r="H201" i="446"/>
  <c r="G201" i="446"/>
  <c r="M195" i="446"/>
  <c r="L195" i="446"/>
  <c r="K195" i="446"/>
  <c r="J195" i="446"/>
  <c r="I195" i="446"/>
  <c r="H195" i="446"/>
  <c r="G195" i="446"/>
  <c r="M189" i="446"/>
  <c r="L189" i="446"/>
  <c r="K189" i="446"/>
  <c r="J189" i="446"/>
  <c r="I189" i="446"/>
  <c r="H189" i="446"/>
  <c r="G189" i="446"/>
  <c r="M183" i="446"/>
  <c r="L183" i="446"/>
  <c r="K183" i="446"/>
  <c r="J183" i="446"/>
  <c r="I183" i="446"/>
  <c r="H183" i="446"/>
  <c r="G183" i="446"/>
  <c r="M177" i="446"/>
  <c r="L177" i="446"/>
  <c r="K177" i="446"/>
  <c r="J177" i="446"/>
  <c r="I177" i="446"/>
  <c r="H177" i="446"/>
  <c r="G177" i="446"/>
  <c r="M171" i="446"/>
  <c r="L171" i="446"/>
  <c r="K171" i="446"/>
  <c r="J171" i="446"/>
  <c r="I171" i="446"/>
  <c r="H171" i="446"/>
  <c r="G171" i="446"/>
  <c r="M165" i="446"/>
  <c r="L165" i="446"/>
  <c r="K165" i="446"/>
  <c r="J165" i="446"/>
  <c r="I165" i="446"/>
  <c r="H165" i="446"/>
  <c r="G165" i="446"/>
  <c r="M159" i="446"/>
  <c r="L159" i="446"/>
  <c r="K159" i="446"/>
  <c r="J159" i="446"/>
  <c r="I159" i="446"/>
  <c r="H159" i="446"/>
  <c r="G159" i="446"/>
  <c r="M153" i="446"/>
  <c r="L153" i="446"/>
  <c r="K153" i="446"/>
  <c r="J153" i="446"/>
  <c r="I153" i="446"/>
  <c r="H153" i="446"/>
  <c r="G153" i="446"/>
  <c r="M147" i="446"/>
  <c r="L147" i="446"/>
  <c r="K147" i="446"/>
  <c r="J147" i="446"/>
  <c r="I147" i="446"/>
  <c r="H147" i="446"/>
  <c r="G147" i="446"/>
  <c r="M141" i="446"/>
  <c r="L141" i="446"/>
  <c r="K141" i="446"/>
  <c r="J141" i="446"/>
  <c r="I141" i="446"/>
  <c r="H141" i="446"/>
  <c r="G141" i="446"/>
  <c r="M135" i="446"/>
  <c r="L135" i="446"/>
  <c r="K135" i="446"/>
  <c r="J135" i="446"/>
  <c r="I135" i="446"/>
  <c r="H135" i="446"/>
  <c r="G135" i="446"/>
  <c r="M129" i="446"/>
  <c r="L129" i="446"/>
  <c r="K129" i="446"/>
  <c r="J129" i="446"/>
  <c r="I129" i="446"/>
  <c r="H129" i="446"/>
  <c r="G129" i="446"/>
  <c r="M123" i="446"/>
  <c r="L123" i="446"/>
  <c r="K123" i="446"/>
  <c r="J123" i="446"/>
  <c r="I123" i="446"/>
  <c r="H123" i="446"/>
  <c r="G123" i="446"/>
  <c r="M117" i="446"/>
  <c r="L117" i="446"/>
  <c r="K117" i="446"/>
  <c r="J117" i="446"/>
  <c r="I117" i="446"/>
  <c r="H117" i="446"/>
  <c r="G117" i="446"/>
  <c r="M111" i="446"/>
  <c r="L111" i="446"/>
  <c r="K111" i="446"/>
  <c r="J111" i="446"/>
  <c r="I111" i="446"/>
  <c r="H111" i="446"/>
  <c r="G111" i="446"/>
  <c r="M105" i="446"/>
  <c r="L105" i="446"/>
  <c r="K105" i="446"/>
  <c r="J105" i="446"/>
  <c r="I105" i="446"/>
  <c r="H105" i="446"/>
  <c r="G105" i="446"/>
  <c r="M99" i="446"/>
  <c r="L99" i="446"/>
  <c r="K99" i="446"/>
  <c r="J99" i="446"/>
  <c r="I99" i="446"/>
  <c r="H99" i="446"/>
  <c r="G99" i="446"/>
  <c r="M93" i="446"/>
  <c r="L93" i="446"/>
  <c r="K93" i="446"/>
  <c r="J93" i="446"/>
  <c r="I93" i="446"/>
  <c r="H93" i="446"/>
  <c r="G93" i="446"/>
  <c r="M87" i="446"/>
  <c r="L87" i="446"/>
  <c r="K87" i="446"/>
  <c r="J87" i="446"/>
  <c r="I87" i="446"/>
  <c r="H87" i="446"/>
  <c r="G87" i="446"/>
  <c r="M81" i="446"/>
  <c r="L81" i="446"/>
  <c r="K81" i="446"/>
  <c r="J81" i="446"/>
  <c r="I81" i="446"/>
  <c r="H81" i="446"/>
  <c r="G81" i="446"/>
  <c r="M75" i="446"/>
  <c r="L75" i="446"/>
  <c r="K75" i="446"/>
  <c r="J75" i="446"/>
  <c r="I75" i="446"/>
  <c r="H75" i="446"/>
  <c r="G75" i="446"/>
  <c r="M69" i="446"/>
  <c r="L69" i="446"/>
  <c r="K69" i="446"/>
  <c r="J69" i="446"/>
  <c r="I69" i="446"/>
  <c r="H69" i="446"/>
  <c r="G69" i="446"/>
  <c r="M63" i="446"/>
  <c r="L63" i="446"/>
  <c r="K63" i="446"/>
  <c r="J63" i="446"/>
  <c r="I63" i="446"/>
  <c r="H63" i="446"/>
  <c r="G63" i="446"/>
  <c r="M57" i="446"/>
  <c r="L57" i="446"/>
  <c r="K57" i="446"/>
  <c r="J57" i="446"/>
  <c r="I57" i="446"/>
  <c r="H57" i="446"/>
  <c r="G57" i="446"/>
  <c r="M51" i="446"/>
  <c r="L51" i="446"/>
  <c r="K51" i="446"/>
  <c r="J51" i="446"/>
  <c r="I51" i="446"/>
  <c r="H51" i="446"/>
  <c r="G51" i="446"/>
  <c r="M45" i="446"/>
  <c r="L45" i="446"/>
  <c r="K45" i="446"/>
  <c r="J45" i="446"/>
  <c r="I45" i="446"/>
  <c r="H45" i="446"/>
  <c r="G45" i="446"/>
  <c r="M39" i="446"/>
  <c r="L39" i="446"/>
  <c r="K39" i="446"/>
  <c r="J39" i="446"/>
  <c r="I39" i="446"/>
  <c r="H39" i="446"/>
  <c r="G39" i="446"/>
  <c r="M33" i="446"/>
  <c r="L33" i="446"/>
  <c r="K33" i="446"/>
  <c r="J33" i="446"/>
  <c r="I33" i="446"/>
  <c r="H33" i="446"/>
  <c r="G33" i="446"/>
  <c r="M27" i="446"/>
  <c r="L27" i="446"/>
  <c r="K27" i="446"/>
  <c r="J27" i="446"/>
  <c r="I27" i="446"/>
  <c r="H27" i="446"/>
  <c r="G27" i="446"/>
  <c r="M21" i="446"/>
  <c r="L21" i="446"/>
  <c r="K21" i="446"/>
  <c r="J21" i="446"/>
  <c r="I21" i="446"/>
  <c r="H21" i="446"/>
  <c r="G21" i="446"/>
  <c r="M15" i="446"/>
  <c r="L15" i="446"/>
  <c r="K15" i="446"/>
  <c r="J15" i="446"/>
  <c r="I15" i="446"/>
  <c r="H15" i="446"/>
  <c r="G15" i="446"/>
  <c r="M9" i="446"/>
  <c r="L9" i="446"/>
  <c r="K9" i="446"/>
  <c r="J9" i="446"/>
  <c r="I9" i="446"/>
  <c r="H9" i="446"/>
  <c r="G9" i="446"/>
  <c r="M267" i="445" l="1"/>
  <c r="L267" i="445"/>
  <c r="K267" i="445"/>
  <c r="J267" i="445"/>
  <c r="I267" i="445"/>
  <c r="H267" i="445"/>
  <c r="G267" i="445"/>
  <c r="M261" i="445"/>
  <c r="L261" i="445"/>
  <c r="K261" i="445"/>
  <c r="J261" i="445"/>
  <c r="I261" i="445"/>
  <c r="H261" i="445"/>
  <c r="G261" i="445"/>
  <c r="M255" i="445"/>
  <c r="L255" i="445"/>
  <c r="K255" i="445"/>
  <c r="J255" i="445"/>
  <c r="I255" i="445"/>
  <c r="H255" i="445"/>
  <c r="G255" i="445"/>
  <c r="M249" i="445"/>
  <c r="L249" i="445"/>
  <c r="K249" i="445"/>
  <c r="J249" i="445"/>
  <c r="I249" i="445"/>
  <c r="H249" i="445"/>
  <c r="G249" i="445"/>
  <c r="M243" i="445"/>
  <c r="L243" i="445"/>
  <c r="K243" i="445"/>
  <c r="J243" i="445"/>
  <c r="I243" i="445"/>
  <c r="H243" i="445"/>
  <c r="G243" i="445"/>
  <c r="M237" i="445"/>
  <c r="L237" i="445"/>
  <c r="K237" i="445"/>
  <c r="J237" i="445"/>
  <c r="I237" i="445"/>
  <c r="H237" i="445"/>
  <c r="G237" i="445"/>
  <c r="M231" i="445"/>
  <c r="L231" i="445"/>
  <c r="K231" i="445"/>
  <c r="J231" i="445"/>
  <c r="I231" i="445"/>
  <c r="H231" i="445"/>
  <c r="G231" i="445"/>
  <c r="M225" i="445"/>
  <c r="L225" i="445"/>
  <c r="K225" i="445"/>
  <c r="J225" i="445"/>
  <c r="I225" i="445"/>
  <c r="H225" i="445"/>
  <c r="G225" i="445"/>
  <c r="M219" i="445"/>
  <c r="L219" i="445"/>
  <c r="K219" i="445"/>
  <c r="J219" i="445"/>
  <c r="I219" i="445"/>
  <c r="H219" i="445"/>
  <c r="G219" i="445"/>
  <c r="M213" i="445"/>
  <c r="L213" i="445"/>
  <c r="K213" i="445"/>
  <c r="J213" i="445"/>
  <c r="I213" i="445"/>
  <c r="H213" i="445"/>
  <c r="G213" i="445"/>
  <c r="M207" i="445"/>
  <c r="L207" i="445"/>
  <c r="K207" i="445"/>
  <c r="J207" i="445"/>
  <c r="I207" i="445"/>
  <c r="H207" i="445"/>
  <c r="G207" i="445"/>
  <c r="M201" i="445"/>
  <c r="L201" i="445"/>
  <c r="K201" i="445"/>
  <c r="J201" i="445"/>
  <c r="I201" i="445"/>
  <c r="H201" i="445"/>
  <c r="G201" i="445"/>
  <c r="M195" i="445"/>
  <c r="L195" i="445"/>
  <c r="K195" i="445"/>
  <c r="J195" i="445"/>
  <c r="I195" i="445"/>
  <c r="H195" i="445"/>
  <c r="G195" i="445"/>
  <c r="M189" i="445"/>
  <c r="L189" i="445"/>
  <c r="K189" i="445"/>
  <c r="J189" i="445"/>
  <c r="I189" i="445"/>
  <c r="H189" i="445"/>
  <c r="G189" i="445"/>
  <c r="M183" i="445"/>
  <c r="L183" i="445"/>
  <c r="K183" i="445"/>
  <c r="J183" i="445"/>
  <c r="I183" i="445"/>
  <c r="H183" i="445"/>
  <c r="G183" i="445"/>
  <c r="M177" i="445"/>
  <c r="L177" i="445"/>
  <c r="K177" i="445"/>
  <c r="J177" i="445"/>
  <c r="I177" i="445"/>
  <c r="H177" i="445"/>
  <c r="G177" i="445"/>
  <c r="M171" i="445"/>
  <c r="L171" i="445"/>
  <c r="K171" i="445"/>
  <c r="J171" i="445"/>
  <c r="I171" i="445"/>
  <c r="H171" i="445"/>
  <c r="G171" i="445"/>
  <c r="M165" i="445"/>
  <c r="L165" i="445"/>
  <c r="K165" i="445"/>
  <c r="J165" i="445"/>
  <c r="I165" i="445"/>
  <c r="H165" i="445"/>
  <c r="G165" i="445"/>
  <c r="M159" i="445"/>
  <c r="L159" i="445"/>
  <c r="K159" i="445"/>
  <c r="J159" i="445"/>
  <c r="I159" i="445"/>
  <c r="H159" i="445"/>
  <c r="G159" i="445"/>
  <c r="M153" i="445"/>
  <c r="L153" i="445"/>
  <c r="K153" i="445"/>
  <c r="J153" i="445"/>
  <c r="I153" i="445"/>
  <c r="H153" i="445"/>
  <c r="G153" i="445"/>
  <c r="M147" i="445"/>
  <c r="L147" i="445"/>
  <c r="K147" i="445"/>
  <c r="J147" i="445"/>
  <c r="I147" i="445"/>
  <c r="H147" i="445"/>
  <c r="G147" i="445"/>
  <c r="M141" i="445"/>
  <c r="L141" i="445"/>
  <c r="K141" i="445"/>
  <c r="J141" i="445"/>
  <c r="I141" i="445"/>
  <c r="H141" i="445"/>
  <c r="G141" i="445"/>
  <c r="M135" i="445"/>
  <c r="L135" i="445"/>
  <c r="K135" i="445"/>
  <c r="J135" i="445"/>
  <c r="I135" i="445"/>
  <c r="H135" i="445"/>
  <c r="G135" i="445"/>
  <c r="M129" i="445"/>
  <c r="L129" i="445"/>
  <c r="K129" i="445"/>
  <c r="J129" i="445"/>
  <c r="I129" i="445"/>
  <c r="H129" i="445"/>
  <c r="G129" i="445"/>
  <c r="M123" i="445"/>
  <c r="L123" i="445"/>
  <c r="K123" i="445"/>
  <c r="J123" i="445"/>
  <c r="I123" i="445"/>
  <c r="H123" i="445"/>
  <c r="G123" i="445"/>
  <c r="M117" i="445"/>
  <c r="L117" i="445"/>
  <c r="K117" i="445"/>
  <c r="J117" i="445"/>
  <c r="I117" i="445"/>
  <c r="H117" i="445"/>
  <c r="G117" i="445"/>
  <c r="M111" i="445"/>
  <c r="L111" i="445"/>
  <c r="K111" i="445"/>
  <c r="J111" i="445"/>
  <c r="I111" i="445"/>
  <c r="H111" i="445"/>
  <c r="G111" i="445"/>
  <c r="M105" i="445"/>
  <c r="L105" i="445"/>
  <c r="K105" i="445"/>
  <c r="J105" i="445"/>
  <c r="I105" i="445"/>
  <c r="H105" i="445"/>
  <c r="G105" i="445"/>
  <c r="M99" i="445"/>
  <c r="L99" i="445"/>
  <c r="K99" i="445"/>
  <c r="J99" i="445"/>
  <c r="I99" i="445"/>
  <c r="H99" i="445"/>
  <c r="G99" i="445"/>
  <c r="M93" i="445"/>
  <c r="L93" i="445"/>
  <c r="K93" i="445"/>
  <c r="J93" i="445"/>
  <c r="I93" i="445"/>
  <c r="H93" i="445"/>
  <c r="G93" i="445"/>
  <c r="M87" i="445"/>
  <c r="L87" i="445"/>
  <c r="K87" i="445"/>
  <c r="J87" i="445"/>
  <c r="I87" i="445"/>
  <c r="H87" i="445"/>
  <c r="G87" i="445"/>
  <c r="M81" i="445"/>
  <c r="L81" i="445"/>
  <c r="K81" i="445"/>
  <c r="J81" i="445"/>
  <c r="I81" i="445"/>
  <c r="H81" i="445"/>
  <c r="G81" i="445"/>
  <c r="M75" i="445"/>
  <c r="L75" i="445"/>
  <c r="K75" i="445"/>
  <c r="J75" i="445"/>
  <c r="I75" i="445"/>
  <c r="H75" i="445"/>
  <c r="G75" i="445"/>
  <c r="M69" i="445"/>
  <c r="L69" i="445"/>
  <c r="K69" i="445"/>
  <c r="J69" i="445"/>
  <c r="I69" i="445"/>
  <c r="H69" i="445"/>
  <c r="G69" i="445"/>
  <c r="M63" i="445"/>
  <c r="L63" i="445"/>
  <c r="K63" i="445"/>
  <c r="J63" i="445"/>
  <c r="I63" i="445"/>
  <c r="H63" i="445"/>
  <c r="G63" i="445"/>
  <c r="M57" i="445"/>
  <c r="L57" i="445"/>
  <c r="K57" i="445"/>
  <c r="J57" i="445"/>
  <c r="I57" i="445"/>
  <c r="H57" i="445"/>
  <c r="G57" i="445"/>
  <c r="M51" i="445"/>
  <c r="L51" i="445"/>
  <c r="K51" i="445"/>
  <c r="J51" i="445"/>
  <c r="I51" i="445"/>
  <c r="H51" i="445"/>
  <c r="G51" i="445"/>
  <c r="M45" i="445"/>
  <c r="L45" i="445"/>
  <c r="K45" i="445"/>
  <c r="J45" i="445"/>
  <c r="I45" i="445"/>
  <c r="H45" i="445"/>
  <c r="G45" i="445"/>
  <c r="M39" i="445"/>
  <c r="L39" i="445"/>
  <c r="K39" i="445"/>
  <c r="J39" i="445"/>
  <c r="I39" i="445"/>
  <c r="H39" i="445"/>
  <c r="G39" i="445"/>
  <c r="M33" i="445"/>
  <c r="L33" i="445"/>
  <c r="K33" i="445"/>
  <c r="J33" i="445"/>
  <c r="I33" i="445"/>
  <c r="H33" i="445"/>
  <c r="G33" i="445"/>
  <c r="M27" i="445"/>
  <c r="L27" i="445"/>
  <c r="K27" i="445"/>
  <c r="J27" i="445"/>
  <c r="I27" i="445"/>
  <c r="H27" i="445"/>
  <c r="G27" i="445"/>
  <c r="M21" i="445"/>
  <c r="L21" i="445"/>
  <c r="K21" i="445"/>
  <c r="J21" i="445"/>
  <c r="I21" i="445"/>
  <c r="H21" i="445"/>
  <c r="G21" i="445"/>
  <c r="M15" i="445"/>
  <c r="L15" i="445"/>
  <c r="K15" i="445"/>
  <c r="J15" i="445"/>
  <c r="I15" i="445"/>
  <c r="H15" i="445"/>
  <c r="G15" i="445"/>
  <c r="M9" i="445"/>
  <c r="L9" i="445"/>
  <c r="K9" i="445"/>
  <c r="J9" i="445"/>
  <c r="I9" i="445"/>
  <c r="H9" i="445"/>
  <c r="G9" i="445"/>
  <c r="M267" i="444" l="1"/>
  <c r="L267" i="444"/>
  <c r="K267" i="444"/>
  <c r="J267" i="444"/>
  <c r="I267" i="444"/>
  <c r="H267" i="444"/>
  <c r="G267" i="444"/>
  <c r="M261" i="444"/>
  <c r="L261" i="444"/>
  <c r="K261" i="444"/>
  <c r="J261" i="444"/>
  <c r="I261" i="444"/>
  <c r="H261" i="444"/>
  <c r="G261" i="444"/>
  <c r="M255" i="444"/>
  <c r="L255" i="444"/>
  <c r="K255" i="444"/>
  <c r="J255" i="444"/>
  <c r="I255" i="444"/>
  <c r="H255" i="444"/>
  <c r="G255" i="444"/>
  <c r="M249" i="444"/>
  <c r="L249" i="444"/>
  <c r="K249" i="444"/>
  <c r="J249" i="444"/>
  <c r="I249" i="444"/>
  <c r="H249" i="444"/>
  <c r="G249" i="444"/>
  <c r="M243" i="444"/>
  <c r="L243" i="444"/>
  <c r="K243" i="444"/>
  <c r="J243" i="444"/>
  <c r="I243" i="444"/>
  <c r="H243" i="444"/>
  <c r="G243" i="444"/>
  <c r="M237" i="444"/>
  <c r="L237" i="444"/>
  <c r="K237" i="444"/>
  <c r="J237" i="444"/>
  <c r="I237" i="444"/>
  <c r="H237" i="444"/>
  <c r="G237" i="444"/>
  <c r="M231" i="444"/>
  <c r="L231" i="444"/>
  <c r="K231" i="444"/>
  <c r="J231" i="444"/>
  <c r="I231" i="444"/>
  <c r="H231" i="444"/>
  <c r="G231" i="444"/>
  <c r="M225" i="444"/>
  <c r="L225" i="444"/>
  <c r="K225" i="444"/>
  <c r="J225" i="444"/>
  <c r="I225" i="444"/>
  <c r="H225" i="444"/>
  <c r="G225" i="444"/>
  <c r="M219" i="444"/>
  <c r="L219" i="444"/>
  <c r="K219" i="444"/>
  <c r="J219" i="444"/>
  <c r="I219" i="444"/>
  <c r="H219" i="444"/>
  <c r="G219" i="444"/>
  <c r="M213" i="444"/>
  <c r="L213" i="444"/>
  <c r="K213" i="444"/>
  <c r="J213" i="444"/>
  <c r="I213" i="444"/>
  <c r="H213" i="444"/>
  <c r="G213" i="444"/>
  <c r="M207" i="444"/>
  <c r="L207" i="444"/>
  <c r="K207" i="444"/>
  <c r="J207" i="444"/>
  <c r="I207" i="444"/>
  <c r="H207" i="444"/>
  <c r="G207" i="444"/>
  <c r="M201" i="444"/>
  <c r="L201" i="444"/>
  <c r="K201" i="444"/>
  <c r="J201" i="444"/>
  <c r="I201" i="444"/>
  <c r="H201" i="444"/>
  <c r="G201" i="444"/>
  <c r="M195" i="444"/>
  <c r="L195" i="444"/>
  <c r="K195" i="444"/>
  <c r="J195" i="444"/>
  <c r="I195" i="444"/>
  <c r="H195" i="444"/>
  <c r="G195" i="444"/>
  <c r="M189" i="444"/>
  <c r="L189" i="444"/>
  <c r="K189" i="444"/>
  <c r="J189" i="444"/>
  <c r="I189" i="444"/>
  <c r="H189" i="444"/>
  <c r="G189" i="444"/>
  <c r="M183" i="444"/>
  <c r="L183" i="444"/>
  <c r="K183" i="444"/>
  <c r="J183" i="444"/>
  <c r="I183" i="444"/>
  <c r="H183" i="444"/>
  <c r="G183" i="444"/>
  <c r="M177" i="444"/>
  <c r="L177" i="444"/>
  <c r="K177" i="444"/>
  <c r="J177" i="444"/>
  <c r="I177" i="444"/>
  <c r="H177" i="444"/>
  <c r="G177" i="444"/>
  <c r="M9" i="444"/>
  <c r="L9" i="444"/>
  <c r="K9" i="444"/>
  <c r="J9" i="444"/>
  <c r="I9" i="444"/>
  <c r="H9" i="444"/>
  <c r="G9" i="444"/>
  <c r="M15" i="444"/>
  <c r="L15" i="444"/>
  <c r="K15" i="444"/>
  <c r="J15" i="444"/>
  <c r="I15" i="444"/>
  <c r="H15" i="444"/>
  <c r="G15" i="444"/>
  <c r="M21" i="444"/>
  <c r="L21" i="444"/>
  <c r="K21" i="444"/>
  <c r="J21" i="444"/>
  <c r="I21" i="444"/>
  <c r="H21" i="444"/>
  <c r="G21" i="444"/>
  <c r="M171" i="444"/>
  <c r="L171" i="444"/>
  <c r="K171" i="444"/>
  <c r="J171" i="444"/>
  <c r="I171" i="444"/>
  <c r="H171" i="444"/>
  <c r="G171" i="444"/>
  <c r="M165" i="444"/>
  <c r="L165" i="444"/>
  <c r="K165" i="444"/>
  <c r="J165" i="444"/>
  <c r="I165" i="444"/>
  <c r="H165" i="444"/>
  <c r="G165" i="444"/>
  <c r="M159" i="444"/>
  <c r="L159" i="444"/>
  <c r="K159" i="444"/>
  <c r="J159" i="444"/>
  <c r="I159" i="444"/>
  <c r="H159" i="444"/>
  <c r="G159" i="444"/>
  <c r="M153" i="444"/>
  <c r="L153" i="444"/>
  <c r="K153" i="444"/>
  <c r="J153" i="444"/>
  <c r="I153" i="444"/>
  <c r="H153" i="444"/>
  <c r="G153" i="444"/>
  <c r="M147" i="444"/>
  <c r="L147" i="444"/>
  <c r="K147" i="444"/>
  <c r="J147" i="444"/>
  <c r="I147" i="444"/>
  <c r="H147" i="444"/>
  <c r="G147" i="444"/>
  <c r="M141" i="444"/>
  <c r="L141" i="444"/>
  <c r="K141" i="444"/>
  <c r="J141" i="444"/>
  <c r="I141" i="444"/>
  <c r="H141" i="444"/>
  <c r="G141" i="444"/>
  <c r="M135" i="444"/>
  <c r="L135" i="444"/>
  <c r="K135" i="444"/>
  <c r="J135" i="444"/>
  <c r="I135" i="444"/>
  <c r="H135" i="444"/>
  <c r="G135" i="444"/>
  <c r="M129" i="444"/>
  <c r="L129" i="444"/>
  <c r="K129" i="444"/>
  <c r="J129" i="444"/>
  <c r="I129" i="444"/>
  <c r="H129" i="444"/>
  <c r="G129" i="444"/>
  <c r="M123" i="444"/>
  <c r="L123" i="444"/>
  <c r="K123" i="444"/>
  <c r="J123" i="444"/>
  <c r="I123" i="444"/>
  <c r="H123" i="444"/>
  <c r="G123" i="444"/>
  <c r="M117" i="444"/>
  <c r="L117" i="444"/>
  <c r="K117" i="444"/>
  <c r="J117" i="444"/>
  <c r="I117" i="444"/>
  <c r="H117" i="444"/>
  <c r="G117" i="444"/>
  <c r="M111" i="444"/>
  <c r="L111" i="444"/>
  <c r="K111" i="444"/>
  <c r="J111" i="444"/>
  <c r="I111" i="444"/>
  <c r="H111" i="444"/>
  <c r="G111" i="444"/>
  <c r="M105" i="444"/>
  <c r="L105" i="444"/>
  <c r="K105" i="444"/>
  <c r="J105" i="444"/>
  <c r="I105" i="444"/>
  <c r="H105" i="444"/>
  <c r="G105" i="444"/>
  <c r="M99" i="444"/>
  <c r="L99" i="444"/>
  <c r="K99" i="444"/>
  <c r="J99" i="444"/>
  <c r="I99" i="444"/>
  <c r="H99" i="444"/>
  <c r="G99" i="444"/>
  <c r="M93" i="444"/>
  <c r="L93" i="444"/>
  <c r="K93" i="444"/>
  <c r="J93" i="444"/>
  <c r="I93" i="444"/>
  <c r="H93" i="444"/>
  <c r="G93" i="444"/>
  <c r="M87" i="444"/>
  <c r="L87" i="444"/>
  <c r="K87" i="444"/>
  <c r="J87" i="444"/>
  <c r="I87" i="444"/>
  <c r="H87" i="444"/>
  <c r="G87" i="444"/>
  <c r="M81" i="444"/>
  <c r="L81" i="444"/>
  <c r="K81" i="444"/>
  <c r="J81" i="444"/>
  <c r="I81" i="444"/>
  <c r="H81" i="444"/>
  <c r="G81" i="444"/>
  <c r="M75" i="444"/>
  <c r="L75" i="444"/>
  <c r="K75" i="444"/>
  <c r="J75" i="444"/>
  <c r="I75" i="444"/>
  <c r="H75" i="444"/>
  <c r="G75" i="444"/>
  <c r="M69" i="444"/>
  <c r="L69" i="444"/>
  <c r="K69" i="444"/>
  <c r="J69" i="444"/>
  <c r="I69" i="444"/>
  <c r="H69" i="444"/>
  <c r="G69" i="444"/>
  <c r="M63" i="444"/>
  <c r="L63" i="444"/>
  <c r="K63" i="444"/>
  <c r="J63" i="444"/>
  <c r="I63" i="444"/>
  <c r="H63" i="444"/>
  <c r="G63" i="444"/>
  <c r="M57" i="444"/>
  <c r="L57" i="444"/>
  <c r="K57" i="444"/>
  <c r="J57" i="444"/>
  <c r="I57" i="444"/>
  <c r="H57" i="444"/>
  <c r="G57" i="444"/>
  <c r="M51" i="444"/>
  <c r="L51" i="444"/>
  <c r="K51" i="444"/>
  <c r="J51" i="444"/>
  <c r="I51" i="444"/>
  <c r="H51" i="444"/>
  <c r="G51" i="444"/>
  <c r="M45" i="444"/>
  <c r="L45" i="444"/>
  <c r="K45" i="444"/>
  <c r="J45" i="444"/>
  <c r="I45" i="444"/>
  <c r="H45" i="444"/>
  <c r="G45" i="444"/>
  <c r="M39" i="444"/>
  <c r="L39" i="444"/>
  <c r="K39" i="444"/>
  <c r="J39" i="444"/>
  <c r="I39" i="444"/>
  <c r="H39" i="444"/>
  <c r="G39" i="444"/>
  <c r="M33" i="444"/>
  <c r="L33" i="444"/>
  <c r="K33" i="444"/>
  <c r="J33" i="444"/>
  <c r="I33" i="444"/>
  <c r="H33" i="444"/>
  <c r="G33" i="444"/>
  <c r="M27" i="444"/>
  <c r="L27" i="444"/>
  <c r="K27" i="444"/>
  <c r="J27" i="444"/>
  <c r="I27" i="444"/>
  <c r="H27" i="444"/>
  <c r="G27" i="444"/>
  <c r="M267" i="443" l="1"/>
  <c r="L267" i="443"/>
  <c r="K267" i="443"/>
  <c r="J267" i="443"/>
  <c r="I267" i="443"/>
  <c r="H267" i="443"/>
  <c r="G267" i="443"/>
  <c r="M261" i="443"/>
  <c r="L261" i="443"/>
  <c r="K261" i="443"/>
  <c r="J261" i="443"/>
  <c r="I261" i="443"/>
  <c r="H261" i="443"/>
  <c r="G261" i="443"/>
  <c r="M255" i="443"/>
  <c r="L255" i="443"/>
  <c r="K255" i="443"/>
  <c r="J255" i="443"/>
  <c r="I255" i="443"/>
  <c r="H255" i="443"/>
  <c r="G255" i="443"/>
  <c r="M249" i="443"/>
  <c r="L249" i="443"/>
  <c r="K249" i="443"/>
  <c r="J249" i="443"/>
  <c r="I249" i="443"/>
  <c r="H249" i="443"/>
  <c r="G249" i="443"/>
  <c r="M243" i="443"/>
  <c r="L243" i="443"/>
  <c r="K243" i="443"/>
  <c r="J243" i="443"/>
  <c r="I243" i="443"/>
  <c r="H243" i="443"/>
  <c r="G243" i="443"/>
  <c r="M237" i="443"/>
  <c r="L237" i="443"/>
  <c r="K237" i="443"/>
  <c r="J237" i="443"/>
  <c r="I237" i="443"/>
  <c r="H237" i="443"/>
  <c r="G237" i="443"/>
  <c r="M231" i="443"/>
  <c r="L231" i="443"/>
  <c r="K231" i="443"/>
  <c r="J231" i="443"/>
  <c r="I231" i="443"/>
  <c r="H231" i="443"/>
  <c r="G231" i="443"/>
  <c r="M225" i="443"/>
  <c r="L225" i="443"/>
  <c r="K225" i="443"/>
  <c r="J225" i="443"/>
  <c r="I225" i="443"/>
  <c r="H225" i="443"/>
  <c r="G225" i="443"/>
  <c r="M219" i="443"/>
  <c r="L219" i="443"/>
  <c r="K219" i="443"/>
  <c r="J219" i="443"/>
  <c r="I219" i="443"/>
  <c r="H219" i="443"/>
  <c r="G219" i="443"/>
  <c r="M213" i="443"/>
  <c r="L213" i="443"/>
  <c r="K213" i="443"/>
  <c r="J213" i="443"/>
  <c r="I213" i="443"/>
  <c r="H213" i="443"/>
  <c r="G213" i="443"/>
  <c r="M207" i="443"/>
  <c r="L207" i="443"/>
  <c r="K207" i="443"/>
  <c r="J207" i="443"/>
  <c r="I207" i="443"/>
  <c r="H207" i="443"/>
  <c r="G207" i="443"/>
  <c r="M201" i="443"/>
  <c r="L201" i="443"/>
  <c r="K201" i="443"/>
  <c r="J201" i="443"/>
  <c r="I201" i="443"/>
  <c r="H201" i="443"/>
  <c r="G201" i="443"/>
  <c r="M195" i="443"/>
  <c r="L195" i="443"/>
  <c r="K195" i="443"/>
  <c r="J195" i="443"/>
  <c r="I195" i="443"/>
  <c r="H195" i="443"/>
  <c r="G195" i="443"/>
  <c r="M189" i="443"/>
  <c r="L189" i="443"/>
  <c r="K189" i="443"/>
  <c r="J189" i="443"/>
  <c r="I189" i="443"/>
  <c r="H189" i="443"/>
  <c r="G189" i="443"/>
  <c r="M183" i="443"/>
  <c r="L183" i="443"/>
  <c r="K183" i="443"/>
  <c r="J183" i="443"/>
  <c r="I183" i="443"/>
  <c r="H183" i="443"/>
  <c r="G183" i="443"/>
  <c r="M177" i="443"/>
  <c r="L177" i="443"/>
  <c r="K177" i="443"/>
  <c r="J177" i="443"/>
  <c r="I177" i="443"/>
  <c r="H177" i="443"/>
  <c r="G177" i="443"/>
  <c r="M171" i="443"/>
  <c r="L171" i="443"/>
  <c r="K171" i="443"/>
  <c r="J171" i="443"/>
  <c r="I171" i="443"/>
  <c r="H171" i="443"/>
  <c r="G171" i="443"/>
  <c r="M165" i="443"/>
  <c r="L165" i="443"/>
  <c r="K165" i="443"/>
  <c r="J165" i="443"/>
  <c r="I165" i="443"/>
  <c r="H165" i="443"/>
  <c r="G165" i="443"/>
  <c r="M159" i="443"/>
  <c r="L159" i="443"/>
  <c r="K159" i="443"/>
  <c r="J159" i="443"/>
  <c r="I159" i="443"/>
  <c r="H159" i="443"/>
  <c r="G159" i="443"/>
  <c r="M153" i="443"/>
  <c r="L153" i="443"/>
  <c r="K153" i="443"/>
  <c r="J153" i="443"/>
  <c r="I153" i="443"/>
  <c r="H153" i="443"/>
  <c r="G153" i="443"/>
  <c r="M147" i="443"/>
  <c r="L147" i="443"/>
  <c r="K147" i="443"/>
  <c r="J147" i="443"/>
  <c r="I147" i="443"/>
  <c r="H147" i="443"/>
  <c r="G147" i="443"/>
  <c r="M141" i="443"/>
  <c r="L141" i="443"/>
  <c r="K141" i="443"/>
  <c r="J141" i="443"/>
  <c r="I141" i="443"/>
  <c r="H141" i="443"/>
  <c r="G141" i="443"/>
  <c r="M135" i="443"/>
  <c r="L135" i="443"/>
  <c r="K135" i="443"/>
  <c r="J135" i="443"/>
  <c r="I135" i="443"/>
  <c r="H135" i="443"/>
  <c r="G135" i="443"/>
  <c r="M129" i="443"/>
  <c r="L129" i="443"/>
  <c r="K129" i="443"/>
  <c r="J129" i="443"/>
  <c r="I129" i="443"/>
  <c r="H129" i="443"/>
  <c r="G129" i="443"/>
  <c r="M123" i="443"/>
  <c r="L123" i="443"/>
  <c r="K123" i="443"/>
  <c r="J123" i="443"/>
  <c r="I123" i="443"/>
  <c r="H123" i="443"/>
  <c r="G123" i="443"/>
  <c r="M117" i="443"/>
  <c r="L117" i="443"/>
  <c r="K117" i="443"/>
  <c r="J117" i="443"/>
  <c r="I117" i="443"/>
  <c r="H117" i="443"/>
  <c r="G117" i="443"/>
  <c r="M111" i="443"/>
  <c r="L111" i="443"/>
  <c r="K111" i="443"/>
  <c r="J111" i="443"/>
  <c r="I111" i="443"/>
  <c r="H111" i="443"/>
  <c r="G111" i="443"/>
  <c r="M105" i="443"/>
  <c r="L105" i="443"/>
  <c r="K105" i="443"/>
  <c r="J105" i="443"/>
  <c r="I105" i="443"/>
  <c r="H105" i="443"/>
  <c r="G105" i="443"/>
  <c r="M99" i="443"/>
  <c r="L99" i="443"/>
  <c r="K99" i="443"/>
  <c r="J99" i="443"/>
  <c r="I99" i="443"/>
  <c r="H99" i="443"/>
  <c r="G99" i="443"/>
  <c r="M93" i="443"/>
  <c r="L93" i="443"/>
  <c r="K93" i="443"/>
  <c r="J93" i="443"/>
  <c r="I93" i="443"/>
  <c r="H93" i="443"/>
  <c r="G93" i="443"/>
  <c r="M87" i="443"/>
  <c r="L87" i="443"/>
  <c r="K87" i="443"/>
  <c r="J87" i="443"/>
  <c r="I87" i="443"/>
  <c r="H87" i="443"/>
  <c r="G87" i="443"/>
  <c r="M81" i="443"/>
  <c r="L81" i="443"/>
  <c r="K81" i="443"/>
  <c r="J81" i="443"/>
  <c r="I81" i="443"/>
  <c r="H81" i="443"/>
  <c r="G81" i="443"/>
  <c r="M75" i="443"/>
  <c r="L75" i="443"/>
  <c r="K75" i="443"/>
  <c r="J75" i="443"/>
  <c r="I75" i="443"/>
  <c r="H75" i="443"/>
  <c r="G75" i="443"/>
  <c r="M69" i="443"/>
  <c r="L69" i="443"/>
  <c r="K69" i="443"/>
  <c r="J69" i="443"/>
  <c r="I69" i="443"/>
  <c r="H69" i="443"/>
  <c r="G69" i="443"/>
  <c r="M63" i="443"/>
  <c r="L63" i="443"/>
  <c r="K63" i="443"/>
  <c r="J63" i="443"/>
  <c r="I63" i="443"/>
  <c r="H63" i="443"/>
  <c r="G63" i="443"/>
  <c r="M57" i="443"/>
  <c r="L57" i="443"/>
  <c r="K57" i="443"/>
  <c r="J57" i="443"/>
  <c r="I57" i="443"/>
  <c r="H57" i="443"/>
  <c r="G57" i="443"/>
  <c r="M51" i="443"/>
  <c r="L51" i="443"/>
  <c r="K51" i="443"/>
  <c r="J51" i="443"/>
  <c r="I51" i="443"/>
  <c r="H51" i="443"/>
  <c r="G51" i="443"/>
  <c r="M45" i="443"/>
  <c r="L45" i="443"/>
  <c r="K45" i="443"/>
  <c r="J45" i="443"/>
  <c r="I45" i="443"/>
  <c r="H45" i="443"/>
  <c r="G45" i="443"/>
  <c r="M39" i="443"/>
  <c r="L39" i="443"/>
  <c r="K39" i="443"/>
  <c r="J39" i="443"/>
  <c r="I39" i="443"/>
  <c r="H39" i="443"/>
  <c r="G39" i="443"/>
  <c r="M33" i="443"/>
  <c r="L33" i="443"/>
  <c r="K33" i="443"/>
  <c r="J33" i="443"/>
  <c r="I33" i="443"/>
  <c r="H33" i="443"/>
  <c r="G33" i="443"/>
  <c r="M27" i="443"/>
  <c r="L27" i="443"/>
  <c r="K27" i="443"/>
  <c r="J27" i="443"/>
  <c r="I27" i="443"/>
  <c r="H27" i="443"/>
  <c r="G27" i="443"/>
  <c r="M21" i="443"/>
  <c r="L21" i="443"/>
  <c r="K21" i="443"/>
  <c r="J21" i="443"/>
  <c r="I21" i="443"/>
  <c r="H21" i="443"/>
  <c r="G21" i="443"/>
  <c r="M15" i="443"/>
  <c r="L15" i="443"/>
  <c r="K15" i="443"/>
  <c r="J15" i="443"/>
  <c r="I15" i="443"/>
  <c r="H15" i="443"/>
  <c r="G15" i="443"/>
  <c r="M9" i="443"/>
  <c r="L9" i="443"/>
  <c r="K9" i="443"/>
  <c r="J9" i="443"/>
  <c r="I9" i="443"/>
  <c r="H9" i="443"/>
  <c r="G9" i="443"/>
  <c r="M267" i="442" l="1"/>
  <c r="L267" i="442"/>
  <c r="K267" i="442"/>
  <c r="J267" i="442"/>
  <c r="I267" i="442"/>
  <c r="H267" i="442"/>
  <c r="G267" i="442"/>
  <c r="M261" i="442"/>
  <c r="L261" i="442"/>
  <c r="K261" i="442"/>
  <c r="J261" i="442"/>
  <c r="I261" i="442"/>
  <c r="H261" i="442"/>
  <c r="G261" i="442"/>
  <c r="M255" i="442"/>
  <c r="L255" i="442"/>
  <c r="K255" i="442"/>
  <c r="J255" i="442"/>
  <c r="I255" i="442"/>
  <c r="H255" i="442"/>
  <c r="G255" i="442"/>
  <c r="M249" i="442"/>
  <c r="L249" i="442"/>
  <c r="K249" i="442"/>
  <c r="J249" i="442"/>
  <c r="I249" i="442"/>
  <c r="H249" i="442"/>
  <c r="G249" i="442"/>
  <c r="M243" i="442"/>
  <c r="L243" i="442"/>
  <c r="K243" i="442"/>
  <c r="J243" i="442"/>
  <c r="I243" i="442"/>
  <c r="H243" i="442"/>
  <c r="G243" i="442"/>
  <c r="M237" i="442"/>
  <c r="L237" i="442"/>
  <c r="K237" i="442"/>
  <c r="J237" i="442"/>
  <c r="I237" i="442"/>
  <c r="H237" i="442"/>
  <c r="G237" i="442"/>
  <c r="M231" i="442"/>
  <c r="L231" i="442"/>
  <c r="K231" i="442"/>
  <c r="J231" i="442"/>
  <c r="I231" i="442"/>
  <c r="H231" i="442"/>
  <c r="G231" i="442"/>
  <c r="M225" i="442"/>
  <c r="L225" i="442"/>
  <c r="K225" i="442"/>
  <c r="J225" i="442"/>
  <c r="I225" i="442"/>
  <c r="H225" i="442"/>
  <c r="G225" i="442"/>
  <c r="M219" i="442"/>
  <c r="L219" i="442"/>
  <c r="K219" i="442"/>
  <c r="J219" i="442"/>
  <c r="I219" i="442"/>
  <c r="H219" i="442"/>
  <c r="G219" i="442"/>
  <c r="M213" i="442"/>
  <c r="L213" i="442"/>
  <c r="K213" i="442"/>
  <c r="J213" i="442"/>
  <c r="I213" i="442"/>
  <c r="H213" i="442"/>
  <c r="G213" i="442"/>
  <c r="M207" i="442"/>
  <c r="L207" i="442"/>
  <c r="K207" i="442"/>
  <c r="J207" i="442"/>
  <c r="I207" i="442"/>
  <c r="H207" i="442"/>
  <c r="G207" i="442"/>
  <c r="M201" i="442"/>
  <c r="L201" i="442"/>
  <c r="K201" i="442"/>
  <c r="J201" i="442"/>
  <c r="I201" i="442"/>
  <c r="H201" i="442"/>
  <c r="G201" i="442"/>
  <c r="M195" i="442"/>
  <c r="L195" i="442"/>
  <c r="K195" i="442"/>
  <c r="J195" i="442"/>
  <c r="I195" i="442"/>
  <c r="H195" i="442"/>
  <c r="G195" i="442"/>
  <c r="M189" i="442"/>
  <c r="L189" i="442"/>
  <c r="K189" i="442"/>
  <c r="J189" i="442"/>
  <c r="I189" i="442"/>
  <c r="H189" i="442"/>
  <c r="G189" i="442"/>
  <c r="M183" i="442"/>
  <c r="L183" i="442"/>
  <c r="K183" i="442"/>
  <c r="J183" i="442"/>
  <c r="I183" i="442"/>
  <c r="H183" i="442"/>
  <c r="G183" i="442"/>
  <c r="M9" i="442"/>
  <c r="L9" i="442"/>
  <c r="K9" i="442"/>
  <c r="J9" i="442"/>
  <c r="I9" i="442"/>
  <c r="H9" i="442"/>
  <c r="G9" i="442"/>
  <c r="M15" i="442"/>
  <c r="L15" i="442"/>
  <c r="K15" i="442"/>
  <c r="J15" i="442"/>
  <c r="I15" i="442"/>
  <c r="H15" i="442"/>
  <c r="G15" i="442"/>
  <c r="M21" i="442"/>
  <c r="L21" i="442"/>
  <c r="K21" i="442"/>
  <c r="J21" i="442"/>
  <c r="I21" i="442"/>
  <c r="H21" i="442"/>
  <c r="G21" i="442"/>
  <c r="M27" i="442"/>
  <c r="L27" i="442"/>
  <c r="K27" i="442"/>
  <c r="J27" i="442"/>
  <c r="I27" i="442"/>
  <c r="H27" i="442"/>
  <c r="G27" i="442"/>
  <c r="M177" i="442"/>
  <c r="L177" i="442"/>
  <c r="K177" i="442"/>
  <c r="J177" i="442"/>
  <c r="I177" i="442"/>
  <c r="H177" i="442"/>
  <c r="G177" i="442"/>
  <c r="M171" i="442"/>
  <c r="L171" i="442"/>
  <c r="K171" i="442"/>
  <c r="J171" i="442"/>
  <c r="I171" i="442"/>
  <c r="H171" i="442"/>
  <c r="G171" i="442"/>
  <c r="M165" i="442"/>
  <c r="L165" i="442"/>
  <c r="K165" i="442"/>
  <c r="J165" i="442"/>
  <c r="I165" i="442"/>
  <c r="H165" i="442"/>
  <c r="G165" i="442"/>
  <c r="M159" i="442"/>
  <c r="L159" i="442"/>
  <c r="K159" i="442"/>
  <c r="J159" i="442"/>
  <c r="I159" i="442"/>
  <c r="H159" i="442"/>
  <c r="G159" i="442"/>
  <c r="M153" i="442"/>
  <c r="L153" i="442"/>
  <c r="K153" i="442"/>
  <c r="J153" i="442"/>
  <c r="I153" i="442"/>
  <c r="H153" i="442"/>
  <c r="G153" i="442"/>
  <c r="M147" i="442"/>
  <c r="L147" i="442"/>
  <c r="K147" i="442"/>
  <c r="J147" i="442"/>
  <c r="I147" i="442"/>
  <c r="H147" i="442"/>
  <c r="G147" i="442"/>
  <c r="M141" i="442"/>
  <c r="L141" i="442"/>
  <c r="K141" i="442"/>
  <c r="J141" i="442"/>
  <c r="I141" i="442"/>
  <c r="H141" i="442"/>
  <c r="G141" i="442"/>
  <c r="M135" i="442"/>
  <c r="L135" i="442"/>
  <c r="K135" i="442"/>
  <c r="J135" i="442"/>
  <c r="I135" i="442"/>
  <c r="H135" i="442"/>
  <c r="G135" i="442"/>
  <c r="M129" i="442"/>
  <c r="L129" i="442"/>
  <c r="K129" i="442"/>
  <c r="J129" i="442"/>
  <c r="I129" i="442"/>
  <c r="H129" i="442"/>
  <c r="G129" i="442"/>
  <c r="M123" i="442"/>
  <c r="L123" i="442"/>
  <c r="K123" i="442"/>
  <c r="J123" i="442"/>
  <c r="I123" i="442"/>
  <c r="H123" i="442"/>
  <c r="G123" i="442"/>
  <c r="M117" i="442"/>
  <c r="L117" i="442"/>
  <c r="K117" i="442"/>
  <c r="J117" i="442"/>
  <c r="I117" i="442"/>
  <c r="H117" i="442"/>
  <c r="G117" i="442"/>
  <c r="M111" i="442"/>
  <c r="L111" i="442"/>
  <c r="K111" i="442"/>
  <c r="J111" i="442"/>
  <c r="I111" i="442"/>
  <c r="H111" i="442"/>
  <c r="G111" i="442"/>
  <c r="M105" i="442"/>
  <c r="L105" i="442"/>
  <c r="K105" i="442"/>
  <c r="J105" i="442"/>
  <c r="I105" i="442"/>
  <c r="H105" i="442"/>
  <c r="G105" i="442"/>
  <c r="M99" i="442"/>
  <c r="L99" i="442"/>
  <c r="K99" i="442"/>
  <c r="J99" i="442"/>
  <c r="I99" i="442"/>
  <c r="H99" i="442"/>
  <c r="G99" i="442"/>
  <c r="M93" i="442"/>
  <c r="L93" i="442"/>
  <c r="K93" i="442"/>
  <c r="J93" i="442"/>
  <c r="I93" i="442"/>
  <c r="H93" i="442"/>
  <c r="G93" i="442"/>
  <c r="M87" i="442"/>
  <c r="L87" i="442"/>
  <c r="K87" i="442"/>
  <c r="J87" i="442"/>
  <c r="I87" i="442"/>
  <c r="H87" i="442"/>
  <c r="G87" i="442"/>
  <c r="M81" i="442"/>
  <c r="L81" i="442"/>
  <c r="K81" i="442"/>
  <c r="J81" i="442"/>
  <c r="I81" i="442"/>
  <c r="H81" i="442"/>
  <c r="G81" i="442"/>
  <c r="M75" i="442"/>
  <c r="L75" i="442"/>
  <c r="K75" i="442"/>
  <c r="J75" i="442"/>
  <c r="I75" i="442"/>
  <c r="H75" i="442"/>
  <c r="G75" i="442"/>
  <c r="M69" i="442"/>
  <c r="L69" i="442"/>
  <c r="K69" i="442"/>
  <c r="J69" i="442"/>
  <c r="I69" i="442"/>
  <c r="H69" i="442"/>
  <c r="G69" i="442"/>
  <c r="M63" i="442"/>
  <c r="L63" i="442"/>
  <c r="K63" i="442"/>
  <c r="J63" i="442"/>
  <c r="I63" i="442"/>
  <c r="H63" i="442"/>
  <c r="G63" i="442"/>
  <c r="M57" i="442"/>
  <c r="L57" i="442"/>
  <c r="K57" i="442"/>
  <c r="J57" i="442"/>
  <c r="I57" i="442"/>
  <c r="H57" i="442"/>
  <c r="G57" i="442"/>
  <c r="M51" i="442"/>
  <c r="L51" i="442"/>
  <c r="K51" i="442"/>
  <c r="J51" i="442"/>
  <c r="I51" i="442"/>
  <c r="H51" i="442"/>
  <c r="G51" i="442"/>
  <c r="M45" i="442"/>
  <c r="L45" i="442"/>
  <c r="K45" i="442"/>
  <c r="J45" i="442"/>
  <c r="I45" i="442"/>
  <c r="H45" i="442"/>
  <c r="G45" i="442"/>
  <c r="M39" i="442"/>
  <c r="L39" i="442"/>
  <c r="K39" i="442"/>
  <c r="J39" i="442"/>
  <c r="I39" i="442"/>
  <c r="H39" i="442"/>
  <c r="G39" i="442"/>
  <c r="M33" i="442"/>
  <c r="L33" i="442"/>
  <c r="K33" i="442"/>
  <c r="J33" i="442"/>
  <c r="I33" i="442"/>
  <c r="H33" i="442"/>
  <c r="G33" i="442"/>
  <c r="M267" i="441" l="1"/>
  <c r="L267" i="441"/>
  <c r="K267" i="441"/>
  <c r="J267" i="441"/>
  <c r="I267" i="441"/>
  <c r="H267" i="441"/>
  <c r="G267" i="441"/>
  <c r="M261" i="441"/>
  <c r="L261" i="441"/>
  <c r="K261" i="441"/>
  <c r="J261" i="441"/>
  <c r="I261" i="441"/>
  <c r="H261" i="441"/>
  <c r="G261" i="441"/>
  <c r="M255" i="441"/>
  <c r="L255" i="441"/>
  <c r="K255" i="441"/>
  <c r="J255" i="441"/>
  <c r="I255" i="441"/>
  <c r="H255" i="441"/>
  <c r="G255" i="441"/>
  <c r="M249" i="441"/>
  <c r="L249" i="441"/>
  <c r="K249" i="441"/>
  <c r="J249" i="441"/>
  <c r="I249" i="441"/>
  <c r="H249" i="441"/>
  <c r="G249" i="441"/>
  <c r="M243" i="441"/>
  <c r="L243" i="441"/>
  <c r="K243" i="441"/>
  <c r="J243" i="441"/>
  <c r="I243" i="441"/>
  <c r="H243" i="441"/>
  <c r="G243" i="441"/>
  <c r="M237" i="441"/>
  <c r="L237" i="441"/>
  <c r="K237" i="441"/>
  <c r="J237" i="441"/>
  <c r="I237" i="441"/>
  <c r="H237" i="441"/>
  <c r="G237" i="441"/>
  <c r="M231" i="441"/>
  <c r="L231" i="441"/>
  <c r="K231" i="441"/>
  <c r="J231" i="441"/>
  <c r="I231" i="441"/>
  <c r="H231" i="441"/>
  <c r="G231" i="441"/>
  <c r="M225" i="441"/>
  <c r="L225" i="441"/>
  <c r="K225" i="441"/>
  <c r="J225" i="441"/>
  <c r="I225" i="441"/>
  <c r="H225" i="441"/>
  <c r="G225" i="441"/>
  <c r="M219" i="441"/>
  <c r="L219" i="441"/>
  <c r="K219" i="441"/>
  <c r="J219" i="441"/>
  <c r="I219" i="441"/>
  <c r="H219" i="441"/>
  <c r="G219" i="441"/>
  <c r="M213" i="441"/>
  <c r="L213" i="441"/>
  <c r="K213" i="441"/>
  <c r="J213" i="441"/>
  <c r="I213" i="441"/>
  <c r="H213" i="441"/>
  <c r="G213" i="441"/>
  <c r="M207" i="441"/>
  <c r="L207" i="441"/>
  <c r="K207" i="441"/>
  <c r="J207" i="441"/>
  <c r="I207" i="441"/>
  <c r="H207" i="441"/>
  <c r="G207" i="441"/>
  <c r="M201" i="441"/>
  <c r="L201" i="441"/>
  <c r="K201" i="441"/>
  <c r="J201" i="441"/>
  <c r="I201" i="441"/>
  <c r="H201" i="441"/>
  <c r="G201" i="441"/>
  <c r="M195" i="441"/>
  <c r="L195" i="441"/>
  <c r="K195" i="441"/>
  <c r="J195" i="441"/>
  <c r="I195" i="441"/>
  <c r="H195" i="441"/>
  <c r="G195" i="441"/>
  <c r="M189" i="441"/>
  <c r="L189" i="441"/>
  <c r="K189" i="441"/>
  <c r="J189" i="441"/>
  <c r="I189" i="441"/>
  <c r="H189" i="441"/>
  <c r="G189" i="441"/>
  <c r="M183" i="441"/>
  <c r="L183" i="441"/>
  <c r="K183" i="441"/>
  <c r="J183" i="441"/>
  <c r="I183" i="441"/>
  <c r="H183" i="441"/>
  <c r="G183" i="441"/>
  <c r="M177" i="441"/>
  <c r="L177" i="441"/>
  <c r="K177" i="441"/>
  <c r="J177" i="441"/>
  <c r="I177" i="441"/>
  <c r="H177" i="441"/>
  <c r="G177" i="441"/>
  <c r="M171" i="441"/>
  <c r="L171" i="441"/>
  <c r="K171" i="441"/>
  <c r="J171" i="441"/>
  <c r="I171" i="441"/>
  <c r="H171" i="441"/>
  <c r="G171" i="441"/>
  <c r="M165" i="441"/>
  <c r="L165" i="441"/>
  <c r="K165" i="441"/>
  <c r="J165" i="441"/>
  <c r="I165" i="441"/>
  <c r="H165" i="441"/>
  <c r="G165" i="441"/>
  <c r="M159" i="441"/>
  <c r="L159" i="441"/>
  <c r="K159" i="441"/>
  <c r="J159" i="441"/>
  <c r="I159" i="441"/>
  <c r="H159" i="441"/>
  <c r="G159" i="441"/>
  <c r="M153" i="441"/>
  <c r="L153" i="441"/>
  <c r="K153" i="441"/>
  <c r="J153" i="441"/>
  <c r="I153" i="441"/>
  <c r="H153" i="441"/>
  <c r="G153" i="441"/>
  <c r="M147" i="441"/>
  <c r="L147" i="441"/>
  <c r="K147" i="441"/>
  <c r="J147" i="441"/>
  <c r="I147" i="441"/>
  <c r="H147" i="441"/>
  <c r="G147" i="441"/>
  <c r="M141" i="441"/>
  <c r="L141" i="441"/>
  <c r="K141" i="441"/>
  <c r="J141" i="441"/>
  <c r="I141" i="441"/>
  <c r="H141" i="441"/>
  <c r="G141" i="441"/>
  <c r="M135" i="441"/>
  <c r="L135" i="441"/>
  <c r="K135" i="441"/>
  <c r="J135" i="441"/>
  <c r="I135" i="441"/>
  <c r="H135" i="441"/>
  <c r="G135" i="441"/>
  <c r="M129" i="441"/>
  <c r="L129" i="441"/>
  <c r="K129" i="441"/>
  <c r="J129" i="441"/>
  <c r="I129" i="441"/>
  <c r="H129" i="441"/>
  <c r="G129" i="441"/>
  <c r="M123" i="441"/>
  <c r="L123" i="441"/>
  <c r="K123" i="441"/>
  <c r="J123" i="441"/>
  <c r="I123" i="441"/>
  <c r="H123" i="441"/>
  <c r="G123" i="441"/>
  <c r="M117" i="441"/>
  <c r="L117" i="441"/>
  <c r="K117" i="441"/>
  <c r="J117" i="441"/>
  <c r="I117" i="441"/>
  <c r="H117" i="441"/>
  <c r="G117" i="441"/>
  <c r="M111" i="441"/>
  <c r="L111" i="441"/>
  <c r="K111" i="441"/>
  <c r="J111" i="441"/>
  <c r="I111" i="441"/>
  <c r="H111" i="441"/>
  <c r="G111" i="441"/>
  <c r="M105" i="441"/>
  <c r="L105" i="441"/>
  <c r="K105" i="441"/>
  <c r="J105" i="441"/>
  <c r="I105" i="441"/>
  <c r="H105" i="441"/>
  <c r="G105" i="441"/>
  <c r="M99" i="441"/>
  <c r="L99" i="441"/>
  <c r="K99" i="441"/>
  <c r="J99" i="441"/>
  <c r="I99" i="441"/>
  <c r="H99" i="441"/>
  <c r="G99" i="441"/>
  <c r="M93" i="441"/>
  <c r="L93" i="441"/>
  <c r="K93" i="441"/>
  <c r="J93" i="441"/>
  <c r="I93" i="441"/>
  <c r="H93" i="441"/>
  <c r="G93" i="441"/>
  <c r="M87" i="441"/>
  <c r="L87" i="441"/>
  <c r="K87" i="441"/>
  <c r="J87" i="441"/>
  <c r="I87" i="441"/>
  <c r="H87" i="441"/>
  <c r="G87" i="441"/>
  <c r="M81" i="441"/>
  <c r="L81" i="441"/>
  <c r="K81" i="441"/>
  <c r="J81" i="441"/>
  <c r="I81" i="441"/>
  <c r="H81" i="441"/>
  <c r="G81" i="441"/>
  <c r="M75" i="441"/>
  <c r="L75" i="441"/>
  <c r="K75" i="441"/>
  <c r="J75" i="441"/>
  <c r="I75" i="441"/>
  <c r="H75" i="441"/>
  <c r="G75" i="441"/>
  <c r="M69" i="441"/>
  <c r="L69" i="441"/>
  <c r="K69" i="441"/>
  <c r="J69" i="441"/>
  <c r="I69" i="441"/>
  <c r="H69" i="441"/>
  <c r="G69" i="441"/>
  <c r="M63" i="441"/>
  <c r="L63" i="441"/>
  <c r="K63" i="441"/>
  <c r="J63" i="441"/>
  <c r="I63" i="441"/>
  <c r="H63" i="441"/>
  <c r="G63" i="441"/>
  <c r="M57" i="441"/>
  <c r="L57" i="441"/>
  <c r="K57" i="441"/>
  <c r="J57" i="441"/>
  <c r="I57" i="441"/>
  <c r="H57" i="441"/>
  <c r="G57" i="441"/>
  <c r="M51" i="441"/>
  <c r="L51" i="441"/>
  <c r="K51" i="441"/>
  <c r="J51" i="441"/>
  <c r="I51" i="441"/>
  <c r="H51" i="441"/>
  <c r="G51" i="441"/>
  <c r="M45" i="441"/>
  <c r="L45" i="441"/>
  <c r="K45" i="441"/>
  <c r="J45" i="441"/>
  <c r="I45" i="441"/>
  <c r="H45" i="441"/>
  <c r="G45" i="441"/>
  <c r="M39" i="441"/>
  <c r="L39" i="441"/>
  <c r="K39" i="441"/>
  <c r="J39" i="441"/>
  <c r="I39" i="441"/>
  <c r="H39" i="441"/>
  <c r="G39" i="441"/>
  <c r="M33" i="441"/>
  <c r="L33" i="441"/>
  <c r="K33" i="441"/>
  <c r="J33" i="441"/>
  <c r="I33" i="441"/>
  <c r="H33" i="441"/>
  <c r="G33" i="441"/>
  <c r="M27" i="441"/>
  <c r="L27" i="441"/>
  <c r="K27" i="441"/>
  <c r="J27" i="441"/>
  <c r="I27" i="441"/>
  <c r="H27" i="441"/>
  <c r="G27" i="441"/>
  <c r="M21" i="441"/>
  <c r="L21" i="441"/>
  <c r="K21" i="441"/>
  <c r="J21" i="441"/>
  <c r="I21" i="441"/>
  <c r="H21" i="441"/>
  <c r="G21" i="441"/>
  <c r="M15" i="441"/>
  <c r="L15" i="441"/>
  <c r="K15" i="441"/>
  <c r="J15" i="441"/>
  <c r="I15" i="441"/>
  <c r="H15" i="441"/>
  <c r="G15" i="441"/>
  <c r="M9" i="441"/>
  <c r="L9" i="441"/>
  <c r="K9" i="441"/>
  <c r="J9" i="441"/>
  <c r="I9" i="441"/>
  <c r="H9" i="441"/>
  <c r="G9" i="441"/>
  <c r="M267" i="440" l="1"/>
  <c r="L267" i="440"/>
  <c r="K267" i="440"/>
  <c r="J267" i="440"/>
  <c r="I267" i="440"/>
  <c r="H267" i="440"/>
  <c r="G267" i="440"/>
  <c r="M261" i="440"/>
  <c r="L261" i="440"/>
  <c r="K261" i="440"/>
  <c r="J261" i="440"/>
  <c r="I261" i="440"/>
  <c r="H261" i="440"/>
  <c r="G261" i="440"/>
  <c r="M255" i="440"/>
  <c r="L255" i="440"/>
  <c r="K255" i="440"/>
  <c r="J255" i="440"/>
  <c r="I255" i="440"/>
  <c r="H255" i="440"/>
  <c r="G255" i="440"/>
  <c r="M249" i="440"/>
  <c r="L249" i="440"/>
  <c r="K249" i="440"/>
  <c r="J249" i="440"/>
  <c r="I249" i="440"/>
  <c r="H249" i="440"/>
  <c r="G249" i="440"/>
  <c r="M243" i="440"/>
  <c r="L243" i="440"/>
  <c r="K243" i="440"/>
  <c r="J243" i="440"/>
  <c r="I243" i="440"/>
  <c r="H243" i="440"/>
  <c r="G243" i="440"/>
  <c r="M237" i="440"/>
  <c r="L237" i="440"/>
  <c r="K237" i="440"/>
  <c r="J237" i="440"/>
  <c r="I237" i="440"/>
  <c r="H237" i="440"/>
  <c r="G237" i="440"/>
  <c r="M231" i="440"/>
  <c r="L231" i="440"/>
  <c r="K231" i="440"/>
  <c r="J231" i="440"/>
  <c r="I231" i="440"/>
  <c r="H231" i="440"/>
  <c r="G231" i="440"/>
  <c r="M225" i="440"/>
  <c r="L225" i="440"/>
  <c r="K225" i="440"/>
  <c r="J225" i="440"/>
  <c r="I225" i="440"/>
  <c r="H225" i="440"/>
  <c r="G225" i="440"/>
  <c r="M219" i="440"/>
  <c r="L219" i="440"/>
  <c r="K219" i="440"/>
  <c r="J219" i="440"/>
  <c r="I219" i="440"/>
  <c r="H219" i="440"/>
  <c r="G219" i="440"/>
  <c r="M213" i="440"/>
  <c r="L213" i="440"/>
  <c r="K213" i="440"/>
  <c r="J213" i="440"/>
  <c r="I213" i="440"/>
  <c r="H213" i="440"/>
  <c r="G213" i="440"/>
  <c r="M207" i="440"/>
  <c r="L207" i="440"/>
  <c r="K207" i="440"/>
  <c r="J207" i="440"/>
  <c r="I207" i="440"/>
  <c r="H207" i="440"/>
  <c r="G207" i="440"/>
  <c r="M201" i="440"/>
  <c r="L201" i="440"/>
  <c r="K201" i="440"/>
  <c r="J201" i="440"/>
  <c r="I201" i="440"/>
  <c r="H201" i="440"/>
  <c r="G201" i="440"/>
  <c r="M195" i="440"/>
  <c r="L195" i="440"/>
  <c r="K195" i="440"/>
  <c r="J195" i="440"/>
  <c r="I195" i="440"/>
  <c r="H195" i="440"/>
  <c r="G195" i="440"/>
  <c r="M189" i="440"/>
  <c r="L189" i="440"/>
  <c r="K189" i="440"/>
  <c r="J189" i="440"/>
  <c r="I189" i="440"/>
  <c r="H189" i="440"/>
  <c r="G189" i="440"/>
  <c r="M183" i="440"/>
  <c r="L183" i="440"/>
  <c r="K183" i="440"/>
  <c r="J183" i="440"/>
  <c r="I183" i="440"/>
  <c r="H183" i="440"/>
  <c r="G183" i="440"/>
  <c r="M177" i="440"/>
  <c r="L177" i="440"/>
  <c r="K177" i="440"/>
  <c r="J177" i="440"/>
  <c r="I177" i="440"/>
  <c r="H177" i="440"/>
  <c r="G177" i="440"/>
  <c r="M9" i="440"/>
  <c r="L9" i="440"/>
  <c r="K9" i="440"/>
  <c r="J9" i="440"/>
  <c r="I9" i="440"/>
  <c r="H9" i="440"/>
  <c r="G9" i="440"/>
  <c r="M15" i="440"/>
  <c r="L15" i="440"/>
  <c r="K15" i="440"/>
  <c r="J15" i="440"/>
  <c r="I15" i="440"/>
  <c r="H15" i="440"/>
  <c r="G15" i="440"/>
  <c r="M21" i="440"/>
  <c r="L21" i="440"/>
  <c r="K21" i="440"/>
  <c r="J21" i="440"/>
  <c r="I21" i="440"/>
  <c r="H21" i="440"/>
  <c r="G21" i="440"/>
  <c r="M171" i="440"/>
  <c r="L171" i="440"/>
  <c r="K171" i="440"/>
  <c r="J171" i="440"/>
  <c r="I171" i="440"/>
  <c r="H171" i="440"/>
  <c r="G171" i="440"/>
  <c r="M165" i="440"/>
  <c r="L165" i="440"/>
  <c r="K165" i="440"/>
  <c r="J165" i="440"/>
  <c r="I165" i="440"/>
  <c r="H165" i="440"/>
  <c r="G165" i="440"/>
  <c r="M159" i="440"/>
  <c r="L159" i="440"/>
  <c r="K159" i="440"/>
  <c r="J159" i="440"/>
  <c r="I159" i="440"/>
  <c r="H159" i="440"/>
  <c r="G159" i="440"/>
  <c r="M153" i="440"/>
  <c r="L153" i="440"/>
  <c r="K153" i="440"/>
  <c r="J153" i="440"/>
  <c r="I153" i="440"/>
  <c r="H153" i="440"/>
  <c r="G153" i="440"/>
  <c r="M147" i="440"/>
  <c r="L147" i="440"/>
  <c r="K147" i="440"/>
  <c r="J147" i="440"/>
  <c r="I147" i="440"/>
  <c r="H147" i="440"/>
  <c r="G147" i="440"/>
  <c r="M141" i="440"/>
  <c r="L141" i="440"/>
  <c r="K141" i="440"/>
  <c r="J141" i="440"/>
  <c r="I141" i="440"/>
  <c r="H141" i="440"/>
  <c r="G141" i="440"/>
  <c r="M135" i="440"/>
  <c r="L135" i="440"/>
  <c r="K135" i="440"/>
  <c r="J135" i="440"/>
  <c r="I135" i="440"/>
  <c r="H135" i="440"/>
  <c r="G135" i="440"/>
  <c r="M129" i="440"/>
  <c r="L129" i="440"/>
  <c r="K129" i="440"/>
  <c r="J129" i="440"/>
  <c r="I129" i="440"/>
  <c r="H129" i="440"/>
  <c r="G129" i="440"/>
  <c r="M123" i="440"/>
  <c r="L123" i="440"/>
  <c r="K123" i="440"/>
  <c r="J123" i="440"/>
  <c r="I123" i="440"/>
  <c r="H123" i="440"/>
  <c r="G123" i="440"/>
  <c r="M117" i="440"/>
  <c r="L117" i="440"/>
  <c r="K117" i="440"/>
  <c r="J117" i="440"/>
  <c r="I117" i="440"/>
  <c r="H117" i="440"/>
  <c r="G117" i="440"/>
  <c r="M111" i="440"/>
  <c r="L111" i="440"/>
  <c r="K111" i="440"/>
  <c r="J111" i="440"/>
  <c r="I111" i="440"/>
  <c r="H111" i="440"/>
  <c r="G111" i="440"/>
  <c r="M105" i="440"/>
  <c r="L105" i="440"/>
  <c r="K105" i="440"/>
  <c r="J105" i="440"/>
  <c r="I105" i="440"/>
  <c r="H105" i="440"/>
  <c r="G105" i="440"/>
  <c r="M99" i="440"/>
  <c r="L99" i="440"/>
  <c r="K99" i="440"/>
  <c r="J99" i="440"/>
  <c r="I99" i="440"/>
  <c r="H99" i="440"/>
  <c r="G99" i="440"/>
  <c r="M93" i="440"/>
  <c r="L93" i="440"/>
  <c r="K93" i="440"/>
  <c r="J93" i="440"/>
  <c r="I93" i="440"/>
  <c r="H93" i="440"/>
  <c r="G93" i="440"/>
  <c r="M87" i="440"/>
  <c r="L87" i="440"/>
  <c r="K87" i="440"/>
  <c r="J87" i="440"/>
  <c r="I87" i="440"/>
  <c r="H87" i="440"/>
  <c r="G87" i="440"/>
  <c r="M81" i="440"/>
  <c r="L81" i="440"/>
  <c r="K81" i="440"/>
  <c r="J81" i="440"/>
  <c r="I81" i="440"/>
  <c r="H81" i="440"/>
  <c r="G81" i="440"/>
  <c r="M75" i="440"/>
  <c r="L75" i="440"/>
  <c r="K75" i="440"/>
  <c r="J75" i="440"/>
  <c r="I75" i="440"/>
  <c r="H75" i="440"/>
  <c r="G75" i="440"/>
  <c r="M69" i="440"/>
  <c r="L69" i="440"/>
  <c r="K69" i="440"/>
  <c r="J69" i="440"/>
  <c r="I69" i="440"/>
  <c r="H69" i="440"/>
  <c r="G69" i="440"/>
  <c r="M63" i="440"/>
  <c r="L63" i="440"/>
  <c r="K63" i="440"/>
  <c r="J63" i="440"/>
  <c r="I63" i="440"/>
  <c r="H63" i="440"/>
  <c r="G63" i="440"/>
  <c r="M57" i="440"/>
  <c r="L57" i="440"/>
  <c r="K57" i="440"/>
  <c r="J57" i="440"/>
  <c r="I57" i="440"/>
  <c r="H57" i="440"/>
  <c r="G57" i="440"/>
  <c r="M51" i="440"/>
  <c r="L51" i="440"/>
  <c r="K51" i="440"/>
  <c r="J51" i="440"/>
  <c r="I51" i="440"/>
  <c r="H51" i="440"/>
  <c r="G51" i="440"/>
  <c r="M45" i="440"/>
  <c r="L45" i="440"/>
  <c r="K45" i="440"/>
  <c r="J45" i="440"/>
  <c r="I45" i="440"/>
  <c r="H45" i="440"/>
  <c r="G45" i="440"/>
  <c r="M39" i="440"/>
  <c r="L39" i="440"/>
  <c r="K39" i="440"/>
  <c r="J39" i="440"/>
  <c r="I39" i="440"/>
  <c r="H39" i="440"/>
  <c r="G39" i="440"/>
  <c r="M33" i="440"/>
  <c r="L33" i="440"/>
  <c r="K33" i="440"/>
  <c r="J33" i="440"/>
  <c r="I33" i="440"/>
  <c r="H33" i="440"/>
  <c r="G33" i="440"/>
  <c r="M27" i="440"/>
  <c r="L27" i="440"/>
  <c r="K27" i="440"/>
  <c r="J27" i="440"/>
  <c r="I27" i="440"/>
  <c r="H27" i="440"/>
  <c r="G27" i="440"/>
  <c r="M267" i="439" l="1"/>
  <c r="L267" i="439"/>
  <c r="K267" i="439"/>
  <c r="J267" i="439"/>
  <c r="I267" i="439"/>
  <c r="H267" i="439"/>
  <c r="G267" i="439"/>
  <c r="M261" i="439"/>
  <c r="L261" i="439"/>
  <c r="K261" i="439"/>
  <c r="J261" i="439"/>
  <c r="I261" i="439"/>
  <c r="H261" i="439"/>
  <c r="G261" i="439"/>
  <c r="M255" i="439"/>
  <c r="L255" i="439"/>
  <c r="K255" i="439"/>
  <c r="J255" i="439"/>
  <c r="I255" i="439"/>
  <c r="H255" i="439"/>
  <c r="G255" i="439"/>
  <c r="M249" i="439"/>
  <c r="L249" i="439"/>
  <c r="K249" i="439"/>
  <c r="J249" i="439"/>
  <c r="I249" i="439"/>
  <c r="H249" i="439"/>
  <c r="G249" i="439"/>
  <c r="M243" i="439"/>
  <c r="L243" i="439"/>
  <c r="K243" i="439"/>
  <c r="J243" i="439"/>
  <c r="I243" i="439"/>
  <c r="H243" i="439"/>
  <c r="G243" i="439"/>
  <c r="M237" i="439"/>
  <c r="L237" i="439"/>
  <c r="K237" i="439"/>
  <c r="J237" i="439"/>
  <c r="I237" i="439"/>
  <c r="H237" i="439"/>
  <c r="G237" i="439"/>
  <c r="M231" i="439"/>
  <c r="L231" i="439"/>
  <c r="K231" i="439"/>
  <c r="J231" i="439"/>
  <c r="I231" i="439"/>
  <c r="H231" i="439"/>
  <c r="G231" i="439"/>
  <c r="M225" i="439"/>
  <c r="L225" i="439"/>
  <c r="K225" i="439"/>
  <c r="J225" i="439"/>
  <c r="I225" i="439"/>
  <c r="H225" i="439"/>
  <c r="G225" i="439"/>
  <c r="M219" i="439"/>
  <c r="L219" i="439"/>
  <c r="K219" i="439"/>
  <c r="J219" i="439"/>
  <c r="I219" i="439"/>
  <c r="H219" i="439"/>
  <c r="G219" i="439"/>
  <c r="M213" i="439"/>
  <c r="L213" i="439"/>
  <c r="K213" i="439"/>
  <c r="J213" i="439"/>
  <c r="I213" i="439"/>
  <c r="H213" i="439"/>
  <c r="G213" i="439"/>
  <c r="M207" i="439"/>
  <c r="L207" i="439"/>
  <c r="K207" i="439"/>
  <c r="J207" i="439"/>
  <c r="I207" i="439"/>
  <c r="H207" i="439"/>
  <c r="G207" i="439"/>
  <c r="M201" i="439"/>
  <c r="L201" i="439"/>
  <c r="K201" i="439"/>
  <c r="J201" i="439"/>
  <c r="I201" i="439"/>
  <c r="H201" i="439"/>
  <c r="G201" i="439"/>
  <c r="M195" i="439"/>
  <c r="L195" i="439"/>
  <c r="K195" i="439"/>
  <c r="J195" i="439"/>
  <c r="I195" i="439"/>
  <c r="H195" i="439"/>
  <c r="G195" i="439"/>
  <c r="M189" i="439"/>
  <c r="L189" i="439"/>
  <c r="K189" i="439"/>
  <c r="J189" i="439"/>
  <c r="I189" i="439"/>
  <c r="H189" i="439"/>
  <c r="G189" i="439"/>
  <c r="M183" i="439"/>
  <c r="L183" i="439"/>
  <c r="K183" i="439"/>
  <c r="J183" i="439"/>
  <c r="I183" i="439"/>
  <c r="H183" i="439"/>
  <c r="G183" i="439"/>
  <c r="M177" i="439"/>
  <c r="L177" i="439"/>
  <c r="K177" i="439"/>
  <c r="J177" i="439"/>
  <c r="I177" i="439"/>
  <c r="H177" i="439"/>
  <c r="G177" i="439"/>
  <c r="M171" i="439"/>
  <c r="L171" i="439"/>
  <c r="K171" i="439"/>
  <c r="J171" i="439"/>
  <c r="I171" i="439"/>
  <c r="H171" i="439"/>
  <c r="G171" i="439"/>
  <c r="M165" i="439"/>
  <c r="L165" i="439"/>
  <c r="K165" i="439"/>
  <c r="J165" i="439"/>
  <c r="I165" i="439"/>
  <c r="H165" i="439"/>
  <c r="G165" i="439"/>
  <c r="M9" i="439"/>
  <c r="L9" i="439"/>
  <c r="K9" i="439"/>
  <c r="J9" i="439"/>
  <c r="I9" i="439"/>
  <c r="H9" i="439"/>
  <c r="G9" i="439"/>
  <c r="M159" i="439"/>
  <c r="L159" i="439"/>
  <c r="K159" i="439"/>
  <c r="J159" i="439"/>
  <c r="I159" i="439"/>
  <c r="H159" i="439"/>
  <c r="G159" i="439"/>
  <c r="M153" i="439"/>
  <c r="L153" i="439"/>
  <c r="K153" i="439"/>
  <c r="J153" i="439"/>
  <c r="I153" i="439"/>
  <c r="H153" i="439"/>
  <c r="G153" i="439"/>
  <c r="M147" i="439"/>
  <c r="L147" i="439"/>
  <c r="K147" i="439"/>
  <c r="J147" i="439"/>
  <c r="I147" i="439"/>
  <c r="H147" i="439"/>
  <c r="G147" i="439"/>
  <c r="M141" i="439"/>
  <c r="L141" i="439"/>
  <c r="K141" i="439"/>
  <c r="J141" i="439"/>
  <c r="I141" i="439"/>
  <c r="H141" i="439"/>
  <c r="G141" i="439"/>
  <c r="M135" i="439"/>
  <c r="L135" i="439"/>
  <c r="K135" i="439"/>
  <c r="J135" i="439"/>
  <c r="I135" i="439"/>
  <c r="H135" i="439"/>
  <c r="G135" i="439"/>
  <c r="M129" i="439"/>
  <c r="L129" i="439"/>
  <c r="K129" i="439"/>
  <c r="J129" i="439"/>
  <c r="I129" i="439"/>
  <c r="H129" i="439"/>
  <c r="G129" i="439"/>
  <c r="M123" i="439"/>
  <c r="L123" i="439"/>
  <c r="K123" i="439"/>
  <c r="J123" i="439"/>
  <c r="I123" i="439"/>
  <c r="H123" i="439"/>
  <c r="G123" i="439"/>
  <c r="M117" i="439"/>
  <c r="L117" i="439"/>
  <c r="K117" i="439"/>
  <c r="J117" i="439"/>
  <c r="I117" i="439"/>
  <c r="H117" i="439"/>
  <c r="G117" i="439"/>
  <c r="M111" i="439"/>
  <c r="L111" i="439"/>
  <c r="K111" i="439"/>
  <c r="J111" i="439"/>
  <c r="I111" i="439"/>
  <c r="H111" i="439"/>
  <c r="G111" i="439"/>
  <c r="M105" i="439"/>
  <c r="L105" i="439"/>
  <c r="K105" i="439"/>
  <c r="J105" i="439"/>
  <c r="I105" i="439"/>
  <c r="H105" i="439"/>
  <c r="G105" i="439"/>
  <c r="M99" i="439"/>
  <c r="L99" i="439"/>
  <c r="K99" i="439"/>
  <c r="J99" i="439"/>
  <c r="I99" i="439"/>
  <c r="H99" i="439"/>
  <c r="G99" i="439"/>
  <c r="M93" i="439"/>
  <c r="L93" i="439"/>
  <c r="K93" i="439"/>
  <c r="J93" i="439"/>
  <c r="I93" i="439"/>
  <c r="H93" i="439"/>
  <c r="G93" i="439"/>
  <c r="M87" i="439"/>
  <c r="L87" i="439"/>
  <c r="K87" i="439"/>
  <c r="J87" i="439"/>
  <c r="I87" i="439"/>
  <c r="H87" i="439"/>
  <c r="G87" i="439"/>
  <c r="M81" i="439"/>
  <c r="L81" i="439"/>
  <c r="K81" i="439"/>
  <c r="J81" i="439"/>
  <c r="I81" i="439"/>
  <c r="H81" i="439"/>
  <c r="G81" i="439"/>
  <c r="M75" i="439"/>
  <c r="L75" i="439"/>
  <c r="K75" i="439"/>
  <c r="J75" i="439"/>
  <c r="I75" i="439"/>
  <c r="H75" i="439"/>
  <c r="G75" i="439"/>
  <c r="M69" i="439"/>
  <c r="L69" i="439"/>
  <c r="K69" i="439"/>
  <c r="J69" i="439"/>
  <c r="I69" i="439"/>
  <c r="H69" i="439"/>
  <c r="G69" i="439"/>
  <c r="M63" i="439"/>
  <c r="L63" i="439"/>
  <c r="K63" i="439"/>
  <c r="J63" i="439"/>
  <c r="I63" i="439"/>
  <c r="H63" i="439"/>
  <c r="G63" i="439"/>
  <c r="M57" i="439"/>
  <c r="L57" i="439"/>
  <c r="K57" i="439"/>
  <c r="J57" i="439"/>
  <c r="I57" i="439"/>
  <c r="H57" i="439"/>
  <c r="G57" i="439"/>
  <c r="M51" i="439"/>
  <c r="L51" i="439"/>
  <c r="K51" i="439"/>
  <c r="J51" i="439"/>
  <c r="I51" i="439"/>
  <c r="H51" i="439"/>
  <c r="G51" i="439"/>
  <c r="M45" i="439"/>
  <c r="L45" i="439"/>
  <c r="K45" i="439"/>
  <c r="J45" i="439"/>
  <c r="I45" i="439"/>
  <c r="H45" i="439"/>
  <c r="G45" i="439"/>
  <c r="M39" i="439"/>
  <c r="L39" i="439"/>
  <c r="K39" i="439"/>
  <c r="J39" i="439"/>
  <c r="I39" i="439"/>
  <c r="H39" i="439"/>
  <c r="G39" i="439"/>
  <c r="M33" i="439"/>
  <c r="L33" i="439"/>
  <c r="K33" i="439"/>
  <c r="J33" i="439"/>
  <c r="I33" i="439"/>
  <c r="H33" i="439"/>
  <c r="G33" i="439"/>
  <c r="M27" i="439"/>
  <c r="L27" i="439"/>
  <c r="K27" i="439"/>
  <c r="J27" i="439"/>
  <c r="I27" i="439"/>
  <c r="H27" i="439"/>
  <c r="G27" i="439"/>
  <c r="M21" i="439"/>
  <c r="L21" i="439"/>
  <c r="K21" i="439"/>
  <c r="J21" i="439"/>
  <c r="I21" i="439"/>
  <c r="H21" i="439"/>
  <c r="G21" i="439"/>
  <c r="M15" i="439"/>
  <c r="L15" i="439"/>
  <c r="K15" i="439"/>
  <c r="J15" i="439"/>
  <c r="I15" i="439"/>
  <c r="H15" i="439"/>
  <c r="G15" i="439"/>
  <c r="M267" i="438" l="1"/>
  <c r="L267" i="438"/>
  <c r="K267" i="438"/>
  <c r="J267" i="438"/>
  <c r="I267" i="438"/>
  <c r="H267" i="438"/>
  <c r="G267" i="438"/>
  <c r="M261" i="438"/>
  <c r="L261" i="438"/>
  <c r="K261" i="438"/>
  <c r="J261" i="438"/>
  <c r="I261" i="438"/>
  <c r="H261" i="438"/>
  <c r="G261" i="438"/>
  <c r="M255" i="438"/>
  <c r="L255" i="438"/>
  <c r="K255" i="438"/>
  <c r="J255" i="438"/>
  <c r="I255" i="438"/>
  <c r="H255" i="438"/>
  <c r="G255" i="438"/>
  <c r="M249" i="438"/>
  <c r="L249" i="438"/>
  <c r="K249" i="438"/>
  <c r="J249" i="438"/>
  <c r="I249" i="438"/>
  <c r="H249" i="438"/>
  <c r="G249" i="438"/>
  <c r="M243" i="438"/>
  <c r="L243" i="438"/>
  <c r="K243" i="438"/>
  <c r="J243" i="438"/>
  <c r="I243" i="438"/>
  <c r="H243" i="438"/>
  <c r="G243" i="438"/>
  <c r="M237" i="438"/>
  <c r="L237" i="438"/>
  <c r="K237" i="438"/>
  <c r="J237" i="438"/>
  <c r="I237" i="438"/>
  <c r="H237" i="438"/>
  <c r="G237" i="438"/>
  <c r="M231" i="438"/>
  <c r="L231" i="438"/>
  <c r="K231" i="438"/>
  <c r="J231" i="438"/>
  <c r="I231" i="438"/>
  <c r="H231" i="438"/>
  <c r="G231" i="438"/>
  <c r="M225" i="438"/>
  <c r="L225" i="438"/>
  <c r="K225" i="438"/>
  <c r="J225" i="438"/>
  <c r="I225" i="438"/>
  <c r="H225" i="438"/>
  <c r="G225" i="438"/>
  <c r="M219" i="438"/>
  <c r="L219" i="438"/>
  <c r="K219" i="438"/>
  <c r="J219" i="438"/>
  <c r="I219" i="438"/>
  <c r="H219" i="438"/>
  <c r="G219" i="438"/>
  <c r="M213" i="438"/>
  <c r="L213" i="438"/>
  <c r="K213" i="438"/>
  <c r="J213" i="438"/>
  <c r="I213" i="438"/>
  <c r="H213" i="438"/>
  <c r="G213" i="438"/>
  <c r="M207" i="438"/>
  <c r="L207" i="438"/>
  <c r="K207" i="438"/>
  <c r="J207" i="438"/>
  <c r="I207" i="438"/>
  <c r="H207" i="438"/>
  <c r="G207" i="438"/>
  <c r="M201" i="438"/>
  <c r="L201" i="438"/>
  <c r="K201" i="438"/>
  <c r="J201" i="438"/>
  <c r="I201" i="438"/>
  <c r="H201" i="438"/>
  <c r="G201" i="438"/>
  <c r="M195" i="438"/>
  <c r="L195" i="438"/>
  <c r="K195" i="438"/>
  <c r="J195" i="438"/>
  <c r="I195" i="438"/>
  <c r="H195" i="438"/>
  <c r="G195" i="438"/>
  <c r="M189" i="438"/>
  <c r="L189" i="438"/>
  <c r="K189" i="438"/>
  <c r="J189" i="438"/>
  <c r="I189" i="438"/>
  <c r="H189" i="438"/>
  <c r="G189" i="438"/>
  <c r="M183" i="438"/>
  <c r="L183" i="438"/>
  <c r="K183" i="438"/>
  <c r="J183" i="438"/>
  <c r="I183" i="438"/>
  <c r="H183" i="438"/>
  <c r="G183" i="438"/>
  <c r="M177" i="438"/>
  <c r="L177" i="438"/>
  <c r="K177" i="438"/>
  <c r="J177" i="438"/>
  <c r="I177" i="438"/>
  <c r="H177" i="438"/>
  <c r="G177" i="438"/>
  <c r="M171" i="438"/>
  <c r="L171" i="438"/>
  <c r="K171" i="438"/>
  <c r="J171" i="438"/>
  <c r="I171" i="438"/>
  <c r="H171" i="438"/>
  <c r="G171" i="438"/>
  <c r="M165" i="438"/>
  <c r="L165" i="438"/>
  <c r="K165" i="438"/>
  <c r="J165" i="438"/>
  <c r="I165" i="438"/>
  <c r="H165" i="438"/>
  <c r="G165" i="438"/>
  <c r="M159" i="438"/>
  <c r="L159" i="438"/>
  <c r="K159" i="438"/>
  <c r="J159" i="438"/>
  <c r="I159" i="438"/>
  <c r="H159" i="438"/>
  <c r="G159" i="438"/>
  <c r="M153" i="438"/>
  <c r="L153" i="438"/>
  <c r="K153" i="438"/>
  <c r="J153" i="438"/>
  <c r="I153" i="438"/>
  <c r="H153" i="438"/>
  <c r="G153" i="438"/>
  <c r="M147" i="438"/>
  <c r="L147" i="438"/>
  <c r="K147" i="438"/>
  <c r="J147" i="438"/>
  <c r="I147" i="438"/>
  <c r="H147" i="438"/>
  <c r="G147" i="438"/>
  <c r="M141" i="438"/>
  <c r="L141" i="438"/>
  <c r="K141" i="438"/>
  <c r="J141" i="438"/>
  <c r="I141" i="438"/>
  <c r="H141" i="438"/>
  <c r="G141" i="438"/>
  <c r="M135" i="438"/>
  <c r="L135" i="438"/>
  <c r="K135" i="438"/>
  <c r="J135" i="438"/>
  <c r="I135" i="438"/>
  <c r="H135" i="438"/>
  <c r="G135" i="438"/>
  <c r="M129" i="438"/>
  <c r="L129" i="438"/>
  <c r="K129" i="438"/>
  <c r="J129" i="438"/>
  <c r="I129" i="438"/>
  <c r="H129" i="438"/>
  <c r="G129" i="438"/>
  <c r="M123" i="438"/>
  <c r="L123" i="438"/>
  <c r="K123" i="438"/>
  <c r="J123" i="438"/>
  <c r="I123" i="438"/>
  <c r="H123" i="438"/>
  <c r="G123" i="438"/>
  <c r="M117" i="438"/>
  <c r="L117" i="438"/>
  <c r="K117" i="438"/>
  <c r="J117" i="438"/>
  <c r="I117" i="438"/>
  <c r="H117" i="438"/>
  <c r="G117" i="438"/>
  <c r="M111" i="438"/>
  <c r="L111" i="438"/>
  <c r="K111" i="438"/>
  <c r="J111" i="438"/>
  <c r="I111" i="438"/>
  <c r="H111" i="438"/>
  <c r="G111" i="438"/>
  <c r="M105" i="438"/>
  <c r="L105" i="438"/>
  <c r="K105" i="438"/>
  <c r="J105" i="438"/>
  <c r="I105" i="438"/>
  <c r="H105" i="438"/>
  <c r="G105" i="438"/>
  <c r="M99" i="438"/>
  <c r="L99" i="438"/>
  <c r="K99" i="438"/>
  <c r="J99" i="438"/>
  <c r="I99" i="438"/>
  <c r="H99" i="438"/>
  <c r="G99" i="438"/>
  <c r="M93" i="438"/>
  <c r="L93" i="438"/>
  <c r="K93" i="438"/>
  <c r="J93" i="438"/>
  <c r="I93" i="438"/>
  <c r="H93" i="438"/>
  <c r="G93" i="438"/>
  <c r="M87" i="438"/>
  <c r="L87" i="438"/>
  <c r="K87" i="438"/>
  <c r="J87" i="438"/>
  <c r="I87" i="438"/>
  <c r="H87" i="438"/>
  <c r="G87" i="438"/>
  <c r="M81" i="438"/>
  <c r="L81" i="438"/>
  <c r="K81" i="438"/>
  <c r="J81" i="438"/>
  <c r="I81" i="438"/>
  <c r="H81" i="438"/>
  <c r="G81" i="438"/>
  <c r="M75" i="438"/>
  <c r="L75" i="438"/>
  <c r="K75" i="438"/>
  <c r="J75" i="438"/>
  <c r="I75" i="438"/>
  <c r="H75" i="438"/>
  <c r="G75" i="438"/>
  <c r="M69" i="438"/>
  <c r="L69" i="438"/>
  <c r="K69" i="438"/>
  <c r="J69" i="438"/>
  <c r="I69" i="438"/>
  <c r="H69" i="438"/>
  <c r="G69" i="438"/>
  <c r="M63" i="438"/>
  <c r="L63" i="438"/>
  <c r="K63" i="438"/>
  <c r="J63" i="438"/>
  <c r="I63" i="438"/>
  <c r="H63" i="438"/>
  <c r="G63" i="438"/>
  <c r="M57" i="438"/>
  <c r="L57" i="438"/>
  <c r="K57" i="438"/>
  <c r="J57" i="438"/>
  <c r="I57" i="438"/>
  <c r="H57" i="438"/>
  <c r="G57" i="438"/>
  <c r="M51" i="438"/>
  <c r="L51" i="438"/>
  <c r="K51" i="438"/>
  <c r="J51" i="438"/>
  <c r="I51" i="438"/>
  <c r="H51" i="438"/>
  <c r="G51" i="438"/>
  <c r="M45" i="438"/>
  <c r="L45" i="438"/>
  <c r="K45" i="438"/>
  <c r="J45" i="438"/>
  <c r="I45" i="438"/>
  <c r="H45" i="438"/>
  <c r="G45" i="438"/>
  <c r="M39" i="438"/>
  <c r="L39" i="438"/>
  <c r="K39" i="438"/>
  <c r="J39" i="438"/>
  <c r="I39" i="438"/>
  <c r="H39" i="438"/>
  <c r="G39" i="438"/>
  <c r="M33" i="438"/>
  <c r="L33" i="438"/>
  <c r="K33" i="438"/>
  <c r="J33" i="438"/>
  <c r="I33" i="438"/>
  <c r="H33" i="438"/>
  <c r="G33" i="438"/>
  <c r="M27" i="438"/>
  <c r="L27" i="438"/>
  <c r="K27" i="438"/>
  <c r="J27" i="438"/>
  <c r="I27" i="438"/>
  <c r="H27" i="438"/>
  <c r="G27" i="438"/>
  <c r="M21" i="438"/>
  <c r="L21" i="438"/>
  <c r="K21" i="438"/>
  <c r="J21" i="438"/>
  <c r="I21" i="438"/>
  <c r="H21" i="438"/>
  <c r="G21" i="438"/>
  <c r="M15" i="438"/>
  <c r="L15" i="438"/>
  <c r="K15" i="438"/>
  <c r="J15" i="438"/>
  <c r="I15" i="438"/>
  <c r="H15" i="438"/>
  <c r="G15" i="438"/>
  <c r="M9" i="438"/>
  <c r="L9" i="438"/>
  <c r="K9" i="438"/>
  <c r="J9" i="438"/>
  <c r="I9" i="438"/>
  <c r="H9" i="438"/>
  <c r="G9" i="438"/>
  <c r="M267" i="437" l="1"/>
  <c r="L267" i="437"/>
  <c r="K267" i="437"/>
  <c r="J267" i="437"/>
  <c r="I267" i="437"/>
  <c r="H267" i="437"/>
  <c r="G267" i="437"/>
  <c r="M261" i="437"/>
  <c r="L261" i="437"/>
  <c r="K261" i="437"/>
  <c r="J261" i="437"/>
  <c r="I261" i="437"/>
  <c r="H261" i="437"/>
  <c r="G261" i="437"/>
  <c r="M255" i="437"/>
  <c r="L255" i="437"/>
  <c r="K255" i="437"/>
  <c r="J255" i="437"/>
  <c r="I255" i="437"/>
  <c r="H255" i="437"/>
  <c r="G255" i="437"/>
  <c r="M249" i="437"/>
  <c r="L249" i="437"/>
  <c r="K249" i="437"/>
  <c r="J249" i="437"/>
  <c r="I249" i="437"/>
  <c r="H249" i="437"/>
  <c r="G249" i="437"/>
  <c r="M243" i="437"/>
  <c r="L243" i="437"/>
  <c r="K243" i="437"/>
  <c r="J243" i="437"/>
  <c r="I243" i="437"/>
  <c r="H243" i="437"/>
  <c r="G243" i="437"/>
  <c r="M237" i="437"/>
  <c r="L237" i="437"/>
  <c r="K237" i="437"/>
  <c r="J237" i="437"/>
  <c r="I237" i="437"/>
  <c r="H237" i="437"/>
  <c r="G237" i="437"/>
  <c r="M231" i="437"/>
  <c r="L231" i="437"/>
  <c r="K231" i="437"/>
  <c r="J231" i="437"/>
  <c r="I231" i="437"/>
  <c r="H231" i="437"/>
  <c r="G231" i="437"/>
  <c r="M225" i="437"/>
  <c r="L225" i="437"/>
  <c r="K225" i="437"/>
  <c r="J225" i="437"/>
  <c r="I225" i="437"/>
  <c r="H225" i="437"/>
  <c r="G225" i="437"/>
  <c r="M219" i="437"/>
  <c r="L219" i="437"/>
  <c r="K219" i="437"/>
  <c r="J219" i="437"/>
  <c r="I219" i="437"/>
  <c r="H219" i="437"/>
  <c r="G219" i="437"/>
  <c r="M213" i="437"/>
  <c r="L213" i="437"/>
  <c r="K213" i="437"/>
  <c r="J213" i="437"/>
  <c r="I213" i="437"/>
  <c r="H213" i="437"/>
  <c r="G213" i="437"/>
  <c r="M207" i="437"/>
  <c r="L207" i="437"/>
  <c r="K207" i="437"/>
  <c r="J207" i="437"/>
  <c r="I207" i="437"/>
  <c r="H207" i="437"/>
  <c r="G207" i="437"/>
  <c r="M201" i="437"/>
  <c r="L201" i="437"/>
  <c r="K201" i="437"/>
  <c r="J201" i="437"/>
  <c r="I201" i="437"/>
  <c r="H201" i="437"/>
  <c r="G201" i="437"/>
  <c r="M195" i="437"/>
  <c r="L195" i="437"/>
  <c r="K195" i="437"/>
  <c r="J195" i="437"/>
  <c r="I195" i="437"/>
  <c r="H195" i="437"/>
  <c r="G195" i="437"/>
  <c r="M189" i="437"/>
  <c r="L189" i="437"/>
  <c r="K189" i="437"/>
  <c r="J189" i="437"/>
  <c r="I189" i="437"/>
  <c r="H189" i="437"/>
  <c r="G189" i="437"/>
  <c r="M183" i="437"/>
  <c r="L183" i="437"/>
  <c r="K183" i="437"/>
  <c r="J183" i="437"/>
  <c r="I183" i="437"/>
  <c r="H183" i="437"/>
  <c r="G183" i="437"/>
  <c r="M177" i="437"/>
  <c r="L177" i="437"/>
  <c r="K177" i="437"/>
  <c r="J177" i="437"/>
  <c r="I177" i="437"/>
  <c r="H177" i="437"/>
  <c r="G177" i="437"/>
  <c r="M171" i="437"/>
  <c r="L171" i="437"/>
  <c r="K171" i="437"/>
  <c r="J171" i="437"/>
  <c r="I171" i="437"/>
  <c r="H171" i="437"/>
  <c r="G171" i="437"/>
  <c r="M165" i="437"/>
  <c r="L165" i="437"/>
  <c r="K165" i="437"/>
  <c r="J165" i="437"/>
  <c r="I165" i="437"/>
  <c r="H165" i="437"/>
  <c r="G165" i="437"/>
  <c r="M9" i="437"/>
  <c r="L9" i="437"/>
  <c r="K9" i="437"/>
  <c r="J9" i="437"/>
  <c r="I9" i="437"/>
  <c r="H9" i="437"/>
  <c r="G9" i="437"/>
  <c r="M159" i="437"/>
  <c r="L159" i="437"/>
  <c r="K159" i="437"/>
  <c r="J159" i="437"/>
  <c r="I159" i="437"/>
  <c r="H159" i="437"/>
  <c r="G159" i="437"/>
  <c r="M153" i="437"/>
  <c r="L153" i="437"/>
  <c r="K153" i="437"/>
  <c r="J153" i="437"/>
  <c r="I153" i="437"/>
  <c r="H153" i="437"/>
  <c r="G153" i="437"/>
  <c r="M147" i="437"/>
  <c r="L147" i="437"/>
  <c r="K147" i="437"/>
  <c r="J147" i="437"/>
  <c r="I147" i="437"/>
  <c r="H147" i="437"/>
  <c r="G147" i="437"/>
  <c r="M141" i="437"/>
  <c r="L141" i="437"/>
  <c r="K141" i="437"/>
  <c r="J141" i="437"/>
  <c r="I141" i="437"/>
  <c r="H141" i="437"/>
  <c r="G141" i="437"/>
  <c r="M135" i="437"/>
  <c r="L135" i="437"/>
  <c r="K135" i="437"/>
  <c r="J135" i="437"/>
  <c r="I135" i="437"/>
  <c r="H135" i="437"/>
  <c r="G135" i="437"/>
  <c r="M129" i="437"/>
  <c r="L129" i="437"/>
  <c r="K129" i="437"/>
  <c r="J129" i="437"/>
  <c r="I129" i="437"/>
  <c r="H129" i="437"/>
  <c r="G129" i="437"/>
  <c r="M123" i="437"/>
  <c r="L123" i="437"/>
  <c r="K123" i="437"/>
  <c r="J123" i="437"/>
  <c r="I123" i="437"/>
  <c r="H123" i="437"/>
  <c r="G123" i="437"/>
  <c r="M117" i="437"/>
  <c r="L117" i="437"/>
  <c r="K117" i="437"/>
  <c r="J117" i="437"/>
  <c r="I117" i="437"/>
  <c r="H117" i="437"/>
  <c r="G117" i="437"/>
  <c r="M111" i="437"/>
  <c r="L111" i="437"/>
  <c r="K111" i="437"/>
  <c r="J111" i="437"/>
  <c r="I111" i="437"/>
  <c r="H111" i="437"/>
  <c r="G111" i="437"/>
  <c r="M105" i="437"/>
  <c r="L105" i="437"/>
  <c r="K105" i="437"/>
  <c r="J105" i="437"/>
  <c r="I105" i="437"/>
  <c r="H105" i="437"/>
  <c r="G105" i="437"/>
  <c r="M99" i="437"/>
  <c r="L99" i="437"/>
  <c r="K99" i="437"/>
  <c r="J99" i="437"/>
  <c r="I99" i="437"/>
  <c r="H99" i="437"/>
  <c r="G99" i="437"/>
  <c r="M93" i="437"/>
  <c r="L93" i="437"/>
  <c r="K93" i="437"/>
  <c r="J93" i="437"/>
  <c r="I93" i="437"/>
  <c r="H93" i="437"/>
  <c r="G93" i="437"/>
  <c r="M87" i="437"/>
  <c r="L87" i="437"/>
  <c r="K87" i="437"/>
  <c r="J87" i="437"/>
  <c r="I87" i="437"/>
  <c r="H87" i="437"/>
  <c r="G87" i="437"/>
  <c r="M81" i="437"/>
  <c r="L81" i="437"/>
  <c r="K81" i="437"/>
  <c r="J81" i="437"/>
  <c r="I81" i="437"/>
  <c r="H81" i="437"/>
  <c r="G81" i="437"/>
  <c r="M75" i="437"/>
  <c r="L75" i="437"/>
  <c r="K75" i="437"/>
  <c r="J75" i="437"/>
  <c r="I75" i="437"/>
  <c r="H75" i="437"/>
  <c r="G75" i="437"/>
  <c r="M69" i="437"/>
  <c r="L69" i="437"/>
  <c r="K69" i="437"/>
  <c r="J69" i="437"/>
  <c r="I69" i="437"/>
  <c r="H69" i="437"/>
  <c r="G69" i="437"/>
  <c r="M63" i="437"/>
  <c r="L63" i="437"/>
  <c r="K63" i="437"/>
  <c r="J63" i="437"/>
  <c r="I63" i="437"/>
  <c r="H63" i="437"/>
  <c r="G63" i="437"/>
  <c r="M57" i="437"/>
  <c r="L57" i="437"/>
  <c r="K57" i="437"/>
  <c r="J57" i="437"/>
  <c r="I57" i="437"/>
  <c r="H57" i="437"/>
  <c r="G57" i="437"/>
  <c r="M51" i="437"/>
  <c r="L51" i="437"/>
  <c r="K51" i="437"/>
  <c r="J51" i="437"/>
  <c r="I51" i="437"/>
  <c r="H51" i="437"/>
  <c r="G51" i="437"/>
  <c r="M45" i="437"/>
  <c r="L45" i="437"/>
  <c r="K45" i="437"/>
  <c r="J45" i="437"/>
  <c r="I45" i="437"/>
  <c r="H45" i="437"/>
  <c r="G45" i="437"/>
  <c r="M39" i="437"/>
  <c r="L39" i="437"/>
  <c r="K39" i="437"/>
  <c r="J39" i="437"/>
  <c r="I39" i="437"/>
  <c r="H39" i="437"/>
  <c r="G39" i="437"/>
  <c r="M33" i="437"/>
  <c r="L33" i="437"/>
  <c r="K33" i="437"/>
  <c r="J33" i="437"/>
  <c r="I33" i="437"/>
  <c r="H33" i="437"/>
  <c r="G33" i="437"/>
  <c r="M27" i="437"/>
  <c r="L27" i="437"/>
  <c r="K27" i="437"/>
  <c r="J27" i="437"/>
  <c r="I27" i="437"/>
  <c r="H27" i="437"/>
  <c r="G27" i="437"/>
  <c r="M21" i="437"/>
  <c r="L21" i="437"/>
  <c r="K21" i="437"/>
  <c r="J21" i="437"/>
  <c r="I21" i="437"/>
  <c r="H21" i="437"/>
  <c r="G21" i="437"/>
  <c r="M15" i="437"/>
  <c r="L15" i="437"/>
  <c r="K15" i="437"/>
  <c r="J15" i="437"/>
  <c r="I15" i="437"/>
  <c r="H15" i="437"/>
  <c r="G15" i="437"/>
  <c r="M267" i="436" l="1"/>
  <c r="L267" i="436"/>
  <c r="K267" i="436"/>
  <c r="J267" i="436"/>
  <c r="I267" i="436"/>
  <c r="H267" i="436"/>
  <c r="G267" i="436"/>
  <c r="M261" i="436"/>
  <c r="L261" i="436"/>
  <c r="K261" i="436"/>
  <c r="J261" i="436"/>
  <c r="I261" i="436"/>
  <c r="H261" i="436"/>
  <c r="G261" i="436"/>
  <c r="M255" i="436"/>
  <c r="L255" i="436"/>
  <c r="K255" i="436"/>
  <c r="J255" i="436"/>
  <c r="I255" i="436"/>
  <c r="H255" i="436"/>
  <c r="G255" i="436"/>
  <c r="M249" i="436"/>
  <c r="L249" i="436"/>
  <c r="K249" i="436"/>
  <c r="J249" i="436"/>
  <c r="I249" i="436"/>
  <c r="H249" i="436"/>
  <c r="G249" i="436"/>
  <c r="M243" i="436"/>
  <c r="L243" i="436"/>
  <c r="K243" i="436"/>
  <c r="J243" i="436"/>
  <c r="I243" i="436"/>
  <c r="H243" i="436"/>
  <c r="G243" i="436"/>
  <c r="M237" i="436"/>
  <c r="L237" i="436"/>
  <c r="K237" i="436"/>
  <c r="J237" i="436"/>
  <c r="I237" i="436"/>
  <c r="H237" i="436"/>
  <c r="G237" i="436"/>
  <c r="M231" i="436"/>
  <c r="L231" i="436"/>
  <c r="K231" i="436"/>
  <c r="J231" i="436"/>
  <c r="I231" i="436"/>
  <c r="H231" i="436"/>
  <c r="G231" i="436"/>
  <c r="M225" i="436"/>
  <c r="L225" i="436"/>
  <c r="K225" i="436"/>
  <c r="J225" i="436"/>
  <c r="I225" i="436"/>
  <c r="H225" i="436"/>
  <c r="G225" i="436"/>
  <c r="M219" i="436"/>
  <c r="L219" i="436"/>
  <c r="K219" i="436"/>
  <c r="J219" i="436"/>
  <c r="I219" i="436"/>
  <c r="H219" i="436"/>
  <c r="G219" i="436"/>
  <c r="M213" i="436"/>
  <c r="L213" i="436"/>
  <c r="K213" i="436"/>
  <c r="J213" i="436"/>
  <c r="I213" i="436"/>
  <c r="H213" i="436"/>
  <c r="G213" i="436"/>
  <c r="M207" i="436"/>
  <c r="L207" i="436"/>
  <c r="K207" i="436"/>
  <c r="J207" i="436"/>
  <c r="I207" i="436"/>
  <c r="H207" i="436"/>
  <c r="G207" i="436"/>
  <c r="M201" i="436"/>
  <c r="L201" i="436"/>
  <c r="K201" i="436"/>
  <c r="J201" i="436"/>
  <c r="I201" i="436"/>
  <c r="H201" i="436"/>
  <c r="G201" i="436"/>
  <c r="M195" i="436"/>
  <c r="L195" i="436"/>
  <c r="K195" i="436"/>
  <c r="J195" i="436"/>
  <c r="I195" i="436"/>
  <c r="H195" i="436"/>
  <c r="G195" i="436"/>
  <c r="M189" i="436"/>
  <c r="L189" i="436"/>
  <c r="K189" i="436"/>
  <c r="J189" i="436"/>
  <c r="I189" i="436"/>
  <c r="H189" i="436"/>
  <c r="G189" i="436"/>
  <c r="M183" i="436"/>
  <c r="L183" i="436"/>
  <c r="K183" i="436"/>
  <c r="J183" i="436"/>
  <c r="I183" i="436"/>
  <c r="H183" i="436"/>
  <c r="G183" i="436"/>
  <c r="M177" i="436"/>
  <c r="L177" i="436"/>
  <c r="K177" i="436"/>
  <c r="J177" i="436"/>
  <c r="I177" i="436"/>
  <c r="H177" i="436"/>
  <c r="G177" i="436"/>
  <c r="M171" i="436"/>
  <c r="L171" i="436"/>
  <c r="K171" i="436"/>
  <c r="J171" i="436"/>
  <c r="I171" i="436"/>
  <c r="H171" i="436"/>
  <c r="G171" i="436"/>
  <c r="M165" i="436"/>
  <c r="L165" i="436"/>
  <c r="K165" i="436"/>
  <c r="J165" i="436"/>
  <c r="I165" i="436"/>
  <c r="H165" i="436"/>
  <c r="G165" i="436"/>
  <c r="M159" i="436"/>
  <c r="L159" i="436"/>
  <c r="K159" i="436"/>
  <c r="J159" i="436"/>
  <c r="I159" i="436"/>
  <c r="H159" i="436"/>
  <c r="G159" i="436"/>
  <c r="M153" i="436"/>
  <c r="L153" i="436"/>
  <c r="K153" i="436"/>
  <c r="J153" i="436"/>
  <c r="I153" i="436"/>
  <c r="H153" i="436"/>
  <c r="G153" i="436"/>
  <c r="M147" i="436"/>
  <c r="L147" i="436"/>
  <c r="K147" i="436"/>
  <c r="J147" i="436"/>
  <c r="I147" i="436"/>
  <c r="H147" i="436"/>
  <c r="G147" i="436"/>
  <c r="M141" i="436"/>
  <c r="L141" i="436"/>
  <c r="K141" i="436"/>
  <c r="J141" i="436"/>
  <c r="I141" i="436"/>
  <c r="H141" i="436"/>
  <c r="G141" i="436"/>
  <c r="M135" i="436"/>
  <c r="L135" i="436"/>
  <c r="K135" i="436"/>
  <c r="J135" i="436"/>
  <c r="I135" i="436"/>
  <c r="H135" i="436"/>
  <c r="G135" i="436"/>
  <c r="M129" i="436"/>
  <c r="L129" i="436"/>
  <c r="K129" i="436"/>
  <c r="J129" i="436"/>
  <c r="I129" i="436"/>
  <c r="H129" i="436"/>
  <c r="G129" i="436"/>
  <c r="M123" i="436"/>
  <c r="L123" i="436"/>
  <c r="K123" i="436"/>
  <c r="J123" i="436"/>
  <c r="I123" i="436"/>
  <c r="H123" i="436"/>
  <c r="G123" i="436"/>
  <c r="M117" i="436"/>
  <c r="L117" i="436"/>
  <c r="K117" i="436"/>
  <c r="J117" i="436"/>
  <c r="I117" i="436"/>
  <c r="H117" i="436"/>
  <c r="G117" i="436"/>
  <c r="M111" i="436"/>
  <c r="L111" i="436"/>
  <c r="K111" i="436"/>
  <c r="J111" i="436"/>
  <c r="I111" i="436"/>
  <c r="H111" i="436"/>
  <c r="G111" i="436"/>
  <c r="M105" i="436"/>
  <c r="L105" i="436"/>
  <c r="K105" i="436"/>
  <c r="J105" i="436"/>
  <c r="I105" i="436"/>
  <c r="H105" i="436"/>
  <c r="G105" i="436"/>
  <c r="M99" i="436"/>
  <c r="L99" i="436"/>
  <c r="K99" i="436"/>
  <c r="J99" i="436"/>
  <c r="I99" i="436"/>
  <c r="H99" i="436"/>
  <c r="G99" i="436"/>
  <c r="M93" i="436"/>
  <c r="L93" i="436"/>
  <c r="K93" i="436"/>
  <c r="J93" i="436"/>
  <c r="I93" i="436"/>
  <c r="H93" i="436"/>
  <c r="G93" i="436"/>
  <c r="M87" i="436"/>
  <c r="L87" i="436"/>
  <c r="K87" i="436"/>
  <c r="J87" i="436"/>
  <c r="I87" i="436"/>
  <c r="H87" i="436"/>
  <c r="G87" i="436"/>
  <c r="M81" i="436"/>
  <c r="L81" i="436"/>
  <c r="K81" i="436"/>
  <c r="J81" i="436"/>
  <c r="I81" i="436"/>
  <c r="H81" i="436"/>
  <c r="G81" i="436"/>
  <c r="M75" i="436"/>
  <c r="L75" i="436"/>
  <c r="K75" i="436"/>
  <c r="J75" i="436"/>
  <c r="I75" i="436"/>
  <c r="H75" i="436"/>
  <c r="G75" i="436"/>
  <c r="M69" i="436"/>
  <c r="L69" i="436"/>
  <c r="K69" i="436"/>
  <c r="J69" i="436"/>
  <c r="I69" i="436"/>
  <c r="H69" i="436"/>
  <c r="G69" i="436"/>
  <c r="M63" i="436"/>
  <c r="L63" i="436"/>
  <c r="K63" i="436"/>
  <c r="J63" i="436"/>
  <c r="I63" i="436"/>
  <c r="H63" i="436"/>
  <c r="G63" i="436"/>
  <c r="M57" i="436"/>
  <c r="L57" i="436"/>
  <c r="K57" i="436"/>
  <c r="J57" i="436"/>
  <c r="I57" i="436"/>
  <c r="H57" i="436"/>
  <c r="G57" i="436"/>
  <c r="M51" i="436"/>
  <c r="L51" i="436"/>
  <c r="K51" i="436"/>
  <c r="J51" i="436"/>
  <c r="I51" i="436"/>
  <c r="H51" i="436"/>
  <c r="G51" i="436"/>
  <c r="M45" i="436"/>
  <c r="L45" i="436"/>
  <c r="K45" i="436"/>
  <c r="J45" i="436"/>
  <c r="I45" i="436"/>
  <c r="H45" i="436"/>
  <c r="G45" i="436"/>
  <c r="M39" i="436"/>
  <c r="L39" i="436"/>
  <c r="K39" i="436"/>
  <c r="J39" i="436"/>
  <c r="I39" i="436"/>
  <c r="H39" i="436"/>
  <c r="G39" i="436"/>
  <c r="M33" i="436"/>
  <c r="L33" i="436"/>
  <c r="K33" i="436"/>
  <c r="J33" i="436"/>
  <c r="I33" i="436"/>
  <c r="H33" i="436"/>
  <c r="G33" i="436"/>
  <c r="M27" i="436"/>
  <c r="L27" i="436"/>
  <c r="K27" i="436"/>
  <c r="J27" i="436"/>
  <c r="I27" i="436"/>
  <c r="H27" i="436"/>
  <c r="G27" i="436"/>
  <c r="M21" i="436"/>
  <c r="L21" i="436"/>
  <c r="K21" i="436"/>
  <c r="J21" i="436"/>
  <c r="I21" i="436"/>
  <c r="H21" i="436"/>
  <c r="G21" i="436"/>
  <c r="M15" i="436"/>
  <c r="L15" i="436"/>
  <c r="K15" i="436"/>
  <c r="J15" i="436"/>
  <c r="I15" i="436"/>
  <c r="H15" i="436"/>
  <c r="G15" i="436"/>
  <c r="M9" i="436"/>
  <c r="L9" i="436"/>
  <c r="K9" i="436"/>
  <c r="J9" i="436"/>
  <c r="I9" i="436"/>
  <c r="H9" i="436"/>
  <c r="G9" i="436"/>
  <c r="M267" i="435" l="1"/>
  <c r="L267" i="435"/>
  <c r="K267" i="435"/>
  <c r="J267" i="435"/>
  <c r="I267" i="435"/>
  <c r="H267" i="435"/>
  <c r="G267" i="435"/>
  <c r="M261" i="435"/>
  <c r="L261" i="435"/>
  <c r="K261" i="435"/>
  <c r="J261" i="435"/>
  <c r="I261" i="435"/>
  <c r="H261" i="435"/>
  <c r="G261" i="435"/>
  <c r="M255" i="435"/>
  <c r="L255" i="435"/>
  <c r="K255" i="435"/>
  <c r="J255" i="435"/>
  <c r="I255" i="435"/>
  <c r="H255" i="435"/>
  <c r="G255" i="435"/>
  <c r="M249" i="435"/>
  <c r="L249" i="435"/>
  <c r="K249" i="435"/>
  <c r="J249" i="435"/>
  <c r="I249" i="435"/>
  <c r="H249" i="435"/>
  <c r="G249" i="435"/>
  <c r="M243" i="435"/>
  <c r="L243" i="435"/>
  <c r="K243" i="435"/>
  <c r="J243" i="435"/>
  <c r="I243" i="435"/>
  <c r="H243" i="435"/>
  <c r="G243" i="435"/>
  <c r="M237" i="435"/>
  <c r="L237" i="435"/>
  <c r="K237" i="435"/>
  <c r="J237" i="435"/>
  <c r="I237" i="435"/>
  <c r="H237" i="435"/>
  <c r="G237" i="435"/>
  <c r="M231" i="435"/>
  <c r="L231" i="435"/>
  <c r="K231" i="435"/>
  <c r="J231" i="435"/>
  <c r="I231" i="435"/>
  <c r="H231" i="435"/>
  <c r="G231" i="435"/>
  <c r="M225" i="435"/>
  <c r="L225" i="435"/>
  <c r="K225" i="435"/>
  <c r="J225" i="435"/>
  <c r="I225" i="435"/>
  <c r="H225" i="435"/>
  <c r="G225" i="435"/>
  <c r="M219" i="435"/>
  <c r="L219" i="435"/>
  <c r="K219" i="435"/>
  <c r="J219" i="435"/>
  <c r="I219" i="435"/>
  <c r="H219" i="435"/>
  <c r="G219" i="435"/>
  <c r="M213" i="435"/>
  <c r="L213" i="435"/>
  <c r="K213" i="435"/>
  <c r="J213" i="435"/>
  <c r="I213" i="435"/>
  <c r="H213" i="435"/>
  <c r="G213" i="435"/>
  <c r="M207" i="435"/>
  <c r="L207" i="435"/>
  <c r="K207" i="435"/>
  <c r="J207" i="435"/>
  <c r="I207" i="435"/>
  <c r="H207" i="435"/>
  <c r="G207" i="435"/>
  <c r="M201" i="435"/>
  <c r="L201" i="435"/>
  <c r="K201" i="435"/>
  <c r="J201" i="435"/>
  <c r="I201" i="435"/>
  <c r="H201" i="435"/>
  <c r="G201" i="435"/>
  <c r="M195" i="435"/>
  <c r="L195" i="435"/>
  <c r="K195" i="435"/>
  <c r="J195" i="435"/>
  <c r="I195" i="435"/>
  <c r="H195" i="435"/>
  <c r="G195" i="435"/>
  <c r="M189" i="435"/>
  <c r="L189" i="435"/>
  <c r="K189" i="435"/>
  <c r="J189" i="435"/>
  <c r="I189" i="435"/>
  <c r="H189" i="435"/>
  <c r="G189" i="435"/>
  <c r="M183" i="435"/>
  <c r="L183" i="435"/>
  <c r="K183" i="435"/>
  <c r="J183" i="435"/>
  <c r="I183" i="435"/>
  <c r="H183" i="435"/>
  <c r="G183" i="435"/>
  <c r="M177" i="435"/>
  <c r="L177" i="435"/>
  <c r="K177" i="435"/>
  <c r="J177" i="435"/>
  <c r="I177" i="435"/>
  <c r="H177" i="435"/>
  <c r="G177" i="435"/>
  <c r="M9" i="435"/>
  <c r="L9" i="435"/>
  <c r="K9" i="435"/>
  <c r="J9" i="435"/>
  <c r="I9" i="435"/>
  <c r="H9" i="435"/>
  <c r="G9" i="435"/>
  <c r="M15" i="435"/>
  <c r="L15" i="435"/>
  <c r="K15" i="435"/>
  <c r="J15" i="435"/>
  <c r="I15" i="435"/>
  <c r="H15" i="435"/>
  <c r="G15" i="435"/>
  <c r="M21" i="435"/>
  <c r="L21" i="435"/>
  <c r="K21" i="435"/>
  <c r="J21" i="435"/>
  <c r="I21" i="435"/>
  <c r="H21" i="435"/>
  <c r="G21" i="435"/>
  <c r="M171" i="435"/>
  <c r="L171" i="435"/>
  <c r="K171" i="435"/>
  <c r="J171" i="435"/>
  <c r="I171" i="435"/>
  <c r="H171" i="435"/>
  <c r="G171" i="435"/>
  <c r="M165" i="435"/>
  <c r="L165" i="435"/>
  <c r="K165" i="435"/>
  <c r="J165" i="435"/>
  <c r="I165" i="435"/>
  <c r="H165" i="435"/>
  <c r="G165" i="435"/>
  <c r="M159" i="435"/>
  <c r="L159" i="435"/>
  <c r="K159" i="435"/>
  <c r="J159" i="435"/>
  <c r="I159" i="435"/>
  <c r="H159" i="435"/>
  <c r="G159" i="435"/>
  <c r="M153" i="435"/>
  <c r="L153" i="435"/>
  <c r="K153" i="435"/>
  <c r="J153" i="435"/>
  <c r="I153" i="435"/>
  <c r="H153" i="435"/>
  <c r="G153" i="435"/>
  <c r="M147" i="435"/>
  <c r="L147" i="435"/>
  <c r="K147" i="435"/>
  <c r="J147" i="435"/>
  <c r="I147" i="435"/>
  <c r="H147" i="435"/>
  <c r="G147" i="435"/>
  <c r="M141" i="435"/>
  <c r="L141" i="435"/>
  <c r="K141" i="435"/>
  <c r="J141" i="435"/>
  <c r="I141" i="435"/>
  <c r="H141" i="435"/>
  <c r="G141" i="435"/>
  <c r="M135" i="435"/>
  <c r="L135" i="435"/>
  <c r="K135" i="435"/>
  <c r="J135" i="435"/>
  <c r="I135" i="435"/>
  <c r="H135" i="435"/>
  <c r="G135" i="435"/>
  <c r="M129" i="435"/>
  <c r="L129" i="435"/>
  <c r="K129" i="435"/>
  <c r="J129" i="435"/>
  <c r="I129" i="435"/>
  <c r="H129" i="435"/>
  <c r="G129" i="435"/>
  <c r="M123" i="435"/>
  <c r="L123" i="435"/>
  <c r="K123" i="435"/>
  <c r="J123" i="435"/>
  <c r="I123" i="435"/>
  <c r="H123" i="435"/>
  <c r="G123" i="435"/>
  <c r="M117" i="435"/>
  <c r="L117" i="435"/>
  <c r="K117" i="435"/>
  <c r="J117" i="435"/>
  <c r="I117" i="435"/>
  <c r="H117" i="435"/>
  <c r="G117" i="435"/>
  <c r="M111" i="435"/>
  <c r="L111" i="435"/>
  <c r="K111" i="435"/>
  <c r="J111" i="435"/>
  <c r="I111" i="435"/>
  <c r="H111" i="435"/>
  <c r="G111" i="435"/>
  <c r="M105" i="435"/>
  <c r="L105" i="435"/>
  <c r="K105" i="435"/>
  <c r="J105" i="435"/>
  <c r="I105" i="435"/>
  <c r="H105" i="435"/>
  <c r="G105" i="435"/>
  <c r="M99" i="435"/>
  <c r="L99" i="435"/>
  <c r="K99" i="435"/>
  <c r="J99" i="435"/>
  <c r="I99" i="435"/>
  <c r="H99" i="435"/>
  <c r="G99" i="435"/>
  <c r="M93" i="435"/>
  <c r="L93" i="435"/>
  <c r="K93" i="435"/>
  <c r="J93" i="435"/>
  <c r="I93" i="435"/>
  <c r="H93" i="435"/>
  <c r="G93" i="435"/>
  <c r="M87" i="435"/>
  <c r="L87" i="435"/>
  <c r="K87" i="435"/>
  <c r="J87" i="435"/>
  <c r="I87" i="435"/>
  <c r="H87" i="435"/>
  <c r="G87" i="435"/>
  <c r="M81" i="435"/>
  <c r="L81" i="435"/>
  <c r="K81" i="435"/>
  <c r="J81" i="435"/>
  <c r="I81" i="435"/>
  <c r="H81" i="435"/>
  <c r="G81" i="435"/>
  <c r="M75" i="435"/>
  <c r="L75" i="435"/>
  <c r="K75" i="435"/>
  <c r="J75" i="435"/>
  <c r="I75" i="435"/>
  <c r="H75" i="435"/>
  <c r="G75" i="435"/>
  <c r="M69" i="435"/>
  <c r="L69" i="435"/>
  <c r="K69" i="435"/>
  <c r="J69" i="435"/>
  <c r="I69" i="435"/>
  <c r="H69" i="435"/>
  <c r="G69" i="435"/>
  <c r="M63" i="435"/>
  <c r="L63" i="435"/>
  <c r="K63" i="435"/>
  <c r="J63" i="435"/>
  <c r="I63" i="435"/>
  <c r="H63" i="435"/>
  <c r="G63" i="435"/>
  <c r="M57" i="435"/>
  <c r="L57" i="435"/>
  <c r="K57" i="435"/>
  <c r="J57" i="435"/>
  <c r="I57" i="435"/>
  <c r="H57" i="435"/>
  <c r="G57" i="435"/>
  <c r="M51" i="435"/>
  <c r="L51" i="435"/>
  <c r="K51" i="435"/>
  <c r="J51" i="435"/>
  <c r="I51" i="435"/>
  <c r="H51" i="435"/>
  <c r="G51" i="435"/>
  <c r="M45" i="435"/>
  <c r="L45" i="435"/>
  <c r="K45" i="435"/>
  <c r="J45" i="435"/>
  <c r="I45" i="435"/>
  <c r="H45" i="435"/>
  <c r="G45" i="435"/>
  <c r="M39" i="435"/>
  <c r="L39" i="435"/>
  <c r="K39" i="435"/>
  <c r="J39" i="435"/>
  <c r="I39" i="435"/>
  <c r="H39" i="435"/>
  <c r="G39" i="435"/>
  <c r="M33" i="435"/>
  <c r="L33" i="435"/>
  <c r="K33" i="435"/>
  <c r="J33" i="435"/>
  <c r="I33" i="435"/>
  <c r="H33" i="435"/>
  <c r="G33" i="435"/>
  <c r="M27" i="435"/>
  <c r="L27" i="435"/>
  <c r="K27" i="435"/>
  <c r="J27" i="435"/>
  <c r="I27" i="435"/>
  <c r="H27" i="435"/>
  <c r="G27" i="435"/>
  <c r="M267" i="434" l="1"/>
  <c r="L267" i="434"/>
  <c r="K267" i="434"/>
  <c r="J267" i="434"/>
  <c r="I267" i="434"/>
  <c r="H267" i="434"/>
  <c r="G267" i="434"/>
  <c r="M261" i="434"/>
  <c r="L261" i="434"/>
  <c r="K261" i="434"/>
  <c r="J261" i="434"/>
  <c r="I261" i="434"/>
  <c r="H261" i="434"/>
  <c r="G261" i="434"/>
  <c r="M255" i="434"/>
  <c r="L255" i="434"/>
  <c r="K255" i="434"/>
  <c r="J255" i="434"/>
  <c r="I255" i="434"/>
  <c r="H255" i="434"/>
  <c r="G255" i="434"/>
  <c r="M249" i="434"/>
  <c r="L249" i="434"/>
  <c r="K249" i="434"/>
  <c r="J249" i="434"/>
  <c r="I249" i="434"/>
  <c r="H249" i="434"/>
  <c r="G249" i="434"/>
  <c r="M243" i="434"/>
  <c r="L243" i="434"/>
  <c r="K243" i="434"/>
  <c r="J243" i="434"/>
  <c r="I243" i="434"/>
  <c r="H243" i="434"/>
  <c r="G243" i="434"/>
  <c r="M237" i="434"/>
  <c r="L237" i="434"/>
  <c r="K237" i="434"/>
  <c r="J237" i="434"/>
  <c r="I237" i="434"/>
  <c r="H237" i="434"/>
  <c r="G237" i="434"/>
  <c r="M231" i="434"/>
  <c r="L231" i="434"/>
  <c r="K231" i="434"/>
  <c r="J231" i="434"/>
  <c r="I231" i="434"/>
  <c r="H231" i="434"/>
  <c r="G231" i="434"/>
  <c r="M225" i="434"/>
  <c r="L225" i="434"/>
  <c r="K225" i="434"/>
  <c r="J225" i="434"/>
  <c r="I225" i="434"/>
  <c r="H225" i="434"/>
  <c r="G225" i="434"/>
  <c r="M219" i="434"/>
  <c r="L219" i="434"/>
  <c r="K219" i="434"/>
  <c r="J219" i="434"/>
  <c r="I219" i="434"/>
  <c r="H219" i="434"/>
  <c r="G219" i="434"/>
  <c r="M213" i="434"/>
  <c r="L213" i="434"/>
  <c r="K213" i="434"/>
  <c r="J213" i="434"/>
  <c r="I213" i="434"/>
  <c r="H213" i="434"/>
  <c r="G213" i="434"/>
  <c r="M207" i="434"/>
  <c r="L207" i="434"/>
  <c r="K207" i="434"/>
  <c r="J207" i="434"/>
  <c r="I207" i="434"/>
  <c r="H207" i="434"/>
  <c r="G207" i="434"/>
  <c r="M201" i="434"/>
  <c r="L201" i="434"/>
  <c r="K201" i="434"/>
  <c r="J201" i="434"/>
  <c r="I201" i="434"/>
  <c r="H201" i="434"/>
  <c r="G201" i="434"/>
  <c r="M195" i="434"/>
  <c r="L195" i="434"/>
  <c r="K195" i="434"/>
  <c r="J195" i="434"/>
  <c r="I195" i="434"/>
  <c r="H195" i="434"/>
  <c r="G195" i="434"/>
  <c r="M189" i="434"/>
  <c r="L189" i="434"/>
  <c r="K189" i="434"/>
  <c r="J189" i="434"/>
  <c r="I189" i="434"/>
  <c r="H189" i="434"/>
  <c r="G189" i="434"/>
  <c r="M183" i="434"/>
  <c r="L183" i="434"/>
  <c r="K183" i="434"/>
  <c r="J183" i="434"/>
  <c r="I183" i="434"/>
  <c r="H183" i="434"/>
  <c r="G183" i="434"/>
  <c r="M177" i="434"/>
  <c r="L177" i="434"/>
  <c r="K177" i="434"/>
  <c r="J177" i="434"/>
  <c r="I177" i="434"/>
  <c r="H177" i="434"/>
  <c r="G177" i="434"/>
  <c r="M171" i="434"/>
  <c r="L171" i="434"/>
  <c r="K171" i="434"/>
  <c r="J171" i="434"/>
  <c r="I171" i="434"/>
  <c r="H171" i="434"/>
  <c r="G171" i="434"/>
  <c r="M165" i="434"/>
  <c r="L165" i="434"/>
  <c r="K165" i="434"/>
  <c r="J165" i="434"/>
  <c r="I165" i="434"/>
  <c r="H165" i="434"/>
  <c r="G165" i="434"/>
  <c r="M159" i="434"/>
  <c r="L159" i="434"/>
  <c r="K159" i="434"/>
  <c r="J159" i="434"/>
  <c r="I159" i="434"/>
  <c r="H159" i="434"/>
  <c r="G159" i="434"/>
  <c r="M153" i="434"/>
  <c r="L153" i="434"/>
  <c r="K153" i="434"/>
  <c r="J153" i="434"/>
  <c r="I153" i="434"/>
  <c r="H153" i="434"/>
  <c r="G153" i="434"/>
  <c r="M147" i="434"/>
  <c r="L147" i="434"/>
  <c r="K147" i="434"/>
  <c r="J147" i="434"/>
  <c r="I147" i="434"/>
  <c r="H147" i="434"/>
  <c r="G147" i="434"/>
  <c r="M141" i="434"/>
  <c r="L141" i="434"/>
  <c r="K141" i="434"/>
  <c r="J141" i="434"/>
  <c r="I141" i="434"/>
  <c r="H141" i="434"/>
  <c r="G141" i="434"/>
  <c r="M135" i="434"/>
  <c r="L135" i="434"/>
  <c r="K135" i="434"/>
  <c r="J135" i="434"/>
  <c r="I135" i="434"/>
  <c r="H135" i="434"/>
  <c r="G135" i="434"/>
  <c r="M129" i="434"/>
  <c r="L129" i="434"/>
  <c r="K129" i="434"/>
  <c r="J129" i="434"/>
  <c r="I129" i="434"/>
  <c r="H129" i="434"/>
  <c r="G129" i="434"/>
  <c r="M123" i="434"/>
  <c r="L123" i="434"/>
  <c r="K123" i="434"/>
  <c r="J123" i="434"/>
  <c r="I123" i="434"/>
  <c r="H123" i="434"/>
  <c r="G123" i="434"/>
  <c r="M117" i="434"/>
  <c r="L117" i="434"/>
  <c r="K117" i="434"/>
  <c r="J117" i="434"/>
  <c r="I117" i="434"/>
  <c r="H117" i="434"/>
  <c r="G117" i="434"/>
  <c r="M111" i="434"/>
  <c r="L111" i="434"/>
  <c r="K111" i="434"/>
  <c r="J111" i="434"/>
  <c r="I111" i="434"/>
  <c r="H111" i="434"/>
  <c r="G111" i="434"/>
  <c r="M105" i="434"/>
  <c r="L105" i="434"/>
  <c r="K105" i="434"/>
  <c r="J105" i="434"/>
  <c r="I105" i="434"/>
  <c r="H105" i="434"/>
  <c r="G105" i="434"/>
  <c r="M99" i="434"/>
  <c r="L99" i="434"/>
  <c r="K99" i="434"/>
  <c r="J99" i="434"/>
  <c r="I99" i="434"/>
  <c r="H99" i="434"/>
  <c r="G99" i="434"/>
  <c r="M93" i="434"/>
  <c r="L93" i="434"/>
  <c r="K93" i="434"/>
  <c r="J93" i="434"/>
  <c r="I93" i="434"/>
  <c r="H93" i="434"/>
  <c r="G93" i="434"/>
  <c r="M87" i="434"/>
  <c r="L87" i="434"/>
  <c r="K87" i="434"/>
  <c r="J87" i="434"/>
  <c r="I87" i="434"/>
  <c r="H87" i="434"/>
  <c r="G87" i="434"/>
  <c r="M81" i="434"/>
  <c r="L81" i="434"/>
  <c r="K81" i="434"/>
  <c r="J81" i="434"/>
  <c r="I81" i="434"/>
  <c r="H81" i="434"/>
  <c r="G81" i="434"/>
  <c r="M75" i="434"/>
  <c r="L75" i="434"/>
  <c r="K75" i="434"/>
  <c r="J75" i="434"/>
  <c r="I75" i="434"/>
  <c r="H75" i="434"/>
  <c r="G75" i="434"/>
  <c r="M69" i="434"/>
  <c r="L69" i="434"/>
  <c r="K69" i="434"/>
  <c r="J69" i="434"/>
  <c r="I69" i="434"/>
  <c r="H69" i="434"/>
  <c r="G69" i="434"/>
  <c r="M63" i="434"/>
  <c r="L63" i="434"/>
  <c r="K63" i="434"/>
  <c r="J63" i="434"/>
  <c r="I63" i="434"/>
  <c r="H63" i="434"/>
  <c r="G63" i="434"/>
  <c r="M57" i="434"/>
  <c r="L57" i="434"/>
  <c r="K57" i="434"/>
  <c r="J57" i="434"/>
  <c r="I57" i="434"/>
  <c r="H57" i="434"/>
  <c r="G57" i="434"/>
  <c r="M51" i="434"/>
  <c r="L51" i="434"/>
  <c r="K51" i="434"/>
  <c r="J51" i="434"/>
  <c r="I51" i="434"/>
  <c r="H51" i="434"/>
  <c r="G51" i="434"/>
  <c r="M45" i="434"/>
  <c r="L45" i="434"/>
  <c r="K45" i="434"/>
  <c r="J45" i="434"/>
  <c r="I45" i="434"/>
  <c r="H45" i="434"/>
  <c r="G45" i="434"/>
  <c r="M39" i="434"/>
  <c r="L39" i="434"/>
  <c r="K39" i="434"/>
  <c r="J39" i="434"/>
  <c r="I39" i="434"/>
  <c r="H39" i="434"/>
  <c r="G39" i="434"/>
  <c r="M33" i="434"/>
  <c r="L33" i="434"/>
  <c r="K33" i="434"/>
  <c r="J33" i="434"/>
  <c r="I33" i="434"/>
  <c r="H33" i="434"/>
  <c r="G33" i="434"/>
  <c r="M27" i="434"/>
  <c r="L27" i="434"/>
  <c r="K27" i="434"/>
  <c r="J27" i="434"/>
  <c r="I27" i="434"/>
  <c r="H27" i="434"/>
  <c r="G27" i="434"/>
  <c r="M21" i="434"/>
  <c r="L21" i="434"/>
  <c r="K21" i="434"/>
  <c r="J21" i="434"/>
  <c r="I21" i="434"/>
  <c r="H21" i="434"/>
  <c r="G21" i="434"/>
  <c r="M15" i="434"/>
  <c r="L15" i="434"/>
  <c r="K15" i="434"/>
  <c r="J15" i="434"/>
  <c r="I15" i="434"/>
  <c r="H15" i="434"/>
  <c r="G15" i="434"/>
  <c r="M9" i="434"/>
  <c r="L9" i="434"/>
  <c r="K9" i="434"/>
  <c r="J9" i="434"/>
  <c r="I9" i="434"/>
  <c r="H9" i="434"/>
  <c r="G9" i="434"/>
  <c r="M267" i="433" l="1"/>
  <c r="L267" i="433"/>
  <c r="K267" i="433"/>
  <c r="J267" i="433"/>
  <c r="I267" i="433"/>
  <c r="H267" i="433"/>
  <c r="G267" i="433"/>
  <c r="M261" i="433"/>
  <c r="L261" i="433"/>
  <c r="K261" i="433"/>
  <c r="J261" i="433"/>
  <c r="I261" i="433"/>
  <c r="H261" i="433"/>
  <c r="G261" i="433"/>
  <c r="M255" i="433"/>
  <c r="L255" i="433"/>
  <c r="K255" i="433"/>
  <c r="J255" i="433"/>
  <c r="I255" i="433"/>
  <c r="H255" i="433"/>
  <c r="G255" i="433"/>
  <c r="M249" i="433"/>
  <c r="L249" i="433"/>
  <c r="K249" i="433"/>
  <c r="J249" i="433"/>
  <c r="I249" i="433"/>
  <c r="H249" i="433"/>
  <c r="G249" i="433"/>
  <c r="M243" i="433"/>
  <c r="L243" i="433"/>
  <c r="K243" i="433"/>
  <c r="J243" i="433"/>
  <c r="I243" i="433"/>
  <c r="H243" i="433"/>
  <c r="G243" i="433"/>
  <c r="M237" i="433"/>
  <c r="L237" i="433"/>
  <c r="K237" i="433"/>
  <c r="J237" i="433"/>
  <c r="I237" i="433"/>
  <c r="H237" i="433"/>
  <c r="G237" i="433"/>
  <c r="M231" i="433"/>
  <c r="L231" i="433"/>
  <c r="K231" i="433"/>
  <c r="J231" i="433"/>
  <c r="I231" i="433"/>
  <c r="H231" i="433"/>
  <c r="G231" i="433"/>
  <c r="M225" i="433"/>
  <c r="L225" i="433"/>
  <c r="K225" i="433"/>
  <c r="J225" i="433"/>
  <c r="I225" i="433"/>
  <c r="H225" i="433"/>
  <c r="G225" i="433"/>
  <c r="M219" i="433"/>
  <c r="L219" i="433"/>
  <c r="K219" i="433"/>
  <c r="J219" i="433"/>
  <c r="I219" i="433"/>
  <c r="H219" i="433"/>
  <c r="G219" i="433"/>
  <c r="M213" i="433"/>
  <c r="L213" i="433"/>
  <c r="K213" i="433"/>
  <c r="J213" i="433"/>
  <c r="I213" i="433"/>
  <c r="H213" i="433"/>
  <c r="G213" i="433"/>
  <c r="M207" i="433"/>
  <c r="L207" i="433"/>
  <c r="K207" i="433"/>
  <c r="J207" i="433"/>
  <c r="I207" i="433"/>
  <c r="H207" i="433"/>
  <c r="G207" i="433"/>
  <c r="M201" i="433"/>
  <c r="L201" i="433"/>
  <c r="K201" i="433"/>
  <c r="J201" i="433"/>
  <c r="I201" i="433"/>
  <c r="H201" i="433"/>
  <c r="G201" i="433"/>
  <c r="M195" i="433"/>
  <c r="L195" i="433"/>
  <c r="K195" i="433"/>
  <c r="J195" i="433"/>
  <c r="I195" i="433"/>
  <c r="H195" i="433"/>
  <c r="G195" i="433"/>
  <c r="M189" i="433"/>
  <c r="L189" i="433"/>
  <c r="K189" i="433"/>
  <c r="J189" i="433"/>
  <c r="I189" i="433"/>
  <c r="H189" i="433"/>
  <c r="G189" i="433"/>
  <c r="M183" i="433"/>
  <c r="L183" i="433"/>
  <c r="K183" i="433"/>
  <c r="J183" i="433"/>
  <c r="I183" i="433"/>
  <c r="H183" i="433"/>
  <c r="G183" i="433"/>
  <c r="M177" i="433"/>
  <c r="L177" i="433"/>
  <c r="K177" i="433"/>
  <c r="J177" i="433"/>
  <c r="I177" i="433"/>
  <c r="H177" i="433"/>
  <c r="G177" i="433"/>
  <c r="M171" i="433"/>
  <c r="L171" i="433"/>
  <c r="K171" i="433"/>
  <c r="J171" i="433"/>
  <c r="I171" i="433"/>
  <c r="H171" i="433"/>
  <c r="G171" i="433"/>
  <c r="M9" i="433"/>
  <c r="L9" i="433"/>
  <c r="K9" i="433"/>
  <c r="J9" i="433"/>
  <c r="I9" i="433"/>
  <c r="H9" i="433"/>
  <c r="G9" i="433"/>
  <c r="M15" i="433"/>
  <c r="L15" i="433"/>
  <c r="K15" i="433"/>
  <c r="J15" i="433"/>
  <c r="I15" i="433"/>
  <c r="H15" i="433"/>
  <c r="G15" i="433"/>
  <c r="M165" i="433"/>
  <c r="L165" i="433"/>
  <c r="K165" i="433"/>
  <c r="J165" i="433"/>
  <c r="I165" i="433"/>
  <c r="H165" i="433"/>
  <c r="G165" i="433"/>
  <c r="M159" i="433"/>
  <c r="L159" i="433"/>
  <c r="K159" i="433"/>
  <c r="J159" i="433"/>
  <c r="I159" i="433"/>
  <c r="H159" i="433"/>
  <c r="G159" i="433"/>
  <c r="M153" i="433"/>
  <c r="L153" i="433"/>
  <c r="K153" i="433"/>
  <c r="J153" i="433"/>
  <c r="I153" i="433"/>
  <c r="H153" i="433"/>
  <c r="G153" i="433"/>
  <c r="M147" i="433"/>
  <c r="L147" i="433"/>
  <c r="K147" i="433"/>
  <c r="J147" i="433"/>
  <c r="I147" i="433"/>
  <c r="H147" i="433"/>
  <c r="G147" i="433"/>
  <c r="M141" i="433"/>
  <c r="L141" i="433"/>
  <c r="K141" i="433"/>
  <c r="J141" i="433"/>
  <c r="I141" i="433"/>
  <c r="H141" i="433"/>
  <c r="G141" i="433"/>
  <c r="M135" i="433"/>
  <c r="L135" i="433"/>
  <c r="K135" i="433"/>
  <c r="J135" i="433"/>
  <c r="I135" i="433"/>
  <c r="H135" i="433"/>
  <c r="G135" i="433"/>
  <c r="M129" i="433"/>
  <c r="L129" i="433"/>
  <c r="K129" i="433"/>
  <c r="J129" i="433"/>
  <c r="I129" i="433"/>
  <c r="H129" i="433"/>
  <c r="G129" i="433"/>
  <c r="M123" i="433"/>
  <c r="L123" i="433"/>
  <c r="K123" i="433"/>
  <c r="J123" i="433"/>
  <c r="I123" i="433"/>
  <c r="H123" i="433"/>
  <c r="G123" i="433"/>
  <c r="M117" i="433"/>
  <c r="L117" i="433"/>
  <c r="K117" i="433"/>
  <c r="J117" i="433"/>
  <c r="I117" i="433"/>
  <c r="H117" i="433"/>
  <c r="G117" i="433"/>
  <c r="M111" i="433"/>
  <c r="L111" i="433"/>
  <c r="K111" i="433"/>
  <c r="J111" i="433"/>
  <c r="I111" i="433"/>
  <c r="H111" i="433"/>
  <c r="G111" i="433"/>
  <c r="M105" i="433"/>
  <c r="L105" i="433"/>
  <c r="K105" i="433"/>
  <c r="J105" i="433"/>
  <c r="I105" i="433"/>
  <c r="H105" i="433"/>
  <c r="G105" i="433"/>
  <c r="M99" i="433"/>
  <c r="L99" i="433"/>
  <c r="K99" i="433"/>
  <c r="J99" i="433"/>
  <c r="I99" i="433"/>
  <c r="H99" i="433"/>
  <c r="G99" i="433"/>
  <c r="M93" i="433"/>
  <c r="L93" i="433"/>
  <c r="K93" i="433"/>
  <c r="J93" i="433"/>
  <c r="I93" i="433"/>
  <c r="H93" i="433"/>
  <c r="G93" i="433"/>
  <c r="M87" i="433"/>
  <c r="L87" i="433"/>
  <c r="K87" i="433"/>
  <c r="J87" i="433"/>
  <c r="I87" i="433"/>
  <c r="H87" i="433"/>
  <c r="G87" i="433"/>
  <c r="M81" i="433"/>
  <c r="L81" i="433"/>
  <c r="K81" i="433"/>
  <c r="J81" i="433"/>
  <c r="I81" i="433"/>
  <c r="H81" i="433"/>
  <c r="G81" i="433"/>
  <c r="M75" i="433"/>
  <c r="L75" i="433"/>
  <c r="K75" i="433"/>
  <c r="J75" i="433"/>
  <c r="I75" i="433"/>
  <c r="H75" i="433"/>
  <c r="G75" i="433"/>
  <c r="M69" i="433"/>
  <c r="L69" i="433"/>
  <c r="K69" i="433"/>
  <c r="J69" i="433"/>
  <c r="I69" i="433"/>
  <c r="H69" i="433"/>
  <c r="G69" i="433"/>
  <c r="M63" i="433"/>
  <c r="L63" i="433"/>
  <c r="K63" i="433"/>
  <c r="J63" i="433"/>
  <c r="I63" i="433"/>
  <c r="H63" i="433"/>
  <c r="G63" i="433"/>
  <c r="M57" i="433"/>
  <c r="L57" i="433"/>
  <c r="K57" i="433"/>
  <c r="J57" i="433"/>
  <c r="I57" i="433"/>
  <c r="H57" i="433"/>
  <c r="G57" i="433"/>
  <c r="M51" i="433"/>
  <c r="L51" i="433"/>
  <c r="K51" i="433"/>
  <c r="J51" i="433"/>
  <c r="I51" i="433"/>
  <c r="H51" i="433"/>
  <c r="G51" i="433"/>
  <c r="M45" i="433"/>
  <c r="L45" i="433"/>
  <c r="K45" i="433"/>
  <c r="J45" i="433"/>
  <c r="I45" i="433"/>
  <c r="H45" i="433"/>
  <c r="G45" i="433"/>
  <c r="M39" i="433"/>
  <c r="L39" i="433"/>
  <c r="K39" i="433"/>
  <c r="J39" i="433"/>
  <c r="I39" i="433"/>
  <c r="H39" i="433"/>
  <c r="G39" i="433"/>
  <c r="M33" i="433"/>
  <c r="L33" i="433"/>
  <c r="K33" i="433"/>
  <c r="J33" i="433"/>
  <c r="I33" i="433"/>
  <c r="H33" i="433"/>
  <c r="G33" i="433"/>
  <c r="M27" i="433"/>
  <c r="L27" i="433"/>
  <c r="K27" i="433"/>
  <c r="J27" i="433"/>
  <c r="I27" i="433"/>
  <c r="H27" i="433"/>
  <c r="G27" i="433"/>
  <c r="M21" i="433"/>
  <c r="L21" i="433"/>
  <c r="K21" i="433"/>
  <c r="J21" i="433"/>
  <c r="I21" i="433"/>
  <c r="H21" i="433"/>
  <c r="G21" i="433"/>
  <c r="M267" i="432" l="1"/>
  <c r="L267" i="432"/>
  <c r="K267" i="432"/>
  <c r="J267" i="432"/>
  <c r="I267" i="432"/>
  <c r="H267" i="432"/>
  <c r="G267" i="432"/>
  <c r="M261" i="432"/>
  <c r="L261" i="432"/>
  <c r="K261" i="432"/>
  <c r="J261" i="432"/>
  <c r="I261" i="432"/>
  <c r="H261" i="432"/>
  <c r="G261" i="432"/>
  <c r="M255" i="432"/>
  <c r="L255" i="432"/>
  <c r="K255" i="432"/>
  <c r="J255" i="432"/>
  <c r="I255" i="432"/>
  <c r="H255" i="432"/>
  <c r="G255" i="432"/>
  <c r="M249" i="432"/>
  <c r="L249" i="432"/>
  <c r="K249" i="432"/>
  <c r="J249" i="432"/>
  <c r="I249" i="432"/>
  <c r="H249" i="432"/>
  <c r="G249" i="432"/>
  <c r="M243" i="432"/>
  <c r="L243" i="432"/>
  <c r="K243" i="432"/>
  <c r="J243" i="432"/>
  <c r="I243" i="432"/>
  <c r="H243" i="432"/>
  <c r="G243" i="432"/>
  <c r="M237" i="432"/>
  <c r="L237" i="432"/>
  <c r="K237" i="432"/>
  <c r="J237" i="432"/>
  <c r="I237" i="432"/>
  <c r="H237" i="432"/>
  <c r="G237" i="432"/>
  <c r="M231" i="432"/>
  <c r="L231" i="432"/>
  <c r="K231" i="432"/>
  <c r="J231" i="432"/>
  <c r="I231" i="432"/>
  <c r="H231" i="432"/>
  <c r="G231" i="432"/>
  <c r="M225" i="432"/>
  <c r="L225" i="432"/>
  <c r="K225" i="432"/>
  <c r="J225" i="432"/>
  <c r="I225" i="432"/>
  <c r="H225" i="432"/>
  <c r="G225" i="432"/>
  <c r="M219" i="432"/>
  <c r="L219" i="432"/>
  <c r="K219" i="432"/>
  <c r="J219" i="432"/>
  <c r="I219" i="432"/>
  <c r="H219" i="432"/>
  <c r="G219" i="432"/>
  <c r="M213" i="432"/>
  <c r="L213" i="432"/>
  <c r="K213" i="432"/>
  <c r="J213" i="432"/>
  <c r="I213" i="432"/>
  <c r="H213" i="432"/>
  <c r="G213" i="432"/>
  <c r="M207" i="432"/>
  <c r="L207" i="432"/>
  <c r="K207" i="432"/>
  <c r="J207" i="432"/>
  <c r="I207" i="432"/>
  <c r="H207" i="432"/>
  <c r="G207" i="432"/>
  <c r="M201" i="432"/>
  <c r="L201" i="432"/>
  <c r="K201" i="432"/>
  <c r="J201" i="432"/>
  <c r="I201" i="432"/>
  <c r="H201" i="432"/>
  <c r="G201" i="432"/>
  <c r="M195" i="432"/>
  <c r="L195" i="432"/>
  <c r="K195" i="432"/>
  <c r="J195" i="432"/>
  <c r="I195" i="432"/>
  <c r="H195" i="432"/>
  <c r="G195" i="432"/>
  <c r="M189" i="432"/>
  <c r="L189" i="432"/>
  <c r="K189" i="432"/>
  <c r="J189" i="432"/>
  <c r="I189" i="432"/>
  <c r="H189" i="432"/>
  <c r="G189" i="432"/>
  <c r="M183" i="432"/>
  <c r="L183" i="432"/>
  <c r="K183" i="432"/>
  <c r="J183" i="432"/>
  <c r="I183" i="432"/>
  <c r="H183" i="432"/>
  <c r="G183" i="432"/>
  <c r="M177" i="432"/>
  <c r="L177" i="432"/>
  <c r="K177" i="432"/>
  <c r="J177" i="432"/>
  <c r="I177" i="432"/>
  <c r="H177" i="432"/>
  <c r="G177" i="432"/>
  <c r="M171" i="432"/>
  <c r="L171" i="432"/>
  <c r="K171" i="432"/>
  <c r="J171" i="432"/>
  <c r="I171" i="432"/>
  <c r="H171" i="432"/>
  <c r="G171" i="432"/>
  <c r="M165" i="432"/>
  <c r="L165" i="432"/>
  <c r="K165" i="432"/>
  <c r="J165" i="432"/>
  <c r="I165" i="432"/>
  <c r="H165" i="432"/>
  <c r="G165" i="432"/>
  <c r="M159" i="432"/>
  <c r="L159" i="432"/>
  <c r="K159" i="432"/>
  <c r="J159" i="432"/>
  <c r="I159" i="432"/>
  <c r="H159" i="432"/>
  <c r="G159" i="432"/>
  <c r="M153" i="432"/>
  <c r="L153" i="432"/>
  <c r="K153" i="432"/>
  <c r="J153" i="432"/>
  <c r="I153" i="432"/>
  <c r="H153" i="432"/>
  <c r="G153" i="432"/>
  <c r="M147" i="432"/>
  <c r="L147" i="432"/>
  <c r="K147" i="432"/>
  <c r="J147" i="432"/>
  <c r="I147" i="432"/>
  <c r="H147" i="432"/>
  <c r="G147" i="432"/>
  <c r="M141" i="432"/>
  <c r="L141" i="432"/>
  <c r="K141" i="432"/>
  <c r="J141" i="432"/>
  <c r="I141" i="432"/>
  <c r="H141" i="432"/>
  <c r="G141" i="432"/>
  <c r="M135" i="432"/>
  <c r="L135" i="432"/>
  <c r="K135" i="432"/>
  <c r="J135" i="432"/>
  <c r="I135" i="432"/>
  <c r="H135" i="432"/>
  <c r="G135" i="432"/>
  <c r="M129" i="432"/>
  <c r="L129" i="432"/>
  <c r="K129" i="432"/>
  <c r="J129" i="432"/>
  <c r="I129" i="432"/>
  <c r="H129" i="432"/>
  <c r="G129" i="432"/>
  <c r="M123" i="432"/>
  <c r="L123" i="432"/>
  <c r="K123" i="432"/>
  <c r="J123" i="432"/>
  <c r="I123" i="432"/>
  <c r="H123" i="432"/>
  <c r="G123" i="432"/>
  <c r="M117" i="432"/>
  <c r="L117" i="432"/>
  <c r="K117" i="432"/>
  <c r="J117" i="432"/>
  <c r="I117" i="432"/>
  <c r="H117" i="432"/>
  <c r="G117" i="432"/>
  <c r="M111" i="432"/>
  <c r="L111" i="432"/>
  <c r="K111" i="432"/>
  <c r="J111" i="432"/>
  <c r="I111" i="432"/>
  <c r="H111" i="432"/>
  <c r="G111" i="432"/>
  <c r="M105" i="432"/>
  <c r="L105" i="432"/>
  <c r="K105" i="432"/>
  <c r="J105" i="432"/>
  <c r="I105" i="432"/>
  <c r="H105" i="432"/>
  <c r="G105" i="432"/>
  <c r="M99" i="432"/>
  <c r="L99" i="432"/>
  <c r="K99" i="432"/>
  <c r="J99" i="432"/>
  <c r="I99" i="432"/>
  <c r="H99" i="432"/>
  <c r="G99" i="432"/>
  <c r="M93" i="432"/>
  <c r="L93" i="432"/>
  <c r="K93" i="432"/>
  <c r="J93" i="432"/>
  <c r="I93" i="432"/>
  <c r="H93" i="432"/>
  <c r="G93" i="432"/>
  <c r="M87" i="432"/>
  <c r="L87" i="432"/>
  <c r="K87" i="432"/>
  <c r="J87" i="432"/>
  <c r="I87" i="432"/>
  <c r="H87" i="432"/>
  <c r="G87" i="432"/>
  <c r="M81" i="432"/>
  <c r="L81" i="432"/>
  <c r="K81" i="432"/>
  <c r="J81" i="432"/>
  <c r="I81" i="432"/>
  <c r="H81" i="432"/>
  <c r="G81" i="432"/>
  <c r="M75" i="432"/>
  <c r="L75" i="432"/>
  <c r="K75" i="432"/>
  <c r="J75" i="432"/>
  <c r="I75" i="432"/>
  <c r="H75" i="432"/>
  <c r="G75" i="432"/>
  <c r="M69" i="432"/>
  <c r="L69" i="432"/>
  <c r="K69" i="432"/>
  <c r="J69" i="432"/>
  <c r="I69" i="432"/>
  <c r="H69" i="432"/>
  <c r="G69" i="432"/>
  <c r="M63" i="432"/>
  <c r="L63" i="432"/>
  <c r="K63" i="432"/>
  <c r="J63" i="432"/>
  <c r="I63" i="432"/>
  <c r="H63" i="432"/>
  <c r="G63" i="432"/>
  <c r="M57" i="432"/>
  <c r="L57" i="432"/>
  <c r="K57" i="432"/>
  <c r="J57" i="432"/>
  <c r="I57" i="432"/>
  <c r="H57" i="432"/>
  <c r="G57" i="432"/>
  <c r="M51" i="432"/>
  <c r="L51" i="432"/>
  <c r="K51" i="432"/>
  <c r="J51" i="432"/>
  <c r="I51" i="432"/>
  <c r="H51" i="432"/>
  <c r="G51" i="432"/>
  <c r="M45" i="432"/>
  <c r="L45" i="432"/>
  <c r="K45" i="432"/>
  <c r="J45" i="432"/>
  <c r="I45" i="432"/>
  <c r="H45" i="432"/>
  <c r="G45" i="432"/>
  <c r="M39" i="432"/>
  <c r="L39" i="432"/>
  <c r="K39" i="432"/>
  <c r="J39" i="432"/>
  <c r="I39" i="432"/>
  <c r="H39" i="432"/>
  <c r="G39" i="432"/>
  <c r="M33" i="432"/>
  <c r="L33" i="432"/>
  <c r="K33" i="432"/>
  <c r="J33" i="432"/>
  <c r="I33" i="432"/>
  <c r="H33" i="432"/>
  <c r="G33" i="432"/>
  <c r="M27" i="432"/>
  <c r="L27" i="432"/>
  <c r="K27" i="432"/>
  <c r="J27" i="432"/>
  <c r="I27" i="432"/>
  <c r="H27" i="432"/>
  <c r="G27" i="432"/>
  <c r="M21" i="432"/>
  <c r="L21" i="432"/>
  <c r="K21" i="432"/>
  <c r="J21" i="432"/>
  <c r="I21" i="432"/>
  <c r="H21" i="432"/>
  <c r="G21" i="432"/>
  <c r="M15" i="432"/>
  <c r="L15" i="432"/>
  <c r="K15" i="432"/>
  <c r="J15" i="432"/>
  <c r="I15" i="432"/>
  <c r="H15" i="432"/>
  <c r="G15" i="432"/>
  <c r="M9" i="432"/>
  <c r="L9" i="432"/>
  <c r="K9" i="432"/>
  <c r="J9" i="432"/>
  <c r="I9" i="432"/>
  <c r="H9" i="432"/>
  <c r="G9" i="432"/>
  <c r="M267" i="431" l="1"/>
  <c r="L267" i="431"/>
  <c r="K267" i="431"/>
  <c r="J267" i="431"/>
  <c r="I267" i="431"/>
  <c r="H267" i="431"/>
  <c r="G267" i="431"/>
  <c r="M261" i="431"/>
  <c r="L261" i="431"/>
  <c r="K261" i="431"/>
  <c r="J261" i="431"/>
  <c r="I261" i="431"/>
  <c r="H261" i="431"/>
  <c r="G261" i="431"/>
  <c r="M255" i="431"/>
  <c r="L255" i="431"/>
  <c r="K255" i="431"/>
  <c r="J255" i="431"/>
  <c r="I255" i="431"/>
  <c r="H255" i="431"/>
  <c r="G255" i="431"/>
  <c r="M249" i="431"/>
  <c r="L249" i="431"/>
  <c r="K249" i="431"/>
  <c r="J249" i="431"/>
  <c r="I249" i="431"/>
  <c r="H249" i="431"/>
  <c r="G249" i="431"/>
  <c r="M243" i="431"/>
  <c r="L243" i="431"/>
  <c r="K243" i="431"/>
  <c r="J243" i="431"/>
  <c r="I243" i="431"/>
  <c r="H243" i="431"/>
  <c r="G243" i="431"/>
  <c r="M237" i="431"/>
  <c r="L237" i="431"/>
  <c r="K237" i="431"/>
  <c r="J237" i="431"/>
  <c r="I237" i="431"/>
  <c r="H237" i="431"/>
  <c r="G237" i="431"/>
  <c r="M231" i="431"/>
  <c r="L231" i="431"/>
  <c r="K231" i="431"/>
  <c r="J231" i="431"/>
  <c r="I231" i="431"/>
  <c r="H231" i="431"/>
  <c r="G231" i="431"/>
  <c r="M225" i="431"/>
  <c r="L225" i="431"/>
  <c r="K225" i="431"/>
  <c r="J225" i="431"/>
  <c r="I225" i="431"/>
  <c r="H225" i="431"/>
  <c r="G225" i="431"/>
  <c r="M219" i="431"/>
  <c r="L219" i="431"/>
  <c r="K219" i="431"/>
  <c r="J219" i="431"/>
  <c r="I219" i="431"/>
  <c r="H219" i="431"/>
  <c r="G219" i="431"/>
  <c r="M213" i="431"/>
  <c r="L213" i="431"/>
  <c r="K213" i="431"/>
  <c r="J213" i="431"/>
  <c r="I213" i="431"/>
  <c r="H213" i="431"/>
  <c r="G213" i="431"/>
  <c r="M207" i="431"/>
  <c r="L207" i="431"/>
  <c r="K207" i="431"/>
  <c r="J207" i="431"/>
  <c r="I207" i="431"/>
  <c r="H207" i="431"/>
  <c r="G207" i="431"/>
  <c r="M201" i="431"/>
  <c r="L201" i="431"/>
  <c r="K201" i="431"/>
  <c r="J201" i="431"/>
  <c r="I201" i="431"/>
  <c r="H201" i="431"/>
  <c r="G201" i="431"/>
  <c r="M195" i="431"/>
  <c r="L195" i="431"/>
  <c r="K195" i="431"/>
  <c r="J195" i="431"/>
  <c r="I195" i="431"/>
  <c r="H195" i="431"/>
  <c r="G195" i="431"/>
  <c r="M189" i="431"/>
  <c r="L189" i="431"/>
  <c r="K189" i="431"/>
  <c r="J189" i="431"/>
  <c r="I189" i="431"/>
  <c r="H189" i="431"/>
  <c r="G189" i="431"/>
  <c r="M183" i="431"/>
  <c r="L183" i="431"/>
  <c r="K183" i="431"/>
  <c r="J183" i="431"/>
  <c r="I183" i="431"/>
  <c r="H183" i="431"/>
  <c r="G183" i="431"/>
  <c r="M177" i="431"/>
  <c r="L177" i="431"/>
  <c r="K177" i="431"/>
  <c r="J177" i="431"/>
  <c r="I177" i="431"/>
  <c r="H177" i="431"/>
  <c r="G177" i="431"/>
  <c r="M9" i="431"/>
  <c r="L9" i="431"/>
  <c r="K9" i="431"/>
  <c r="J9" i="431"/>
  <c r="I9" i="431"/>
  <c r="H9" i="431"/>
  <c r="G9" i="431"/>
  <c r="M15" i="431"/>
  <c r="L15" i="431"/>
  <c r="K15" i="431"/>
  <c r="J15" i="431"/>
  <c r="I15" i="431"/>
  <c r="H15" i="431"/>
  <c r="G15" i="431"/>
  <c r="M21" i="431"/>
  <c r="L21" i="431"/>
  <c r="K21" i="431"/>
  <c r="J21" i="431"/>
  <c r="I21" i="431"/>
  <c r="H21" i="431"/>
  <c r="G21" i="431"/>
  <c r="M171" i="431"/>
  <c r="L171" i="431"/>
  <c r="K171" i="431"/>
  <c r="J171" i="431"/>
  <c r="I171" i="431"/>
  <c r="H171" i="431"/>
  <c r="G171" i="431"/>
  <c r="M165" i="431"/>
  <c r="L165" i="431"/>
  <c r="K165" i="431"/>
  <c r="J165" i="431"/>
  <c r="I165" i="431"/>
  <c r="H165" i="431"/>
  <c r="G165" i="431"/>
  <c r="M159" i="431"/>
  <c r="L159" i="431"/>
  <c r="K159" i="431"/>
  <c r="J159" i="431"/>
  <c r="I159" i="431"/>
  <c r="H159" i="431"/>
  <c r="G159" i="431"/>
  <c r="M153" i="431"/>
  <c r="L153" i="431"/>
  <c r="K153" i="431"/>
  <c r="J153" i="431"/>
  <c r="I153" i="431"/>
  <c r="H153" i="431"/>
  <c r="G153" i="431"/>
  <c r="M147" i="431"/>
  <c r="L147" i="431"/>
  <c r="K147" i="431"/>
  <c r="J147" i="431"/>
  <c r="I147" i="431"/>
  <c r="H147" i="431"/>
  <c r="G147" i="431"/>
  <c r="M141" i="431"/>
  <c r="L141" i="431"/>
  <c r="K141" i="431"/>
  <c r="J141" i="431"/>
  <c r="I141" i="431"/>
  <c r="H141" i="431"/>
  <c r="G141" i="431"/>
  <c r="M135" i="431"/>
  <c r="L135" i="431"/>
  <c r="K135" i="431"/>
  <c r="J135" i="431"/>
  <c r="I135" i="431"/>
  <c r="H135" i="431"/>
  <c r="G135" i="431"/>
  <c r="M129" i="431"/>
  <c r="L129" i="431"/>
  <c r="K129" i="431"/>
  <c r="J129" i="431"/>
  <c r="I129" i="431"/>
  <c r="H129" i="431"/>
  <c r="G129" i="431"/>
  <c r="M123" i="431"/>
  <c r="L123" i="431"/>
  <c r="K123" i="431"/>
  <c r="J123" i="431"/>
  <c r="I123" i="431"/>
  <c r="H123" i="431"/>
  <c r="G123" i="431"/>
  <c r="M117" i="431"/>
  <c r="L117" i="431"/>
  <c r="K117" i="431"/>
  <c r="J117" i="431"/>
  <c r="I117" i="431"/>
  <c r="H117" i="431"/>
  <c r="G117" i="431"/>
  <c r="M111" i="431"/>
  <c r="L111" i="431"/>
  <c r="K111" i="431"/>
  <c r="J111" i="431"/>
  <c r="I111" i="431"/>
  <c r="H111" i="431"/>
  <c r="G111" i="431"/>
  <c r="M105" i="431"/>
  <c r="L105" i="431"/>
  <c r="K105" i="431"/>
  <c r="J105" i="431"/>
  <c r="I105" i="431"/>
  <c r="H105" i="431"/>
  <c r="G105" i="431"/>
  <c r="M99" i="431"/>
  <c r="L99" i="431"/>
  <c r="K99" i="431"/>
  <c r="J99" i="431"/>
  <c r="I99" i="431"/>
  <c r="H99" i="431"/>
  <c r="G99" i="431"/>
  <c r="M93" i="431"/>
  <c r="L93" i="431"/>
  <c r="K93" i="431"/>
  <c r="J93" i="431"/>
  <c r="I93" i="431"/>
  <c r="H93" i="431"/>
  <c r="G93" i="431"/>
  <c r="M87" i="431"/>
  <c r="L87" i="431"/>
  <c r="K87" i="431"/>
  <c r="J87" i="431"/>
  <c r="I87" i="431"/>
  <c r="H87" i="431"/>
  <c r="G87" i="431"/>
  <c r="M81" i="431"/>
  <c r="L81" i="431"/>
  <c r="K81" i="431"/>
  <c r="J81" i="431"/>
  <c r="I81" i="431"/>
  <c r="H81" i="431"/>
  <c r="G81" i="431"/>
  <c r="M75" i="431"/>
  <c r="L75" i="431"/>
  <c r="K75" i="431"/>
  <c r="J75" i="431"/>
  <c r="I75" i="431"/>
  <c r="H75" i="431"/>
  <c r="G75" i="431"/>
  <c r="M69" i="431"/>
  <c r="L69" i="431"/>
  <c r="K69" i="431"/>
  <c r="J69" i="431"/>
  <c r="I69" i="431"/>
  <c r="H69" i="431"/>
  <c r="G69" i="431"/>
  <c r="M63" i="431"/>
  <c r="L63" i="431"/>
  <c r="K63" i="431"/>
  <c r="J63" i="431"/>
  <c r="I63" i="431"/>
  <c r="H63" i="431"/>
  <c r="G63" i="431"/>
  <c r="M57" i="431"/>
  <c r="L57" i="431"/>
  <c r="K57" i="431"/>
  <c r="J57" i="431"/>
  <c r="I57" i="431"/>
  <c r="H57" i="431"/>
  <c r="G57" i="431"/>
  <c r="M51" i="431"/>
  <c r="L51" i="431"/>
  <c r="K51" i="431"/>
  <c r="J51" i="431"/>
  <c r="I51" i="431"/>
  <c r="H51" i="431"/>
  <c r="G51" i="431"/>
  <c r="M45" i="431"/>
  <c r="L45" i="431"/>
  <c r="K45" i="431"/>
  <c r="J45" i="431"/>
  <c r="I45" i="431"/>
  <c r="H45" i="431"/>
  <c r="G45" i="431"/>
  <c r="M39" i="431"/>
  <c r="L39" i="431"/>
  <c r="K39" i="431"/>
  <c r="J39" i="431"/>
  <c r="I39" i="431"/>
  <c r="H39" i="431"/>
  <c r="G39" i="431"/>
  <c r="M33" i="431"/>
  <c r="L33" i="431"/>
  <c r="K33" i="431"/>
  <c r="J33" i="431"/>
  <c r="I33" i="431"/>
  <c r="H33" i="431"/>
  <c r="G33" i="431"/>
  <c r="M27" i="431"/>
  <c r="L27" i="431"/>
  <c r="K27" i="431"/>
  <c r="J27" i="431"/>
  <c r="I27" i="431"/>
  <c r="H27" i="431"/>
  <c r="G27" i="431"/>
  <c r="M267" i="430" l="1"/>
  <c r="L267" i="430"/>
  <c r="K267" i="430"/>
  <c r="J267" i="430"/>
  <c r="I267" i="430"/>
  <c r="H267" i="430"/>
  <c r="G267" i="430"/>
  <c r="M261" i="430"/>
  <c r="L261" i="430"/>
  <c r="K261" i="430"/>
  <c r="J261" i="430"/>
  <c r="I261" i="430"/>
  <c r="H261" i="430"/>
  <c r="G261" i="430"/>
  <c r="M255" i="430"/>
  <c r="L255" i="430"/>
  <c r="K255" i="430"/>
  <c r="J255" i="430"/>
  <c r="I255" i="430"/>
  <c r="H255" i="430"/>
  <c r="G255" i="430"/>
  <c r="M249" i="430"/>
  <c r="L249" i="430"/>
  <c r="K249" i="430"/>
  <c r="J249" i="430"/>
  <c r="I249" i="430"/>
  <c r="H249" i="430"/>
  <c r="G249" i="430"/>
  <c r="M243" i="430"/>
  <c r="L243" i="430"/>
  <c r="K243" i="430"/>
  <c r="J243" i="430"/>
  <c r="I243" i="430"/>
  <c r="H243" i="430"/>
  <c r="G243" i="430"/>
  <c r="M237" i="430"/>
  <c r="L237" i="430"/>
  <c r="K237" i="430"/>
  <c r="J237" i="430"/>
  <c r="I237" i="430"/>
  <c r="H237" i="430"/>
  <c r="G237" i="430"/>
  <c r="M231" i="430"/>
  <c r="L231" i="430"/>
  <c r="K231" i="430"/>
  <c r="J231" i="430"/>
  <c r="I231" i="430"/>
  <c r="H231" i="430"/>
  <c r="G231" i="430"/>
  <c r="M225" i="430"/>
  <c r="L225" i="430"/>
  <c r="K225" i="430"/>
  <c r="J225" i="430"/>
  <c r="I225" i="430"/>
  <c r="H225" i="430"/>
  <c r="G225" i="430"/>
  <c r="M219" i="430"/>
  <c r="L219" i="430"/>
  <c r="K219" i="430"/>
  <c r="J219" i="430"/>
  <c r="I219" i="430"/>
  <c r="H219" i="430"/>
  <c r="G219" i="430"/>
  <c r="M213" i="430"/>
  <c r="L213" i="430"/>
  <c r="K213" i="430"/>
  <c r="J213" i="430"/>
  <c r="I213" i="430"/>
  <c r="H213" i="430"/>
  <c r="G213" i="430"/>
  <c r="M207" i="430"/>
  <c r="L207" i="430"/>
  <c r="K207" i="430"/>
  <c r="J207" i="430"/>
  <c r="I207" i="430"/>
  <c r="H207" i="430"/>
  <c r="G207" i="430"/>
  <c r="M201" i="430"/>
  <c r="L201" i="430"/>
  <c r="K201" i="430"/>
  <c r="J201" i="430"/>
  <c r="I201" i="430"/>
  <c r="H201" i="430"/>
  <c r="G201" i="430"/>
  <c r="M195" i="430"/>
  <c r="L195" i="430"/>
  <c r="K195" i="430"/>
  <c r="J195" i="430"/>
  <c r="I195" i="430"/>
  <c r="H195" i="430"/>
  <c r="G195" i="430"/>
  <c r="M189" i="430"/>
  <c r="L189" i="430"/>
  <c r="K189" i="430"/>
  <c r="J189" i="430"/>
  <c r="I189" i="430"/>
  <c r="H189" i="430"/>
  <c r="G189" i="430"/>
  <c r="M183" i="430"/>
  <c r="L183" i="430"/>
  <c r="K183" i="430"/>
  <c r="J183" i="430"/>
  <c r="I183" i="430"/>
  <c r="H183" i="430"/>
  <c r="G183" i="430"/>
  <c r="M177" i="430"/>
  <c r="L177" i="430"/>
  <c r="K177" i="430"/>
  <c r="J177" i="430"/>
  <c r="I177" i="430"/>
  <c r="H177" i="430"/>
  <c r="G177" i="430"/>
  <c r="M171" i="430"/>
  <c r="L171" i="430"/>
  <c r="K171" i="430"/>
  <c r="J171" i="430"/>
  <c r="I171" i="430"/>
  <c r="H171" i="430"/>
  <c r="G171" i="430"/>
  <c r="M165" i="430"/>
  <c r="L165" i="430"/>
  <c r="K165" i="430"/>
  <c r="J165" i="430"/>
  <c r="I165" i="430"/>
  <c r="H165" i="430"/>
  <c r="G165" i="430"/>
  <c r="M159" i="430"/>
  <c r="L159" i="430"/>
  <c r="K159" i="430"/>
  <c r="J159" i="430"/>
  <c r="I159" i="430"/>
  <c r="H159" i="430"/>
  <c r="G159" i="430"/>
  <c r="M153" i="430"/>
  <c r="L153" i="430"/>
  <c r="K153" i="430"/>
  <c r="J153" i="430"/>
  <c r="I153" i="430"/>
  <c r="H153" i="430"/>
  <c r="G153" i="430"/>
  <c r="M147" i="430"/>
  <c r="L147" i="430"/>
  <c r="K147" i="430"/>
  <c r="J147" i="430"/>
  <c r="I147" i="430"/>
  <c r="H147" i="430"/>
  <c r="G147" i="430"/>
  <c r="M141" i="430"/>
  <c r="L141" i="430"/>
  <c r="K141" i="430"/>
  <c r="J141" i="430"/>
  <c r="I141" i="430"/>
  <c r="H141" i="430"/>
  <c r="G141" i="430"/>
  <c r="M135" i="430"/>
  <c r="L135" i="430"/>
  <c r="K135" i="430"/>
  <c r="J135" i="430"/>
  <c r="I135" i="430"/>
  <c r="H135" i="430"/>
  <c r="G135" i="430"/>
  <c r="M129" i="430"/>
  <c r="L129" i="430"/>
  <c r="K129" i="430"/>
  <c r="J129" i="430"/>
  <c r="I129" i="430"/>
  <c r="H129" i="430"/>
  <c r="G129" i="430"/>
  <c r="M123" i="430"/>
  <c r="L123" i="430"/>
  <c r="K123" i="430"/>
  <c r="J123" i="430"/>
  <c r="I123" i="430"/>
  <c r="H123" i="430"/>
  <c r="G123" i="430"/>
  <c r="M117" i="430"/>
  <c r="L117" i="430"/>
  <c r="K117" i="430"/>
  <c r="J117" i="430"/>
  <c r="I117" i="430"/>
  <c r="H117" i="430"/>
  <c r="G117" i="430"/>
  <c r="M111" i="430"/>
  <c r="L111" i="430"/>
  <c r="K111" i="430"/>
  <c r="J111" i="430"/>
  <c r="I111" i="430"/>
  <c r="H111" i="430"/>
  <c r="G111" i="430"/>
  <c r="M105" i="430"/>
  <c r="L105" i="430"/>
  <c r="K105" i="430"/>
  <c r="J105" i="430"/>
  <c r="I105" i="430"/>
  <c r="H105" i="430"/>
  <c r="G105" i="430"/>
  <c r="M99" i="430"/>
  <c r="L99" i="430"/>
  <c r="K99" i="430"/>
  <c r="J99" i="430"/>
  <c r="I99" i="430"/>
  <c r="H99" i="430"/>
  <c r="G99" i="430"/>
  <c r="M93" i="430"/>
  <c r="L93" i="430"/>
  <c r="K93" i="430"/>
  <c r="J93" i="430"/>
  <c r="I93" i="430"/>
  <c r="H93" i="430"/>
  <c r="G93" i="430"/>
  <c r="M87" i="430"/>
  <c r="L87" i="430"/>
  <c r="K87" i="430"/>
  <c r="J87" i="430"/>
  <c r="I87" i="430"/>
  <c r="H87" i="430"/>
  <c r="G87" i="430"/>
  <c r="M81" i="430"/>
  <c r="L81" i="430"/>
  <c r="K81" i="430"/>
  <c r="J81" i="430"/>
  <c r="I81" i="430"/>
  <c r="H81" i="430"/>
  <c r="G81" i="430"/>
  <c r="M75" i="430"/>
  <c r="L75" i="430"/>
  <c r="K75" i="430"/>
  <c r="J75" i="430"/>
  <c r="I75" i="430"/>
  <c r="H75" i="430"/>
  <c r="G75" i="430"/>
  <c r="M69" i="430"/>
  <c r="L69" i="430"/>
  <c r="K69" i="430"/>
  <c r="J69" i="430"/>
  <c r="I69" i="430"/>
  <c r="H69" i="430"/>
  <c r="G69" i="430"/>
  <c r="M63" i="430"/>
  <c r="L63" i="430"/>
  <c r="K63" i="430"/>
  <c r="J63" i="430"/>
  <c r="I63" i="430"/>
  <c r="H63" i="430"/>
  <c r="G63" i="430"/>
  <c r="M57" i="430"/>
  <c r="L57" i="430"/>
  <c r="K57" i="430"/>
  <c r="J57" i="430"/>
  <c r="I57" i="430"/>
  <c r="H57" i="430"/>
  <c r="G57" i="430"/>
  <c r="M51" i="430"/>
  <c r="L51" i="430"/>
  <c r="K51" i="430"/>
  <c r="J51" i="430"/>
  <c r="I51" i="430"/>
  <c r="H51" i="430"/>
  <c r="G51" i="430"/>
  <c r="M45" i="430"/>
  <c r="L45" i="430"/>
  <c r="K45" i="430"/>
  <c r="J45" i="430"/>
  <c r="I45" i="430"/>
  <c r="H45" i="430"/>
  <c r="G45" i="430"/>
  <c r="M39" i="430"/>
  <c r="L39" i="430"/>
  <c r="K39" i="430"/>
  <c r="J39" i="430"/>
  <c r="I39" i="430"/>
  <c r="H39" i="430"/>
  <c r="G39" i="430"/>
  <c r="M33" i="430"/>
  <c r="L33" i="430"/>
  <c r="K33" i="430"/>
  <c r="J33" i="430"/>
  <c r="I33" i="430"/>
  <c r="H33" i="430"/>
  <c r="G33" i="430"/>
  <c r="M27" i="430"/>
  <c r="L27" i="430"/>
  <c r="K27" i="430"/>
  <c r="J27" i="430"/>
  <c r="I27" i="430"/>
  <c r="H27" i="430"/>
  <c r="G27" i="430"/>
  <c r="M21" i="430"/>
  <c r="L21" i="430"/>
  <c r="K21" i="430"/>
  <c r="J21" i="430"/>
  <c r="I21" i="430"/>
  <c r="H21" i="430"/>
  <c r="G21" i="430"/>
  <c r="M15" i="430"/>
  <c r="L15" i="430"/>
  <c r="K15" i="430"/>
  <c r="J15" i="430"/>
  <c r="I15" i="430"/>
  <c r="H15" i="430"/>
  <c r="G15" i="430"/>
  <c r="M9" i="430"/>
  <c r="L9" i="430"/>
  <c r="K9" i="430"/>
  <c r="J9" i="430"/>
  <c r="I9" i="430"/>
  <c r="H9" i="430"/>
  <c r="G9" i="430"/>
  <c r="M267" i="429" l="1"/>
  <c r="L267" i="429"/>
  <c r="K267" i="429"/>
  <c r="J267" i="429"/>
  <c r="I267" i="429"/>
  <c r="H267" i="429"/>
  <c r="G267" i="429"/>
  <c r="M261" i="429"/>
  <c r="L261" i="429"/>
  <c r="K261" i="429"/>
  <c r="J261" i="429"/>
  <c r="I261" i="429"/>
  <c r="H261" i="429"/>
  <c r="G261" i="429"/>
  <c r="M255" i="429"/>
  <c r="L255" i="429"/>
  <c r="K255" i="429"/>
  <c r="J255" i="429"/>
  <c r="I255" i="429"/>
  <c r="H255" i="429"/>
  <c r="G255" i="429"/>
  <c r="M249" i="429"/>
  <c r="L249" i="429"/>
  <c r="K249" i="429"/>
  <c r="J249" i="429"/>
  <c r="I249" i="429"/>
  <c r="H249" i="429"/>
  <c r="G249" i="429"/>
  <c r="M243" i="429"/>
  <c r="L243" i="429"/>
  <c r="K243" i="429"/>
  <c r="J243" i="429"/>
  <c r="I243" i="429"/>
  <c r="H243" i="429"/>
  <c r="G243" i="429"/>
  <c r="M237" i="429"/>
  <c r="L237" i="429"/>
  <c r="K237" i="429"/>
  <c r="J237" i="429"/>
  <c r="I237" i="429"/>
  <c r="H237" i="429"/>
  <c r="G237" i="429"/>
  <c r="M231" i="429"/>
  <c r="L231" i="429"/>
  <c r="K231" i="429"/>
  <c r="J231" i="429"/>
  <c r="I231" i="429"/>
  <c r="H231" i="429"/>
  <c r="G231" i="429"/>
  <c r="M225" i="429"/>
  <c r="L225" i="429"/>
  <c r="K225" i="429"/>
  <c r="J225" i="429"/>
  <c r="I225" i="429"/>
  <c r="H225" i="429"/>
  <c r="G225" i="429"/>
  <c r="M219" i="429"/>
  <c r="L219" i="429"/>
  <c r="K219" i="429"/>
  <c r="J219" i="429"/>
  <c r="I219" i="429"/>
  <c r="H219" i="429"/>
  <c r="G219" i="429"/>
  <c r="M213" i="429"/>
  <c r="L213" i="429"/>
  <c r="K213" i="429"/>
  <c r="J213" i="429"/>
  <c r="I213" i="429"/>
  <c r="H213" i="429"/>
  <c r="G213" i="429"/>
  <c r="M207" i="429"/>
  <c r="L207" i="429"/>
  <c r="K207" i="429"/>
  <c r="J207" i="429"/>
  <c r="I207" i="429"/>
  <c r="H207" i="429"/>
  <c r="G207" i="429"/>
  <c r="M201" i="429"/>
  <c r="L201" i="429"/>
  <c r="K201" i="429"/>
  <c r="J201" i="429"/>
  <c r="I201" i="429"/>
  <c r="H201" i="429"/>
  <c r="G201" i="429"/>
  <c r="M195" i="429"/>
  <c r="L195" i="429"/>
  <c r="K195" i="429"/>
  <c r="J195" i="429"/>
  <c r="I195" i="429"/>
  <c r="H195" i="429"/>
  <c r="G195" i="429"/>
  <c r="M189" i="429"/>
  <c r="L189" i="429"/>
  <c r="K189" i="429"/>
  <c r="J189" i="429"/>
  <c r="I189" i="429"/>
  <c r="H189" i="429"/>
  <c r="G189" i="429"/>
  <c r="M183" i="429"/>
  <c r="L183" i="429"/>
  <c r="K183" i="429"/>
  <c r="J183" i="429"/>
  <c r="I183" i="429"/>
  <c r="H183" i="429"/>
  <c r="G183" i="429"/>
  <c r="M177" i="429"/>
  <c r="L177" i="429"/>
  <c r="K177" i="429"/>
  <c r="J177" i="429"/>
  <c r="I177" i="429"/>
  <c r="H177" i="429"/>
  <c r="G177" i="429"/>
  <c r="M171" i="429"/>
  <c r="L171" i="429"/>
  <c r="K171" i="429"/>
  <c r="J171" i="429"/>
  <c r="I171" i="429"/>
  <c r="H171" i="429"/>
  <c r="G171" i="429"/>
  <c r="M165" i="429"/>
  <c r="L165" i="429"/>
  <c r="K165" i="429"/>
  <c r="J165" i="429"/>
  <c r="I165" i="429"/>
  <c r="H165" i="429"/>
  <c r="G165" i="429"/>
  <c r="M9" i="429"/>
  <c r="L9" i="429"/>
  <c r="K9" i="429"/>
  <c r="J9" i="429"/>
  <c r="I9" i="429"/>
  <c r="H9" i="429"/>
  <c r="G9" i="429"/>
  <c r="M159" i="429"/>
  <c r="L159" i="429"/>
  <c r="K159" i="429"/>
  <c r="J159" i="429"/>
  <c r="I159" i="429"/>
  <c r="H159" i="429"/>
  <c r="G159" i="429"/>
  <c r="M153" i="429"/>
  <c r="L153" i="429"/>
  <c r="K153" i="429"/>
  <c r="J153" i="429"/>
  <c r="I153" i="429"/>
  <c r="H153" i="429"/>
  <c r="G153" i="429"/>
  <c r="M147" i="429"/>
  <c r="L147" i="429"/>
  <c r="K147" i="429"/>
  <c r="J147" i="429"/>
  <c r="I147" i="429"/>
  <c r="H147" i="429"/>
  <c r="G147" i="429"/>
  <c r="M141" i="429"/>
  <c r="L141" i="429"/>
  <c r="K141" i="429"/>
  <c r="J141" i="429"/>
  <c r="I141" i="429"/>
  <c r="H141" i="429"/>
  <c r="G141" i="429"/>
  <c r="M135" i="429"/>
  <c r="L135" i="429"/>
  <c r="K135" i="429"/>
  <c r="J135" i="429"/>
  <c r="I135" i="429"/>
  <c r="H135" i="429"/>
  <c r="G135" i="429"/>
  <c r="M129" i="429"/>
  <c r="L129" i="429"/>
  <c r="K129" i="429"/>
  <c r="J129" i="429"/>
  <c r="I129" i="429"/>
  <c r="H129" i="429"/>
  <c r="G129" i="429"/>
  <c r="M123" i="429"/>
  <c r="L123" i="429"/>
  <c r="K123" i="429"/>
  <c r="J123" i="429"/>
  <c r="I123" i="429"/>
  <c r="H123" i="429"/>
  <c r="G123" i="429"/>
  <c r="M117" i="429"/>
  <c r="L117" i="429"/>
  <c r="K117" i="429"/>
  <c r="J117" i="429"/>
  <c r="I117" i="429"/>
  <c r="H117" i="429"/>
  <c r="G117" i="429"/>
  <c r="M111" i="429"/>
  <c r="L111" i="429"/>
  <c r="K111" i="429"/>
  <c r="J111" i="429"/>
  <c r="I111" i="429"/>
  <c r="H111" i="429"/>
  <c r="G111" i="429"/>
  <c r="M105" i="429"/>
  <c r="L105" i="429"/>
  <c r="K105" i="429"/>
  <c r="J105" i="429"/>
  <c r="I105" i="429"/>
  <c r="H105" i="429"/>
  <c r="G105" i="429"/>
  <c r="M99" i="429"/>
  <c r="L99" i="429"/>
  <c r="K99" i="429"/>
  <c r="J99" i="429"/>
  <c r="I99" i="429"/>
  <c r="H99" i="429"/>
  <c r="G99" i="429"/>
  <c r="M93" i="429"/>
  <c r="L93" i="429"/>
  <c r="K93" i="429"/>
  <c r="J93" i="429"/>
  <c r="I93" i="429"/>
  <c r="H93" i="429"/>
  <c r="G93" i="429"/>
  <c r="M87" i="429"/>
  <c r="L87" i="429"/>
  <c r="K87" i="429"/>
  <c r="J87" i="429"/>
  <c r="I87" i="429"/>
  <c r="H87" i="429"/>
  <c r="G87" i="429"/>
  <c r="M81" i="429"/>
  <c r="L81" i="429"/>
  <c r="K81" i="429"/>
  <c r="J81" i="429"/>
  <c r="I81" i="429"/>
  <c r="H81" i="429"/>
  <c r="G81" i="429"/>
  <c r="M75" i="429"/>
  <c r="L75" i="429"/>
  <c r="K75" i="429"/>
  <c r="J75" i="429"/>
  <c r="I75" i="429"/>
  <c r="H75" i="429"/>
  <c r="G75" i="429"/>
  <c r="M69" i="429"/>
  <c r="L69" i="429"/>
  <c r="K69" i="429"/>
  <c r="J69" i="429"/>
  <c r="I69" i="429"/>
  <c r="H69" i="429"/>
  <c r="G69" i="429"/>
  <c r="M63" i="429"/>
  <c r="L63" i="429"/>
  <c r="K63" i="429"/>
  <c r="J63" i="429"/>
  <c r="I63" i="429"/>
  <c r="H63" i="429"/>
  <c r="G63" i="429"/>
  <c r="M57" i="429"/>
  <c r="L57" i="429"/>
  <c r="K57" i="429"/>
  <c r="J57" i="429"/>
  <c r="I57" i="429"/>
  <c r="H57" i="429"/>
  <c r="G57" i="429"/>
  <c r="M51" i="429"/>
  <c r="L51" i="429"/>
  <c r="K51" i="429"/>
  <c r="J51" i="429"/>
  <c r="I51" i="429"/>
  <c r="H51" i="429"/>
  <c r="G51" i="429"/>
  <c r="M45" i="429"/>
  <c r="L45" i="429"/>
  <c r="K45" i="429"/>
  <c r="J45" i="429"/>
  <c r="I45" i="429"/>
  <c r="H45" i="429"/>
  <c r="G45" i="429"/>
  <c r="M39" i="429"/>
  <c r="L39" i="429"/>
  <c r="K39" i="429"/>
  <c r="J39" i="429"/>
  <c r="I39" i="429"/>
  <c r="H39" i="429"/>
  <c r="G39" i="429"/>
  <c r="M33" i="429"/>
  <c r="L33" i="429"/>
  <c r="K33" i="429"/>
  <c r="J33" i="429"/>
  <c r="I33" i="429"/>
  <c r="H33" i="429"/>
  <c r="G33" i="429"/>
  <c r="M27" i="429"/>
  <c r="L27" i="429"/>
  <c r="K27" i="429"/>
  <c r="J27" i="429"/>
  <c r="I27" i="429"/>
  <c r="H27" i="429"/>
  <c r="G27" i="429"/>
  <c r="M21" i="429"/>
  <c r="L21" i="429"/>
  <c r="K21" i="429"/>
  <c r="J21" i="429"/>
  <c r="I21" i="429"/>
  <c r="H21" i="429"/>
  <c r="G21" i="429"/>
  <c r="M15" i="429"/>
  <c r="L15" i="429"/>
  <c r="K15" i="429"/>
  <c r="J15" i="429"/>
  <c r="I15" i="429"/>
  <c r="H15" i="429"/>
  <c r="G15" i="429"/>
  <c r="M267" i="428" l="1"/>
  <c r="L267" i="428"/>
  <c r="K267" i="428"/>
  <c r="J267" i="428"/>
  <c r="I267" i="428"/>
  <c r="H267" i="428"/>
  <c r="G267" i="428"/>
  <c r="M261" i="428"/>
  <c r="L261" i="428"/>
  <c r="K261" i="428"/>
  <c r="J261" i="428"/>
  <c r="I261" i="428"/>
  <c r="H261" i="428"/>
  <c r="G261" i="428"/>
  <c r="M255" i="428"/>
  <c r="L255" i="428"/>
  <c r="K255" i="428"/>
  <c r="J255" i="428"/>
  <c r="I255" i="428"/>
  <c r="H255" i="428"/>
  <c r="G255" i="428"/>
  <c r="M249" i="428"/>
  <c r="L249" i="428"/>
  <c r="K249" i="428"/>
  <c r="J249" i="428"/>
  <c r="I249" i="428"/>
  <c r="H249" i="428"/>
  <c r="G249" i="428"/>
  <c r="M243" i="428"/>
  <c r="L243" i="428"/>
  <c r="K243" i="428"/>
  <c r="J243" i="428"/>
  <c r="I243" i="428"/>
  <c r="H243" i="428"/>
  <c r="G243" i="428"/>
  <c r="M237" i="428"/>
  <c r="L237" i="428"/>
  <c r="K237" i="428"/>
  <c r="J237" i="428"/>
  <c r="I237" i="428"/>
  <c r="H237" i="428"/>
  <c r="G237" i="428"/>
  <c r="M231" i="428"/>
  <c r="L231" i="428"/>
  <c r="K231" i="428"/>
  <c r="J231" i="428"/>
  <c r="I231" i="428"/>
  <c r="H231" i="428"/>
  <c r="G231" i="428"/>
  <c r="M225" i="428"/>
  <c r="L225" i="428"/>
  <c r="K225" i="428"/>
  <c r="J225" i="428"/>
  <c r="I225" i="428"/>
  <c r="H225" i="428"/>
  <c r="G225" i="428"/>
  <c r="M219" i="428"/>
  <c r="L219" i="428"/>
  <c r="K219" i="428"/>
  <c r="J219" i="428"/>
  <c r="I219" i="428"/>
  <c r="H219" i="428"/>
  <c r="G219" i="428"/>
  <c r="M213" i="428"/>
  <c r="L213" i="428"/>
  <c r="K213" i="428"/>
  <c r="J213" i="428"/>
  <c r="I213" i="428"/>
  <c r="H213" i="428"/>
  <c r="G213" i="428"/>
  <c r="M207" i="428"/>
  <c r="L207" i="428"/>
  <c r="K207" i="428"/>
  <c r="J207" i="428"/>
  <c r="I207" i="428"/>
  <c r="H207" i="428"/>
  <c r="G207" i="428"/>
  <c r="M201" i="428"/>
  <c r="L201" i="428"/>
  <c r="K201" i="428"/>
  <c r="J201" i="428"/>
  <c r="I201" i="428"/>
  <c r="H201" i="428"/>
  <c r="G201" i="428"/>
  <c r="M195" i="428"/>
  <c r="L195" i="428"/>
  <c r="K195" i="428"/>
  <c r="J195" i="428"/>
  <c r="I195" i="428"/>
  <c r="H195" i="428"/>
  <c r="G195" i="428"/>
  <c r="M189" i="428"/>
  <c r="L189" i="428"/>
  <c r="K189" i="428"/>
  <c r="J189" i="428"/>
  <c r="I189" i="428"/>
  <c r="H189" i="428"/>
  <c r="G189" i="428"/>
  <c r="M183" i="428"/>
  <c r="L183" i="428"/>
  <c r="K183" i="428"/>
  <c r="J183" i="428"/>
  <c r="I183" i="428"/>
  <c r="H183" i="428"/>
  <c r="G183" i="428"/>
  <c r="M177" i="428"/>
  <c r="L177" i="428"/>
  <c r="K177" i="428"/>
  <c r="J177" i="428"/>
  <c r="I177" i="428"/>
  <c r="H177" i="428"/>
  <c r="G177" i="428"/>
  <c r="M171" i="428"/>
  <c r="L171" i="428"/>
  <c r="K171" i="428"/>
  <c r="J171" i="428"/>
  <c r="I171" i="428"/>
  <c r="H171" i="428"/>
  <c r="G171" i="428"/>
  <c r="M165" i="428"/>
  <c r="L165" i="428"/>
  <c r="K165" i="428"/>
  <c r="J165" i="428"/>
  <c r="I165" i="428"/>
  <c r="H165" i="428"/>
  <c r="G165" i="428"/>
  <c r="M159" i="428"/>
  <c r="L159" i="428"/>
  <c r="K159" i="428"/>
  <c r="J159" i="428"/>
  <c r="I159" i="428"/>
  <c r="H159" i="428"/>
  <c r="G159" i="428"/>
  <c r="M153" i="428"/>
  <c r="L153" i="428"/>
  <c r="K153" i="428"/>
  <c r="J153" i="428"/>
  <c r="I153" i="428"/>
  <c r="H153" i="428"/>
  <c r="G153" i="428"/>
  <c r="M147" i="428"/>
  <c r="L147" i="428"/>
  <c r="K147" i="428"/>
  <c r="J147" i="428"/>
  <c r="I147" i="428"/>
  <c r="H147" i="428"/>
  <c r="G147" i="428"/>
  <c r="M141" i="428"/>
  <c r="L141" i="428"/>
  <c r="K141" i="428"/>
  <c r="J141" i="428"/>
  <c r="I141" i="428"/>
  <c r="H141" i="428"/>
  <c r="G141" i="428"/>
  <c r="M135" i="428"/>
  <c r="L135" i="428"/>
  <c r="K135" i="428"/>
  <c r="J135" i="428"/>
  <c r="I135" i="428"/>
  <c r="H135" i="428"/>
  <c r="G135" i="428"/>
  <c r="M129" i="428"/>
  <c r="L129" i="428"/>
  <c r="K129" i="428"/>
  <c r="J129" i="428"/>
  <c r="I129" i="428"/>
  <c r="H129" i="428"/>
  <c r="G129" i="428"/>
  <c r="M123" i="428"/>
  <c r="L123" i="428"/>
  <c r="K123" i="428"/>
  <c r="J123" i="428"/>
  <c r="I123" i="428"/>
  <c r="H123" i="428"/>
  <c r="G123" i="428"/>
  <c r="M117" i="428"/>
  <c r="L117" i="428"/>
  <c r="K117" i="428"/>
  <c r="J117" i="428"/>
  <c r="I117" i="428"/>
  <c r="H117" i="428"/>
  <c r="G117" i="428"/>
  <c r="M111" i="428"/>
  <c r="L111" i="428"/>
  <c r="K111" i="428"/>
  <c r="J111" i="428"/>
  <c r="I111" i="428"/>
  <c r="H111" i="428"/>
  <c r="G111" i="428"/>
  <c r="M105" i="428"/>
  <c r="L105" i="428"/>
  <c r="K105" i="428"/>
  <c r="J105" i="428"/>
  <c r="I105" i="428"/>
  <c r="H105" i="428"/>
  <c r="G105" i="428"/>
  <c r="M99" i="428"/>
  <c r="L99" i="428"/>
  <c r="K99" i="428"/>
  <c r="J99" i="428"/>
  <c r="I99" i="428"/>
  <c r="H99" i="428"/>
  <c r="G99" i="428"/>
  <c r="M93" i="428"/>
  <c r="L93" i="428"/>
  <c r="K93" i="428"/>
  <c r="J93" i="428"/>
  <c r="I93" i="428"/>
  <c r="H93" i="428"/>
  <c r="G93" i="428"/>
  <c r="M87" i="428"/>
  <c r="L87" i="428"/>
  <c r="K87" i="428"/>
  <c r="J87" i="428"/>
  <c r="I87" i="428"/>
  <c r="H87" i="428"/>
  <c r="G87" i="428"/>
  <c r="M81" i="428"/>
  <c r="L81" i="428"/>
  <c r="K81" i="428"/>
  <c r="J81" i="428"/>
  <c r="I81" i="428"/>
  <c r="H81" i="428"/>
  <c r="G81" i="428"/>
  <c r="M75" i="428"/>
  <c r="L75" i="428"/>
  <c r="K75" i="428"/>
  <c r="J75" i="428"/>
  <c r="I75" i="428"/>
  <c r="H75" i="428"/>
  <c r="G75" i="428"/>
  <c r="M69" i="428"/>
  <c r="L69" i="428"/>
  <c r="K69" i="428"/>
  <c r="J69" i="428"/>
  <c r="I69" i="428"/>
  <c r="H69" i="428"/>
  <c r="G69" i="428"/>
  <c r="M63" i="428"/>
  <c r="L63" i="428"/>
  <c r="K63" i="428"/>
  <c r="J63" i="428"/>
  <c r="I63" i="428"/>
  <c r="H63" i="428"/>
  <c r="G63" i="428"/>
  <c r="M57" i="428"/>
  <c r="L57" i="428"/>
  <c r="K57" i="428"/>
  <c r="J57" i="428"/>
  <c r="I57" i="428"/>
  <c r="H57" i="428"/>
  <c r="G57" i="428"/>
  <c r="M51" i="428"/>
  <c r="L51" i="428"/>
  <c r="K51" i="428"/>
  <c r="J51" i="428"/>
  <c r="I51" i="428"/>
  <c r="H51" i="428"/>
  <c r="G51" i="428"/>
  <c r="M45" i="428"/>
  <c r="L45" i="428"/>
  <c r="K45" i="428"/>
  <c r="J45" i="428"/>
  <c r="I45" i="428"/>
  <c r="H45" i="428"/>
  <c r="G45" i="428"/>
  <c r="M39" i="428"/>
  <c r="L39" i="428"/>
  <c r="K39" i="428"/>
  <c r="J39" i="428"/>
  <c r="I39" i="428"/>
  <c r="H39" i="428"/>
  <c r="G39" i="428"/>
  <c r="M33" i="428"/>
  <c r="L33" i="428"/>
  <c r="K33" i="428"/>
  <c r="J33" i="428"/>
  <c r="I33" i="428"/>
  <c r="H33" i="428"/>
  <c r="G33" i="428"/>
  <c r="M27" i="428"/>
  <c r="L27" i="428"/>
  <c r="K27" i="428"/>
  <c r="J27" i="428"/>
  <c r="I27" i="428"/>
  <c r="H27" i="428"/>
  <c r="G27" i="428"/>
  <c r="M21" i="428"/>
  <c r="L21" i="428"/>
  <c r="K21" i="428"/>
  <c r="J21" i="428"/>
  <c r="I21" i="428"/>
  <c r="H21" i="428"/>
  <c r="G21" i="428"/>
  <c r="M15" i="428"/>
  <c r="L15" i="428"/>
  <c r="K15" i="428"/>
  <c r="J15" i="428"/>
  <c r="I15" i="428"/>
  <c r="H15" i="428"/>
  <c r="G15" i="428"/>
  <c r="M9" i="428"/>
  <c r="L9" i="428"/>
  <c r="K9" i="428"/>
  <c r="J9" i="428"/>
  <c r="I9" i="428"/>
  <c r="H9" i="428"/>
  <c r="G9" i="428"/>
  <c r="M267" i="427" l="1"/>
  <c r="L267" i="427"/>
  <c r="K267" i="427"/>
  <c r="J267" i="427"/>
  <c r="I267" i="427"/>
  <c r="H267" i="427"/>
  <c r="G267" i="427"/>
  <c r="M261" i="427"/>
  <c r="L261" i="427"/>
  <c r="K261" i="427"/>
  <c r="J261" i="427"/>
  <c r="I261" i="427"/>
  <c r="H261" i="427"/>
  <c r="G261" i="427"/>
  <c r="M255" i="427"/>
  <c r="L255" i="427"/>
  <c r="K255" i="427"/>
  <c r="J255" i="427"/>
  <c r="I255" i="427"/>
  <c r="H255" i="427"/>
  <c r="G255" i="427"/>
  <c r="M249" i="427"/>
  <c r="L249" i="427"/>
  <c r="K249" i="427"/>
  <c r="J249" i="427"/>
  <c r="I249" i="427"/>
  <c r="H249" i="427"/>
  <c r="G249" i="427"/>
  <c r="M243" i="427"/>
  <c r="L243" i="427"/>
  <c r="K243" i="427"/>
  <c r="J243" i="427"/>
  <c r="I243" i="427"/>
  <c r="H243" i="427"/>
  <c r="G243" i="427"/>
  <c r="M237" i="427"/>
  <c r="L237" i="427"/>
  <c r="K237" i="427"/>
  <c r="J237" i="427"/>
  <c r="I237" i="427"/>
  <c r="H237" i="427"/>
  <c r="G237" i="427"/>
  <c r="M231" i="427"/>
  <c r="L231" i="427"/>
  <c r="K231" i="427"/>
  <c r="J231" i="427"/>
  <c r="I231" i="427"/>
  <c r="H231" i="427"/>
  <c r="G231" i="427"/>
  <c r="M225" i="427"/>
  <c r="L225" i="427"/>
  <c r="K225" i="427"/>
  <c r="J225" i="427"/>
  <c r="I225" i="427"/>
  <c r="H225" i="427"/>
  <c r="G225" i="427"/>
  <c r="M219" i="427"/>
  <c r="L219" i="427"/>
  <c r="K219" i="427"/>
  <c r="J219" i="427"/>
  <c r="I219" i="427"/>
  <c r="H219" i="427"/>
  <c r="G219" i="427"/>
  <c r="M213" i="427"/>
  <c r="L213" i="427"/>
  <c r="K213" i="427"/>
  <c r="J213" i="427"/>
  <c r="I213" i="427"/>
  <c r="H213" i="427"/>
  <c r="G213" i="427"/>
  <c r="M207" i="427"/>
  <c r="L207" i="427"/>
  <c r="K207" i="427"/>
  <c r="J207" i="427"/>
  <c r="I207" i="427"/>
  <c r="H207" i="427"/>
  <c r="G207" i="427"/>
  <c r="M201" i="427"/>
  <c r="L201" i="427"/>
  <c r="K201" i="427"/>
  <c r="J201" i="427"/>
  <c r="I201" i="427"/>
  <c r="H201" i="427"/>
  <c r="G201" i="427"/>
  <c r="M195" i="427"/>
  <c r="L195" i="427"/>
  <c r="K195" i="427"/>
  <c r="J195" i="427"/>
  <c r="I195" i="427"/>
  <c r="H195" i="427"/>
  <c r="G195" i="427"/>
  <c r="M189" i="427"/>
  <c r="L189" i="427"/>
  <c r="K189" i="427"/>
  <c r="J189" i="427"/>
  <c r="I189" i="427"/>
  <c r="H189" i="427"/>
  <c r="G189" i="427"/>
  <c r="M183" i="427"/>
  <c r="L183" i="427"/>
  <c r="K183" i="427"/>
  <c r="J183" i="427"/>
  <c r="I183" i="427"/>
  <c r="H183" i="427"/>
  <c r="G183" i="427"/>
  <c r="M177" i="427"/>
  <c r="L177" i="427"/>
  <c r="K177" i="427"/>
  <c r="J177" i="427"/>
  <c r="I177" i="427"/>
  <c r="H177" i="427"/>
  <c r="G177" i="427"/>
  <c r="M9" i="427"/>
  <c r="L9" i="427"/>
  <c r="K9" i="427"/>
  <c r="J9" i="427"/>
  <c r="I9" i="427"/>
  <c r="H9" i="427"/>
  <c r="G9" i="427"/>
  <c r="M15" i="427"/>
  <c r="L15" i="427"/>
  <c r="K15" i="427"/>
  <c r="J15" i="427"/>
  <c r="I15" i="427"/>
  <c r="H15" i="427"/>
  <c r="G15" i="427"/>
  <c r="M21" i="427"/>
  <c r="L21" i="427"/>
  <c r="K21" i="427"/>
  <c r="J21" i="427"/>
  <c r="I21" i="427"/>
  <c r="H21" i="427"/>
  <c r="G21" i="427"/>
  <c r="M171" i="427"/>
  <c r="L171" i="427"/>
  <c r="K171" i="427"/>
  <c r="J171" i="427"/>
  <c r="I171" i="427"/>
  <c r="H171" i="427"/>
  <c r="G171" i="427"/>
  <c r="M165" i="427"/>
  <c r="L165" i="427"/>
  <c r="K165" i="427"/>
  <c r="J165" i="427"/>
  <c r="I165" i="427"/>
  <c r="H165" i="427"/>
  <c r="G165" i="427"/>
  <c r="M159" i="427"/>
  <c r="L159" i="427"/>
  <c r="K159" i="427"/>
  <c r="J159" i="427"/>
  <c r="I159" i="427"/>
  <c r="H159" i="427"/>
  <c r="G159" i="427"/>
  <c r="M153" i="427"/>
  <c r="L153" i="427"/>
  <c r="K153" i="427"/>
  <c r="J153" i="427"/>
  <c r="I153" i="427"/>
  <c r="H153" i="427"/>
  <c r="G153" i="427"/>
  <c r="M147" i="427"/>
  <c r="L147" i="427"/>
  <c r="K147" i="427"/>
  <c r="J147" i="427"/>
  <c r="I147" i="427"/>
  <c r="H147" i="427"/>
  <c r="G147" i="427"/>
  <c r="M141" i="427"/>
  <c r="L141" i="427"/>
  <c r="K141" i="427"/>
  <c r="J141" i="427"/>
  <c r="I141" i="427"/>
  <c r="H141" i="427"/>
  <c r="G141" i="427"/>
  <c r="M135" i="427"/>
  <c r="L135" i="427"/>
  <c r="K135" i="427"/>
  <c r="J135" i="427"/>
  <c r="I135" i="427"/>
  <c r="H135" i="427"/>
  <c r="G135" i="427"/>
  <c r="M129" i="427"/>
  <c r="L129" i="427"/>
  <c r="K129" i="427"/>
  <c r="J129" i="427"/>
  <c r="I129" i="427"/>
  <c r="H129" i="427"/>
  <c r="G129" i="427"/>
  <c r="M123" i="427"/>
  <c r="L123" i="427"/>
  <c r="K123" i="427"/>
  <c r="J123" i="427"/>
  <c r="I123" i="427"/>
  <c r="H123" i="427"/>
  <c r="G123" i="427"/>
  <c r="M117" i="427"/>
  <c r="L117" i="427"/>
  <c r="K117" i="427"/>
  <c r="J117" i="427"/>
  <c r="I117" i="427"/>
  <c r="H117" i="427"/>
  <c r="G117" i="427"/>
  <c r="M111" i="427"/>
  <c r="L111" i="427"/>
  <c r="K111" i="427"/>
  <c r="J111" i="427"/>
  <c r="I111" i="427"/>
  <c r="H111" i="427"/>
  <c r="G111" i="427"/>
  <c r="M105" i="427"/>
  <c r="L105" i="427"/>
  <c r="K105" i="427"/>
  <c r="J105" i="427"/>
  <c r="I105" i="427"/>
  <c r="H105" i="427"/>
  <c r="G105" i="427"/>
  <c r="M99" i="427"/>
  <c r="L99" i="427"/>
  <c r="K99" i="427"/>
  <c r="J99" i="427"/>
  <c r="I99" i="427"/>
  <c r="H99" i="427"/>
  <c r="G99" i="427"/>
  <c r="M93" i="427"/>
  <c r="L93" i="427"/>
  <c r="K93" i="427"/>
  <c r="J93" i="427"/>
  <c r="I93" i="427"/>
  <c r="H93" i="427"/>
  <c r="G93" i="427"/>
  <c r="M87" i="427"/>
  <c r="L87" i="427"/>
  <c r="K87" i="427"/>
  <c r="J87" i="427"/>
  <c r="I87" i="427"/>
  <c r="H87" i="427"/>
  <c r="G87" i="427"/>
  <c r="M81" i="427"/>
  <c r="L81" i="427"/>
  <c r="K81" i="427"/>
  <c r="J81" i="427"/>
  <c r="I81" i="427"/>
  <c r="H81" i="427"/>
  <c r="G81" i="427"/>
  <c r="M75" i="427"/>
  <c r="L75" i="427"/>
  <c r="K75" i="427"/>
  <c r="J75" i="427"/>
  <c r="I75" i="427"/>
  <c r="H75" i="427"/>
  <c r="G75" i="427"/>
  <c r="M69" i="427"/>
  <c r="L69" i="427"/>
  <c r="K69" i="427"/>
  <c r="J69" i="427"/>
  <c r="I69" i="427"/>
  <c r="H69" i="427"/>
  <c r="G69" i="427"/>
  <c r="M63" i="427"/>
  <c r="L63" i="427"/>
  <c r="K63" i="427"/>
  <c r="J63" i="427"/>
  <c r="I63" i="427"/>
  <c r="H63" i="427"/>
  <c r="G63" i="427"/>
  <c r="M57" i="427"/>
  <c r="L57" i="427"/>
  <c r="K57" i="427"/>
  <c r="J57" i="427"/>
  <c r="I57" i="427"/>
  <c r="H57" i="427"/>
  <c r="G57" i="427"/>
  <c r="M51" i="427"/>
  <c r="L51" i="427"/>
  <c r="K51" i="427"/>
  <c r="J51" i="427"/>
  <c r="I51" i="427"/>
  <c r="H51" i="427"/>
  <c r="G51" i="427"/>
  <c r="M45" i="427"/>
  <c r="L45" i="427"/>
  <c r="K45" i="427"/>
  <c r="J45" i="427"/>
  <c r="I45" i="427"/>
  <c r="H45" i="427"/>
  <c r="G45" i="427"/>
  <c r="M39" i="427"/>
  <c r="L39" i="427"/>
  <c r="K39" i="427"/>
  <c r="J39" i="427"/>
  <c r="I39" i="427"/>
  <c r="H39" i="427"/>
  <c r="G39" i="427"/>
  <c r="M33" i="427"/>
  <c r="L33" i="427"/>
  <c r="K33" i="427"/>
  <c r="J33" i="427"/>
  <c r="I33" i="427"/>
  <c r="H33" i="427"/>
  <c r="G33" i="427"/>
  <c r="M27" i="427"/>
  <c r="L27" i="427"/>
  <c r="K27" i="427"/>
  <c r="J27" i="427"/>
  <c r="I27" i="427"/>
  <c r="H27" i="427"/>
  <c r="G27" i="427"/>
  <c r="M267" i="426" l="1"/>
  <c r="L267" i="426"/>
  <c r="K267" i="426"/>
  <c r="J267" i="426"/>
  <c r="I267" i="426"/>
  <c r="H267" i="426"/>
  <c r="G267" i="426"/>
  <c r="M261" i="426"/>
  <c r="L261" i="426"/>
  <c r="K261" i="426"/>
  <c r="J261" i="426"/>
  <c r="I261" i="426"/>
  <c r="H261" i="426"/>
  <c r="G261" i="426"/>
  <c r="M255" i="426"/>
  <c r="L255" i="426"/>
  <c r="K255" i="426"/>
  <c r="J255" i="426"/>
  <c r="I255" i="426"/>
  <c r="H255" i="426"/>
  <c r="G255" i="426"/>
  <c r="M249" i="426"/>
  <c r="L249" i="426"/>
  <c r="K249" i="426"/>
  <c r="J249" i="426"/>
  <c r="I249" i="426"/>
  <c r="H249" i="426"/>
  <c r="G249" i="426"/>
  <c r="M243" i="426"/>
  <c r="L243" i="426"/>
  <c r="K243" i="426"/>
  <c r="J243" i="426"/>
  <c r="I243" i="426"/>
  <c r="H243" i="426"/>
  <c r="G243" i="426"/>
  <c r="M237" i="426"/>
  <c r="L237" i="426"/>
  <c r="K237" i="426"/>
  <c r="J237" i="426"/>
  <c r="I237" i="426"/>
  <c r="H237" i="426"/>
  <c r="G237" i="426"/>
  <c r="M231" i="426"/>
  <c r="L231" i="426"/>
  <c r="K231" i="426"/>
  <c r="J231" i="426"/>
  <c r="I231" i="426"/>
  <c r="H231" i="426"/>
  <c r="G231" i="426"/>
  <c r="M225" i="426"/>
  <c r="L225" i="426"/>
  <c r="K225" i="426"/>
  <c r="J225" i="426"/>
  <c r="I225" i="426"/>
  <c r="H225" i="426"/>
  <c r="G225" i="426"/>
  <c r="M219" i="426"/>
  <c r="L219" i="426"/>
  <c r="K219" i="426"/>
  <c r="J219" i="426"/>
  <c r="I219" i="426"/>
  <c r="H219" i="426"/>
  <c r="G219" i="426"/>
  <c r="M213" i="426"/>
  <c r="L213" i="426"/>
  <c r="K213" i="426"/>
  <c r="J213" i="426"/>
  <c r="I213" i="426"/>
  <c r="H213" i="426"/>
  <c r="G213" i="426"/>
  <c r="M207" i="426"/>
  <c r="L207" i="426"/>
  <c r="K207" i="426"/>
  <c r="J207" i="426"/>
  <c r="I207" i="426"/>
  <c r="H207" i="426"/>
  <c r="G207" i="426"/>
  <c r="M201" i="426"/>
  <c r="L201" i="426"/>
  <c r="K201" i="426"/>
  <c r="J201" i="426"/>
  <c r="I201" i="426"/>
  <c r="H201" i="426"/>
  <c r="G201" i="426"/>
  <c r="M195" i="426"/>
  <c r="L195" i="426"/>
  <c r="K195" i="426"/>
  <c r="J195" i="426"/>
  <c r="I195" i="426"/>
  <c r="H195" i="426"/>
  <c r="G195" i="426"/>
  <c r="M189" i="426"/>
  <c r="L189" i="426"/>
  <c r="K189" i="426"/>
  <c r="J189" i="426"/>
  <c r="I189" i="426"/>
  <c r="H189" i="426"/>
  <c r="G189" i="426"/>
  <c r="M183" i="426"/>
  <c r="L183" i="426"/>
  <c r="K183" i="426"/>
  <c r="J183" i="426"/>
  <c r="I183" i="426"/>
  <c r="H183" i="426"/>
  <c r="G183" i="426"/>
  <c r="M177" i="426"/>
  <c r="L177" i="426"/>
  <c r="K177" i="426"/>
  <c r="J177" i="426"/>
  <c r="I177" i="426"/>
  <c r="H177" i="426"/>
  <c r="G177" i="426"/>
  <c r="M171" i="426"/>
  <c r="L171" i="426"/>
  <c r="K171" i="426"/>
  <c r="J171" i="426"/>
  <c r="I171" i="426"/>
  <c r="H171" i="426"/>
  <c r="G171" i="426"/>
  <c r="M165" i="426"/>
  <c r="L165" i="426"/>
  <c r="K165" i="426"/>
  <c r="J165" i="426"/>
  <c r="I165" i="426"/>
  <c r="H165" i="426"/>
  <c r="G165" i="426"/>
  <c r="M9" i="426"/>
  <c r="L9" i="426"/>
  <c r="K9" i="426"/>
  <c r="J9" i="426"/>
  <c r="I9" i="426"/>
  <c r="H9" i="426"/>
  <c r="G9" i="426"/>
  <c r="M159" i="426"/>
  <c r="L159" i="426"/>
  <c r="K159" i="426"/>
  <c r="J159" i="426"/>
  <c r="I159" i="426"/>
  <c r="H159" i="426"/>
  <c r="G159" i="426"/>
  <c r="M153" i="426"/>
  <c r="L153" i="426"/>
  <c r="K153" i="426"/>
  <c r="J153" i="426"/>
  <c r="I153" i="426"/>
  <c r="H153" i="426"/>
  <c r="G153" i="426"/>
  <c r="M147" i="426"/>
  <c r="L147" i="426"/>
  <c r="K147" i="426"/>
  <c r="J147" i="426"/>
  <c r="I147" i="426"/>
  <c r="H147" i="426"/>
  <c r="G147" i="426"/>
  <c r="M141" i="426"/>
  <c r="L141" i="426"/>
  <c r="K141" i="426"/>
  <c r="J141" i="426"/>
  <c r="I141" i="426"/>
  <c r="H141" i="426"/>
  <c r="G141" i="426"/>
  <c r="M135" i="426"/>
  <c r="L135" i="426"/>
  <c r="K135" i="426"/>
  <c r="J135" i="426"/>
  <c r="I135" i="426"/>
  <c r="H135" i="426"/>
  <c r="G135" i="426"/>
  <c r="M129" i="426"/>
  <c r="L129" i="426"/>
  <c r="K129" i="426"/>
  <c r="J129" i="426"/>
  <c r="I129" i="426"/>
  <c r="H129" i="426"/>
  <c r="G129" i="426"/>
  <c r="M123" i="426"/>
  <c r="L123" i="426"/>
  <c r="K123" i="426"/>
  <c r="J123" i="426"/>
  <c r="I123" i="426"/>
  <c r="H123" i="426"/>
  <c r="G123" i="426"/>
  <c r="M117" i="426"/>
  <c r="L117" i="426"/>
  <c r="K117" i="426"/>
  <c r="J117" i="426"/>
  <c r="I117" i="426"/>
  <c r="H117" i="426"/>
  <c r="G117" i="426"/>
  <c r="M111" i="426"/>
  <c r="L111" i="426"/>
  <c r="K111" i="426"/>
  <c r="J111" i="426"/>
  <c r="I111" i="426"/>
  <c r="H111" i="426"/>
  <c r="G111" i="426"/>
  <c r="M105" i="426"/>
  <c r="L105" i="426"/>
  <c r="K105" i="426"/>
  <c r="J105" i="426"/>
  <c r="I105" i="426"/>
  <c r="H105" i="426"/>
  <c r="G105" i="426"/>
  <c r="M99" i="426"/>
  <c r="L99" i="426"/>
  <c r="K99" i="426"/>
  <c r="J99" i="426"/>
  <c r="I99" i="426"/>
  <c r="H99" i="426"/>
  <c r="G99" i="426"/>
  <c r="M93" i="426"/>
  <c r="L93" i="426"/>
  <c r="K93" i="426"/>
  <c r="J93" i="426"/>
  <c r="I93" i="426"/>
  <c r="H93" i="426"/>
  <c r="G93" i="426"/>
  <c r="M87" i="426"/>
  <c r="L87" i="426"/>
  <c r="K87" i="426"/>
  <c r="J87" i="426"/>
  <c r="I87" i="426"/>
  <c r="H87" i="426"/>
  <c r="G87" i="426"/>
  <c r="M81" i="426"/>
  <c r="L81" i="426"/>
  <c r="K81" i="426"/>
  <c r="J81" i="426"/>
  <c r="I81" i="426"/>
  <c r="H81" i="426"/>
  <c r="G81" i="426"/>
  <c r="M75" i="426"/>
  <c r="L75" i="426"/>
  <c r="K75" i="426"/>
  <c r="J75" i="426"/>
  <c r="I75" i="426"/>
  <c r="H75" i="426"/>
  <c r="G75" i="426"/>
  <c r="M69" i="426"/>
  <c r="L69" i="426"/>
  <c r="K69" i="426"/>
  <c r="J69" i="426"/>
  <c r="I69" i="426"/>
  <c r="H69" i="426"/>
  <c r="G69" i="426"/>
  <c r="M63" i="426"/>
  <c r="L63" i="426"/>
  <c r="K63" i="426"/>
  <c r="J63" i="426"/>
  <c r="I63" i="426"/>
  <c r="H63" i="426"/>
  <c r="G63" i="426"/>
  <c r="M57" i="426"/>
  <c r="L57" i="426"/>
  <c r="K57" i="426"/>
  <c r="J57" i="426"/>
  <c r="I57" i="426"/>
  <c r="H57" i="426"/>
  <c r="G57" i="426"/>
  <c r="M51" i="426"/>
  <c r="L51" i="426"/>
  <c r="K51" i="426"/>
  <c r="J51" i="426"/>
  <c r="I51" i="426"/>
  <c r="H51" i="426"/>
  <c r="G51" i="426"/>
  <c r="M45" i="426"/>
  <c r="L45" i="426"/>
  <c r="K45" i="426"/>
  <c r="J45" i="426"/>
  <c r="I45" i="426"/>
  <c r="H45" i="426"/>
  <c r="G45" i="426"/>
  <c r="M39" i="426"/>
  <c r="L39" i="426"/>
  <c r="K39" i="426"/>
  <c r="J39" i="426"/>
  <c r="I39" i="426"/>
  <c r="H39" i="426"/>
  <c r="G39" i="426"/>
  <c r="M33" i="426"/>
  <c r="L33" i="426"/>
  <c r="K33" i="426"/>
  <c r="J33" i="426"/>
  <c r="I33" i="426"/>
  <c r="H33" i="426"/>
  <c r="G33" i="426"/>
  <c r="M27" i="426"/>
  <c r="L27" i="426"/>
  <c r="K27" i="426"/>
  <c r="J27" i="426"/>
  <c r="I27" i="426"/>
  <c r="H27" i="426"/>
  <c r="G27" i="426"/>
  <c r="M21" i="426"/>
  <c r="L21" i="426"/>
  <c r="K21" i="426"/>
  <c r="J21" i="426"/>
  <c r="I21" i="426"/>
  <c r="H21" i="426"/>
  <c r="G21" i="426"/>
  <c r="M15" i="426"/>
  <c r="L15" i="426"/>
  <c r="K15" i="426"/>
  <c r="J15" i="426"/>
  <c r="I15" i="426"/>
  <c r="H15" i="426"/>
  <c r="G15" i="426"/>
  <c r="M267" i="425" l="1"/>
  <c r="L267" i="425"/>
  <c r="K267" i="425"/>
  <c r="J267" i="425"/>
  <c r="I267" i="425"/>
  <c r="H267" i="425"/>
  <c r="G267" i="425"/>
  <c r="M261" i="425"/>
  <c r="L261" i="425"/>
  <c r="K261" i="425"/>
  <c r="J261" i="425"/>
  <c r="I261" i="425"/>
  <c r="H261" i="425"/>
  <c r="G261" i="425"/>
  <c r="M255" i="425"/>
  <c r="L255" i="425"/>
  <c r="K255" i="425"/>
  <c r="J255" i="425"/>
  <c r="I255" i="425"/>
  <c r="H255" i="425"/>
  <c r="G255" i="425"/>
  <c r="M249" i="425"/>
  <c r="L249" i="425"/>
  <c r="K249" i="425"/>
  <c r="J249" i="425"/>
  <c r="I249" i="425"/>
  <c r="H249" i="425"/>
  <c r="G249" i="425"/>
  <c r="M243" i="425"/>
  <c r="L243" i="425"/>
  <c r="K243" i="425"/>
  <c r="J243" i="425"/>
  <c r="I243" i="425"/>
  <c r="H243" i="425"/>
  <c r="G243" i="425"/>
  <c r="M237" i="425"/>
  <c r="L237" i="425"/>
  <c r="K237" i="425"/>
  <c r="J237" i="425"/>
  <c r="I237" i="425"/>
  <c r="H237" i="425"/>
  <c r="G237" i="425"/>
  <c r="M231" i="425"/>
  <c r="L231" i="425"/>
  <c r="K231" i="425"/>
  <c r="J231" i="425"/>
  <c r="I231" i="425"/>
  <c r="H231" i="425"/>
  <c r="G231" i="425"/>
  <c r="M225" i="425"/>
  <c r="L225" i="425"/>
  <c r="K225" i="425"/>
  <c r="J225" i="425"/>
  <c r="I225" i="425"/>
  <c r="H225" i="425"/>
  <c r="G225" i="425"/>
  <c r="M219" i="425"/>
  <c r="L219" i="425"/>
  <c r="K219" i="425"/>
  <c r="J219" i="425"/>
  <c r="I219" i="425"/>
  <c r="H219" i="425"/>
  <c r="G219" i="425"/>
  <c r="M213" i="425"/>
  <c r="L213" i="425"/>
  <c r="K213" i="425"/>
  <c r="J213" i="425"/>
  <c r="I213" i="425"/>
  <c r="H213" i="425"/>
  <c r="G213" i="425"/>
  <c r="M207" i="425"/>
  <c r="L207" i="425"/>
  <c r="K207" i="425"/>
  <c r="J207" i="425"/>
  <c r="I207" i="425"/>
  <c r="H207" i="425"/>
  <c r="G207" i="425"/>
  <c r="M201" i="425"/>
  <c r="L201" i="425"/>
  <c r="K201" i="425"/>
  <c r="J201" i="425"/>
  <c r="I201" i="425"/>
  <c r="H201" i="425"/>
  <c r="G201" i="425"/>
  <c r="M195" i="425"/>
  <c r="L195" i="425"/>
  <c r="K195" i="425"/>
  <c r="J195" i="425"/>
  <c r="I195" i="425"/>
  <c r="H195" i="425"/>
  <c r="G195" i="425"/>
  <c r="M189" i="425"/>
  <c r="L189" i="425"/>
  <c r="K189" i="425"/>
  <c r="J189" i="425"/>
  <c r="I189" i="425"/>
  <c r="H189" i="425"/>
  <c r="G189" i="425"/>
  <c r="M183" i="425"/>
  <c r="L183" i="425"/>
  <c r="K183" i="425"/>
  <c r="J183" i="425"/>
  <c r="I183" i="425"/>
  <c r="H183" i="425"/>
  <c r="G183" i="425"/>
  <c r="M177" i="425"/>
  <c r="L177" i="425"/>
  <c r="K177" i="425"/>
  <c r="J177" i="425"/>
  <c r="I177" i="425"/>
  <c r="H177" i="425"/>
  <c r="G177" i="425"/>
  <c r="M171" i="425"/>
  <c r="L171" i="425"/>
  <c r="K171" i="425"/>
  <c r="J171" i="425"/>
  <c r="I171" i="425"/>
  <c r="H171" i="425"/>
  <c r="G171" i="425"/>
  <c r="M165" i="425"/>
  <c r="L165" i="425"/>
  <c r="K165" i="425"/>
  <c r="J165" i="425"/>
  <c r="I165" i="425"/>
  <c r="H165" i="425"/>
  <c r="G165" i="425"/>
  <c r="M159" i="425"/>
  <c r="L159" i="425"/>
  <c r="K159" i="425"/>
  <c r="J159" i="425"/>
  <c r="I159" i="425"/>
  <c r="H159" i="425"/>
  <c r="G159" i="425"/>
  <c r="M153" i="425"/>
  <c r="L153" i="425"/>
  <c r="K153" i="425"/>
  <c r="J153" i="425"/>
  <c r="I153" i="425"/>
  <c r="H153" i="425"/>
  <c r="G153" i="425"/>
  <c r="M147" i="425"/>
  <c r="L147" i="425"/>
  <c r="K147" i="425"/>
  <c r="J147" i="425"/>
  <c r="I147" i="425"/>
  <c r="H147" i="425"/>
  <c r="G147" i="425"/>
  <c r="M141" i="425"/>
  <c r="L141" i="425"/>
  <c r="K141" i="425"/>
  <c r="J141" i="425"/>
  <c r="I141" i="425"/>
  <c r="H141" i="425"/>
  <c r="G141" i="425"/>
  <c r="M135" i="425"/>
  <c r="L135" i="425"/>
  <c r="K135" i="425"/>
  <c r="J135" i="425"/>
  <c r="I135" i="425"/>
  <c r="H135" i="425"/>
  <c r="G135" i="425"/>
  <c r="M129" i="425"/>
  <c r="L129" i="425"/>
  <c r="K129" i="425"/>
  <c r="J129" i="425"/>
  <c r="I129" i="425"/>
  <c r="H129" i="425"/>
  <c r="G129" i="425"/>
  <c r="M123" i="425"/>
  <c r="L123" i="425"/>
  <c r="K123" i="425"/>
  <c r="J123" i="425"/>
  <c r="I123" i="425"/>
  <c r="H123" i="425"/>
  <c r="G123" i="425"/>
  <c r="M117" i="425"/>
  <c r="L117" i="425"/>
  <c r="K117" i="425"/>
  <c r="J117" i="425"/>
  <c r="I117" i="425"/>
  <c r="H117" i="425"/>
  <c r="G117" i="425"/>
  <c r="M111" i="425"/>
  <c r="L111" i="425"/>
  <c r="K111" i="425"/>
  <c r="J111" i="425"/>
  <c r="I111" i="425"/>
  <c r="H111" i="425"/>
  <c r="G111" i="425"/>
  <c r="M105" i="425"/>
  <c r="L105" i="425"/>
  <c r="K105" i="425"/>
  <c r="J105" i="425"/>
  <c r="I105" i="425"/>
  <c r="H105" i="425"/>
  <c r="G105" i="425"/>
  <c r="M99" i="425"/>
  <c r="L99" i="425"/>
  <c r="K99" i="425"/>
  <c r="J99" i="425"/>
  <c r="I99" i="425"/>
  <c r="H99" i="425"/>
  <c r="G99" i="425"/>
  <c r="M93" i="425"/>
  <c r="L93" i="425"/>
  <c r="K93" i="425"/>
  <c r="J93" i="425"/>
  <c r="I93" i="425"/>
  <c r="H93" i="425"/>
  <c r="G93" i="425"/>
  <c r="M87" i="425"/>
  <c r="L87" i="425"/>
  <c r="K87" i="425"/>
  <c r="J87" i="425"/>
  <c r="I87" i="425"/>
  <c r="H87" i="425"/>
  <c r="G87" i="425"/>
  <c r="M81" i="425"/>
  <c r="L81" i="425"/>
  <c r="K81" i="425"/>
  <c r="J81" i="425"/>
  <c r="I81" i="425"/>
  <c r="H81" i="425"/>
  <c r="G81" i="425"/>
  <c r="M75" i="425"/>
  <c r="L75" i="425"/>
  <c r="K75" i="425"/>
  <c r="J75" i="425"/>
  <c r="I75" i="425"/>
  <c r="H75" i="425"/>
  <c r="G75" i="425"/>
  <c r="M69" i="425"/>
  <c r="L69" i="425"/>
  <c r="K69" i="425"/>
  <c r="J69" i="425"/>
  <c r="I69" i="425"/>
  <c r="H69" i="425"/>
  <c r="G69" i="425"/>
  <c r="M63" i="425"/>
  <c r="L63" i="425"/>
  <c r="K63" i="425"/>
  <c r="J63" i="425"/>
  <c r="I63" i="425"/>
  <c r="H63" i="425"/>
  <c r="G63" i="425"/>
  <c r="M57" i="425"/>
  <c r="L57" i="425"/>
  <c r="K57" i="425"/>
  <c r="J57" i="425"/>
  <c r="I57" i="425"/>
  <c r="H57" i="425"/>
  <c r="G57" i="425"/>
  <c r="M51" i="425"/>
  <c r="L51" i="425"/>
  <c r="K51" i="425"/>
  <c r="J51" i="425"/>
  <c r="I51" i="425"/>
  <c r="H51" i="425"/>
  <c r="G51" i="425"/>
  <c r="M45" i="425"/>
  <c r="L45" i="425"/>
  <c r="K45" i="425"/>
  <c r="J45" i="425"/>
  <c r="I45" i="425"/>
  <c r="H45" i="425"/>
  <c r="G45" i="425"/>
  <c r="M39" i="425"/>
  <c r="L39" i="425"/>
  <c r="K39" i="425"/>
  <c r="J39" i="425"/>
  <c r="I39" i="425"/>
  <c r="H39" i="425"/>
  <c r="G39" i="425"/>
  <c r="M33" i="425"/>
  <c r="L33" i="425"/>
  <c r="K33" i="425"/>
  <c r="J33" i="425"/>
  <c r="I33" i="425"/>
  <c r="H33" i="425"/>
  <c r="G33" i="425"/>
  <c r="M27" i="425"/>
  <c r="L27" i="425"/>
  <c r="K27" i="425"/>
  <c r="J27" i="425"/>
  <c r="I27" i="425"/>
  <c r="H27" i="425"/>
  <c r="G27" i="425"/>
  <c r="M21" i="425"/>
  <c r="L21" i="425"/>
  <c r="K21" i="425"/>
  <c r="J21" i="425"/>
  <c r="I21" i="425"/>
  <c r="H21" i="425"/>
  <c r="G21" i="425"/>
  <c r="M15" i="425"/>
  <c r="L15" i="425"/>
  <c r="K15" i="425"/>
  <c r="J15" i="425"/>
  <c r="I15" i="425"/>
  <c r="H15" i="425"/>
  <c r="G15" i="425"/>
  <c r="M9" i="425"/>
  <c r="L9" i="425"/>
  <c r="K9" i="425"/>
  <c r="J9" i="425"/>
  <c r="I9" i="425"/>
  <c r="H9" i="425"/>
  <c r="G9" i="425"/>
  <c r="M267" i="424" l="1"/>
  <c r="L267" i="424"/>
  <c r="K267" i="424"/>
  <c r="J267" i="424"/>
  <c r="I267" i="424"/>
  <c r="H267" i="424"/>
  <c r="G267" i="424"/>
  <c r="M261" i="424"/>
  <c r="L261" i="424"/>
  <c r="K261" i="424"/>
  <c r="J261" i="424"/>
  <c r="I261" i="424"/>
  <c r="H261" i="424"/>
  <c r="G261" i="424"/>
  <c r="M255" i="424"/>
  <c r="L255" i="424"/>
  <c r="K255" i="424"/>
  <c r="J255" i="424"/>
  <c r="I255" i="424"/>
  <c r="H255" i="424"/>
  <c r="G255" i="424"/>
  <c r="M249" i="424"/>
  <c r="L249" i="424"/>
  <c r="K249" i="424"/>
  <c r="J249" i="424"/>
  <c r="I249" i="424"/>
  <c r="H249" i="424"/>
  <c r="G249" i="424"/>
  <c r="M243" i="424"/>
  <c r="L243" i="424"/>
  <c r="K243" i="424"/>
  <c r="J243" i="424"/>
  <c r="I243" i="424"/>
  <c r="H243" i="424"/>
  <c r="G243" i="424"/>
  <c r="M237" i="424"/>
  <c r="L237" i="424"/>
  <c r="K237" i="424"/>
  <c r="J237" i="424"/>
  <c r="I237" i="424"/>
  <c r="H237" i="424"/>
  <c r="G237" i="424"/>
  <c r="M231" i="424"/>
  <c r="L231" i="424"/>
  <c r="K231" i="424"/>
  <c r="J231" i="424"/>
  <c r="I231" i="424"/>
  <c r="H231" i="424"/>
  <c r="G231" i="424"/>
  <c r="M225" i="424"/>
  <c r="L225" i="424"/>
  <c r="K225" i="424"/>
  <c r="J225" i="424"/>
  <c r="I225" i="424"/>
  <c r="H225" i="424"/>
  <c r="G225" i="424"/>
  <c r="M219" i="424"/>
  <c r="L219" i="424"/>
  <c r="K219" i="424"/>
  <c r="J219" i="424"/>
  <c r="I219" i="424"/>
  <c r="H219" i="424"/>
  <c r="G219" i="424"/>
  <c r="M213" i="424"/>
  <c r="L213" i="424"/>
  <c r="K213" i="424"/>
  <c r="J213" i="424"/>
  <c r="I213" i="424"/>
  <c r="H213" i="424"/>
  <c r="G213" i="424"/>
  <c r="M207" i="424"/>
  <c r="L207" i="424"/>
  <c r="K207" i="424"/>
  <c r="J207" i="424"/>
  <c r="I207" i="424"/>
  <c r="H207" i="424"/>
  <c r="G207" i="424"/>
  <c r="M201" i="424"/>
  <c r="L201" i="424"/>
  <c r="K201" i="424"/>
  <c r="J201" i="424"/>
  <c r="I201" i="424"/>
  <c r="H201" i="424"/>
  <c r="G201" i="424"/>
  <c r="M195" i="424"/>
  <c r="L195" i="424"/>
  <c r="K195" i="424"/>
  <c r="J195" i="424"/>
  <c r="I195" i="424"/>
  <c r="H195" i="424"/>
  <c r="G195" i="424"/>
  <c r="M189" i="424"/>
  <c r="L189" i="424"/>
  <c r="K189" i="424"/>
  <c r="J189" i="424"/>
  <c r="I189" i="424"/>
  <c r="H189" i="424"/>
  <c r="G189" i="424"/>
  <c r="M183" i="424"/>
  <c r="L183" i="424"/>
  <c r="K183" i="424"/>
  <c r="J183" i="424"/>
  <c r="I183" i="424"/>
  <c r="H183" i="424"/>
  <c r="G183" i="424"/>
  <c r="M177" i="424"/>
  <c r="L177" i="424"/>
  <c r="K177" i="424"/>
  <c r="J177" i="424"/>
  <c r="I177" i="424"/>
  <c r="H177" i="424"/>
  <c r="G177" i="424"/>
  <c r="M171" i="424"/>
  <c r="L171" i="424"/>
  <c r="K171" i="424"/>
  <c r="J171" i="424"/>
  <c r="I171" i="424"/>
  <c r="H171" i="424"/>
  <c r="G171" i="424"/>
  <c r="M165" i="424"/>
  <c r="L165" i="424"/>
  <c r="K165" i="424"/>
  <c r="J165" i="424"/>
  <c r="I165" i="424"/>
  <c r="H165" i="424"/>
  <c r="G165" i="424"/>
  <c r="M159" i="424"/>
  <c r="L159" i="424"/>
  <c r="K159" i="424"/>
  <c r="J159" i="424"/>
  <c r="I159" i="424"/>
  <c r="H159" i="424"/>
  <c r="G159" i="424"/>
  <c r="M153" i="424"/>
  <c r="L153" i="424"/>
  <c r="K153" i="424"/>
  <c r="J153" i="424"/>
  <c r="I153" i="424"/>
  <c r="H153" i="424"/>
  <c r="G153" i="424"/>
  <c r="M147" i="424"/>
  <c r="L147" i="424"/>
  <c r="K147" i="424"/>
  <c r="J147" i="424"/>
  <c r="I147" i="424"/>
  <c r="H147" i="424"/>
  <c r="G147" i="424"/>
  <c r="M141" i="424"/>
  <c r="L141" i="424"/>
  <c r="K141" i="424"/>
  <c r="J141" i="424"/>
  <c r="I141" i="424"/>
  <c r="H141" i="424"/>
  <c r="G141" i="424"/>
  <c r="M135" i="424"/>
  <c r="L135" i="424"/>
  <c r="K135" i="424"/>
  <c r="J135" i="424"/>
  <c r="I135" i="424"/>
  <c r="H135" i="424"/>
  <c r="G135" i="424"/>
  <c r="M129" i="424"/>
  <c r="L129" i="424"/>
  <c r="K129" i="424"/>
  <c r="J129" i="424"/>
  <c r="I129" i="424"/>
  <c r="H129" i="424"/>
  <c r="G129" i="424"/>
  <c r="M123" i="424"/>
  <c r="L123" i="424"/>
  <c r="K123" i="424"/>
  <c r="J123" i="424"/>
  <c r="I123" i="424"/>
  <c r="H123" i="424"/>
  <c r="G123" i="424"/>
  <c r="M117" i="424"/>
  <c r="L117" i="424"/>
  <c r="K117" i="424"/>
  <c r="J117" i="424"/>
  <c r="I117" i="424"/>
  <c r="H117" i="424"/>
  <c r="G117" i="424"/>
  <c r="M111" i="424"/>
  <c r="L111" i="424"/>
  <c r="K111" i="424"/>
  <c r="J111" i="424"/>
  <c r="I111" i="424"/>
  <c r="H111" i="424"/>
  <c r="G111" i="424"/>
  <c r="M105" i="424"/>
  <c r="L105" i="424"/>
  <c r="K105" i="424"/>
  <c r="J105" i="424"/>
  <c r="I105" i="424"/>
  <c r="H105" i="424"/>
  <c r="G105" i="424"/>
  <c r="M99" i="424"/>
  <c r="L99" i="424"/>
  <c r="K99" i="424"/>
  <c r="J99" i="424"/>
  <c r="I99" i="424"/>
  <c r="H99" i="424"/>
  <c r="G99" i="424"/>
  <c r="M93" i="424"/>
  <c r="L93" i="424"/>
  <c r="K93" i="424"/>
  <c r="J93" i="424"/>
  <c r="I93" i="424"/>
  <c r="H93" i="424"/>
  <c r="G93" i="424"/>
  <c r="M87" i="424"/>
  <c r="L87" i="424"/>
  <c r="K87" i="424"/>
  <c r="J87" i="424"/>
  <c r="I87" i="424"/>
  <c r="H87" i="424"/>
  <c r="G87" i="424"/>
  <c r="M81" i="424"/>
  <c r="L81" i="424"/>
  <c r="K81" i="424"/>
  <c r="J81" i="424"/>
  <c r="I81" i="424"/>
  <c r="H81" i="424"/>
  <c r="G81" i="424"/>
  <c r="M75" i="424"/>
  <c r="L75" i="424"/>
  <c r="K75" i="424"/>
  <c r="J75" i="424"/>
  <c r="I75" i="424"/>
  <c r="H75" i="424"/>
  <c r="G75" i="424"/>
  <c r="M69" i="424"/>
  <c r="L69" i="424"/>
  <c r="K69" i="424"/>
  <c r="J69" i="424"/>
  <c r="I69" i="424"/>
  <c r="H69" i="424"/>
  <c r="G69" i="424"/>
  <c r="M63" i="424"/>
  <c r="L63" i="424"/>
  <c r="K63" i="424"/>
  <c r="J63" i="424"/>
  <c r="I63" i="424"/>
  <c r="H63" i="424"/>
  <c r="G63" i="424"/>
  <c r="M57" i="424"/>
  <c r="L57" i="424"/>
  <c r="K57" i="424"/>
  <c r="J57" i="424"/>
  <c r="I57" i="424"/>
  <c r="H57" i="424"/>
  <c r="G57" i="424"/>
  <c r="M51" i="424"/>
  <c r="L51" i="424"/>
  <c r="K51" i="424"/>
  <c r="J51" i="424"/>
  <c r="I51" i="424"/>
  <c r="H51" i="424"/>
  <c r="G51" i="424"/>
  <c r="M45" i="424"/>
  <c r="L45" i="424"/>
  <c r="K45" i="424"/>
  <c r="J45" i="424"/>
  <c r="I45" i="424"/>
  <c r="H45" i="424"/>
  <c r="G45" i="424"/>
  <c r="M39" i="424"/>
  <c r="L39" i="424"/>
  <c r="K39" i="424"/>
  <c r="J39" i="424"/>
  <c r="I39" i="424"/>
  <c r="H39" i="424"/>
  <c r="G39" i="424"/>
  <c r="M33" i="424"/>
  <c r="L33" i="424"/>
  <c r="K33" i="424"/>
  <c r="J33" i="424"/>
  <c r="I33" i="424"/>
  <c r="H33" i="424"/>
  <c r="G33" i="424"/>
  <c r="M27" i="424"/>
  <c r="L27" i="424"/>
  <c r="K27" i="424"/>
  <c r="J27" i="424"/>
  <c r="I27" i="424"/>
  <c r="H27" i="424"/>
  <c r="G27" i="424"/>
  <c r="M21" i="424"/>
  <c r="L21" i="424"/>
  <c r="K21" i="424"/>
  <c r="J21" i="424"/>
  <c r="I21" i="424"/>
  <c r="H21" i="424"/>
  <c r="G21" i="424"/>
  <c r="M15" i="424"/>
  <c r="L15" i="424"/>
  <c r="K15" i="424"/>
  <c r="J15" i="424"/>
  <c r="I15" i="424"/>
  <c r="H15" i="424"/>
  <c r="G15" i="424"/>
  <c r="M9" i="424"/>
  <c r="L9" i="424"/>
  <c r="K9" i="424"/>
  <c r="J9" i="424"/>
  <c r="I9" i="424"/>
  <c r="H9" i="424"/>
  <c r="G9" i="424"/>
  <c r="M267" i="423" l="1"/>
  <c r="L267" i="423"/>
  <c r="K267" i="423"/>
  <c r="J267" i="423"/>
  <c r="I267" i="423"/>
  <c r="H267" i="423"/>
  <c r="G267" i="423"/>
  <c r="M261" i="423"/>
  <c r="L261" i="423"/>
  <c r="K261" i="423"/>
  <c r="J261" i="423"/>
  <c r="I261" i="423"/>
  <c r="H261" i="423"/>
  <c r="G261" i="423"/>
  <c r="M255" i="423"/>
  <c r="L255" i="423"/>
  <c r="K255" i="423"/>
  <c r="J255" i="423"/>
  <c r="I255" i="423"/>
  <c r="H255" i="423"/>
  <c r="G255" i="423"/>
  <c r="M249" i="423"/>
  <c r="L249" i="423"/>
  <c r="K249" i="423"/>
  <c r="J249" i="423"/>
  <c r="I249" i="423"/>
  <c r="H249" i="423"/>
  <c r="G249" i="423"/>
  <c r="M243" i="423"/>
  <c r="L243" i="423"/>
  <c r="K243" i="423"/>
  <c r="J243" i="423"/>
  <c r="I243" i="423"/>
  <c r="H243" i="423"/>
  <c r="G243" i="423"/>
  <c r="M237" i="423"/>
  <c r="L237" i="423"/>
  <c r="K237" i="423"/>
  <c r="J237" i="423"/>
  <c r="I237" i="423"/>
  <c r="H237" i="423"/>
  <c r="G237" i="423"/>
  <c r="M231" i="423"/>
  <c r="L231" i="423"/>
  <c r="K231" i="423"/>
  <c r="J231" i="423"/>
  <c r="I231" i="423"/>
  <c r="H231" i="423"/>
  <c r="G231" i="423"/>
  <c r="M225" i="423"/>
  <c r="L225" i="423"/>
  <c r="K225" i="423"/>
  <c r="J225" i="423"/>
  <c r="I225" i="423"/>
  <c r="H225" i="423"/>
  <c r="G225" i="423"/>
  <c r="M219" i="423"/>
  <c r="L219" i="423"/>
  <c r="K219" i="423"/>
  <c r="J219" i="423"/>
  <c r="I219" i="423"/>
  <c r="H219" i="423"/>
  <c r="G219" i="423"/>
  <c r="M213" i="423"/>
  <c r="L213" i="423"/>
  <c r="K213" i="423"/>
  <c r="J213" i="423"/>
  <c r="I213" i="423"/>
  <c r="H213" i="423"/>
  <c r="G213" i="423"/>
  <c r="M207" i="423"/>
  <c r="L207" i="423"/>
  <c r="K207" i="423"/>
  <c r="J207" i="423"/>
  <c r="I207" i="423"/>
  <c r="H207" i="423"/>
  <c r="G207" i="423"/>
  <c r="M201" i="423"/>
  <c r="L201" i="423"/>
  <c r="K201" i="423"/>
  <c r="J201" i="423"/>
  <c r="I201" i="423"/>
  <c r="H201" i="423"/>
  <c r="G201" i="423"/>
  <c r="M195" i="423"/>
  <c r="L195" i="423"/>
  <c r="K195" i="423"/>
  <c r="J195" i="423"/>
  <c r="I195" i="423"/>
  <c r="H195" i="423"/>
  <c r="G195" i="423"/>
  <c r="M189" i="423"/>
  <c r="L189" i="423"/>
  <c r="K189" i="423"/>
  <c r="J189" i="423"/>
  <c r="I189" i="423"/>
  <c r="H189" i="423"/>
  <c r="G189" i="423"/>
  <c r="M183" i="423"/>
  <c r="L183" i="423"/>
  <c r="K183" i="423"/>
  <c r="J183" i="423"/>
  <c r="I183" i="423"/>
  <c r="H183" i="423"/>
  <c r="G183" i="423"/>
  <c r="M177" i="423"/>
  <c r="L177" i="423"/>
  <c r="K177" i="423"/>
  <c r="J177" i="423"/>
  <c r="I177" i="423"/>
  <c r="H177" i="423"/>
  <c r="G177" i="423"/>
  <c r="M171" i="423"/>
  <c r="L171" i="423"/>
  <c r="K171" i="423"/>
  <c r="J171" i="423"/>
  <c r="I171" i="423"/>
  <c r="H171" i="423"/>
  <c r="G171" i="423"/>
  <c r="M165" i="423"/>
  <c r="L165" i="423"/>
  <c r="K165" i="423"/>
  <c r="J165" i="423"/>
  <c r="I165" i="423"/>
  <c r="H165" i="423"/>
  <c r="G165" i="423"/>
  <c r="M159" i="423"/>
  <c r="L159" i="423"/>
  <c r="K159" i="423"/>
  <c r="J159" i="423"/>
  <c r="I159" i="423"/>
  <c r="H159" i="423"/>
  <c r="G159" i="423"/>
  <c r="M153" i="423"/>
  <c r="L153" i="423"/>
  <c r="K153" i="423"/>
  <c r="J153" i="423"/>
  <c r="I153" i="423"/>
  <c r="H153" i="423"/>
  <c r="G153" i="423"/>
  <c r="M147" i="423"/>
  <c r="L147" i="423"/>
  <c r="K147" i="423"/>
  <c r="J147" i="423"/>
  <c r="I147" i="423"/>
  <c r="H147" i="423"/>
  <c r="G147" i="423"/>
  <c r="M141" i="423"/>
  <c r="L141" i="423"/>
  <c r="K141" i="423"/>
  <c r="J141" i="423"/>
  <c r="I141" i="423"/>
  <c r="H141" i="423"/>
  <c r="G141" i="423"/>
  <c r="M135" i="423"/>
  <c r="L135" i="423"/>
  <c r="K135" i="423"/>
  <c r="J135" i="423"/>
  <c r="I135" i="423"/>
  <c r="H135" i="423"/>
  <c r="G135" i="423"/>
  <c r="M129" i="423"/>
  <c r="L129" i="423"/>
  <c r="K129" i="423"/>
  <c r="J129" i="423"/>
  <c r="I129" i="423"/>
  <c r="H129" i="423"/>
  <c r="G129" i="423"/>
  <c r="M123" i="423"/>
  <c r="L123" i="423"/>
  <c r="K123" i="423"/>
  <c r="J123" i="423"/>
  <c r="I123" i="423"/>
  <c r="H123" i="423"/>
  <c r="G123" i="423"/>
  <c r="M117" i="423"/>
  <c r="L117" i="423"/>
  <c r="K117" i="423"/>
  <c r="J117" i="423"/>
  <c r="I117" i="423"/>
  <c r="H117" i="423"/>
  <c r="G117" i="423"/>
  <c r="M111" i="423"/>
  <c r="L111" i="423"/>
  <c r="K111" i="423"/>
  <c r="J111" i="423"/>
  <c r="I111" i="423"/>
  <c r="H111" i="423"/>
  <c r="G111" i="423"/>
  <c r="M105" i="423"/>
  <c r="L105" i="423"/>
  <c r="K105" i="423"/>
  <c r="J105" i="423"/>
  <c r="I105" i="423"/>
  <c r="H105" i="423"/>
  <c r="G105" i="423"/>
  <c r="M99" i="423"/>
  <c r="L99" i="423"/>
  <c r="K99" i="423"/>
  <c r="J99" i="423"/>
  <c r="I99" i="423"/>
  <c r="H99" i="423"/>
  <c r="G99" i="423"/>
  <c r="M93" i="423"/>
  <c r="L93" i="423"/>
  <c r="K93" i="423"/>
  <c r="J93" i="423"/>
  <c r="I93" i="423"/>
  <c r="H93" i="423"/>
  <c r="G93" i="423"/>
  <c r="M87" i="423"/>
  <c r="L87" i="423"/>
  <c r="K87" i="423"/>
  <c r="J87" i="423"/>
  <c r="I87" i="423"/>
  <c r="H87" i="423"/>
  <c r="G87" i="423"/>
  <c r="M81" i="423"/>
  <c r="L81" i="423"/>
  <c r="K81" i="423"/>
  <c r="J81" i="423"/>
  <c r="I81" i="423"/>
  <c r="H81" i="423"/>
  <c r="G81" i="423"/>
  <c r="M75" i="423"/>
  <c r="L75" i="423"/>
  <c r="K75" i="423"/>
  <c r="J75" i="423"/>
  <c r="I75" i="423"/>
  <c r="H75" i="423"/>
  <c r="G75" i="423"/>
  <c r="M69" i="423"/>
  <c r="L69" i="423"/>
  <c r="K69" i="423"/>
  <c r="J69" i="423"/>
  <c r="I69" i="423"/>
  <c r="H69" i="423"/>
  <c r="G69" i="423"/>
  <c r="M63" i="423"/>
  <c r="L63" i="423"/>
  <c r="K63" i="423"/>
  <c r="J63" i="423"/>
  <c r="I63" i="423"/>
  <c r="H63" i="423"/>
  <c r="G63" i="423"/>
  <c r="M57" i="423"/>
  <c r="L57" i="423"/>
  <c r="K57" i="423"/>
  <c r="J57" i="423"/>
  <c r="I57" i="423"/>
  <c r="H57" i="423"/>
  <c r="G57" i="423"/>
  <c r="M51" i="423"/>
  <c r="L51" i="423"/>
  <c r="K51" i="423"/>
  <c r="J51" i="423"/>
  <c r="I51" i="423"/>
  <c r="H51" i="423"/>
  <c r="G51" i="423"/>
  <c r="M45" i="423"/>
  <c r="L45" i="423"/>
  <c r="K45" i="423"/>
  <c r="J45" i="423"/>
  <c r="I45" i="423"/>
  <c r="H45" i="423"/>
  <c r="G45" i="423"/>
  <c r="M39" i="423"/>
  <c r="L39" i="423"/>
  <c r="K39" i="423"/>
  <c r="J39" i="423"/>
  <c r="I39" i="423"/>
  <c r="H39" i="423"/>
  <c r="G39" i="423"/>
  <c r="M33" i="423"/>
  <c r="L33" i="423"/>
  <c r="K33" i="423"/>
  <c r="J33" i="423"/>
  <c r="I33" i="423"/>
  <c r="H33" i="423"/>
  <c r="G33" i="423"/>
  <c r="M27" i="423"/>
  <c r="L27" i="423"/>
  <c r="K27" i="423"/>
  <c r="J27" i="423"/>
  <c r="I27" i="423"/>
  <c r="H27" i="423"/>
  <c r="G27" i="423"/>
  <c r="M21" i="423"/>
  <c r="L21" i="423"/>
  <c r="K21" i="423"/>
  <c r="J21" i="423"/>
  <c r="I21" i="423"/>
  <c r="H21" i="423"/>
  <c r="G21" i="423"/>
  <c r="M15" i="423"/>
  <c r="L15" i="423"/>
  <c r="K15" i="423"/>
  <c r="J15" i="423"/>
  <c r="I15" i="423"/>
  <c r="H15" i="423"/>
  <c r="G15" i="423"/>
  <c r="M9" i="423"/>
  <c r="L9" i="423"/>
  <c r="K9" i="423"/>
  <c r="J9" i="423"/>
  <c r="I9" i="423"/>
  <c r="H9" i="423"/>
  <c r="G9" i="423"/>
  <c r="M267" i="422" l="1"/>
  <c r="L267" i="422"/>
  <c r="K267" i="422"/>
  <c r="J267" i="422"/>
  <c r="I267" i="422"/>
  <c r="H267" i="422"/>
  <c r="G267" i="422"/>
  <c r="M261" i="422"/>
  <c r="L261" i="422"/>
  <c r="K261" i="422"/>
  <c r="J261" i="422"/>
  <c r="I261" i="422"/>
  <c r="H261" i="422"/>
  <c r="G261" i="422"/>
  <c r="M255" i="422"/>
  <c r="L255" i="422"/>
  <c r="K255" i="422"/>
  <c r="J255" i="422"/>
  <c r="I255" i="422"/>
  <c r="H255" i="422"/>
  <c r="G255" i="422"/>
  <c r="M249" i="422"/>
  <c r="L249" i="422"/>
  <c r="K249" i="422"/>
  <c r="J249" i="422"/>
  <c r="I249" i="422"/>
  <c r="H249" i="422"/>
  <c r="G249" i="422"/>
  <c r="M243" i="422"/>
  <c r="L243" i="422"/>
  <c r="K243" i="422"/>
  <c r="J243" i="422"/>
  <c r="I243" i="422"/>
  <c r="H243" i="422"/>
  <c r="G243" i="422"/>
  <c r="M237" i="422"/>
  <c r="L237" i="422"/>
  <c r="K237" i="422"/>
  <c r="J237" i="422"/>
  <c r="I237" i="422"/>
  <c r="H237" i="422"/>
  <c r="G237" i="422"/>
  <c r="M231" i="422"/>
  <c r="L231" i="422"/>
  <c r="K231" i="422"/>
  <c r="J231" i="422"/>
  <c r="I231" i="422"/>
  <c r="H231" i="422"/>
  <c r="G231" i="422"/>
  <c r="M225" i="422"/>
  <c r="L225" i="422"/>
  <c r="K225" i="422"/>
  <c r="J225" i="422"/>
  <c r="I225" i="422"/>
  <c r="H225" i="422"/>
  <c r="G225" i="422"/>
  <c r="M219" i="422"/>
  <c r="L219" i="422"/>
  <c r="K219" i="422"/>
  <c r="J219" i="422"/>
  <c r="I219" i="422"/>
  <c r="H219" i="422"/>
  <c r="G219" i="422"/>
  <c r="M213" i="422"/>
  <c r="L213" i="422"/>
  <c r="K213" i="422"/>
  <c r="J213" i="422"/>
  <c r="I213" i="422"/>
  <c r="H213" i="422"/>
  <c r="G213" i="422"/>
  <c r="M207" i="422"/>
  <c r="L207" i="422"/>
  <c r="K207" i="422"/>
  <c r="J207" i="422"/>
  <c r="I207" i="422"/>
  <c r="H207" i="422"/>
  <c r="G207" i="422"/>
  <c r="M201" i="422"/>
  <c r="L201" i="422"/>
  <c r="K201" i="422"/>
  <c r="J201" i="422"/>
  <c r="I201" i="422"/>
  <c r="H201" i="422"/>
  <c r="G201" i="422"/>
  <c r="M195" i="422"/>
  <c r="L195" i="422"/>
  <c r="K195" i="422"/>
  <c r="J195" i="422"/>
  <c r="I195" i="422"/>
  <c r="H195" i="422"/>
  <c r="G195" i="422"/>
  <c r="M189" i="422"/>
  <c r="L189" i="422"/>
  <c r="K189" i="422"/>
  <c r="J189" i="422"/>
  <c r="I189" i="422"/>
  <c r="H189" i="422"/>
  <c r="G189" i="422"/>
  <c r="M9" i="422"/>
  <c r="L9" i="422"/>
  <c r="K9" i="422"/>
  <c r="J9" i="422"/>
  <c r="I9" i="422"/>
  <c r="H9" i="422"/>
  <c r="G9" i="422"/>
  <c r="M15" i="422"/>
  <c r="L15" i="422"/>
  <c r="K15" i="422"/>
  <c r="J15" i="422"/>
  <c r="I15" i="422"/>
  <c r="H15" i="422"/>
  <c r="G15" i="422"/>
  <c r="M21" i="422"/>
  <c r="L21" i="422"/>
  <c r="K21" i="422"/>
  <c r="J21" i="422"/>
  <c r="I21" i="422"/>
  <c r="H21" i="422"/>
  <c r="G21" i="422"/>
  <c r="M27" i="422"/>
  <c r="L27" i="422"/>
  <c r="K27" i="422"/>
  <c r="J27" i="422"/>
  <c r="I27" i="422"/>
  <c r="H27" i="422"/>
  <c r="G27" i="422"/>
  <c r="M33" i="422"/>
  <c r="L33" i="422"/>
  <c r="K33" i="422"/>
  <c r="J33" i="422"/>
  <c r="I33" i="422"/>
  <c r="H33" i="422"/>
  <c r="G33" i="422"/>
  <c r="M183" i="422"/>
  <c r="L183" i="422"/>
  <c r="K183" i="422"/>
  <c r="J183" i="422"/>
  <c r="I183" i="422"/>
  <c r="H183" i="422"/>
  <c r="G183" i="422"/>
  <c r="M177" i="422"/>
  <c r="L177" i="422"/>
  <c r="K177" i="422"/>
  <c r="J177" i="422"/>
  <c r="I177" i="422"/>
  <c r="H177" i="422"/>
  <c r="G177" i="422"/>
  <c r="M171" i="422"/>
  <c r="L171" i="422"/>
  <c r="K171" i="422"/>
  <c r="J171" i="422"/>
  <c r="I171" i="422"/>
  <c r="H171" i="422"/>
  <c r="G171" i="422"/>
  <c r="M165" i="422"/>
  <c r="L165" i="422"/>
  <c r="K165" i="422"/>
  <c r="J165" i="422"/>
  <c r="I165" i="422"/>
  <c r="H165" i="422"/>
  <c r="G165" i="422"/>
  <c r="M159" i="422"/>
  <c r="L159" i="422"/>
  <c r="K159" i="422"/>
  <c r="J159" i="422"/>
  <c r="I159" i="422"/>
  <c r="H159" i="422"/>
  <c r="G159" i="422"/>
  <c r="M153" i="422"/>
  <c r="L153" i="422"/>
  <c r="K153" i="422"/>
  <c r="J153" i="422"/>
  <c r="I153" i="422"/>
  <c r="H153" i="422"/>
  <c r="G153" i="422"/>
  <c r="M147" i="422"/>
  <c r="L147" i="422"/>
  <c r="K147" i="422"/>
  <c r="J147" i="422"/>
  <c r="I147" i="422"/>
  <c r="H147" i="422"/>
  <c r="G147" i="422"/>
  <c r="M141" i="422"/>
  <c r="L141" i="422"/>
  <c r="K141" i="422"/>
  <c r="J141" i="422"/>
  <c r="I141" i="422"/>
  <c r="H141" i="422"/>
  <c r="G141" i="422"/>
  <c r="M135" i="422"/>
  <c r="L135" i="422"/>
  <c r="K135" i="422"/>
  <c r="J135" i="422"/>
  <c r="I135" i="422"/>
  <c r="H135" i="422"/>
  <c r="G135" i="422"/>
  <c r="M129" i="422"/>
  <c r="L129" i="422"/>
  <c r="K129" i="422"/>
  <c r="J129" i="422"/>
  <c r="I129" i="422"/>
  <c r="H129" i="422"/>
  <c r="G129" i="422"/>
  <c r="M123" i="422"/>
  <c r="L123" i="422"/>
  <c r="K123" i="422"/>
  <c r="J123" i="422"/>
  <c r="I123" i="422"/>
  <c r="H123" i="422"/>
  <c r="G123" i="422"/>
  <c r="M117" i="422"/>
  <c r="L117" i="422"/>
  <c r="K117" i="422"/>
  <c r="J117" i="422"/>
  <c r="I117" i="422"/>
  <c r="H117" i="422"/>
  <c r="G117" i="422"/>
  <c r="M111" i="422"/>
  <c r="L111" i="422"/>
  <c r="K111" i="422"/>
  <c r="J111" i="422"/>
  <c r="I111" i="422"/>
  <c r="H111" i="422"/>
  <c r="G111" i="422"/>
  <c r="M105" i="422"/>
  <c r="L105" i="422"/>
  <c r="K105" i="422"/>
  <c r="J105" i="422"/>
  <c r="I105" i="422"/>
  <c r="H105" i="422"/>
  <c r="G105" i="422"/>
  <c r="M99" i="422"/>
  <c r="L99" i="422"/>
  <c r="K99" i="422"/>
  <c r="J99" i="422"/>
  <c r="I99" i="422"/>
  <c r="H99" i="422"/>
  <c r="G99" i="422"/>
  <c r="M93" i="422"/>
  <c r="L93" i="422"/>
  <c r="K93" i="422"/>
  <c r="J93" i="422"/>
  <c r="I93" i="422"/>
  <c r="H93" i="422"/>
  <c r="G93" i="422"/>
  <c r="M87" i="422"/>
  <c r="L87" i="422"/>
  <c r="K87" i="422"/>
  <c r="J87" i="422"/>
  <c r="I87" i="422"/>
  <c r="H87" i="422"/>
  <c r="G87" i="422"/>
  <c r="M81" i="422"/>
  <c r="L81" i="422"/>
  <c r="K81" i="422"/>
  <c r="J81" i="422"/>
  <c r="I81" i="422"/>
  <c r="H81" i="422"/>
  <c r="G81" i="422"/>
  <c r="M75" i="422"/>
  <c r="L75" i="422"/>
  <c r="K75" i="422"/>
  <c r="J75" i="422"/>
  <c r="I75" i="422"/>
  <c r="H75" i="422"/>
  <c r="G75" i="422"/>
  <c r="M69" i="422"/>
  <c r="L69" i="422"/>
  <c r="K69" i="422"/>
  <c r="J69" i="422"/>
  <c r="I69" i="422"/>
  <c r="H69" i="422"/>
  <c r="G69" i="422"/>
  <c r="M63" i="422"/>
  <c r="L63" i="422"/>
  <c r="K63" i="422"/>
  <c r="J63" i="422"/>
  <c r="I63" i="422"/>
  <c r="H63" i="422"/>
  <c r="G63" i="422"/>
  <c r="M57" i="422"/>
  <c r="L57" i="422"/>
  <c r="K57" i="422"/>
  <c r="J57" i="422"/>
  <c r="I57" i="422"/>
  <c r="H57" i="422"/>
  <c r="G57" i="422"/>
  <c r="M51" i="422"/>
  <c r="L51" i="422"/>
  <c r="K51" i="422"/>
  <c r="J51" i="422"/>
  <c r="I51" i="422"/>
  <c r="H51" i="422"/>
  <c r="G51" i="422"/>
  <c r="M45" i="422"/>
  <c r="L45" i="422"/>
  <c r="K45" i="422"/>
  <c r="J45" i="422"/>
  <c r="I45" i="422"/>
  <c r="H45" i="422"/>
  <c r="G45" i="422"/>
  <c r="M39" i="422"/>
  <c r="L39" i="422"/>
  <c r="K39" i="422"/>
  <c r="J39" i="422"/>
  <c r="I39" i="422"/>
  <c r="H39" i="422"/>
  <c r="G39" i="422"/>
  <c r="K9" i="421" l="1"/>
  <c r="M267" i="421" l="1"/>
  <c r="L267" i="421"/>
  <c r="K267" i="421"/>
  <c r="J267" i="421"/>
  <c r="I267" i="421"/>
  <c r="H267" i="421"/>
  <c r="G267" i="421"/>
  <c r="M261" i="421"/>
  <c r="L261" i="421"/>
  <c r="K261" i="421"/>
  <c r="J261" i="421"/>
  <c r="I261" i="421"/>
  <c r="H261" i="421"/>
  <c r="G261" i="421"/>
  <c r="M255" i="421"/>
  <c r="L255" i="421"/>
  <c r="K255" i="421"/>
  <c r="J255" i="421"/>
  <c r="I255" i="421"/>
  <c r="H255" i="421"/>
  <c r="G255" i="421"/>
  <c r="M249" i="421"/>
  <c r="L249" i="421"/>
  <c r="K249" i="421"/>
  <c r="J249" i="421"/>
  <c r="I249" i="421"/>
  <c r="H249" i="421"/>
  <c r="G249" i="421"/>
  <c r="M243" i="421"/>
  <c r="L243" i="421"/>
  <c r="K243" i="421"/>
  <c r="J243" i="421"/>
  <c r="I243" i="421"/>
  <c r="H243" i="421"/>
  <c r="G243" i="421"/>
  <c r="M237" i="421"/>
  <c r="L237" i="421"/>
  <c r="K237" i="421"/>
  <c r="J237" i="421"/>
  <c r="I237" i="421"/>
  <c r="H237" i="421"/>
  <c r="G237" i="421"/>
  <c r="M231" i="421"/>
  <c r="L231" i="421"/>
  <c r="K231" i="421"/>
  <c r="J231" i="421"/>
  <c r="I231" i="421"/>
  <c r="H231" i="421"/>
  <c r="G231" i="421"/>
  <c r="M225" i="421"/>
  <c r="L225" i="421"/>
  <c r="K225" i="421"/>
  <c r="J225" i="421"/>
  <c r="I225" i="421"/>
  <c r="H225" i="421"/>
  <c r="G225" i="421"/>
  <c r="M219" i="421"/>
  <c r="L219" i="421"/>
  <c r="K219" i="421"/>
  <c r="J219" i="421"/>
  <c r="I219" i="421"/>
  <c r="H219" i="421"/>
  <c r="G219" i="421"/>
  <c r="M213" i="421"/>
  <c r="L213" i="421"/>
  <c r="K213" i="421"/>
  <c r="J213" i="421"/>
  <c r="I213" i="421"/>
  <c r="H213" i="421"/>
  <c r="G213" i="421"/>
  <c r="M207" i="421"/>
  <c r="L207" i="421"/>
  <c r="K207" i="421"/>
  <c r="J207" i="421"/>
  <c r="I207" i="421"/>
  <c r="H207" i="421"/>
  <c r="G207" i="421"/>
  <c r="M201" i="421"/>
  <c r="L201" i="421"/>
  <c r="K201" i="421"/>
  <c r="J201" i="421"/>
  <c r="I201" i="421"/>
  <c r="H201" i="421"/>
  <c r="G201" i="421"/>
  <c r="M195" i="421"/>
  <c r="L195" i="421"/>
  <c r="K195" i="421"/>
  <c r="J195" i="421"/>
  <c r="I195" i="421"/>
  <c r="H195" i="421"/>
  <c r="G195" i="421"/>
  <c r="M189" i="421"/>
  <c r="L189" i="421"/>
  <c r="K189" i="421"/>
  <c r="J189" i="421"/>
  <c r="I189" i="421"/>
  <c r="H189" i="421"/>
  <c r="G189" i="421"/>
  <c r="M183" i="421"/>
  <c r="L183" i="421"/>
  <c r="K183" i="421"/>
  <c r="J183" i="421"/>
  <c r="I183" i="421"/>
  <c r="H183" i="421"/>
  <c r="G183" i="421"/>
  <c r="M177" i="421"/>
  <c r="L177" i="421"/>
  <c r="K177" i="421"/>
  <c r="J177" i="421"/>
  <c r="I177" i="421"/>
  <c r="H177" i="421"/>
  <c r="G177" i="421"/>
  <c r="M171" i="421"/>
  <c r="L171" i="421"/>
  <c r="K171" i="421"/>
  <c r="J171" i="421"/>
  <c r="I171" i="421"/>
  <c r="H171" i="421"/>
  <c r="G171" i="421"/>
  <c r="M165" i="421"/>
  <c r="L165" i="421"/>
  <c r="K165" i="421"/>
  <c r="J165" i="421"/>
  <c r="I165" i="421"/>
  <c r="H165" i="421"/>
  <c r="G165" i="421"/>
  <c r="M159" i="421"/>
  <c r="L159" i="421"/>
  <c r="K159" i="421"/>
  <c r="J159" i="421"/>
  <c r="I159" i="421"/>
  <c r="H159" i="421"/>
  <c r="G159" i="421"/>
  <c r="M153" i="421"/>
  <c r="L153" i="421"/>
  <c r="K153" i="421"/>
  <c r="J153" i="421"/>
  <c r="I153" i="421"/>
  <c r="H153" i="421"/>
  <c r="G153" i="421"/>
  <c r="M147" i="421"/>
  <c r="L147" i="421"/>
  <c r="K147" i="421"/>
  <c r="J147" i="421"/>
  <c r="I147" i="421"/>
  <c r="H147" i="421"/>
  <c r="G147" i="421"/>
  <c r="M141" i="421"/>
  <c r="L141" i="421"/>
  <c r="K141" i="421"/>
  <c r="J141" i="421"/>
  <c r="I141" i="421"/>
  <c r="H141" i="421"/>
  <c r="G141" i="421"/>
  <c r="M135" i="421"/>
  <c r="L135" i="421"/>
  <c r="K135" i="421"/>
  <c r="J135" i="421"/>
  <c r="I135" i="421"/>
  <c r="H135" i="421"/>
  <c r="G135" i="421"/>
  <c r="M129" i="421"/>
  <c r="L129" i="421"/>
  <c r="K129" i="421"/>
  <c r="J129" i="421"/>
  <c r="I129" i="421"/>
  <c r="H129" i="421"/>
  <c r="G129" i="421"/>
  <c r="M123" i="421"/>
  <c r="L123" i="421"/>
  <c r="K123" i="421"/>
  <c r="J123" i="421"/>
  <c r="I123" i="421"/>
  <c r="H123" i="421"/>
  <c r="G123" i="421"/>
  <c r="M117" i="421"/>
  <c r="L117" i="421"/>
  <c r="K117" i="421"/>
  <c r="J117" i="421"/>
  <c r="I117" i="421"/>
  <c r="H117" i="421"/>
  <c r="G117" i="421"/>
  <c r="M111" i="421"/>
  <c r="L111" i="421"/>
  <c r="K111" i="421"/>
  <c r="J111" i="421"/>
  <c r="I111" i="421"/>
  <c r="H111" i="421"/>
  <c r="G111" i="421"/>
  <c r="M105" i="421"/>
  <c r="L105" i="421"/>
  <c r="K105" i="421"/>
  <c r="J105" i="421"/>
  <c r="I105" i="421"/>
  <c r="H105" i="421"/>
  <c r="G105" i="421"/>
  <c r="M99" i="421"/>
  <c r="L99" i="421"/>
  <c r="K99" i="421"/>
  <c r="J99" i="421"/>
  <c r="I99" i="421"/>
  <c r="H99" i="421"/>
  <c r="G99" i="421"/>
  <c r="M93" i="421"/>
  <c r="L93" i="421"/>
  <c r="K93" i="421"/>
  <c r="J93" i="421"/>
  <c r="I93" i="421"/>
  <c r="H93" i="421"/>
  <c r="G93" i="421"/>
  <c r="M87" i="421"/>
  <c r="L87" i="421"/>
  <c r="K87" i="421"/>
  <c r="J87" i="421"/>
  <c r="I87" i="421"/>
  <c r="H87" i="421"/>
  <c r="G87" i="421"/>
  <c r="M81" i="421"/>
  <c r="L81" i="421"/>
  <c r="K81" i="421"/>
  <c r="J81" i="421"/>
  <c r="I81" i="421"/>
  <c r="H81" i="421"/>
  <c r="G81" i="421"/>
  <c r="M75" i="421"/>
  <c r="L75" i="421"/>
  <c r="K75" i="421"/>
  <c r="J75" i="421"/>
  <c r="I75" i="421"/>
  <c r="H75" i="421"/>
  <c r="G75" i="421"/>
  <c r="M69" i="421"/>
  <c r="L69" i="421"/>
  <c r="K69" i="421"/>
  <c r="J69" i="421"/>
  <c r="I69" i="421"/>
  <c r="H69" i="421"/>
  <c r="G69" i="421"/>
  <c r="M63" i="421"/>
  <c r="L63" i="421"/>
  <c r="K63" i="421"/>
  <c r="J63" i="421"/>
  <c r="I63" i="421"/>
  <c r="H63" i="421"/>
  <c r="G63" i="421"/>
  <c r="M57" i="421"/>
  <c r="L57" i="421"/>
  <c r="K57" i="421"/>
  <c r="J57" i="421"/>
  <c r="I57" i="421"/>
  <c r="H57" i="421"/>
  <c r="G57" i="421"/>
  <c r="M51" i="421"/>
  <c r="L51" i="421"/>
  <c r="K51" i="421"/>
  <c r="J51" i="421"/>
  <c r="I51" i="421"/>
  <c r="H51" i="421"/>
  <c r="G51" i="421"/>
  <c r="M45" i="421"/>
  <c r="L45" i="421"/>
  <c r="K45" i="421"/>
  <c r="J45" i="421"/>
  <c r="I45" i="421"/>
  <c r="H45" i="421"/>
  <c r="G45" i="421"/>
  <c r="M39" i="421"/>
  <c r="L39" i="421"/>
  <c r="K39" i="421"/>
  <c r="J39" i="421"/>
  <c r="I39" i="421"/>
  <c r="H39" i="421"/>
  <c r="G39" i="421"/>
  <c r="M33" i="421"/>
  <c r="L33" i="421"/>
  <c r="K33" i="421"/>
  <c r="J33" i="421"/>
  <c r="I33" i="421"/>
  <c r="H33" i="421"/>
  <c r="G33" i="421"/>
  <c r="M27" i="421"/>
  <c r="L27" i="421"/>
  <c r="K27" i="421"/>
  <c r="J27" i="421"/>
  <c r="I27" i="421"/>
  <c r="H27" i="421"/>
  <c r="G27" i="421"/>
  <c r="M21" i="421"/>
  <c r="L21" i="421"/>
  <c r="K21" i="421"/>
  <c r="J21" i="421"/>
  <c r="I21" i="421"/>
  <c r="H21" i="421"/>
  <c r="G21" i="421"/>
  <c r="M15" i="421"/>
  <c r="L15" i="421"/>
  <c r="K15" i="421"/>
  <c r="J15" i="421"/>
  <c r="I15" i="421"/>
  <c r="H15" i="421"/>
  <c r="G15" i="421"/>
  <c r="M9" i="421"/>
  <c r="L9" i="421"/>
  <c r="J9" i="421"/>
  <c r="I9" i="421"/>
  <c r="H9" i="421"/>
  <c r="G9" i="421"/>
  <c r="M267" i="420" l="1"/>
  <c r="L267" i="420"/>
  <c r="K267" i="420"/>
  <c r="J267" i="420"/>
  <c r="I267" i="420"/>
  <c r="H267" i="420"/>
  <c r="G267" i="420"/>
  <c r="M261" i="420"/>
  <c r="L261" i="420"/>
  <c r="K261" i="420"/>
  <c r="J261" i="420"/>
  <c r="I261" i="420"/>
  <c r="H261" i="420"/>
  <c r="G261" i="420"/>
  <c r="M255" i="420"/>
  <c r="L255" i="420"/>
  <c r="K255" i="420"/>
  <c r="J255" i="420"/>
  <c r="I255" i="420"/>
  <c r="H255" i="420"/>
  <c r="G255" i="420"/>
  <c r="M249" i="420"/>
  <c r="L249" i="420"/>
  <c r="K249" i="420"/>
  <c r="J249" i="420"/>
  <c r="I249" i="420"/>
  <c r="H249" i="420"/>
  <c r="G249" i="420"/>
  <c r="M243" i="420"/>
  <c r="L243" i="420"/>
  <c r="K243" i="420"/>
  <c r="J243" i="420"/>
  <c r="I243" i="420"/>
  <c r="H243" i="420"/>
  <c r="G243" i="420"/>
  <c r="M237" i="420"/>
  <c r="L237" i="420"/>
  <c r="K237" i="420"/>
  <c r="J237" i="420"/>
  <c r="I237" i="420"/>
  <c r="H237" i="420"/>
  <c r="G237" i="420"/>
  <c r="M231" i="420"/>
  <c r="L231" i="420"/>
  <c r="K231" i="420"/>
  <c r="J231" i="420"/>
  <c r="I231" i="420"/>
  <c r="H231" i="420"/>
  <c r="G231" i="420"/>
  <c r="M225" i="420"/>
  <c r="L225" i="420"/>
  <c r="K225" i="420"/>
  <c r="J225" i="420"/>
  <c r="I225" i="420"/>
  <c r="H225" i="420"/>
  <c r="G225" i="420"/>
  <c r="M219" i="420"/>
  <c r="L219" i="420"/>
  <c r="K219" i="420"/>
  <c r="J219" i="420"/>
  <c r="I219" i="420"/>
  <c r="H219" i="420"/>
  <c r="G219" i="420"/>
  <c r="M213" i="420"/>
  <c r="L213" i="420"/>
  <c r="K213" i="420"/>
  <c r="J213" i="420"/>
  <c r="I213" i="420"/>
  <c r="H213" i="420"/>
  <c r="G213" i="420"/>
  <c r="M207" i="420"/>
  <c r="L207" i="420"/>
  <c r="K207" i="420"/>
  <c r="J207" i="420"/>
  <c r="I207" i="420"/>
  <c r="H207" i="420"/>
  <c r="G207" i="420"/>
  <c r="M201" i="420"/>
  <c r="L201" i="420"/>
  <c r="K201" i="420"/>
  <c r="J201" i="420"/>
  <c r="I201" i="420"/>
  <c r="H201" i="420"/>
  <c r="G201" i="420"/>
  <c r="M195" i="420"/>
  <c r="L195" i="420"/>
  <c r="K195" i="420"/>
  <c r="J195" i="420"/>
  <c r="I195" i="420"/>
  <c r="H195" i="420"/>
  <c r="G195" i="420"/>
  <c r="M189" i="420"/>
  <c r="L189" i="420"/>
  <c r="K189" i="420"/>
  <c r="J189" i="420"/>
  <c r="I189" i="420"/>
  <c r="H189" i="420"/>
  <c r="G189" i="420"/>
  <c r="M183" i="420"/>
  <c r="L183" i="420"/>
  <c r="K183" i="420"/>
  <c r="J183" i="420"/>
  <c r="I183" i="420"/>
  <c r="H183" i="420"/>
  <c r="G183" i="420"/>
  <c r="M177" i="420"/>
  <c r="L177" i="420"/>
  <c r="K177" i="420"/>
  <c r="J177" i="420"/>
  <c r="I177" i="420"/>
  <c r="H177" i="420"/>
  <c r="G177" i="420"/>
  <c r="M171" i="420"/>
  <c r="L171" i="420"/>
  <c r="K171" i="420"/>
  <c r="J171" i="420"/>
  <c r="I171" i="420"/>
  <c r="H171" i="420"/>
  <c r="G171" i="420"/>
  <c r="M165" i="420"/>
  <c r="L165" i="420"/>
  <c r="K165" i="420"/>
  <c r="J165" i="420"/>
  <c r="I165" i="420"/>
  <c r="H165" i="420"/>
  <c r="G165" i="420"/>
  <c r="M159" i="420"/>
  <c r="L159" i="420"/>
  <c r="K159" i="420"/>
  <c r="J159" i="420"/>
  <c r="I159" i="420"/>
  <c r="H159" i="420"/>
  <c r="G159" i="420"/>
  <c r="M153" i="420"/>
  <c r="L153" i="420"/>
  <c r="K153" i="420"/>
  <c r="J153" i="420"/>
  <c r="I153" i="420"/>
  <c r="H153" i="420"/>
  <c r="G153" i="420"/>
  <c r="M147" i="420"/>
  <c r="L147" i="420"/>
  <c r="K147" i="420"/>
  <c r="J147" i="420"/>
  <c r="I147" i="420"/>
  <c r="H147" i="420"/>
  <c r="G147" i="420"/>
  <c r="M141" i="420"/>
  <c r="L141" i="420"/>
  <c r="K141" i="420"/>
  <c r="J141" i="420"/>
  <c r="I141" i="420"/>
  <c r="H141" i="420"/>
  <c r="G141" i="420"/>
  <c r="M135" i="420"/>
  <c r="L135" i="420"/>
  <c r="K135" i="420"/>
  <c r="J135" i="420"/>
  <c r="I135" i="420"/>
  <c r="H135" i="420"/>
  <c r="G135" i="420"/>
  <c r="M129" i="420"/>
  <c r="L129" i="420"/>
  <c r="K129" i="420"/>
  <c r="J129" i="420"/>
  <c r="I129" i="420"/>
  <c r="H129" i="420"/>
  <c r="G129" i="420"/>
  <c r="M123" i="420"/>
  <c r="L123" i="420"/>
  <c r="K123" i="420"/>
  <c r="J123" i="420"/>
  <c r="I123" i="420"/>
  <c r="H123" i="420"/>
  <c r="G123" i="420"/>
  <c r="M117" i="420"/>
  <c r="L117" i="420"/>
  <c r="K117" i="420"/>
  <c r="J117" i="420"/>
  <c r="I117" i="420"/>
  <c r="H117" i="420"/>
  <c r="G117" i="420"/>
  <c r="M111" i="420"/>
  <c r="L111" i="420"/>
  <c r="K111" i="420"/>
  <c r="J111" i="420"/>
  <c r="I111" i="420"/>
  <c r="H111" i="420"/>
  <c r="G111" i="420"/>
  <c r="M105" i="420"/>
  <c r="L105" i="420"/>
  <c r="K105" i="420"/>
  <c r="J105" i="420"/>
  <c r="I105" i="420"/>
  <c r="H105" i="420"/>
  <c r="G105" i="420"/>
  <c r="M99" i="420"/>
  <c r="L99" i="420"/>
  <c r="K99" i="420"/>
  <c r="J99" i="420"/>
  <c r="I99" i="420"/>
  <c r="H99" i="420"/>
  <c r="G99" i="420"/>
  <c r="M93" i="420"/>
  <c r="L93" i="420"/>
  <c r="K93" i="420"/>
  <c r="J93" i="420"/>
  <c r="I93" i="420"/>
  <c r="H93" i="420"/>
  <c r="G93" i="420"/>
  <c r="M87" i="420"/>
  <c r="L87" i="420"/>
  <c r="K87" i="420"/>
  <c r="J87" i="420"/>
  <c r="I87" i="420"/>
  <c r="H87" i="420"/>
  <c r="G87" i="420"/>
  <c r="M81" i="420"/>
  <c r="L81" i="420"/>
  <c r="K81" i="420"/>
  <c r="J81" i="420"/>
  <c r="I81" i="420"/>
  <c r="H81" i="420"/>
  <c r="G81" i="420"/>
  <c r="M75" i="420"/>
  <c r="L75" i="420"/>
  <c r="K75" i="420"/>
  <c r="J75" i="420"/>
  <c r="I75" i="420"/>
  <c r="H75" i="420"/>
  <c r="G75" i="420"/>
  <c r="M69" i="420"/>
  <c r="L69" i="420"/>
  <c r="K69" i="420"/>
  <c r="J69" i="420"/>
  <c r="I69" i="420"/>
  <c r="H69" i="420"/>
  <c r="G69" i="420"/>
  <c r="M63" i="420"/>
  <c r="L63" i="420"/>
  <c r="K63" i="420"/>
  <c r="J63" i="420"/>
  <c r="I63" i="420"/>
  <c r="H63" i="420"/>
  <c r="G63" i="420"/>
  <c r="M57" i="420"/>
  <c r="L57" i="420"/>
  <c r="K57" i="420"/>
  <c r="J57" i="420"/>
  <c r="I57" i="420"/>
  <c r="H57" i="420"/>
  <c r="G57" i="420"/>
  <c r="M51" i="420"/>
  <c r="L51" i="420"/>
  <c r="K51" i="420"/>
  <c r="J51" i="420"/>
  <c r="I51" i="420"/>
  <c r="H51" i="420"/>
  <c r="G51" i="420"/>
  <c r="M45" i="420"/>
  <c r="L45" i="420"/>
  <c r="K45" i="420"/>
  <c r="J45" i="420"/>
  <c r="I45" i="420"/>
  <c r="H45" i="420"/>
  <c r="G45" i="420"/>
  <c r="M39" i="420"/>
  <c r="L39" i="420"/>
  <c r="K39" i="420"/>
  <c r="J39" i="420"/>
  <c r="I39" i="420"/>
  <c r="H39" i="420"/>
  <c r="G39" i="420"/>
  <c r="M33" i="420"/>
  <c r="L33" i="420"/>
  <c r="K33" i="420"/>
  <c r="J33" i="420"/>
  <c r="I33" i="420"/>
  <c r="H33" i="420"/>
  <c r="G33" i="420"/>
  <c r="M27" i="420"/>
  <c r="L27" i="420"/>
  <c r="K27" i="420"/>
  <c r="J27" i="420"/>
  <c r="I27" i="420"/>
  <c r="H27" i="420"/>
  <c r="G27" i="420"/>
  <c r="M21" i="420"/>
  <c r="L21" i="420"/>
  <c r="K21" i="420"/>
  <c r="J21" i="420"/>
  <c r="I21" i="420"/>
  <c r="H21" i="420"/>
  <c r="G21" i="420"/>
  <c r="M15" i="420"/>
  <c r="L15" i="420"/>
  <c r="K15" i="420"/>
  <c r="J15" i="420"/>
  <c r="I15" i="420"/>
  <c r="H15" i="420"/>
  <c r="G15" i="420"/>
  <c r="M9" i="420"/>
  <c r="L9" i="420"/>
  <c r="K9" i="420"/>
  <c r="J9" i="420"/>
  <c r="I9" i="420"/>
  <c r="H9" i="420"/>
  <c r="G9" i="420"/>
  <c r="M267" i="419" l="1"/>
  <c r="L267" i="419"/>
  <c r="K267" i="419"/>
  <c r="J267" i="419"/>
  <c r="I267" i="419"/>
  <c r="H267" i="419"/>
  <c r="G267" i="419"/>
  <c r="M261" i="419"/>
  <c r="L261" i="419"/>
  <c r="K261" i="419"/>
  <c r="J261" i="419"/>
  <c r="I261" i="419"/>
  <c r="H261" i="419"/>
  <c r="G261" i="419"/>
  <c r="M255" i="419"/>
  <c r="L255" i="419"/>
  <c r="K255" i="419"/>
  <c r="J255" i="419"/>
  <c r="I255" i="419"/>
  <c r="H255" i="419"/>
  <c r="G255" i="419"/>
  <c r="M249" i="419"/>
  <c r="L249" i="419"/>
  <c r="K249" i="419"/>
  <c r="J249" i="419"/>
  <c r="I249" i="419"/>
  <c r="H249" i="419"/>
  <c r="G249" i="419"/>
  <c r="M243" i="419"/>
  <c r="L243" i="419"/>
  <c r="K243" i="419"/>
  <c r="J243" i="419"/>
  <c r="I243" i="419"/>
  <c r="H243" i="419"/>
  <c r="G243" i="419"/>
  <c r="M237" i="419"/>
  <c r="L237" i="419"/>
  <c r="K237" i="419"/>
  <c r="J237" i="419"/>
  <c r="I237" i="419"/>
  <c r="H237" i="419"/>
  <c r="G237" i="419"/>
  <c r="M231" i="419"/>
  <c r="L231" i="419"/>
  <c r="K231" i="419"/>
  <c r="J231" i="419"/>
  <c r="I231" i="419"/>
  <c r="H231" i="419"/>
  <c r="G231" i="419"/>
  <c r="M225" i="419"/>
  <c r="L225" i="419"/>
  <c r="K225" i="419"/>
  <c r="J225" i="419"/>
  <c r="I225" i="419"/>
  <c r="H225" i="419"/>
  <c r="G225" i="419"/>
  <c r="M219" i="419"/>
  <c r="L219" i="419"/>
  <c r="K219" i="419"/>
  <c r="J219" i="419"/>
  <c r="I219" i="419"/>
  <c r="H219" i="419"/>
  <c r="G219" i="419"/>
  <c r="M213" i="419"/>
  <c r="L213" i="419"/>
  <c r="K213" i="419"/>
  <c r="J213" i="419"/>
  <c r="I213" i="419"/>
  <c r="H213" i="419"/>
  <c r="G213" i="419"/>
  <c r="M207" i="419"/>
  <c r="L207" i="419"/>
  <c r="K207" i="419"/>
  <c r="J207" i="419"/>
  <c r="I207" i="419"/>
  <c r="H207" i="419"/>
  <c r="G207" i="419"/>
  <c r="M201" i="419"/>
  <c r="L201" i="419"/>
  <c r="K201" i="419"/>
  <c r="J201" i="419"/>
  <c r="I201" i="419"/>
  <c r="H201" i="419"/>
  <c r="G201" i="419"/>
  <c r="M195" i="419"/>
  <c r="L195" i="419"/>
  <c r="K195" i="419"/>
  <c r="J195" i="419"/>
  <c r="I195" i="419"/>
  <c r="H195" i="419"/>
  <c r="G195" i="419"/>
  <c r="M189" i="419"/>
  <c r="L189" i="419"/>
  <c r="K189" i="419"/>
  <c r="J189" i="419"/>
  <c r="I189" i="419"/>
  <c r="H189" i="419"/>
  <c r="G189" i="419"/>
  <c r="M183" i="419"/>
  <c r="L183" i="419"/>
  <c r="K183" i="419"/>
  <c r="J183" i="419"/>
  <c r="I183" i="419"/>
  <c r="H183" i="419"/>
  <c r="G183" i="419"/>
  <c r="M177" i="419"/>
  <c r="L177" i="419"/>
  <c r="K177" i="419"/>
  <c r="J177" i="419"/>
  <c r="I177" i="419"/>
  <c r="H177" i="419"/>
  <c r="G177" i="419"/>
  <c r="M171" i="419"/>
  <c r="L171" i="419"/>
  <c r="K171" i="419"/>
  <c r="J171" i="419"/>
  <c r="I171" i="419"/>
  <c r="H171" i="419"/>
  <c r="G171" i="419"/>
  <c r="M165" i="419"/>
  <c r="L165" i="419"/>
  <c r="K165" i="419"/>
  <c r="J165" i="419"/>
  <c r="I165" i="419"/>
  <c r="H165" i="419"/>
  <c r="G165" i="419"/>
  <c r="M159" i="419"/>
  <c r="L159" i="419"/>
  <c r="K159" i="419"/>
  <c r="J159" i="419"/>
  <c r="I159" i="419"/>
  <c r="H159" i="419"/>
  <c r="G159" i="419"/>
  <c r="M153" i="419"/>
  <c r="L153" i="419"/>
  <c r="K153" i="419"/>
  <c r="J153" i="419"/>
  <c r="I153" i="419"/>
  <c r="H153" i="419"/>
  <c r="G153" i="419"/>
  <c r="M147" i="419"/>
  <c r="L147" i="419"/>
  <c r="K147" i="419"/>
  <c r="J147" i="419"/>
  <c r="I147" i="419"/>
  <c r="H147" i="419"/>
  <c r="G147" i="419"/>
  <c r="M141" i="419"/>
  <c r="L141" i="419"/>
  <c r="K141" i="419"/>
  <c r="J141" i="419"/>
  <c r="I141" i="419"/>
  <c r="H141" i="419"/>
  <c r="G141" i="419"/>
  <c r="M135" i="419"/>
  <c r="L135" i="419"/>
  <c r="K135" i="419"/>
  <c r="J135" i="419"/>
  <c r="I135" i="419"/>
  <c r="H135" i="419"/>
  <c r="G135" i="419"/>
  <c r="M129" i="419"/>
  <c r="L129" i="419"/>
  <c r="K129" i="419"/>
  <c r="J129" i="419"/>
  <c r="I129" i="419"/>
  <c r="H129" i="419"/>
  <c r="G129" i="419"/>
  <c r="M123" i="419"/>
  <c r="L123" i="419"/>
  <c r="K123" i="419"/>
  <c r="J123" i="419"/>
  <c r="I123" i="419"/>
  <c r="H123" i="419"/>
  <c r="G123" i="419"/>
  <c r="M117" i="419"/>
  <c r="L117" i="419"/>
  <c r="K117" i="419"/>
  <c r="J117" i="419"/>
  <c r="I117" i="419"/>
  <c r="H117" i="419"/>
  <c r="G117" i="419"/>
  <c r="M111" i="419"/>
  <c r="L111" i="419"/>
  <c r="K111" i="419"/>
  <c r="J111" i="419"/>
  <c r="I111" i="419"/>
  <c r="H111" i="419"/>
  <c r="G111" i="419"/>
  <c r="M105" i="419"/>
  <c r="L105" i="419"/>
  <c r="K105" i="419"/>
  <c r="J105" i="419"/>
  <c r="I105" i="419"/>
  <c r="H105" i="419"/>
  <c r="G105" i="419"/>
  <c r="M99" i="419"/>
  <c r="L99" i="419"/>
  <c r="K99" i="419"/>
  <c r="J99" i="419"/>
  <c r="I99" i="419"/>
  <c r="H99" i="419"/>
  <c r="G99" i="419"/>
  <c r="M93" i="419"/>
  <c r="L93" i="419"/>
  <c r="K93" i="419"/>
  <c r="J93" i="419"/>
  <c r="I93" i="419"/>
  <c r="H93" i="419"/>
  <c r="G93" i="419"/>
  <c r="M87" i="419"/>
  <c r="L87" i="419"/>
  <c r="K87" i="419"/>
  <c r="J87" i="419"/>
  <c r="I87" i="419"/>
  <c r="H87" i="419"/>
  <c r="G87" i="419"/>
  <c r="M81" i="419"/>
  <c r="L81" i="419"/>
  <c r="K81" i="419"/>
  <c r="J81" i="419"/>
  <c r="I81" i="419"/>
  <c r="H81" i="419"/>
  <c r="G81" i="419"/>
  <c r="M75" i="419"/>
  <c r="L75" i="419"/>
  <c r="K75" i="419"/>
  <c r="J75" i="419"/>
  <c r="I75" i="419"/>
  <c r="H75" i="419"/>
  <c r="G75" i="419"/>
  <c r="M69" i="419"/>
  <c r="L69" i="419"/>
  <c r="K69" i="419"/>
  <c r="J69" i="419"/>
  <c r="I69" i="419"/>
  <c r="H69" i="419"/>
  <c r="G69" i="419"/>
  <c r="M63" i="419"/>
  <c r="L63" i="419"/>
  <c r="K63" i="419"/>
  <c r="J63" i="419"/>
  <c r="I63" i="419"/>
  <c r="H63" i="419"/>
  <c r="G63" i="419"/>
  <c r="M57" i="419"/>
  <c r="L57" i="419"/>
  <c r="K57" i="419"/>
  <c r="J57" i="419"/>
  <c r="I57" i="419"/>
  <c r="H57" i="419"/>
  <c r="G57" i="419"/>
  <c r="M51" i="419"/>
  <c r="L51" i="419"/>
  <c r="K51" i="419"/>
  <c r="J51" i="419"/>
  <c r="I51" i="419"/>
  <c r="H51" i="419"/>
  <c r="G51" i="419"/>
  <c r="M45" i="419"/>
  <c r="L45" i="419"/>
  <c r="K45" i="419"/>
  <c r="J45" i="419"/>
  <c r="I45" i="419"/>
  <c r="H45" i="419"/>
  <c r="G45" i="419"/>
  <c r="M39" i="419"/>
  <c r="L39" i="419"/>
  <c r="K39" i="419"/>
  <c r="J39" i="419"/>
  <c r="I39" i="419"/>
  <c r="H39" i="419"/>
  <c r="G39" i="419"/>
  <c r="M33" i="419"/>
  <c r="L33" i="419"/>
  <c r="K33" i="419"/>
  <c r="J33" i="419"/>
  <c r="I33" i="419"/>
  <c r="H33" i="419"/>
  <c r="G33" i="419"/>
  <c r="M27" i="419"/>
  <c r="L27" i="419"/>
  <c r="K27" i="419"/>
  <c r="J27" i="419"/>
  <c r="I27" i="419"/>
  <c r="H27" i="419"/>
  <c r="G27" i="419"/>
  <c r="M21" i="419"/>
  <c r="L21" i="419"/>
  <c r="K21" i="419"/>
  <c r="J21" i="419"/>
  <c r="I21" i="419"/>
  <c r="H21" i="419"/>
  <c r="G21" i="419"/>
  <c r="M15" i="419"/>
  <c r="L15" i="419"/>
  <c r="K15" i="419"/>
  <c r="J15" i="419"/>
  <c r="I15" i="419"/>
  <c r="H15" i="419"/>
  <c r="G15" i="419"/>
  <c r="M9" i="419"/>
  <c r="L9" i="419"/>
  <c r="K9" i="419"/>
  <c r="J9" i="419"/>
  <c r="I9" i="419"/>
  <c r="H9" i="419"/>
  <c r="G9" i="419"/>
  <c r="M267" i="418" l="1"/>
  <c r="L267" i="418"/>
  <c r="K267" i="418"/>
  <c r="J267" i="418"/>
  <c r="I267" i="418"/>
  <c r="H267" i="418"/>
  <c r="G267" i="418"/>
  <c r="M261" i="418"/>
  <c r="L261" i="418"/>
  <c r="K261" i="418"/>
  <c r="J261" i="418"/>
  <c r="I261" i="418"/>
  <c r="H261" i="418"/>
  <c r="G261" i="418"/>
  <c r="M255" i="418"/>
  <c r="L255" i="418"/>
  <c r="K255" i="418"/>
  <c r="J255" i="418"/>
  <c r="I255" i="418"/>
  <c r="H255" i="418"/>
  <c r="G255" i="418"/>
  <c r="M249" i="418"/>
  <c r="L249" i="418"/>
  <c r="K249" i="418"/>
  <c r="J249" i="418"/>
  <c r="I249" i="418"/>
  <c r="H249" i="418"/>
  <c r="G249" i="418"/>
  <c r="M243" i="418"/>
  <c r="L243" i="418"/>
  <c r="K243" i="418"/>
  <c r="J243" i="418"/>
  <c r="I243" i="418"/>
  <c r="H243" i="418"/>
  <c r="G243" i="418"/>
  <c r="M237" i="418"/>
  <c r="L237" i="418"/>
  <c r="K237" i="418"/>
  <c r="J237" i="418"/>
  <c r="I237" i="418"/>
  <c r="H237" i="418"/>
  <c r="G237" i="418"/>
  <c r="M231" i="418"/>
  <c r="L231" i="418"/>
  <c r="K231" i="418"/>
  <c r="J231" i="418"/>
  <c r="I231" i="418"/>
  <c r="H231" i="418"/>
  <c r="G231" i="418"/>
  <c r="M225" i="418"/>
  <c r="L225" i="418"/>
  <c r="K225" i="418"/>
  <c r="J225" i="418"/>
  <c r="I225" i="418"/>
  <c r="H225" i="418"/>
  <c r="G225" i="418"/>
  <c r="M219" i="418"/>
  <c r="L219" i="418"/>
  <c r="K219" i="418"/>
  <c r="J219" i="418"/>
  <c r="I219" i="418"/>
  <c r="H219" i="418"/>
  <c r="G219" i="418"/>
  <c r="M213" i="418"/>
  <c r="L213" i="418"/>
  <c r="K213" i="418"/>
  <c r="J213" i="418"/>
  <c r="I213" i="418"/>
  <c r="H213" i="418"/>
  <c r="G213" i="418"/>
  <c r="M207" i="418"/>
  <c r="L207" i="418"/>
  <c r="K207" i="418"/>
  <c r="J207" i="418"/>
  <c r="I207" i="418"/>
  <c r="H207" i="418"/>
  <c r="G207" i="418"/>
  <c r="M201" i="418"/>
  <c r="L201" i="418"/>
  <c r="K201" i="418"/>
  <c r="J201" i="418"/>
  <c r="I201" i="418"/>
  <c r="H201" i="418"/>
  <c r="G201" i="418"/>
  <c r="M195" i="418"/>
  <c r="L195" i="418"/>
  <c r="K195" i="418"/>
  <c r="J195" i="418"/>
  <c r="I195" i="418"/>
  <c r="H195" i="418"/>
  <c r="G195" i="418"/>
  <c r="M189" i="418"/>
  <c r="L189" i="418"/>
  <c r="K189" i="418"/>
  <c r="J189" i="418"/>
  <c r="I189" i="418"/>
  <c r="H189" i="418"/>
  <c r="G189" i="418"/>
  <c r="M9" i="418"/>
  <c r="L9" i="418"/>
  <c r="K9" i="418"/>
  <c r="J9" i="418"/>
  <c r="I9" i="418"/>
  <c r="H9" i="418"/>
  <c r="G9" i="418"/>
  <c r="M15" i="418"/>
  <c r="L15" i="418"/>
  <c r="K15" i="418"/>
  <c r="J15" i="418"/>
  <c r="I15" i="418"/>
  <c r="H15" i="418"/>
  <c r="G15" i="418"/>
  <c r="M21" i="418"/>
  <c r="L21" i="418"/>
  <c r="K21" i="418"/>
  <c r="J21" i="418"/>
  <c r="I21" i="418"/>
  <c r="H21" i="418"/>
  <c r="G21" i="418"/>
  <c r="M27" i="418"/>
  <c r="L27" i="418"/>
  <c r="K27" i="418"/>
  <c r="J27" i="418"/>
  <c r="I27" i="418"/>
  <c r="H27" i="418"/>
  <c r="G27" i="418"/>
  <c r="M33" i="418"/>
  <c r="L33" i="418"/>
  <c r="K33" i="418"/>
  <c r="J33" i="418"/>
  <c r="I33" i="418"/>
  <c r="H33" i="418"/>
  <c r="G33" i="418"/>
  <c r="M183" i="418"/>
  <c r="L183" i="418"/>
  <c r="K183" i="418"/>
  <c r="J183" i="418"/>
  <c r="I183" i="418"/>
  <c r="H183" i="418"/>
  <c r="G183" i="418"/>
  <c r="M177" i="418"/>
  <c r="L177" i="418"/>
  <c r="K177" i="418"/>
  <c r="J177" i="418"/>
  <c r="I177" i="418"/>
  <c r="H177" i="418"/>
  <c r="G177" i="418"/>
  <c r="M171" i="418"/>
  <c r="L171" i="418"/>
  <c r="K171" i="418"/>
  <c r="J171" i="418"/>
  <c r="I171" i="418"/>
  <c r="H171" i="418"/>
  <c r="G171" i="418"/>
  <c r="M165" i="418"/>
  <c r="L165" i="418"/>
  <c r="K165" i="418"/>
  <c r="J165" i="418"/>
  <c r="I165" i="418"/>
  <c r="H165" i="418"/>
  <c r="G165" i="418"/>
  <c r="M159" i="418"/>
  <c r="L159" i="418"/>
  <c r="K159" i="418"/>
  <c r="J159" i="418"/>
  <c r="I159" i="418"/>
  <c r="H159" i="418"/>
  <c r="G159" i="418"/>
  <c r="M153" i="418"/>
  <c r="L153" i="418"/>
  <c r="K153" i="418"/>
  <c r="J153" i="418"/>
  <c r="I153" i="418"/>
  <c r="H153" i="418"/>
  <c r="G153" i="418"/>
  <c r="M147" i="418"/>
  <c r="L147" i="418"/>
  <c r="K147" i="418"/>
  <c r="J147" i="418"/>
  <c r="I147" i="418"/>
  <c r="H147" i="418"/>
  <c r="G147" i="418"/>
  <c r="M141" i="418"/>
  <c r="L141" i="418"/>
  <c r="K141" i="418"/>
  <c r="J141" i="418"/>
  <c r="I141" i="418"/>
  <c r="H141" i="418"/>
  <c r="G141" i="418"/>
  <c r="M135" i="418"/>
  <c r="L135" i="418"/>
  <c r="K135" i="418"/>
  <c r="J135" i="418"/>
  <c r="I135" i="418"/>
  <c r="H135" i="418"/>
  <c r="G135" i="418"/>
  <c r="M129" i="418"/>
  <c r="L129" i="418"/>
  <c r="K129" i="418"/>
  <c r="J129" i="418"/>
  <c r="I129" i="418"/>
  <c r="H129" i="418"/>
  <c r="G129" i="418"/>
  <c r="M123" i="418"/>
  <c r="L123" i="418"/>
  <c r="K123" i="418"/>
  <c r="J123" i="418"/>
  <c r="I123" i="418"/>
  <c r="H123" i="418"/>
  <c r="G123" i="418"/>
  <c r="M117" i="418"/>
  <c r="L117" i="418"/>
  <c r="K117" i="418"/>
  <c r="J117" i="418"/>
  <c r="I117" i="418"/>
  <c r="H117" i="418"/>
  <c r="G117" i="418"/>
  <c r="M111" i="418"/>
  <c r="L111" i="418"/>
  <c r="K111" i="418"/>
  <c r="J111" i="418"/>
  <c r="I111" i="418"/>
  <c r="H111" i="418"/>
  <c r="G111" i="418"/>
  <c r="M105" i="418"/>
  <c r="L105" i="418"/>
  <c r="K105" i="418"/>
  <c r="J105" i="418"/>
  <c r="I105" i="418"/>
  <c r="H105" i="418"/>
  <c r="G105" i="418"/>
  <c r="M99" i="418"/>
  <c r="L99" i="418"/>
  <c r="K99" i="418"/>
  <c r="J99" i="418"/>
  <c r="I99" i="418"/>
  <c r="H99" i="418"/>
  <c r="G99" i="418"/>
  <c r="M93" i="418"/>
  <c r="L93" i="418"/>
  <c r="K93" i="418"/>
  <c r="J93" i="418"/>
  <c r="I93" i="418"/>
  <c r="H93" i="418"/>
  <c r="G93" i="418"/>
  <c r="M87" i="418"/>
  <c r="L87" i="418"/>
  <c r="K87" i="418"/>
  <c r="J87" i="418"/>
  <c r="I87" i="418"/>
  <c r="H87" i="418"/>
  <c r="G87" i="418"/>
  <c r="M81" i="418"/>
  <c r="L81" i="418"/>
  <c r="K81" i="418"/>
  <c r="J81" i="418"/>
  <c r="I81" i="418"/>
  <c r="H81" i="418"/>
  <c r="G81" i="418"/>
  <c r="M75" i="418"/>
  <c r="L75" i="418"/>
  <c r="K75" i="418"/>
  <c r="J75" i="418"/>
  <c r="I75" i="418"/>
  <c r="H75" i="418"/>
  <c r="G75" i="418"/>
  <c r="M69" i="418"/>
  <c r="L69" i="418"/>
  <c r="K69" i="418"/>
  <c r="J69" i="418"/>
  <c r="I69" i="418"/>
  <c r="H69" i="418"/>
  <c r="G69" i="418"/>
  <c r="M63" i="418"/>
  <c r="L63" i="418"/>
  <c r="K63" i="418"/>
  <c r="J63" i="418"/>
  <c r="I63" i="418"/>
  <c r="H63" i="418"/>
  <c r="G63" i="418"/>
  <c r="M57" i="418"/>
  <c r="L57" i="418"/>
  <c r="K57" i="418"/>
  <c r="J57" i="418"/>
  <c r="I57" i="418"/>
  <c r="H57" i="418"/>
  <c r="G57" i="418"/>
  <c r="M51" i="418"/>
  <c r="L51" i="418"/>
  <c r="K51" i="418"/>
  <c r="J51" i="418"/>
  <c r="I51" i="418"/>
  <c r="H51" i="418"/>
  <c r="G51" i="418"/>
  <c r="M45" i="418"/>
  <c r="L45" i="418"/>
  <c r="K45" i="418"/>
  <c r="J45" i="418"/>
  <c r="I45" i="418"/>
  <c r="H45" i="418"/>
  <c r="G45" i="418"/>
  <c r="M39" i="418"/>
  <c r="L39" i="418"/>
  <c r="K39" i="418"/>
  <c r="J39" i="418"/>
  <c r="I39" i="418"/>
  <c r="H39" i="418"/>
  <c r="G39" i="418"/>
  <c r="M267" i="417" l="1"/>
  <c r="L267" i="417"/>
  <c r="K267" i="417"/>
  <c r="J267" i="417"/>
  <c r="I267" i="417"/>
  <c r="H267" i="417"/>
  <c r="G267" i="417"/>
  <c r="M261" i="417"/>
  <c r="L261" i="417"/>
  <c r="K261" i="417"/>
  <c r="J261" i="417"/>
  <c r="I261" i="417"/>
  <c r="H261" i="417"/>
  <c r="G261" i="417"/>
  <c r="M255" i="417"/>
  <c r="L255" i="417"/>
  <c r="K255" i="417"/>
  <c r="J255" i="417"/>
  <c r="I255" i="417"/>
  <c r="H255" i="417"/>
  <c r="G255" i="417"/>
  <c r="M249" i="417"/>
  <c r="L249" i="417"/>
  <c r="K249" i="417"/>
  <c r="J249" i="417"/>
  <c r="I249" i="417"/>
  <c r="H249" i="417"/>
  <c r="G249" i="417"/>
  <c r="M243" i="417"/>
  <c r="L243" i="417"/>
  <c r="K243" i="417"/>
  <c r="J243" i="417"/>
  <c r="I243" i="417"/>
  <c r="H243" i="417"/>
  <c r="G243" i="417"/>
  <c r="M237" i="417"/>
  <c r="L237" i="417"/>
  <c r="K237" i="417"/>
  <c r="J237" i="417"/>
  <c r="I237" i="417"/>
  <c r="H237" i="417"/>
  <c r="G237" i="417"/>
  <c r="M231" i="417"/>
  <c r="L231" i="417"/>
  <c r="K231" i="417"/>
  <c r="J231" i="417"/>
  <c r="I231" i="417"/>
  <c r="H231" i="417"/>
  <c r="G231" i="417"/>
  <c r="M225" i="417"/>
  <c r="L225" i="417"/>
  <c r="K225" i="417"/>
  <c r="J225" i="417"/>
  <c r="I225" i="417"/>
  <c r="H225" i="417"/>
  <c r="G225" i="417"/>
  <c r="M219" i="417"/>
  <c r="L219" i="417"/>
  <c r="K219" i="417"/>
  <c r="J219" i="417"/>
  <c r="I219" i="417"/>
  <c r="H219" i="417"/>
  <c r="G219" i="417"/>
  <c r="M213" i="417"/>
  <c r="L213" i="417"/>
  <c r="K213" i="417"/>
  <c r="J213" i="417"/>
  <c r="I213" i="417"/>
  <c r="H213" i="417"/>
  <c r="G213" i="417"/>
  <c r="M207" i="417"/>
  <c r="L207" i="417"/>
  <c r="K207" i="417"/>
  <c r="J207" i="417"/>
  <c r="I207" i="417"/>
  <c r="H207" i="417"/>
  <c r="G207" i="417"/>
  <c r="M201" i="417"/>
  <c r="L201" i="417"/>
  <c r="K201" i="417"/>
  <c r="J201" i="417"/>
  <c r="I201" i="417"/>
  <c r="H201" i="417"/>
  <c r="G201" i="417"/>
  <c r="M195" i="417"/>
  <c r="L195" i="417"/>
  <c r="K195" i="417"/>
  <c r="J195" i="417"/>
  <c r="I195" i="417"/>
  <c r="H195" i="417"/>
  <c r="G195" i="417"/>
  <c r="M189" i="417"/>
  <c r="L189" i="417"/>
  <c r="K189" i="417"/>
  <c r="J189" i="417"/>
  <c r="I189" i="417"/>
  <c r="H189" i="417"/>
  <c r="G189" i="417"/>
  <c r="M183" i="417"/>
  <c r="L183" i="417"/>
  <c r="K183" i="417"/>
  <c r="J183" i="417"/>
  <c r="I183" i="417"/>
  <c r="H183" i="417"/>
  <c r="G183" i="417"/>
  <c r="M177" i="417"/>
  <c r="L177" i="417"/>
  <c r="K177" i="417"/>
  <c r="J177" i="417"/>
  <c r="I177" i="417"/>
  <c r="H177" i="417"/>
  <c r="G177" i="417"/>
  <c r="M171" i="417"/>
  <c r="L171" i="417"/>
  <c r="K171" i="417"/>
  <c r="J171" i="417"/>
  <c r="I171" i="417"/>
  <c r="H171" i="417"/>
  <c r="G171" i="417"/>
  <c r="M165" i="417"/>
  <c r="L165" i="417"/>
  <c r="K165" i="417"/>
  <c r="J165" i="417"/>
  <c r="I165" i="417"/>
  <c r="H165" i="417"/>
  <c r="G165" i="417"/>
  <c r="M159" i="417"/>
  <c r="L159" i="417"/>
  <c r="K159" i="417"/>
  <c r="J159" i="417"/>
  <c r="I159" i="417"/>
  <c r="H159" i="417"/>
  <c r="G159" i="417"/>
  <c r="M33" i="417"/>
  <c r="L33" i="417"/>
  <c r="K33" i="417"/>
  <c r="J33" i="417"/>
  <c r="I33" i="417"/>
  <c r="H33" i="417"/>
  <c r="G33" i="417"/>
  <c r="M105" i="417"/>
  <c r="L105" i="417"/>
  <c r="K105" i="417"/>
  <c r="J105" i="417"/>
  <c r="I105" i="417"/>
  <c r="H105" i="417"/>
  <c r="G105" i="417"/>
  <c r="M111" i="417"/>
  <c r="L111" i="417"/>
  <c r="K111" i="417"/>
  <c r="J111" i="417"/>
  <c r="I111" i="417"/>
  <c r="H111" i="417"/>
  <c r="G111" i="417"/>
  <c r="M69" i="417"/>
  <c r="L69" i="417"/>
  <c r="K69" i="417"/>
  <c r="J69" i="417"/>
  <c r="I69" i="417"/>
  <c r="H69" i="417"/>
  <c r="G69" i="417"/>
  <c r="M123" i="417"/>
  <c r="L123" i="417"/>
  <c r="K123" i="417"/>
  <c r="J123" i="417"/>
  <c r="I123" i="417"/>
  <c r="H123" i="417"/>
  <c r="G123" i="417"/>
  <c r="M27" i="417"/>
  <c r="L27" i="417"/>
  <c r="K27" i="417"/>
  <c r="J27" i="417"/>
  <c r="I27" i="417"/>
  <c r="H27" i="417"/>
  <c r="G27" i="417"/>
  <c r="M81" i="417"/>
  <c r="L81" i="417"/>
  <c r="K81" i="417"/>
  <c r="J81" i="417"/>
  <c r="I81" i="417"/>
  <c r="H81" i="417"/>
  <c r="G81" i="417"/>
  <c r="M15" i="417"/>
  <c r="L15" i="417"/>
  <c r="K15" i="417"/>
  <c r="J15" i="417"/>
  <c r="I15" i="417"/>
  <c r="H15" i="417"/>
  <c r="G15" i="417"/>
  <c r="M51" i="417"/>
  <c r="L51" i="417"/>
  <c r="K51" i="417"/>
  <c r="J51" i="417"/>
  <c r="I51" i="417"/>
  <c r="H51" i="417"/>
  <c r="G51" i="417"/>
  <c r="M45" i="417"/>
  <c r="L45" i="417"/>
  <c r="K45" i="417"/>
  <c r="J45" i="417"/>
  <c r="I45" i="417"/>
  <c r="H45" i="417"/>
  <c r="G45" i="417"/>
  <c r="M21" i="417"/>
  <c r="L21" i="417"/>
  <c r="K21" i="417"/>
  <c r="J21" i="417"/>
  <c r="I21" i="417"/>
  <c r="H21" i="417"/>
  <c r="G21" i="417"/>
  <c r="M141" i="417"/>
  <c r="L141" i="417"/>
  <c r="K141" i="417"/>
  <c r="J141" i="417"/>
  <c r="I141" i="417"/>
  <c r="H141" i="417"/>
  <c r="G141" i="417"/>
  <c r="M129" i="417"/>
  <c r="L129" i="417"/>
  <c r="K129" i="417"/>
  <c r="J129" i="417"/>
  <c r="I129" i="417"/>
  <c r="H129" i="417"/>
  <c r="G129" i="417"/>
  <c r="M135" i="417"/>
  <c r="L135" i="417"/>
  <c r="K135" i="417"/>
  <c r="J135" i="417"/>
  <c r="I135" i="417"/>
  <c r="H135" i="417"/>
  <c r="G135" i="417"/>
  <c r="M153" i="417"/>
  <c r="L153" i="417"/>
  <c r="K153" i="417"/>
  <c r="J153" i="417"/>
  <c r="I153" i="417"/>
  <c r="H153" i="417"/>
  <c r="G153" i="417"/>
  <c r="M57" i="417"/>
  <c r="L57" i="417"/>
  <c r="K57" i="417"/>
  <c r="J57" i="417"/>
  <c r="I57" i="417"/>
  <c r="H57" i="417"/>
  <c r="G57" i="417"/>
  <c r="M87" i="417"/>
  <c r="L87" i="417"/>
  <c r="K87" i="417"/>
  <c r="J87" i="417"/>
  <c r="I87" i="417"/>
  <c r="H87" i="417"/>
  <c r="G87" i="417"/>
  <c r="M117" i="417"/>
  <c r="L117" i="417"/>
  <c r="K117" i="417"/>
  <c r="J117" i="417"/>
  <c r="I117" i="417"/>
  <c r="H117" i="417"/>
  <c r="G117" i="417"/>
  <c r="M39" i="417"/>
  <c r="L39" i="417"/>
  <c r="K39" i="417"/>
  <c r="J39" i="417"/>
  <c r="I39" i="417"/>
  <c r="H39" i="417"/>
  <c r="G39" i="417"/>
  <c r="M147" i="417"/>
  <c r="L147" i="417"/>
  <c r="K147" i="417"/>
  <c r="J147" i="417"/>
  <c r="I147" i="417"/>
  <c r="H147" i="417"/>
  <c r="G147" i="417"/>
  <c r="M99" i="417"/>
  <c r="L99" i="417"/>
  <c r="K99" i="417"/>
  <c r="J99" i="417"/>
  <c r="I99" i="417"/>
  <c r="H99" i="417"/>
  <c r="G99" i="417"/>
  <c r="M93" i="417"/>
  <c r="L93" i="417"/>
  <c r="K93" i="417"/>
  <c r="J93" i="417"/>
  <c r="I93" i="417"/>
  <c r="H93" i="417"/>
  <c r="G93" i="417"/>
  <c r="M9" i="417"/>
  <c r="L9" i="417"/>
  <c r="K9" i="417"/>
  <c r="J9" i="417"/>
  <c r="I9" i="417"/>
  <c r="H9" i="417"/>
  <c r="G9" i="417"/>
  <c r="M63" i="417"/>
  <c r="L63" i="417"/>
  <c r="K63" i="417"/>
  <c r="J63" i="417"/>
  <c r="I63" i="417"/>
  <c r="H63" i="417"/>
  <c r="G63" i="417"/>
  <c r="M75" i="417"/>
  <c r="L75" i="417"/>
  <c r="K75" i="417"/>
  <c r="J75" i="417"/>
  <c r="I75" i="417"/>
  <c r="H75" i="417"/>
  <c r="G75" i="417"/>
  <c r="M267" i="416" l="1"/>
  <c r="L267" i="416"/>
  <c r="K267" i="416"/>
  <c r="J267" i="416"/>
  <c r="I267" i="416"/>
  <c r="H267" i="416"/>
  <c r="G267" i="416"/>
  <c r="M261" i="416"/>
  <c r="L261" i="416"/>
  <c r="K261" i="416"/>
  <c r="J261" i="416"/>
  <c r="I261" i="416"/>
  <c r="H261" i="416"/>
  <c r="G261" i="416"/>
  <c r="M255" i="416"/>
  <c r="L255" i="416"/>
  <c r="K255" i="416"/>
  <c r="J255" i="416"/>
  <c r="I255" i="416"/>
  <c r="H255" i="416"/>
  <c r="G255" i="416"/>
  <c r="M249" i="416"/>
  <c r="L249" i="416"/>
  <c r="K249" i="416"/>
  <c r="J249" i="416"/>
  <c r="I249" i="416"/>
  <c r="H249" i="416"/>
  <c r="G249" i="416"/>
  <c r="M243" i="416"/>
  <c r="L243" i="416"/>
  <c r="K243" i="416"/>
  <c r="J243" i="416"/>
  <c r="I243" i="416"/>
  <c r="H243" i="416"/>
  <c r="G243" i="416"/>
  <c r="M237" i="416"/>
  <c r="L237" i="416"/>
  <c r="K237" i="416"/>
  <c r="J237" i="416"/>
  <c r="I237" i="416"/>
  <c r="H237" i="416"/>
  <c r="G237" i="416"/>
  <c r="M231" i="416"/>
  <c r="L231" i="416"/>
  <c r="K231" i="416"/>
  <c r="J231" i="416"/>
  <c r="I231" i="416"/>
  <c r="H231" i="416"/>
  <c r="G231" i="416"/>
  <c r="M225" i="416"/>
  <c r="L225" i="416"/>
  <c r="K225" i="416"/>
  <c r="J225" i="416"/>
  <c r="I225" i="416"/>
  <c r="H225" i="416"/>
  <c r="G225" i="416"/>
  <c r="M219" i="416"/>
  <c r="L219" i="416"/>
  <c r="K219" i="416"/>
  <c r="J219" i="416"/>
  <c r="I219" i="416"/>
  <c r="H219" i="416"/>
  <c r="G219" i="416"/>
  <c r="M213" i="416"/>
  <c r="L213" i="416"/>
  <c r="K213" i="416"/>
  <c r="J213" i="416"/>
  <c r="I213" i="416"/>
  <c r="H213" i="416"/>
  <c r="G213" i="416"/>
  <c r="M207" i="416"/>
  <c r="L207" i="416"/>
  <c r="K207" i="416"/>
  <c r="J207" i="416"/>
  <c r="I207" i="416"/>
  <c r="H207" i="416"/>
  <c r="G207" i="416"/>
  <c r="M201" i="416"/>
  <c r="L201" i="416"/>
  <c r="K201" i="416"/>
  <c r="J201" i="416"/>
  <c r="I201" i="416"/>
  <c r="H201" i="416"/>
  <c r="G201" i="416"/>
  <c r="M195" i="416"/>
  <c r="L195" i="416"/>
  <c r="K195" i="416"/>
  <c r="J195" i="416"/>
  <c r="I195" i="416"/>
  <c r="H195" i="416"/>
  <c r="G195" i="416"/>
  <c r="M189" i="416"/>
  <c r="L189" i="416"/>
  <c r="K189" i="416"/>
  <c r="J189" i="416"/>
  <c r="I189" i="416"/>
  <c r="H189" i="416"/>
  <c r="G189" i="416"/>
  <c r="M183" i="416"/>
  <c r="L183" i="416"/>
  <c r="K183" i="416"/>
  <c r="J183" i="416"/>
  <c r="I183" i="416"/>
  <c r="H183" i="416"/>
  <c r="G183" i="416"/>
  <c r="M177" i="416"/>
  <c r="L177" i="416"/>
  <c r="K177" i="416"/>
  <c r="J177" i="416"/>
  <c r="I177" i="416"/>
  <c r="H177" i="416"/>
  <c r="G177" i="416"/>
  <c r="M171" i="416"/>
  <c r="L171" i="416"/>
  <c r="K171" i="416"/>
  <c r="J171" i="416"/>
  <c r="I171" i="416"/>
  <c r="H171" i="416"/>
  <c r="G171" i="416"/>
  <c r="M165" i="416"/>
  <c r="L165" i="416"/>
  <c r="K165" i="416"/>
  <c r="J165" i="416"/>
  <c r="I165" i="416"/>
  <c r="H165" i="416"/>
  <c r="G165" i="416"/>
  <c r="M159" i="416"/>
  <c r="L159" i="416"/>
  <c r="K159" i="416"/>
  <c r="J159" i="416"/>
  <c r="I159" i="416"/>
  <c r="H159" i="416"/>
  <c r="G159" i="416"/>
  <c r="M153" i="416"/>
  <c r="L153" i="416"/>
  <c r="K153" i="416"/>
  <c r="J153" i="416"/>
  <c r="I153" i="416"/>
  <c r="H153" i="416"/>
  <c r="G153" i="416"/>
  <c r="M147" i="416"/>
  <c r="L147" i="416"/>
  <c r="K147" i="416"/>
  <c r="J147" i="416"/>
  <c r="I147" i="416"/>
  <c r="H147" i="416"/>
  <c r="G147" i="416"/>
  <c r="M141" i="416"/>
  <c r="L141" i="416"/>
  <c r="K141" i="416"/>
  <c r="J141" i="416"/>
  <c r="I141" i="416"/>
  <c r="H141" i="416"/>
  <c r="G141" i="416"/>
  <c r="M135" i="416"/>
  <c r="L135" i="416"/>
  <c r="K135" i="416"/>
  <c r="J135" i="416"/>
  <c r="I135" i="416"/>
  <c r="H135" i="416"/>
  <c r="G135" i="416"/>
  <c r="M129" i="416"/>
  <c r="L129" i="416"/>
  <c r="K129" i="416"/>
  <c r="J129" i="416"/>
  <c r="I129" i="416"/>
  <c r="H129" i="416"/>
  <c r="G129" i="416"/>
  <c r="M123" i="416"/>
  <c r="L123" i="416"/>
  <c r="K123" i="416"/>
  <c r="J123" i="416"/>
  <c r="I123" i="416"/>
  <c r="H123" i="416"/>
  <c r="G123" i="416"/>
  <c r="M117" i="416"/>
  <c r="L117" i="416"/>
  <c r="K117" i="416"/>
  <c r="J117" i="416"/>
  <c r="I117" i="416"/>
  <c r="H117" i="416"/>
  <c r="G117" i="416"/>
  <c r="M111" i="416"/>
  <c r="L111" i="416"/>
  <c r="K111" i="416"/>
  <c r="J111" i="416"/>
  <c r="I111" i="416"/>
  <c r="H111" i="416"/>
  <c r="G111" i="416"/>
  <c r="M105" i="416"/>
  <c r="L105" i="416"/>
  <c r="K105" i="416"/>
  <c r="J105" i="416"/>
  <c r="I105" i="416"/>
  <c r="H105" i="416"/>
  <c r="G105" i="416"/>
  <c r="M99" i="416"/>
  <c r="L99" i="416"/>
  <c r="K99" i="416"/>
  <c r="J99" i="416"/>
  <c r="I99" i="416"/>
  <c r="H99" i="416"/>
  <c r="G99" i="416"/>
  <c r="M93" i="416"/>
  <c r="L93" i="416"/>
  <c r="K93" i="416"/>
  <c r="J93" i="416"/>
  <c r="I93" i="416"/>
  <c r="H93" i="416"/>
  <c r="G93" i="416"/>
  <c r="M87" i="416"/>
  <c r="L87" i="416"/>
  <c r="K87" i="416"/>
  <c r="J87" i="416"/>
  <c r="I87" i="416"/>
  <c r="H87" i="416"/>
  <c r="G87" i="416"/>
  <c r="M81" i="416"/>
  <c r="L81" i="416"/>
  <c r="K81" i="416"/>
  <c r="J81" i="416"/>
  <c r="I81" i="416"/>
  <c r="H81" i="416"/>
  <c r="G81" i="416"/>
  <c r="M75" i="416"/>
  <c r="L75" i="416"/>
  <c r="K75" i="416"/>
  <c r="J75" i="416"/>
  <c r="I75" i="416"/>
  <c r="H75" i="416"/>
  <c r="G75" i="416"/>
  <c r="M69" i="416"/>
  <c r="L69" i="416"/>
  <c r="K69" i="416"/>
  <c r="J69" i="416"/>
  <c r="I69" i="416"/>
  <c r="H69" i="416"/>
  <c r="G69" i="416"/>
  <c r="M63" i="416"/>
  <c r="L63" i="416"/>
  <c r="K63" i="416"/>
  <c r="J63" i="416"/>
  <c r="I63" i="416"/>
  <c r="H63" i="416"/>
  <c r="G63" i="416"/>
  <c r="M57" i="416"/>
  <c r="L57" i="416"/>
  <c r="K57" i="416"/>
  <c r="J57" i="416"/>
  <c r="I57" i="416"/>
  <c r="H57" i="416"/>
  <c r="G57" i="416"/>
  <c r="M51" i="416"/>
  <c r="L51" i="416"/>
  <c r="K51" i="416"/>
  <c r="J51" i="416"/>
  <c r="I51" i="416"/>
  <c r="H51" i="416"/>
  <c r="G51" i="416"/>
  <c r="M45" i="416"/>
  <c r="L45" i="416"/>
  <c r="K45" i="416"/>
  <c r="J45" i="416"/>
  <c r="I45" i="416"/>
  <c r="H45" i="416"/>
  <c r="G45" i="416"/>
  <c r="M39" i="416"/>
  <c r="L39" i="416"/>
  <c r="K39" i="416"/>
  <c r="J39" i="416"/>
  <c r="I39" i="416"/>
  <c r="H39" i="416"/>
  <c r="G39" i="416"/>
  <c r="M33" i="416"/>
  <c r="L33" i="416"/>
  <c r="K33" i="416"/>
  <c r="J33" i="416"/>
  <c r="I33" i="416"/>
  <c r="H33" i="416"/>
  <c r="G33" i="416"/>
  <c r="M27" i="416"/>
  <c r="L27" i="416"/>
  <c r="K27" i="416"/>
  <c r="J27" i="416"/>
  <c r="I27" i="416"/>
  <c r="H27" i="416"/>
  <c r="G27" i="416"/>
  <c r="M21" i="416"/>
  <c r="L21" i="416"/>
  <c r="K21" i="416"/>
  <c r="J21" i="416"/>
  <c r="I21" i="416"/>
  <c r="H21" i="416"/>
  <c r="G21" i="416"/>
  <c r="M15" i="416"/>
  <c r="L15" i="416"/>
  <c r="K15" i="416"/>
  <c r="J15" i="416"/>
  <c r="I15" i="416"/>
  <c r="H15" i="416"/>
  <c r="G15" i="416"/>
  <c r="M9" i="416"/>
  <c r="L9" i="416"/>
  <c r="K9" i="416"/>
  <c r="J9" i="416"/>
  <c r="I9" i="416"/>
  <c r="H9" i="416"/>
  <c r="G9" i="416"/>
  <c r="M267" i="415" l="1"/>
  <c r="L267" i="415"/>
  <c r="K267" i="415"/>
  <c r="J267" i="415"/>
  <c r="I267" i="415"/>
  <c r="H267" i="415"/>
  <c r="G267" i="415"/>
  <c r="M261" i="415"/>
  <c r="L261" i="415"/>
  <c r="K261" i="415"/>
  <c r="J261" i="415"/>
  <c r="I261" i="415"/>
  <c r="H261" i="415"/>
  <c r="G261" i="415"/>
  <c r="M255" i="415"/>
  <c r="L255" i="415"/>
  <c r="K255" i="415"/>
  <c r="J255" i="415"/>
  <c r="I255" i="415"/>
  <c r="H255" i="415"/>
  <c r="G255" i="415"/>
  <c r="M249" i="415"/>
  <c r="L249" i="415"/>
  <c r="K249" i="415"/>
  <c r="J249" i="415"/>
  <c r="I249" i="415"/>
  <c r="H249" i="415"/>
  <c r="G249" i="415"/>
  <c r="M243" i="415"/>
  <c r="L243" i="415"/>
  <c r="K243" i="415"/>
  <c r="J243" i="415"/>
  <c r="I243" i="415"/>
  <c r="H243" i="415"/>
  <c r="G243" i="415"/>
  <c r="M237" i="415"/>
  <c r="L237" i="415"/>
  <c r="K237" i="415"/>
  <c r="J237" i="415"/>
  <c r="I237" i="415"/>
  <c r="H237" i="415"/>
  <c r="G237" i="415"/>
  <c r="M231" i="415"/>
  <c r="L231" i="415"/>
  <c r="K231" i="415"/>
  <c r="J231" i="415"/>
  <c r="I231" i="415"/>
  <c r="H231" i="415"/>
  <c r="G231" i="415"/>
  <c r="M225" i="415"/>
  <c r="L225" i="415"/>
  <c r="K225" i="415"/>
  <c r="J225" i="415"/>
  <c r="I225" i="415"/>
  <c r="H225" i="415"/>
  <c r="G225" i="415"/>
  <c r="M219" i="415"/>
  <c r="L219" i="415"/>
  <c r="K219" i="415"/>
  <c r="J219" i="415"/>
  <c r="I219" i="415"/>
  <c r="H219" i="415"/>
  <c r="G219" i="415"/>
  <c r="M213" i="415"/>
  <c r="L213" i="415"/>
  <c r="K213" i="415"/>
  <c r="J213" i="415"/>
  <c r="I213" i="415"/>
  <c r="H213" i="415"/>
  <c r="G213" i="415"/>
  <c r="M207" i="415"/>
  <c r="L207" i="415"/>
  <c r="K207" i="415"/>
  <c r="J207" i="415"/>
  <c r="I207" i="415"/>
  <c r="H207" i="415"/>
  <c r="G207" i="415"/>
  <c r="M201" i="415"/>
  <c r="L201" i="415"/>
  <c r="K201" i="415"/>
  <c r="J201" i="415"/>
  <c r="I201" i="415"/>
  <c r="H201" i="415"/>
  <c r="G201" i="415"/>
  <c r="M195" i="415"/>
  <c r="L195" i="415"/>
  <c r="K195" i="415"/>
  <c r="J195" i="415"/>
  <c r="I195" i="415"/>
  <c r="H195" i="415"/>
  <c r="G195" i="415"/>
  <c r="M189" i="415"/>
  <c r="L189" i="415"/>
  <c r="K189" i="415"/>
  <c r="J189" i="415"/>
  <c r="I189" i="415"/>
  <c r="H189" i="415"/>
  <c r="G189" i="415"/>
  <c r="M183" i="415"/>
  <c r="L183" i="415"/>
  <c r="K183" i="415"/>
  <c r="J183" i="415"/>
  <c r="I183" i="415"/>
  <c r="H183" i="415"/>
  <c r="G183" i="415"/>
  <c r="M177" i="415"/>
  <c r="L177" i="415"/>
  <c r="K177" i="415"/>
  <c r="J177" i="415"/>
  <c r="I177" i="415"/>
  <c r="H177" i="415"/>
  <c r="G177" i="415"/>
  <c r="M171" i="415"/>
  <c r="L171" i="415"/>
  <c r="K171" i="415"/>
  <c r="J171" i="415"/>
  <c r="I171" i="415"/>
  <c r="H171" i="415"/>
  <c r="G171" i="415"/>
  <c r="M165" i="415"/>
  <c r="L165" i="415"/>
  <c r="K165" i="415"/>
  <c r="J165" i="415"/>
  <c r="I165" i="415"/>
  <c r="H165" i="415"/>
  <c r="G165" i="415"/>
  <c r="M9" i="415"/>
  <c r="L9" i="415"/>
  <c r="K9" i="415"/>
  <c r="J9" i="415"/>
  <c r="I9" i="415"/>
  <c r="H9" i="415"/>
  <c r="G9" i="415"/>
  <c r="M159" i="415"/>
  <c r="L159" i="415"/>
  <c r="K159" i="415"/>
  <c r="J159" i="415"/>
  <c r="I159" i="415"/>
  <c r="H159" i="415"/>
  <c r="G159" i="415"/>
  <c r="M153" i="415"/>
  <c r="L153" i="415"/>
  <c r="K153" i="415"/>
  <c r="J153" i="415"/>
  <c r="I153" i="415"/>
  <c r="H153" i="415"/>
  <c r="G153" i="415"/>
  <c r="M147" i="415"/>
  <c r="L147" i="415"/>
  <c r="K147" i="415"/>
  <c r="J147" i="415"/>
  <c r="I147" i="415"/>
  <c r="H147" i="415"/>
  <c r="G147" i="415"/>
  <c r="M141" i="415"/>
  <c r="L141" i="415"/>
  <c r="K141" i="415"/>
  <c r="J141" i="415"/>
  <c r="I141" i="415"/>
  <c r="H141" i="415"/>
  <c r="G141" i="415"/>
  <c r="M135" i="415"/>
  <c r="L135" i="415"/>
  <c r="K135" i="415"/>
  <c r="J135" i="415"/>
  <c r="I135" i="415"/>
  <c r="H135" i="415"/>
  <c r="G135" i="415"/>
  <c r="M129" i="415"/>
  <c r="L129" i="415"/>
  <c r="K129" i="415"/>
  <c r="J129" i="415"/>
  <c r="I129" i="415"/>
  <c r="H129" i="415"/>
  <c r="G129" i="415"/>
  <c r="M123" i="415"/>
  <c r="L123" i="415"/>
  <c r="K123" i="415"/>
  <c r="J123" i="415"/>
  <c r="I123" i="415"/>
  <c r="H123" i="415"/>
  <c r="G123" i="415"/>
  <c r="M117" i="415"/>
  <c r="L117" i="415"/>
  <c r="K117" i="415"/>
  <c r="J117" i="415"/>
  <c r="I117" i="415"/>
  <c r="H117" i="415"/>
  <c r="G117" i="415"/>
  <c r="M111" i="415"/>
  <c r="L111" i="415"/>
  <c r="K111" i="415"/>
  <c r="J111" i="415"/>
  <c r="I111" i="415"/>
  <c r="H111" i="415"/>
  <c r="G111" i="415"/>
  <c r="M105" i="415"/>
  <c r="L105" i="415"/>
  <c r="K105" i="415"/>
  <c r="J105" i="415"/>
  <c r="I105" i="415"/>
  <c r="H105" i="415"/>
  <c r="G105" i="415"/>
  <c r="M99" i="415"/>
  <c r="L99" i="415"/>
  <c r="K99" i="415"/>
  <c r="J99" i="415"/>
  <c r="I99" i="415"/>
  <c r="H99" i="415"/>
  <c r="G99" i="415"/>
  <c r="M93" i="415"/>
  <c r="L93" i="415"/>
  <c r="K93" i="415"/>
  <c r="J93" i="415"/>
  <c r="I93" i="415"/>
  <c r="H93" i="415"/>
  <c r="G93" i="415"/>
  <c r="M87" i="415"/>
  <c r="L87" i="415"/>
  <c r="K87" i="415"/>
  <c r="J87" i="415"/>
  <c r="I87" i="415"/>
  <c r="H87" i="415"/>
  <c r="G87" i="415"/>
  <c r="M81" i="415"/>
  <c r="L81" i="415"/>
  <c r="K81" i="415"/>
  <c r="J81" i="415"/>
  <c r="I81" i="415"/>
  <c r="H81" i="415"/>
  <c r="G81" i="415"/>
  <c r="M75" i="415"/>
  <c r="L75" i="415"/>
  <c r="K75" i="415"/>
  <c r="J75" i="415"/>
  <c r="I75" i="415"/>
  <c r="H75" i="415"/>
  <c r="G75" i="415"/>
  <c r="M69" i="415"/>
  <c r="L69" i="415"/>
  <c r="K69" i="415"/>
  <c r="J69" i="415"/>
  <c r="I69" i="415"/>
  <c r="H69" i="415"/>
  <c r="G69" i="415"/>
  <c r="M63" i="415"/>
  <c r="L63" i="415"/>
  <c r="K63" i="415"/>
  <c r="J63" i="415"/>
  <c r="I63" i="415"/>
  <c r="H63" i="415"/>
  <c r="G63" i="415"/>
  <c r="M57" i="415"/>
  <c r="L57" i="415"/>
  <c r="K57" i="415"/>
  <c r="J57" i="415"/>
  <c r="I57" i="415"/>
  <c r="H57" i="415"/>
  <c r="G57" i="415"/>
  <c r="M51" i="415"/>
  <c r="L51" i="415"/>
  <c r="K51" i="415"/>
  <c r="J51" i="415"/>
  <c r="I51" i="415"/>
  <c r="H51" i="415"/>
  <c r="G51" i="415"/>
  <c r="M45" i="415"/>
  <c r="L45" i="415"/>
  <c r="K45" i="415"/>
  <c r="J45" i="415"/>
  <c r="I45" i="415"/>
  <c r="H45" i="415"/>
  <c r="G45" i="415"/>
  <c r="M39" i="415"/>
  <c r="L39" i="415"/>
  <c r="K39" i="415"/>
  <c r="J39" i="415"/>
  <c r="I39" i="415"/>
  <c r="H39" i="415"/>
  <c r="G39" i="415"/>
  <c r="M33" i="415"/>
  <c r="L33" i="415"/>
  <c r="K33" i="415"/>
  <c r="J33" i="415"/>
  <c r="I33" i="415"/>
  <c r="H33" i="415"/>
  <c r="G33" i="415"/>
  <c r="M27" i="415"/>
  <c r="L27" i="415"/>
  <c r="K27" i="415"/>
  <c r="J27" i="415"/>
  <c r="I27" i="415"/>
  <c r="H27" i="415"/>
  <c r="G27" i="415"/>
  <c r="M21" i="415"/>
  <c r="L21" i="415"/>
  <c r="K21" i="415"/>
  <c r="J21" i="415"/>
  <c r="I21" i="415"/>
  <c r="H21" i="415"/>
  <c r="G21" i="415"/>
  <c r="M15" i="415"/>
  <c r="L15" i="415"/>
  <c r="K15" i="415"/>
  <c r="J15" i="415"/>
  <c r="I15" i="415"/>
  <c r="H15" i="415"/>
  <c r="G15" i="415"/>
  <c r="M267" i="414" l="1"/>
  <c r="L267" i="414"/>
  <c r="K267" i="414"/>
  <c r="J267" i="414"/>
  <c r="I267" i="414"/>
  <c r="H267" i="414"/>
  <c r="G267" i="414"/>
  <c r="M261" i="414"/>
  <c r="L261" i="414"/>
  <c r="K261" i="414"/>
  <c r="J261" i="414"/>
  <c r="I261" i="414"/>
  <c r="H261" i="414"/>
  <c r="G261" i="414"/>
  <c r="M255" i="414"/>
  <c r="L255" i="414"/>
  <c r="K255" i="414"/>
  <c r="J255" i="414"/>
  <c r="I255" i="414"/>
  <c r="H255" i="414"/>
  <c r="G255" i="414"/>
  <c r="M249" i="414"/>
  <c r="L249" i="414"/>
  <c r="K249" i="414"/>
  <c r="J249" i="414"/>
  <c r="I249" i="414"/>
  <c r="H249" i="414"/>
  <c r="G249" i="414"/>
  <c r="M243" i="414"/>
  <c r="L243" i="414"/>
  <c r="K243" i="414"/>
  <c r="J243" i="414"/>
  <c r="I243" i="414"/>
  <c r="H243" i="414"/>
  <c r="G243" i="414"/>
  <c r="M237" i="414"/>
  <c r="L237" i="414"/>
  <c r="K237" i="414"/>
  <c r="J237" i="414"/>
  <c r="I237" i="414"/>
  <c r="H237" i="414"/>
  <c r="G237" i="414"/>
  <c r="M231" i="414"/>
  <c r="L231" i="414"/>
  <c r="K231" i="414"/>
  <c r="J231" i="414"/>
  <c r="I231" i="414"/>
  <c r="H231" i="414"/>
  <c r="G231" i="414"/>
  <c r="M225" i="414"/>
  <c r="L225" i="414"/>
  <c r="K225" i="414"/>
  <c r="J225" i="414"/>
  <c r="I225" i="414"/>
  <c r="H225" i="414"/>
  <c r="G225" i="414"/>
  <c r="M219" i="414"/>
  <c r="L219" i="414"/>
  <c r="K219" i="414"/>
  <c r="J219" i="414"/>
  <c r="I219" i="414"/>
  <c r="H219" i="414"/>
  <c r="G219" i="414"/>
  <c r="M213" i="414"/>
  <c r="L213" i="414"/>
  <c r="K213" i="414"/>
  <c r="J213" i="414"/>
  <c r="I213" i="414"/>
  <c r="H213" i="414"/>
  <c r="G213" i="414"/>
  <c r="M207" i="414"/>
  <c r="L207" i="414"/>
  <c r="K207" i="414"/>
  <c r="J207" i="414"/>
  <c r="I207" i="414"/>
  <c r="H207" i="414"/>
  <c r="G207" i="414"/>
  <c r="M201" i="414"/>
  <c r="L201" i="414"/>
  <c r="K201" i="414"/>
  <c r="J201" i="414"/>
  <c r="I201" i="414"/>
  <c r="H201" i="414"/>
  <c r="G201" i="414"/>
  <c r="M195" i="414"/>
  <c r="L195" i="414"/>
  <c r="K195" i="414"/>
  <c r="J195" i="414"/>
  <c r="I195" i="414"/>
  <c r="H195" i="414"/>
  <c r="G195" i="414"/>
  <c r="M189" i="414"/>
  <c r="L189" i="414"/>
  <c r="K189" i="414"/>
  <c r="J189" i="414"/>
  <c r="I189" i="414"/>
  <c r="H189" i="414"/>
  <c r="G189" i="414"/>
  <c r="M183" i="414"/>
  <c r="L183" i="414"/>
  <c r="K183" i="414"/>
  <c r="J183" i="414"/>
  <c r="I183" i="414"/>
  <c r="H183" i="414"/>
  <c r="G183" i="414"/>
  <c r="M177" i="414"/>
  <c r="L177" i="414"/>
  <c r="K177" i="414"/>
  <c r="J177" i="414"/>
  <c r="I177" i="414"/>
  <c r="H177" i="414"/>
  <c r="G177" i="414"/>
  <c r="M171" i="414"/>
  <c r="L171" i="414"/>
  <c r="K171" i="414"/>
  <c r="J171" i="414"/>
  <c r="I171" i="414"/>
  <c r="H171" i="414"/>
  <c r="G171" i="414"/>
  <c r="M165" i="414"/>
  <c r="L165" i="414"/>
  <c r="K165" i="414"/>
  <c r="J165" i="414"/>
  <c r="I165" i="414"/>
  <c r="H165" i="414"/>
  <c r="G165" i="414"/>
  <c r="M159" i="414"/>
  <c r="L159" i="414"/>
  <c r="K159" i="414"/>
  <c r="J159" i="414"/>
  <c r="I159" i="414"/>
  <c r="H159" i="414"/>
  <c r="G159" i="414"/>
  <c r="M153" i="414"/>
  <c r="L153" i="414"/>
  <c r="K153" i="414"/>
  <c r="J153" i="414"/>
  <c r="I153" i="414"/>
  <c r="H153" i="414"/>
  <c r="G153" i="414"/>
  <c r="M147" i="414"/>
  <c r="L147" i="414"/>
  <c r="K147" i="414"/>
  <c r="J147" i="414"/>
  <c r="I147" i="414"/>
  <c r="H147" i="414"/>
  <c r="G147" i="414"/>
  <c r="M141" i="414"/>
  <c r="L141" i="414"/>
  <c r="K141" i="414"/>
  <c r="J141" i="414"/>
  <c r="I141" i="414"/>
  <c r="H141" i="414"/>
  <c r="G141" i="414"/>
  <c r="M135" i="414"/>
  <c r="L135" i="414"/>
  <c r="K135" i="414"/>
  <c r="J135" i="414"/>
  <c r="I135" i="414"/>
  <c r="H135" i="414"/>
  <c r="G135" i="414"/>
  <c r="M129" i="414"/>
  <c r="L129" i="414"/>
  <c r="K129" i="414"/>
  <c r="J129" i="414"/>
  <c r="I129" i="414"/>
  <c r="H129" i="414"/>
  <c r="G129" i="414"/>
  <c r="M123" i="414"/>
  <c r="L123" i="414"/>
  <c r="K123" i="414"/>
  <c r="J123" i="414"/>
  <c r="I123" i="414"/>
  <c r="H123" i="414"/>
  <c r="G123" i="414"/>
  <c r="M117" i="414"/>
  <c r="L117" i="414"/>
  <c r="K117" i="414"/>
  <c r="J117" i="414"/>
  <c r="I117" i="414"/>
  <c r="H117" i="414"/>
  <c r="G117" i="414"/>
  <c r="M111" i="414"/>
  <c r="L111" i="414"/>
  <c r="K111" i="414"/>
  <c r="J111" i="414"/>
  <c r="I111" i="414"/>
  <c r="H111" i="414"/>
  <c r="G111" i="414"/>
  <c r="M105" i="414"/>
  <c r="L105" i="414"/>
  <c r="K105" i="414"/>
  <c r="J105" i="414"/>
  <c r="I105" i="414"/>
  <c r="H105" i="414"/>
  <c r="G105" i="414"/>
  <c r="M99" i="414"/>
  <c r="L99" i="414"/>
  <c r="K99" i="414"/>
  <c r="J99" i="414"/>
  <c r="I99" i="414"/>
  <c r="H99" i="414"/>
  <c r="G99" i="414"/>
  <c r="M93" i="414"/>
  <c r="L93" i="414"/>
  <c r="K93" i="414"/>
  <c r="J93" i="414"/>
  <c r="I93" i="414"/>
  <c r="H93" i="414"/>
  <c r="G93" i="414"/>
  <c r="M87" i="414"/>
  <c r="L87" i="414"/>
  <c r="K87" i="414"/>
  <c r="J87" i="414"/>
  <c r="I87" i="414"/>
  <c r="H87" i="414"/>
  <c r="G87" i="414"/>
  <c r="M81" i="414"/>
  <c r="L81" i="414"/>
  <c r="K81" i="414"/>
  <c r="J81" i="414"/>
  <c r="I81" i="414"/>
  <c r="H81" i="414"/>
  <c r="G81" i="414"/>
  <c r="M75" i="414"/>
  <c r="L75" i="414"/>
  <c r="K75" i="414"/>
  <c r="J75" i="414"/>
  <c r="I75" i="414"/>
  <c r="H75" i="414"/>
  <c r="G75" i="414"/>
  <c r="M69" i="414"/>
  <c r="L69" i="414"/>
  <c r="K69" i="414"/>
  <c r="J69" i="414"/>
  <c r="I69" i="414"/>
  <c r="H69" i="414"/>
  <c r="G69" i="414"/>
  <c r="M63" i="414"/>
  <c r="L63" i="414"/>
  <c r="K63" i="414"/>
  <c r="J63" i="414"/>
  <c r="I63" i="414"/>
  <c r="H63" i="414"/>
  <c r="G63" i="414"/>
  <c r="M57" i="414"/>
  <c r="L57" i="414"/>
  <c r="K57" i="414"/>
  <c r="J57" i="414"/>
  <c r="I57" i="414"/>
  <c r="H57" i="414"/>
  <c r="G57" i="414"/>
  <c r="M51" i="414"/>
  <c r="L51" i="414"/>
  <c r="K51" i="414"/>
  <c r="J51" i="414"/>
  <c r="I51" i="414"/>
  <c r="H51" i="414"/>
  <c r="G51" i="414"/>
  <c r="M45" i="414"/>
  <c r="L45" i="414"/>
  <c r="K45" i="414"/>
  <c r="J45" i="414"/>
  <c r="I45" i="414"/>
  <c r="H45" i="414"/>
  <c r="G45" i="414"/>
  <c r="M39" i="414"/>
  <c r="L39" i="414"/>
  <c r="K39" i="414"/>
  <c r="J39" i="414"/>
  <c r="I39" i="414"/>
  <c r="H39" i="414"/>
  <c r="G39" i="414"/>
  <c r="M33" i="414"/>
  <c r="L33" i="414"/>
  <c r="K33" i="414"/>
  <c r="J33" i="414"/>
  <c r="I33" i="414"/>
  <c r="H33" i="414"/>
  <c r="G33" i="414"/>
  <c r="M27" i="414"/>
  <c r="L27" i="414"/>
  <c r="K27" i="414"/>
  <c r="J27" i="414"/>
  <c r="I27" i="414"/>
  <c r="H27" i="414"/>
  <c r="G27" i="414"/>
  <c r="M21" i="414"/>
  <c r="L21" i="414"/>
  <c r="K21" i="414"/>
  <c r="J21" i="414"/>
  <c r="I21" i="414"/>
  <c r="H21" i="414"/>
  <c r="G21" i="414"/>
  <c r="M15" i="414"/>
  <c r="L15" i="414"/>
  <c r="K15" i="414"/>
  <c r="J15" i="414"/>
  <c r="I15" i="414"/>
  <c r="H15" i="414"/>
  <c r="G15" i="414"/>
  <c r="M9" i="414"/>
  <c r="L9" i="414"/>
  <c r="K9" i="414"/>
  <c r="J9" i="414"/>
  <c r="I9" i="414"/>
  <c r="H9" i="414"/>
  <c r="G9" i="414"/>
  <c r="M267" i="413" l="1"/>
  <c r="L267" i="413"/>
  <c r="K267" i="413"/>
  <c r="J267" i="413"/>
  <c r="I267" i="413"/>
  <c r="H267" i="413"/>
  <c r="G267" i="413"/>
  <c r="M261" i="413"/>
  <c r="L261" i="413"/>
  <c r="K261" i="413"/>
  <c r="J261" i="413"/>
  <c r="I261" i="413"/>
  <c r="H261" i="413"/>
  <c r="G261" i="413"/>
  <c r="M255" i="413"/>
  <c r="L255" i="413"/>
  <c r="K255" i="413"/>
  <c r="J255" i="413"/>
  <c r="I255" i="413"/>
  <c r="H255" i="413"/>
  <c r="G255" i="413"/>
  <c r="M249" i="413"/>
  <c r="L249" i="413"/>
  <c r="K249" i="413"/>
  <c r="J249" i="413"/>
  <c r="I249" i="413"/>
  <c r="H249" i="413"/>
  <c r="G249" i="413"/>
  <c r="M243" i="413"/>
  <c r="L243" i="413"/>
  <c r="K243" i="413"/>
  <c r="J243" i="413"/>
  <c r="I243" i="413"/>
  <c r="H243" i="413"/>
  <c r="G243" i="413"/>
  <c r="M237" i="413"/>
  <c r="L237" i="413"/>
  <c r="K237" i="413"/>
  <c r="J237" i="413"/>
  <c r="I237" i="413"/>
  <c r="H237" i="413"/>
  <c r="G237" i="413"/>
  <c r="M231" i="413"/>
  <c r="L231" i="413"/>
  <c r="K231" i="413"/>
  <c r="J231" i="413"/>
  <c r="I231" i="413"/>
  <c r="H231" i="413"/>
  <c r="G231" i="413"/>
  <c r="M225" i="413"/>
  <c r="L225" i="413"/>
  <c r="K225" i="413"/>
  <c r="J225" i="413"/>
  <c r="I225" i="413"/>
  <c r="H225" i="413"/>
  <c r="G225" i="413"/>
  <c r="M219" i="413"/>
  <c r="L219" i="413"/>
  <c r="K219" i="413"/>
  <c r="J219" i="413"/>
  <c r="I219" i="413"/>
  <c r="H219" i="413"/>
  <c r="G219" i="413"/>
  <c r="M213" i="413"/>
  <c r="L213" i="413"/>
  <c r="K213" i="413"/>
  <c r="J213" i="413"/>
  <c r="I213" i="413"/>
  <c r="H213" i="413"/>
  <c r="G213" i="413"/>
  <c r="M207" i="413"/>
  <c r="L207" i="413"/>
  <c r="K207" i="413"/>
  <c r="J207" i="413"/>
  <c r="I207" i="413"/>
  <c r="H207" i="413"/>
  <c r="G207" i="413"/>
  <c r="M9" i="413"/>
  <c r="L9" i="413"/>
  <c r="K9" i="413"/>
  <c r="J9" i="413"/>
  <c r="I9" i="413"/>
  <c r="H9" i="413"/>
  <c r="G9" i="413"/>
  <c r="M15" i="413"/>
  <c r="L15" i="413"/>
  <c r="K15" i="413"/>
  <c r="J15" i="413"/>
  <c r="I15" i="413"/>
  <c r="H15" i="413"/>
  <c r="G15" i="413"/>
  <c r="M21" i="413"/>
  <c r="L21" i="413"/>
  <c r="K21" i="413"/>
  <c r="J21" i="413"/>
  <c r="I21" i="413"/>
  <c r="H21" i="413"/>
  <c r="G21" i="413"/>
  <c r="M27" i="413"/>
  <c r="L27" i="413"/>
  <c r="K27" i="413"/>
  <c r="J27" i="413"/>
  <c r="I27" i="413"/>
  <c r="H27" i="413"/>
  <c r="G27" i="413"/>
  <c r="M33" i="413"/>
  <c r="L33" i="413"/>
  <c r="K33" i="413"/>
  <c r="J33" i="413"/>
  <c r="I33" i="413"/>
  <c r="H33" i="413"/>
  <c r="G33" i="413"/>
  <c r="M39" i="413"/>
  <c r="L39" i="413"/>
  <c r="K39" i="413"/>
  <c r="J39" i="413"/>
  <c r="I39" i="413"/>
  <c r="H39" i="413"/>
  <c r="G39" i="413"/>
  <c r="M45" i="413"/>
  <c r="L45" i="413"/>
  <c r="K45" i="413"/>
  <c r="J45" i="413"/>
  <c r="I45" i="413"/>
  <c r="H45" i="413"/>
  <c r="G45" i="413"/>
  <c r="M51" i="413"/>
  <c r="L51" i="413"/>
  <c r="K51" i="413"/>
  <c r="J51" i="413"/>
  <c r="I51" i="413"/>
  <c r="H51" i="413"/>
  <c r="G51" i="413"/>
  <c r="M201" i="413"/>
  <c r="L201" i="413"/>
  <c r="K201" i="413"/>
  <c r="J201" i="413"/>
  <c r="I201" i="413"/>
  <c r="H201" i="413"/>
  <c r="G201" i="413"/>
  <c r="M195" i="413"/>
  <c r="L195" i="413"/>
  <c r="K195" i="413"/>
  <c r="J195" i="413"/>
  <c r="I195" i="413"/>
  <c r="H195" i="413"/>
  <c r="G195" i="413"/>
  <c r="M189" i="413"/>
  <c r="L189" i="413"/>
  <c r="K189" i="413"/>
  <c r="J189" i="413"/>
  <c r="I189" i="413"/>
  <c r="H189" i="413"/>
  <c r="G189" i="413"/>
  <c r="M183" i="413"/>
  <c r="L183" i="413"/>
  <c r="K183" i="413"/>
  <c r="J183" i="413"/>
  <c r="I183" i="413"/>
  <c r="H183" i="413"/>
  <c r="G183" i="413"/>
  <c r="M177" i="413"/>
  <c r="L177" i="413"/>
  <c r="K177" i="413"/>
  <c r="J177" i="413"/>
  <c r="I177" i="413"/>
  <c r="H177" i="413"/>
  <c r="G177" i="413"/>
  <c r="M171" i="413"/>
  <c r="L171" i="413"/>
  <c r="K171" i="413"/>
  <c r="J171" i="413"/>
  <c r="I171" i="413"/>
  <c r="H171" i="413"/>
  <c r="G171" i="413"/>
  <c r="M165" i="413"/>
  <c r="L165" i="413"/>
  <c r="K165" i="413"/>
  <c r="J165" i="413"/>
  <c r="I165" i="413"/>
  <c r="H165" i="413"/>
  <c r="G165" i="413"/>
  <c r="M159" i="413"/>
  <c r="L159" i="413"/>
  <c r="K159" i="413"/>
  <c r="J159" i="413"/>
  <c r="I159" i="413"/>
  <c r="H159" i="413"/>
  <c r="G159" i="413"/>
  <c r="M153" i="413"/>
  <c r="L153" i="413"/>
  <c r="K153" i="413"/>
  <c r="J153" i="413"/>
  <c r="I153" i="413"/>
  <c r="H153" i="413"/>
  <c r="G153" i="413"/>
  <c r="M147" i="413"/>
  <c r="L147" i="413"/>
  <c r="K147" i="413"/>
  <c r="J147" i="413"/>
  <c r="I147" i="413"/>
  <c r="H147" i="413"/>
  <c r="G147" i="413"/>
  <c r="M141" i="413"/>
  <c r="L141" i="413"/>
  <c r="K141" i="413"/>
  <c r="J141" i="413"/>
  <c r="I141" i="413"/>
  <c r="H141" i="413"/>
  <c r="G141" i="413"/>
  <c r="M135" i="413"/>
  <c r="L135" i="413"/>
  <c r="K135" i="413"/>
  <c r="J135" i="413"/>
  <c r="I135" i="413"/>
  <c r="H135" i="413"/>
  <c r="G135" i="413"/>
  <c r="M129" i="413"/>
  <c r="L129" i="413"/>
  <c r="K129" i="413"/>
  <c r="J129" i="413"/>
  <c r="I129" i="413"/>
  <c r="H129" i="413"/>
  <c r="G129" i="413"/>
  <c r="M123" i="413"/>
  <c r="L123" i="413"/>
  <c r="K123" i="413"/>
  <c r="J123" i="413"/>
  <c r="I123" i="413"/>
  <c r="H123" i="413"/>
  <c r="G123" i="413"/>
  <c r="M117" i="413"/>
  <c r="L117" i="413"/>
  <c r="K117" i="413"/>
  <c r="J117" i="413"/>
  <c r="I117" i="413"/>
  <c r="H117" i="413"/>
  <c r="G117" i="413"/>
  <c r="M111" i="413"/>
  <c r="L111" i="413"/>
  <c r="K111" i="413"/>
  <c r="J111" i="413"/>
  <c r="I111" i="413"/>
  <c r="H111" i="413"/>
  <c r="G111" i="413"/>
  <c r="M105" i="413"/>
  <c r="L105" i="413"/>
  <c r="K105" i="413"/>
  <c r="J105" i="413"/>
  <c r="I105" i="413"/>
  <c r="H105" i="413"/>
  <c r="G105" i="413"/>
  <c r="M99" i="413"/>
  <c r="L99" i="413"/>
  <c r="K99" i="413"/>
  <c r="J99" i="413"/>
  <c r="I99" i="413"/>
  <c r="H99" i="413"/>
  <c r="G99" i="413"/>
  <c r="M93" i="413"/>
  <c r="L93" i="413"/>
  <c r="K93" i="413"/>
  <c r="J93" i="413"/>
  <c r="I93" i="413"/>
  <c r="H93" i="413"/>
  <c r="G93" i="413"/>
  <c r="M87" i="413"/>
  <c r="L87" i="413"/>
  <c r="K87" i="413"/>
  <c r="J87" i="413"/>
  <c r="I87" i="413"/>
  <c r="H87" i="413"/>
  <c r="G87" i="413"/>
  <c r="M81" i="413"/>
  <c r="L81" i="413"/>
  <c r="K81" i="413"/>
  <c r="J81" i="413"/>
  <c r="I81" i="413"/>
  <c r="H81" i="413"/>
  <c r="G81" i="413"/>
  <c r="M75" i="413"/>
  <c r="L75" i="413"/>
  <c r="K75" i="413"/>
  <c r="J75" i="413"/>
  <c r="I75" i="413"/>
  <c r="H75" i="413"/>
  <c r="G75" i="413"/>
  <c r="M69" i="413"/>
  <c r="L69" i="413"/>
  <c r="K69" i="413"/>
  <c r="J69" i="413"/>
  <c r="I69" i="413"/>
  <c r="H69" i="413"/>
  <c r="G69" i="413"/>
  <c r="M63" i="413"/>
  <c r="L63" i="413"/>
  <c r="K63" i="413"/>
  <c r="J63" i="413"/>
  <c r="I63" i="413"/>
  <c r="H63" i="413"/>
  <c r="G63" i="413"/>
  <c r="M57" i="413"/>
  <c r="L57" i="413"/>
  <c r="K57" i="413"/>
  <c r="J57" i="413"/>
  <c r="I57" i="413"/>
  <c r="H57" i="413"/>
  <c r="G57" i="413"/>
  <c r="M267" i="412" l="1"/>
  <c r="L267" i="412"/>
  <c r="K267" i="412"/>
  <c r="J267" i="412"/>
  <c r="I267" i="412"/>
  <c r="H267" i="412"/>
  <c r="G267" i="412"/>
  <c r="M261" i="412"/>
  <c r="L261" i="412"/>
  <c r="K261" i="412"/>
  <c r="J261" i="412"/>
  <c r="I261" i="412"/>
  <c r="H261" i="412"/>
  <c r="G261" i="412"/>
  <c r="M255" i="412"/>
  <c r="L255" i="412"/>
  <c r="K255" i="412"/>
  <c r="J255" i="412"/>
  <c r="I255" i="412"/>
  <c r="H255" i="412"/>
  <c r="G255" i="412"/>
  <c r="M249" i="412"/>
  <c r="L249" i="412"/>
  <c r="K249" i="412"/>
  <c r="J249" i="412"/>
  <c r="I249" i="412"/>
  <c r="H249" i="412"/>
  <c r="G249" i="412"/>
  <c r="M243" i="412"/>
  <c r="L243" i="412"/>
  <c r="K243" i="412"/>
  <c r="J243" i="412"/>
  <c r="I243" i="412"/>
  <c r="H243" i="412"/>
  <c r="G243" i="412"/>
  <c r="M237" i="412"/>
  <c r="L237" i="412"/>
  <c r="K237" i="412"/>
  <c r="J237" i="412"/>
  <c r="I237" i="412"/>
  <c r="H237" i="412"/>
  <c r="G237" i="412"/>
  <c r="M231" i="412"/>
  <c r="L231" i="412"/>
  <c r="K231" i="412"/>
  <c r="J231" i="412"/>
  <c r="I231" i="412"/>
  <c r="H231" i="412"/>
  <c r="G231" i="412"/>
  <c r="M225" i="412"/>
  <c r="L225" i="412"/>
  <c r="K225" i="412"/>
  <c r="J225" i="412"/>
  <c r="I225" i="412"/>
  <c r="H225" i="412"/>
  <c r="G225" i="412"/>
  <c r="M219" i="412"/>
  <c r="L219" i="412"/>
  <c r="K219" i="412"/>
  <c r="J219" i="412"/>
  <c r="I219" i="412"/>
  <c r="H219" i="412"/>
  <c r="G219" i="412"/>
  <c r="M213" i="412"/>
  <c r="L213" i="412"/>
  <c r="K213" i="412"/>
  <c r="J213" i="412"/>
  <c r="I213" i="412"/>
  <c r="H213" i="412"/>
  <c r="G213" i="412"/>
  <c r="M207" i="412"/>
  <c r="L207" i="412"/>
  <c r="K207" i="412"/>
  <c r="J207" i="412"/>
  <c r="I207" i="412"/>
  <c r="H207" i="412"/>
  <c r="G207" i="412"/>
  <c r="M201" i="412"/>
  <c r="L201" i="412"/>
  <c r="K201" i="412"/>
  <c r="J201" i="412"/>
  <c r="I201" i="412"/>
  <c r="H201" i="412"/>
  <c r="G201" i="412"/>
  <c r="M195" i="412"/>
  <c r="L195" i="412"/>
  <c r="K195" i="412"/>
  <c r="J195" i="412"/>
  <c r="I195" i="412"/>
  <c r="H195" i="412"/>
  <c r="G195" i="412"/>
  <c r="M189" i="412"/>
  <c r="L189" i="412"/>
  <c r="K189" i="412"/>
  <c r="J189" i="412"/>
  <c r="I189" i="412"/>
  <c r="H189" i="412"/>
  <c r="G189" i="412"/>
  <c r="M183" i="412"/>
  <c r="L183" i="412"/>
  <c r="K183" i="412"/>
  <c r="J183" i="412"/>
  <c r="I183" i="412"/>
  <c r="H183" i="412"/>
  <c r="G183" i="412"/>
  <c r="M177" i="412"/>
  <c r="L177" i="412"/>
  <c r="K177" i="412"/>
  <c r="J177" i="412"/>
  <c r="I177" i="412"/>
  <c r="H177" i="412"/>
  <c r="G177" i="412"/>
  <c r="M171" i="412"/>
  <c r="L171" i="412"/>
  <c r="K171" i="412"/>
  <c r="J171" i="412"/>
  <c r="I171" i="412"/>
  <c r="H171" i="412"/>
  <c r="G171" i="412"/>
  <c r="M165" i="412"/>
  <c r="L165" i="412"/>
  <c r="K165" i="412"/>
  <c r="J165" i="412"/>
  <c r="I165" i="412"/>
  <c r="H165" i="412"/>
  <c r="G165" i="412"/>
  <c r="M159" i="412"/>
  <c r="L159" i="412"/>
  <c r="K159" i="412"/>
  <c r="J159" i="412"/>
  <c r="I159" i="412"/>
  <c r="H159" i="412"/>
  <c r="G159" i="412"/>
  <c r="M153" i="412"/>
  <c r="L153" i="412"/>
  <c r="K153" i="412"/>
  <c r="J153" i="412"/>
  <c r="I153" i="412"/>
  <c r="H153" i="412"/>
  <c r="G153" i="412"/>
  <c r="M147" i="412"/>
  <c r="L147" i="412"/>
  <c r="K147" i="412"/>
  <c r="J147" i="412"/>
  <c r="I147" i="412"/>
  <c r="H147" i="412"/>
  <c r="G147" i="412"/>
  <c r="M141" i="412"/>
  <c r="L141" i="412"/>
  <c r="K141" i="412"/>
  <c r="J141" i="412"/>
  <c r="I141" i="412"/>
  <c r="H141" i="412"/>
  <c r="G141" i="412"/>
  <c r="M135" i="412"/>
  <c r="L135" i="412"/>
  <c r="K135" i="412"/>
  <c r="J135" i="412"/>
  <c r="I135" i="412"/>
  <c r="H135" i="412"/>
  <c r="G135" i="412"/>
  <c r="M129" i="412"/>
  <c r="L129" i="412"/>
  <c r="K129" i="412"/>
  <c r="J129" i="412"/>
  <c r="I129" i="412"/>
  <c r="H129" i="412"/>
  <c r="G129" i="412"/>
  <c r="M123" i="412"/>
  <c r="L123" i="412"/>
  <c r="K123" i="412"/>
  <c r="J123" i="412"/>
  <c r="I123" i="412"/>
  <c r="H123" i="412"/>
  <c r="G123" i="412"/>
  <c r="M117" i="412"/>
  <c r="L117" i="412"/>
  <c r="K117" i="412"/>
  <c r="J117" i="412"/>
  <c r="I117" i="412"/>
  <c r="H117" i="412"/>
  <c r="G117" i="412"/>
  <c r="M111" i="412"/>
  <c r="L111" i="412"/>
  <c r="K111" i="412"/>
  <c r="J111" i="412"/>
  <c r="I111" i="412"/>
  <c r="H111" i="412"/>
  <c r="G111" i="412"/>
  <c r="M105" i="412"/>
  <c r="L105" i="412"/>
  <c r="K105" i="412"/>
  <c r="J105" i="412"/>
  <c r="I105" i="412"/>
  <c r="H105" i="412"/>
  <c r="G105" i="412"/>
  <c r="M99" i="412"/>
  <c r="L99" i="412"/>
  <c r="K99" i="412"/>
  <c r="J99" i="412"/>
  <c r="I99" i="412"/>
  <c r="H99" i="412"/>
  <c r="G99" i="412"/>
  <c r="M93" i="412"/>
  <c r="L93" i="412"/>
  <c r="K93" i="412"/>
  <c r="J93" i="412"/>
  <c r="I93" i="412"/>
  <c r="H93" i="412"/>
  <c r="G93" i="412"/>
  <c r="M87" i="412"/>
  <c r="L87" i="412"/>
  <c r="K87" i="412"/>
  <c r="J87" i="412"/>
  <c r="I87" i="412"/>
  <c r="H87" i="412"/>
  <c r="G87" i="412"/>
  <c r="M81" i="412"/>
  <c r="L81" i="412"/>
  <c r="K81" i="412"/>
  <c r="J81" i="412"/>
  <c r="I81" i="412"/>
  <c r="H81" i="412"/>
  <c r="G81" i="412"/>
  <c r="M75" i="412"/>
  <c r="L75" i="412"/>
  <c r="K75" i="412"/>
  <c r="J75" i="412"/>
  <c r="I75" i="412"/>
  <c r="H75" i="412"/>
  <c r="G75" i="412"/>
  <c r="M69" i="412"/>
  <c r="L69" i="412"/>
  <c r="K69" i="412"/>
  <c r="J69" i="412"/>
  <c r="I69" i="412"/>
  <c r="H69" i="412"/>
  <c r="G69" i="412"/>
  <c r="M63" i="412"/>
  <c r="L63" i="412"/>
  <c r="K63" i="412"/>
  <c r="J63" i="412"/>
  <c r="I63" i="412"/>
  <c r="H63" i="412"/>
  <c r="G63" i="412"/>
  <c r="M57" i="412"/>
  <c r="L57" i="412"/>
  <c r="K57" i="412"/>
  <c r="J57" i="412"/>
  <c r="I57" i="412"/>
  <c r="H57" i="412"/>
  <c r="G57" i="412"/>
  <c r="M51" i="412"/>
  <c r="L51" i="412"/>
  <c r="K51" i="412"/>
  <c r="J51" i="412"/>
  <c r="I51" i="412"/>
  <c r="H51" i="412"/>
  <c r="G51" i="412"/>
  <c r="M45" i="412"/>
  <c r="L45" i="412"/>
  <c r="K45" i="412"/>
  <c r="J45" i="412"/>
  <c r="I45" i="412"/>
  <c r="H45" i="412"/>
  <c r="G45" i="412"/>
  <c r="M39" i="412"/>
  <c r="L39" i="412"/>
  <c r="K39" i="412"/>
  <c r="J39" i="412"/>
  <c r="I39" i="412"/>
  <c r="H39" i="412"/>
  <c r="G39" i="412"/>
  <c r="M33" i="412"/>
  <c r="L33" i="412"/>
  <c r="K33" i="412"/>
  <c r="J33" i="412"/>
  <c r="I33" i="412"/>
  <c r="H33" i="412"/>
  <c r="G33" i="412"/>
  <c r="M27" i="412"/>
  <c r="L27" i="412"/>
  <c r="K27" i="412"/>
  <c r="J27" i="412"/>
  <c r="I27" i="412"/>
  <c r="H27" i="412"/>
  <c r="G27" i="412"/>
  <c r="M21" i="412"/>
  <c r="L21" i="412"/>
  <c r="K21" i="412"/>
  <c r="J21" i="412"/>
  <c r="I21" i="412"/>
  <c r="H21" i="412"/>
  <c r="G21" i="412"/>
  <c r="M15" i="412"/>
  <c r="L15" i="412"/>
  <c r="K15" i="412"/>
  <c r="J15" i="412"/>
  <c r="I15" i="412"/>
  <c r="H15" i="412"/>
  <c r="G15" i="412"/>
  <c r="M9" i="412"/>
  <c r="L9" i="412"/>
  <c r="K9" i="412"/>
  <c r="J9" i="412"/>
  <c r="I9" i="412"/>
  <c r="H9" i="412"/>
  <c r="G9" i="412"/>
  <c r="M267" i="411" l="1"/>
  <c r="L267" i="411"/>
  <c r="K267" i="411"/>
  <c r="J267" i="411"/>
  <c r="I267" i="411"/>
  <c r="H267" i="411"/>
  <c r="G267" i="411"/>
  <c r="M261" i="411"/>
  <c r="L261" i="411"/>
  <c r="K261" i="411"/>
  <c r="J261" i="411"/>
  <c r="I261" i="411"/>
  <c r="H261" i="411"/>
  <c r="G261" i="411"/>
  <c r="M255" i="411"/>
  <c r="L255" i="411"/>
  <c r="K255" i="411"/>
  <c r="J255" i="411"/>
  <c r="I255" i="411"/>
  <c r="H255" i="411"/>
  <c r="G255" i="411"/>
  <c r="M249" i="411"/>
  <c r="L249" i="411"/>
  <c r="K249" i="411"/>
  <c r="J249" i="411"/>
  <c r="I249" i="411"/>
  <c r="H249" i="411"/>
  <c r="G249" i="411"/>
  <c r="M243" i="411"/>
  <c r="L243" i="411"/>
  <c r="K243" i="411"/>
  <c r="J243" i="411"/>
  <c r="I243" i="411"/>
  <c r="H243" i="411"/>
  <c r="G243" i="411"/>
  <c r="M237" i="411"/>
  <c r="L237" i="411"/>
  <c r="K237" i="411"/>
  <c r="J237" i="411"/>
  <c r="I237" i="411"/>
  <c r="H237" i="411"/>
  <c r="G237" i="411"/>
  <c r="M231" i="411"/>
  <c r="L231" i="411"/>
  <c r="K231" i="411"/>
  <c r="J231" i="411"/>
  <c r="I231" i="411"/>
  <c r="H231" i="411"/>
  <c r="G231" i="411"/>
  <c r="M225" i="411"/>
  <c r="L225" i="411"/>
  <c r="K225" i="411"/>
  <c r="J225" i="411"/>
  <c r="I225" i="411"/>
  <c r="H225" i="411"/>
  <c r="G225" i="411"/>
  <c r="M219" i="411"/>
  <c r="L219" i="411"/>
  <c r="K219" i="411"/>
  <c r="J219" i="411"/>
  <c r="I219" i="411"/>
  <c r="H219" i="411"/>
  <c r="G219" i="411"/>
  <c r="M213" i="411"/>
  <c r="L213" i="411"/>
  <c r="K213" i="411"/>
  <c r="J213" i="411"/>
  <c r="I213" i="411"/>
  <c r="H213" i="411"/>
  <c r="G213" i="411"/>
  <c r="M207" i="411"/>
  <c r="L207" i="411"/>
  <c r="K207" i="411"/>
  <c r="J207" i="411"/>
  <c r="I207" i="411"/>
  <c r="H207" i="411"/>
  <c r="G207" i="411"/>
  <c r="M201" i="411"/>
  <c r="L201" i="411"/>
  <c r="K201" i="411"/>
  <c r="J201" i="411"/>
  <c r="I201" i="411"/>
  <c r="H201" i="411"/>
  <c r="G201" i="411"/>
  <c r="M195" i="411"/>
  <c r="L195" i="411"/>
  <c r="K195" i="411"/>
  <c r="J195" i="411"/>
  <c r="I195" i="411"/>
  <c r="H195" i="411"/>
  <c r="G195" i="411"/>
  <c r="M189" i="411"/>
  <c r="L189" i="411"/>
  <c r="K189" i="411"/>
  <c r="J189" i="411"/>
  <c r="I189" i="411"/>
  <c r="H189" i="411"/>
  <c r="G189" i="411"/>
  <c r="M183" i="411"/>
  <c r="L183" i="411"/>
  <c r="K183" i="411"/>
  <c r="J183" i="411"/>
  <c r="I183" i="411"/>
  <c r="H183" i="411"/>
  <c r="G183" i="411"/>
  <c r="M177" i="411"/>
  <c r="L177" i="411"/>
  <c r="K177" i="411"/>
  <c r="J177" i="411"/>
  <c r="I177" i="411"/>
  <c r="H177" i="411"/>
  <c r="G177" i="411"/>
  <c r="M171" i="411"/>
  <c r="L171" i="411"/>
  <c r="K171" i="411"/>
  <c r="J171" i="411"/>
  <c r="I171" i="411"/>
  <c r="H171" i="411"/>
  <c r="G171" i="411"/>
  <c r="M9" i="411"/>
  <c r="L9" i="411"/>
  <c r="K9" i="411"/>
  <c r="J9" i="411"/>
  <c r="I9" i="411"/>
  <c r="H9" i="411"/>
  <c r="G9" i="411"/>
  <c r="M15" i="411"/>
  <c r="L15" i="411"/>
  <c r="K15" i="411"/>
  <c r="J15" i="411"/>
  <c r="I15" i="411"/>
  <c r="H15" i="411"/>
  <c r="G15" i="411"/>
  <c r="M165" i="411"/>
  <c r="L165" i="411"/>
  <c r="K165" i="411"/>
  <c r="J165" i="411"/>
  <c r="I165" i="411"/>
  <c r="H165" i="411"/>
  <c r="G165" i="411"/>
  <c r="M159" i="411"/>
  <c r="L159" i="411"/>
  <c r="K159" i="411"/>
  <c r="J159" i="411"/>
  <c r="I159" i="411"/>
  <c r="H159" i="411"/>
  <c r="G159" i="411"/>
  <c r="M153" i="411"/>
  <c r="L153" i="411"/>
  <c r="K153" i="411"/>
  <c r="J153" i="411"/>
  <c r="I153" i="411"/>
  <c r="H153" i="411"/>
  <c r="G153" i="411"/>
  <c r="M147" i="411"/>
  <c r="L147" i="411"/>
  <c r="K147" i="411"/>
  <c r="J147" i="411"/>
  <c r="I147" i="411"/>
  <c r="H147" i="411"/>
  <c r="G147" i="411"/>
  <c r="M141" i="411"/>
  <c r="L141" i="411"/>
  <c r="K141" i="411"/>
  <c r="J141" i="411"/>
  <c r="I141" i="411"/>
  <c r="H141" i="411"/>
  <c r="G141" i="411"/>
  <c r="M135" i="411"/>
  <c r="L135" i="411"/>
  <c r="K135" i="411"/>
  <c r="J135" i="411"/>
  <c r="I135" i="411"/>
  <c r="H135" i="411"/>
  <c r="G135" i="411"/>
  <c r="M129" i="411"/>
  <c r="L129" i="411"/>
  <c r="K129" i="411"/>
  <c r="J129" i="411"/>
  <c r="I129" i="411"/>
  <c r="H129" i="411"/>
  <c r="G129" i="411"/>
  <c r="M123" i="411"/>
  <c r="L123" i="411"/>
  <c r="K123" i="411"/>
  <c r="J123" i="411"/>
  <c r="I123" i="411"/>
  <c r="H123" i="411"/>
  <c r="G123" i="411"/>
  <c r="M117" i="411"/>
  <c r="L117" i="411"/>
  <c r="K117" i="411"/>
  <c r="J117" i="411"/>
  <c r="I117" i="411"/>
  <c r="H117" i="411"/>
  <c r="G117" i="411"/>
  <c r="M111" i="411"/>
  <c r="L111" i="411"/>
  <c r="K111" i="411"/>
  <c r="J111" i="411"/>
  <c r="I111" i="411"/>
  <c r="H111" i="411"/>
  <c r="G111" i="411"/>
  <c r="M105" i="411"/>
  <c r="L105" i="411"/>
  <c r="K105" i="411"/>
  <c r="J105" i="411"/>
  <c r="I105" i="411"/>
  <c r="H105" i="411"/>
  <c r="G105" i="411"/>
  <c r="M99" i="411"/>
  <c r="L99" i="411"/>
  <c r="K99" i="411"/>
  <c r="J99" i="411"/>
  <c r="I99" i="411"/>
  <c r="H99" i="411"/>
  <c r="G99" i="411"/>
  <c r="M93" i="411"/>
  <c r="L93" i="411"/>
  <c r="K93" i="411"/>
  <c r="J93" i="411"/>
  <c r="I93" i="411"/>
  <c r="H93" i="411"/>
  <c r="G93" i="411"/>
  <c r="M87" i="411"/>
  <c r="L87" i="411"/>
  <c r="K87" i="411"/>
  <c r="J87" i="411"/>
  <c r="I87" i="411"/>
  <c r="H87" i="411"/>
  <c r="G87" i="411"/>
  <c r="M81" i="411"/>
  <c r="L81" i="411"/>
  <c r="K81" i="411"/>
  <c r="J81" i="411"/>
  <c r="I81" i="411"/>
  <c r="H81" i="411"/>
  <c r="G81" i="411"/>
  <c r="M75" i="411"/>
  <c r="L75" i="411"/>
  <c r="K75" i="411"/>
  <c r="J75" i="411"/>
  <c r="I75" i="411"/>
  <c r="H75" i="411"/>
  <c r="G75" i="411"/>
  <c r="M69" i="411"/>
  <c r="L69" i="411"/>
  <c r="K69" i="411"/>
  <c r="J69" i="411"/>
  <c r="I69" i="411"/>
  <c r="H69" i="411"/>
  <c r="G69" i="411"/>
  <c r="M63" i="411"/>
  <c r="L63" i="411"/>
  <c r="K63" i="411"/>
  <c r="J63" i="411"/>
  <c r="I63" i="411"/>
  <c r="H63" i="411"/>
  <c r="G63" i="411"/>
  <c r="M57" i="411"/>
  <c r="L57" i="411"/>
  <c r="K57" i="411"/>
  <c r="J57" i="411"/>
  <c r="I57" i="411"/>
  <c r="H57" i="411"/>
  <c r="G57" i="411"/>
  <c r="M51" i="411"/>
  <c r="L51" i="411"/>
  <c r="K51" i="411"/>
  <c r="J51" i="411"/>
  <c r="I51" i="411"/>
  <c r="H51" i="411"/>
  <c r="G51" i="411"/>
  <c r="M45" i="411"/>
  <c r="L45" i="411"/>
  <c r="K45" i="411"/>
  <c r="J45" i="411"/>
  <c r="I45" i="411"/>
  <c r="H45" i="411"/>
  <c r="G45" i="411"/>
  <c r="M39" i="411"/>
  <c r="L39" i="411"/>
  <c r="K39" i="411"/>
  <c r="J39" i="411"/>
  <c r="I39" i="411"/>
  <c r="H39" i="411"/>
  <c r="G39" i="411"/>
  <c r="M33" i="411"/>
  <c r="L33" i="411"/>
  <c r="K33" i="411"/>
  <c r="J33" i="411"/>
  <c r="I33" i="411"/>
  <c r="H33" i="411"/>
  <c r="G33" i="411"/>
  <c r="M27" i="411"/>
  <c r="L27" i="411"/>
  <c r="K27" i="411"/>
  <c r="J27" i="411"/>
  <c r="I27" i="411"/>
  <c r="H27" i="411"/>
  <c r="G27" i="411"/>
  <c r="M21" i="411"/>
  <c r="L21" i="411"/>
  <c r="K21" i="411"/>
  <c r="J21" i="411"/>
  <c r="I21" i="411"/>
  <c r="H21" i="411"/>
  <c r="G21" i="411"/>
  <c r="M267" i="410" l="1"/>
  <c r="L267" i="410"/>
  <c r="K267" i="410"/>
  <c r="J267" i="410"/>
  <c r="I267" i="410"/>
  <c r="H267" i="410"/>
  <c r="G267" i="410"/>
  <c r="M261" i="410"/>
  <c r="L261" i="410"/>
  <c r="K261" i="410"/>
  <c r="J261" i="410"/>
  <c r="I261" i="410"/>
  <c r="H261" i="410"/>
  <c r="G261" i="410"/>
  <c r="M255" i="410"/>
  <c r="L255" i="410"/>
  <c r="K255" i="410"/>
  <c r="J255" i="410"/>
  <c r="I255" i="410"/>
  <c r="H255" i="410"/>
  <c r="G255" i="410"/>
  <c r="M249" i="410"/>
  <c r="L249" i="410"/>
  <c r="K249" i="410"/>
  <c r="J249" i="410"/>
  <c r="I249" i="410"/>
  <c r="H249" i="410"/>
  <c r="G249" i="410"/>
  <c r="M243" i="410"/>
  <c r="L243" i="410"/>
  <c r="K243" i="410"/>
  <c r="J243" i="410"/>
  <c r="I243" i="410"/>
  <c r="H243" i="410"/>
  <c r="G243" i="410"/>
  <c r="M237" i="410"/>
  <c r="L237" i="410"/>
  <c r="K237" i="410"/>
  <c r="J237" i="410"/>
  <c r="I237" i="410"/>
  <c r="H237" i="410"/>
  <c r="G237" i="410"/>
  <c r="M231" i="410"/>
  <c r="L231" i="410"/>
  <c r="K231" i="410"/>
  <c r="J231" i="410"/>
  <c r="I231" i="410"/>
  <c r="H231" i="410"/>
  <c r="G231" i="410"/>
  <c r="M225" i="410"/>
  <c r="L225" i="410"/>
  <c r="K225" i="410"/>
  <c r="J225" i="410"/>
  <c r="I225" i="410"/>
  <c r="H225" i="410"/>
  <c r="G225" i="410"/>
  <c r="M219" i="410"/>
  <c r="L219" i="410"/>
  <c r="K219" i="410"/>
  <c r="J219" i="410"/>
  <c r="I219" i="410"/>
  <c r="H219" i="410"/>
  <c r="G219" i="410"/>
  <c r="M213" i="410"/>
  <c r="L213" i="410"/>
  <c r="K213" i="410"/>
  <c r="J213" i="410"/>
  <c r="I213" i="410"/>
  <c r="H213" i="410"/>
  <c r="G213" i="410"/>
  <c r="M207" i="410"/>
  <c r="L207" i="410"/>
  <c r="K207" i="410"/>
  <c r="J207" i="410"/>
  <c r="I207" i="410"/>
  <c r="H207" i="410"/>
  <c r="G207" i="410"/>
  <c r="M201" i="410"/>
  <c r="L201" i="410"/>
  <c r="K201" i="410"/>
  <c r="J201" i="410"/>
  <c r="I201" i="410"/>
  <c r="H201" i="410"/>
  <c r="G201" i="410"/>
  <c r="M195" i="410"/>
  <c r="L195" i="410"/>
  <c r="K195" i="410"/>
  <c r="J195" i="410"/>
  <c r="I195" i="410"/>
  <c r="H195" i="410"/>
  <c r="G195" i="410"/>
  <c r="M189" i="410"/>
  <c r="L189" i="410"/>
  <c r="K189" i="410"/>
  <c r="J189" i="410"/>
  <c r="I189" i="410"/>
  <c r="H189" i="410"/>
  <c r="G189" i="410"/>
  <c r="M183" i="410"/>
  <c r="L183" i="410"/>
  <c r="K183" i="410"/>
  <c r="J183" i="410"/>
  <c r="I183" i="410"/>
  <c r="H183" i="410"/>
  <c r="G183" i="410"/>
  <c r="M177" i="410"/>
  <c r="L177" i="410"/>
  <c r="K177" i="410"/>
  <c r="J177" i="410"/>
  <c r="I177" i="410"/>
  <c r="H177" i="410"/>
  <c r="G177" i="410"/>
  <c r="M171" i="410"/>
  <c r="L171" i="410"/>
  <c r="K171" i="410"/>
  <c r="J171" i="410"/>
  <c r="I171" i="410"/>
  <c r="H171" i="410"/>
  <c r="G171" i="410"/>
  <c r="M165" i="410"/>
  <c r="L165" i="410"/>
  <c r="K165" i="410"/>
  <c r="J165" i="410"/>
  <c r="I165" i="410"/>
  <c r="H165" i="410"/>
  <c r="G165" i="410"/>
  <c r="M159" i="410"/>
  <c r="L159" i="410"/>
  <c r="K159" i="410"/>
  <c r="J159" i="410"/>
  <c r="I159" i="410"/>
  <c r="H159" i="410"/>
  <c r="G159" i="410"/>
  <c r="M135" i="410"/>
  <c r="L135" i="410"/>
  <c r="K135" i="410"/>
  <c r="J135" i="410"/>
  <c r="I135" i="410"/>
  <c r="H135" i="410"/>
  <c r="G135" i="410"/>
  <c r="M141" i="410"/>
  <c r="L141" i="410"/>
  <c r="K141" i="410"/>
  <c r="J141" i="410"/>
  <c r="I141" i="410"/>
  <c r="H141" i="410"/>
  <c r="G141" i="410"/>
  <c r="M123" i="410"/>
  <c r="L123" i="410"/>
  <c r="K123" i="410"/>
  <c r="J123" i="410"/>
  <c r="I123" i="410"/>
  <c r="H123" i="410"/>
  <c r="G123" i="410"/>
  <c r="M117" i="410"/>
  <c r="L117" i="410"/>
  <c r="K117" i="410"/>
  <c r="J117" i="410"/>
  <c r="I117" i="410"/>
  <c r="H117" i="410"/>
  <c r="G117" i="410"/>
  <c r="M129" i="410"/>
  <c r="L129" i="410"/>
  <c r="K129" i="410"/>
  <c r="J129" i="410"/>
  <c r="I129" i="410"/>
  <c r="H129" i="410"/>
  <c r="G129" i="410"/>
  <c r="M147" i="410"/>
  <c r="L147" i="410"/>
  <c r="K147" i="410"/>
  <c r="J147" i="410"/>
  <c r="I147" i="410"/>
  <c r="H147" i="410"/>
  <c r="G147" i="410"/>
  <c r="M153" i="410"/>
  <c r="L153" i="410"/>
  <c r="K153" i="410"/>
  <c r="J153" i="410"/>
  <c r="I153" i="410"/>
  <c r="H153" i="410"/>
  <c r="G153" i="410"/>
  <c r="M111" i="410"/>
  <c r="L111" i="410"/>
  <c r="K111" i="410"/>
  <c r="J111" i="410"/>
  <c r="I111" i="410"/>
  <c r="H111" i="410"/>
  <c r="G111" i="410"/>
  <c r="M105" i="410"/>
  <c r="L105" i="410"/>
  <c r="K105" i="410"/>
  <c r="J105" i="410"/>
  <c r="I105" i="410"/>
  <c r="H105" i="410"/>
  <c r="G105" i="410"/>
  <c r="M99" i="410"/>
  <c r="L99" i="410"/>
  <c r="K99" i="410"/>
  <c r="J99" i="410"/>
  <c r="I99" i="410"/>
  <c r="H99" i="410"/>
  <c r="G99" i="410"/>
  <c r="M93" i="410"/>
  <c r="L93" i="410"/>
  <c r="K93" i="410"/>
  <c r="J93" i="410"/>
  <c r="I93" i="410"/>
  <c r="H93" i="410"/>
  <c r="G93" i="410"/>
  <c r="M69" i="410"/>
  <c r="L69" i="410"/>
  <c r="K69" i="410"/>
  <c r="J69" i="410"/>
  <c r="I69" i="410"/>
  <c r="H69" i="410"/>
  <c r="G69" i="410"/>
  <c r="M87" i="410"/>
  <c r="L87" i="410"/>
  <c r="K87" i="410"/>
  <c r="J87" i="410"/>
  <c r="I87" i="410"/>
  <c r="H87" i="410"/>
  <c r="G87" i="410"/>
  <c r="M81" i="410"/>
  <c r="L81" i="410"/>
  <c r="K81" i="410"/>
  <c r="J81" i="410"/>
  <c r="I81" i="410"/>
  <c r="H81" i="410"/>
  <c r="G81" i="410"/>
  <c r="M75" i="410"/>
  <c r="L75" i="410"/>
  <c r="K75" i="410"/>
  <c r="J75" i="410"/>
  <c r="I75" i="410"/>
  <c r="H75" i="410"/>
  <c r="G75" i="410"/>
  <c r="M63" i="410"/>
  <c r="L63" i="410"/>
  <c r="K63" i="410"/>
  <c r="J63" i="410"/>
  <c r="I63" i="410"/>
  <c r="H63" i="410"/>
  <c r="G63" i="410"/>
  <c r="M51" i="410"/>
  <c r="L51" i="410"/>
  <c r="K51" i="410"/>
  <c r="J51" i="410"/>
  <c r="I51" i="410"/>
  <c r="H51" i="410"/>
  <c r="G51" i="410"/>
  <c r="M57" i="410"/>
  <c r="L57" i="410"/>
  <c r="K57" i="410"/>
  <c r="J57" i="410"/>
  <c r="I57" i="410"/>
  <c r="H57" i="410"/>
  <c r="G57" i="410"/>
  <c r="M45" i="410"/>
  <c r="L45" i="410"/>
  <c r="K45" i="410"/>
  <c r="J45" i="410"/>
  <c r="I45" i="410"/>
  <c r="H45" i="410"/>
  <c r="G45" i="410"/>
  <c r="M39" i="410"/>
  <c r="L39" i="410"/>
  <c r="K39" i="410"/>
  <c r="J39" i="410"/>
  <c r="I39" i="410"/>
  <c r="H39" i="410"/>
  <c r="G39" i="410"/>
  <c r="M33" i="410"/>
  <c r="L33" i="410"/>
  <c r="K33" i="410"/>
  <c r="J33" i="410"/>
  <c r="I33" i="410"/>
  <c r="H33" i="410"/>
  <c r="G33" i="410"/>
  <c r="M27" i="410"/>
  <c r="L27" i="410"/>
  <c r="K27" i="410"/>
  <c r="J27" i="410"/>
  <c r="I27" i="410"/>
  <c r="H27" i="410"/>
  <c r="G27" i="410"/>
  <c r="M15" i="410"/>
  <c r="L15" i="410"/>
  <c r="K15" i="410"/>
  <c r="J15" i="410"/>
  <c r="I15" i="410"/>
  <c r="H15" i="410"/>
  <c r="G15" i="410"/>
  <c r="M9" i="410"/>
  <c r="L9" i="410"/>
  <c r="K9" i="410"/>
  <c r="J9" i="410"/>
  <c r="I9" i="410"/>
  <c r="H9" i="410"/>
  <c r="G9" i="410"/>
  <c r="M21" i="410"/>
  <c r="L21" i="410"/>
  <c r="K21" i="410"/>
  <c r="J21" i="410"/>
  <c r="I21" i="410"/>
  <c r="H21" i="410"/>
  <c r="G21" i="410"/>
  <c r="M267" i="409" l="1"/>
  <c r="L267" i="409"/>
  <c r="K267" i="409"/>
  <c r="J267" i="409"/>
  <c r="I267" i="409"/>
  <c r="H267" i="409"/>
  <c r="G267" i="409"/>
  <c r="M261" i="409"/>
  <c r="L261" i="409"/>
  <c r="K261" i="409"/>
  <c r="J261" i="409"/>
  <c r="I261" i="409"/>
  <c r="H261" i="409"/>
  <c r="G261" i="409"/>
  <c r="M255" i="409"/>
  <c r="L255" i="409"/>
  <c r="K255" i="409"/>
  <c r="J255" i="409"/>
  <c r="I255" i="409"/>
  <c r="H255" i="409"/>
  <c r="G255" i="409"/>
  <c r="M249" i="409"/>
  <c r="L249" i="409"/>
  <c r="K249" i="409"/>
  <c r="J249" i="409"/>
  <c r="I249" i="409"/>
  <c r="H249" i="409"/>
  <c r="G249" i="409"/>
  <c r="M243" i="409"/>
  <c r="L243" i="409"/>
  <c r="K243" i="409"/>
  <c r="J243" i="409"/>
  <c r="I243" i="409"/>
  <c r="H243" i="409"/>
  <c r="G243" i="409"/>
  <c r="M237" i="409"/>
  <c r="L237" i="409"/>
  <c r="K237" i="409"/>
  <c r="J237" i="409"/>
  <c r="I237" i="409"/>
  <c r="H237" i="409"/>
  <c r="G237" i="409"/>
  <c r="M231" i="409"/>
  <c r="L231" i="409"/>
  <c r="K231" i="409"/>
  <c r="J231" i="409"/>
  <c r="I231" i="409"/>
  <c r="H231" i="409"/>
  <c r="G231" i="409"/>
  <c r="M225" i="409"/>
  <c r="L225" i="409"/>
  <c r="K225" i="409"/>
  <c r="J225" i="409"/>
  <c r="I225" i="409"/>
  <c r="H225" i="409"/>
  <c r="G225" i="409"/>
  <c r="M219" i="409"/>
  <c r="L219" i="409"/>
  <c r="K219" i="409"/>
  <c r="J219" i="409"/>
  <c r="I219" i="409"/>
  <c r="H219" i="409"/>
  <c r="G219" i="409"/>
  <c r="M213" i="409"/>
  <c r="L213" i="409"/>
  <c r="K213" i="409"/>
  <c r="J213" i="409"/>
  <c r="I213" i="409"/>
  <c r="H213" i="409"/>
  <c r="G213" i="409"/>
  <c r="M207" i="409"/>
  <c r="L207" i="409"/>
  <c r="K207" i="409"/>
  <c r="J207" i="409"/>
  <c r="I207" i="409"/>
  <c r="H207" i="409"/>
  <c r="G207" i="409"/>
  <c r="M201" i="409"/>
  <c r="L201" i="409"/>
  <c r="K201" i="409"/>
  <c r="J201" i="409"/>
  <c r="I201" i="409"/>
  <c r="H201" i="409"/>
  <c r="G201" i="409"/>
  <c r="M195" i="409"/>
  <c r="L195" i="409"/>
  <c r="K195" i="409"/>
  <c r="J195" i="409"/>
  <c r="I195" i="409"/>
  <c r="H195" i="409"/>
  <c r="G195" i="409"/>
  <c r="M189" i="409"/>
  <c r="L189" i="409"/>
  <c r="K189" i="409"/>
  <c r="J189" i="409"/>
  <c r="I189" i="409"/>
  <c r="H189" i="409"/>
  <c r="G189" i="409"/>
  <c r="M183" i="409"/>
  <c r="L183" i="409"/>
  <c r="K183" i="409"/>
  <c r="J183" i="409"/>
  <c r="I183" i="409"/>
  <c r="H183" i="409"/>
  <c r="G183" i="409"/>
  <c r="M177" i="409"/>
  <c r="L177" i="409"/>
  <c r="K177" i="409"/>
  <c r="J177" i="409"/>
  <c r="I177" i="409"/>
  <c r="H177" i="409"/>
  <c r="G177" i="409"/>
  <c r="M9" i="409"/>
  <c r="L9" i="409"/>
  <c r="K9" i="409"/>
  <c r="J9" i="409"/>
  <c r="I9" i="409"/>
  <c r="H9" i="409"/>
  <c r="G9" i="409"/>
  <c r="M15" i="409"/>
  <c r="L15" i="409"/>
  <c r="K15" i="409"/>
  <c r="J15" i="409"/>
  <c r="I15" i="409"/>
  <c r="H15" i="409"/>
  <c r="G15" i="409"/>
  <c r="M21" i="409"/>
  <c r="L21" i="409"/>
  <c r="K21" i="409"/>
  <c r="J21" i="409"/>
  <c r="I21" i="409"/>
  <c r="H21" i="409"/>
  <c r="G21" i="409"/>
  <c r="M171" i="409"/>
  <c r="L171" i="409"/>
  <c r="K171" i="409"/>
  <c r="J171" i="409"/>
  <c r="I171" i="409"/>
  <c r="H171" i="409"/>
  <c r="G171" i="409"/>
  <c r="M165" i="409"/>
  <c r="L165" i="409"/>
  <c r="K165" i="409"/>
  <c r="J165" i="409"/>
  <c r="I165" i="409"/>
  <c r="H165" i="409"/>
  <c r="G165" i="409"/>
  <c r="M159" i="409"/>
  <c r="L159" i="409"/>
  <c r="K159" i="409"/>
  <c r="J159" i="409"/>
  <c r="I159" i="409"/>
  <c r="H159" i="409"/>
  <c r="G159" i="409"/>
  <c r="M153" i="409"/>
  <c r="L153" i="409"/>
  <c r="K153" i="409"/>
  <c r="J153" i="409"/>
  <c r="I153" i="409"/>
  <c r="H153" i="409"/>
  <c r="G153" i="409"/>
  <c r="M147" i="409"/>
  <c r="L147" i="409"/>
  <c r="K147" i="409"/>
  <c r="J147" i="409"/>
  <c r="I147" i="409"/>
  <c r="H147" i="409"/>
  <c r="G147" i="409"/>
  <c r="M141" i="409"/>
  <c r="L141" i="409"/>
  <c r="K141" i="409"/>
  <c r="J141" i="409"/>
  <c r="I141" i="409"/>
  <c r="H141" i="409"/>
  <c r="G141" i="409"/>
  <c r="M135" i="409"/>
  <c r="L135" i="409"/>
  <c r="K135" i="409"/>
  <c r="J135" i="409"/>
  <c r="I135" i="409"/>
  <c r="H135" i="409"/>
  <c r="G135" i="409"/>
  <c r="M129" i="409"/>
  <c r="L129" i="409"/>
  <c r="K129" i="409"/>
  <c r="J129" i="409"/>
  <c r="I129" i="409"/>
  <c r="H129" i="409"/>
  <c r="G129" i="409"/>
  <c r="M123" i="409"/>
  <c r="L123" i="409"/>
  <c r="K123" i="409"/>
  <c r="J123" i="409"/>
  <c r="I123" i="409"/>
  <c r="H123" i="409"/>
  <c r="G123" i="409"/>
  <c r="M117" i="409"/>
  <c r="L117" i="409"/>
  <c r="K117" i="409"/>
  <c r="J117" i="409"/>
  <c r="I117" i="409"/>
  <c r="H117" i="409"/>
  <c r="G117" i="409"/>
  <c r="M111" i="409"/>
  <c r="L111" i="409"/>
  <c r="K111" i="409"/>
  <c r="J111" i="409"/>
  <c r="I111" i="409"/>
  <c r="H111" i="409"/>
  <c r="G111" i="409"/>
  <c r="M105" i="409"/>
  <c r="L105" i="409"/>
  <c r="K105" i="409"/>
  <c r="J105" i="409"/>
  <c r="I105" i="409"/>
  <c r="H105" i="409"/>
  <c r="G105" i="409"/>
  <c r="M99" i="409"/>
  <c r="L99" i="409"/>
  <c r="K99" i="409"/>
  <c r="J99" i="409"/>
  <c r="I99" i="409"/>
  <c r="H99" i="409"/>
  <c r="G99" i="409"/>
  <c r="M93" i="409"/>
  <c r="L93" i="409"/>
  <c r="K93" i="409"/>
  <c r="J93" i="409"/>
  <c r="I93" i="409"/>
  <c r="H93" i="409"/>
  <c r="G93" i="409"/>
  <c r="M87" i="409"/>
  <c r="L87" i="409"/>
  <c r="K87" i="409"/>
  <c r="J87" i="409"/>
  <c r="I87" i="409"/>
  <c r="H87" i="409"/>
  <c r="G87" i="409"/>
  <c r="M81" i="409"/>
  <c r="L81" i="409"/>
  <c r="K81" i="409"/>
  <c r="J81" i="409"/>
  <c r="I81" i="409"/>
  <c r="H81" i="409"/>
  <c r="G81" i="409"/>
  <c r="M75" i="409"/>
  <c r="L75" i="409"/>
  <c r="K75" i="409"/>
  <c r="J75" i="409"/>
  <c r="I75" i="409"/>
  <c r="H75" i="409"/>
  <c r="G75" i="409"/>
  <c r="M69" i="409"/>
  <c r="L69" i="409"/>
  <c r="K69" i="409"/>
  <c r="J69" i="409"/>
  <c r="I69" i="409"/>
  <c r="H69" i="409"/>
  <c r="G69" i="409"/>
  <c r="M63" i="409"/>
  <c r="L63" i="409"/>
  <c r="K63" i="409"/>
  <c r="J63" i="409"/>
  <c r="I63" i="409"/>
  <c r="H63" i="409"/>
  <c r="G63" i="409"/>
  <c r="M57" i="409"/>
  <c r="L57" i="409"/>
  <c r="K57" i="409"/>
  <c r="J57" i="409"/>
  <c r="I57" i="409"/>
  <c r="H57" i="409"/>
  <c r="G57" i="409"/>
  <c r="M51" i="409"/>
  <c r="L51" i="409"/>
  <c r="K51" i="409"/>
  <c r="J51" i="409"/>
  <c r="I51" i="409"/>
  <c r="H51" i="409"/>
  <c r="G51" i="409"/>
  <c r="M45" i="409"/>
  <c r="L45" i="409"/>
  <c r="K45" i="409"/>
  <c r="J45" i="409"/>
  <c r="I45" i="409"/>
  <c r="H45" i="409"/>
  <c r="G45" i="409"/>
  <c r="M39" i="409"/>
  <c r="L39" i="409"/>
  <c r="K39" i="409"/>
  <c r="J39" i="409"/>
  <c r="I39" i="409"/>
  <c r="H39" i="409"/>
  <c r="G39" i="409"/>
  <c r="M33" i="409"/>
  <c r="L33" i="409"/>
  <c r="K33" i="409"/>
  <c r="J33" i="409"/>
  <c r="I33" i="409"/>
  <c r="H33" i="409"/>
  <c r="G33" i="409"/>
  <c r="M27" i="409"/>
  <c r="L27" i="409"/>
  <c r="K27" i="409"/>
  <c r="J27" i="409"/>
  <c r="I27" i="409"/>
  <c r="H27" i="409"/>
  <c r="G27" i="409"/>
  <c r="M267" i="408" l="1"/>
  <c r="L267" i="408"/>
  <c r="K267" i="408"/>
  <c r="J267" i="408"/>
  <c r="I267" i="408"/>
  <c r="H267" i="408"/>
  <c r="G267" i="408"/>
  <c r="M261" i="408"/>
  <c r="L261" i="408"/>
  <c r="K261" i="408"/>
  <c r="J261" i="408"/>
  <c r="I261" i="408"/>
  <c r="H261" i="408"/>
  <c r="G261" i="408"/>
  <c r="M255" i="408"/>
  <c r="L255" i="408"/>
  <c r="K255" i="408"/>
  <c r="J255" i="408"/>
  <c r="I255" i="408"/>
  <c r="H255" i="408"/>
  <c r="G255" i="408"/>
  <c r="M249" i="408"/>
  <c r="L249" i="408"/>
  <c r="K249" i="408"/>
  <c r="J249" i="408"/>
  <c r="I249" i="408"/>
  <c r="H249" i="408"/>
  <c r="G249" i="408"/>
  <c r="M243" i="408"/>
  <c r="L243" i="408"/>
  <c r="K243" i="408"/>
  <c r="J243" i="408"/>
  <c r="I243" i="408"/>
  <c r="H243" i="408"/>
  <c r="G243" i="408"/>
  <c r="M237" i="408"/>
  <c r="L237" i="408"/>
  <c r="K237" i="408"/>
  <c r="J237" i="408"/>
  <c r="I237" i="408"/>
  <c r="H237" i="408"/>
  <c r="G237" i="408"/>
  <c r="M231" i="408"/>
  <c r="L231" i="408"/>
  <c r="K231" i="408"/>
  <c r="J231" i="408"/>
  <c r="I231" i="408"/>
  <c r="H231" i="408"/>
  <c r="G231" i="408"/>
  <c r="M225" i="408"/>
  <c r="L225" i="408"/>
  <c r="K225" i="408"/>
  <c r="J225" i="408"/>
  <c r="I225" i="408"/>
  <c r="H225" i="408"/>
  <c r="G225" i="408"/>
  <c r="M219" i="408"/>
  <c r="L219" i="408"/>
  <c r="K219" i="408"/>
  <c r="J219" i="408"/>
  <c r="I219" i="408"/>
  <c r="H219" i="408"/>
  <c r="G219" i="408"/>
  <c r="M213" i="408"/>
  <c r="L213" i="408"/>
  <c r="K213" i="408"/>
  <c r="J213" i="408"/>
  <c r="I213" i="408"/>
  <c r="H213" i="408"/>
  <c r="G213" i="408"/>
  <c r="M207" i="408"/>
  <c r="L207" i="408"/>
  <c r="K207" i="408"/>
  <c r="J207" i="408"/>
  <c r="I207" i="408"/>
  <c r="H207" i="408"/>
  <c r="G207" i="408"/>
  <c r="M201" i="408"/>
  <c r="L201" i="408"/>
  <c r="K201" i="408"/>
  <c r="J201" i="408"/>
  <c r="I201" i="408"/>
  <c r="H201" i="408"/>
  <c r="G201" i="408"/>
  <c r="M195" i="408"/>
  <c r="L195" i="408"/>
  <c r="K195" i="408"/>
  <c r="J195" i="408"/>
  <c r="I195" i="408"/>
  <c r="H195" i="408"/>
  <c r="G195" i="408"/>
  <c r="M189" i="408"/>
  <c r="L189" i="408"/>
  <c r="K189" i="408"/>
  <c r="J189" i="408"/>
  <c r="I189" i="408"/>
  <c r="H189" i="408"/>
  <c r="G189" i="408"/>
  <c r="M183" i="408"/>
  <c r="L183" i="408"/>
  <c r="K183" i="408"/>
  <c r="J183" i="408"/>
  <c r="I183" i="408"/>
  <c r="H183" i="408"/>
  <c r="G183" i="408"/>
  <c r="M177" i="408"/>
  <c r="L177" i="408"/>
  <c r="K177" i="408"/>
  <c r="J177" i="408"/>
  <c r="I177" i="408"/>
  <c r="H177" i="408"/>
  <c r="G177" i="408"/>
  <c r="M171" i="408"/>
  <c r="L171" i="408"/>
  <c r="K171" i="408"/>
  <c r="J171" i="408"/>
  <c r="I171" i="408"/>
  <c r="H171" i="408"/>
  <c r="G171" i="408"/>
  <c r="M165" i="408"/>
  <c r="L165" i="408"/>
  <c r="K165" i="408"/>
  <c r="J165" i="408"/>
  <c r="I165" i="408"/>
  <c r="H165" i="408"/>
  <c r="G165" i="408"/>
  <c r="M159" i="408"/>
  <c r="L159" i="408"/>
  <c r="K159" i="408"/>
  <c r="J159" i="408"/>
  <c r="I159" i="408"/>
  <c r="H159" i="408"/>
  <c r="G159" i="408"/>
  <c r="M153" i="408"/>
  <c r="L153" i="408"/>
  <c r="K153" i="408"/>
  <c r="J153" i="408"/>
  <c r="I153" i="408"/>
  <c r="H153" i="408"/>
  <c r="G153" i="408"/>
  <c r="M147" i="408"/>
  <c r="L147" i="408"/>
  <c r="K147" i="408"/>
  <c r="J147" i="408"/>
  <c r="I147" i="408"/>
  <c r="H147" i="408"/>
  <c r="G147" i="408"/>
  <c r="M141" i="408"/>
  <c r="L141" i="408"/>
  <c r="K141" i="408"/>
  <c r="J141" i="408"/>
  <c r="I141" i="408"/>
  <c r="H141" i="408"/>
  <c r="G141" i="408"/>
  <c r="M135" i="408"/>
  <c r="L135" i="408"/>
  <c r="K135" i="408"/>
  <c r="J135" i="408"/>
  <c r="I135" i="408"/>
  <c r="H135" i="408"/>
  <c r="G135" i="408"/>
  <c r="M129" i="408"/>
  <c r="L129" i="408"/>
  <c r="K129" i="408"/>
  <c r="J129" i="408"/>
  <c r="I129" i="408"/>
  <c r="H129" i="408"/>
  <c r="G129" i="408"/>
  <c r="M123" i="408"/>
  <c r="L123" i="408"/>
  <c r="K123" i="408"/>
  <c r="J123" i="408"/>
  <c r="I123" i="408"/>
  <c r="H123" i="408"/>
  <c r="G123" i="408"/>
  <c r="M117" i="408"/>
  <c r="L117" i="408"/>
  <c r="K117" i="408"/>
  <c r="J117" i="408"/>
  <c r="I117" i="408"/>
  <c r="H117" i="408"/>
  <c r="G117" i="408"/>
  <c r="M111" i="408"/>
  <c r="L111" i="408"/>
  <c r="K111" i="408"/>
  <c r="J111" i="408"/>
  <c r="I111" i="408"/>
  <c r="H111" i="408"/>
  <c r="G111" i="408"/>
  <c r="M105" i="408"/>
  <c r="L105" i="408"/>
  <c r="K105" i="408"/>
  <c r="J105" i="408"/>
  <c r="I105" i="408"/>
  <c r="H105" i="408"/>
  <c r="G105" i="408"/>
  <c r="M99" i="408"/>
  <c r="L99" i="408"/>
  <c r="K99" i="408"/>
  <c r="J99" i="408"/>
  <c r="I99" i="408"/>
  <c r="H99" i="408"/>
  <c r="G99" i="408"/>
  <c r="M93" i="408"/>
  <c r="L93" i="408"/>
  <c r="K93" i="408"/>
  <c r="J93" i="408"/>
  <c r="I93" i="408"/>
  <c r="H93" i="408"/>
  <c r="G93" i="408"/>
  <c r="M87" i="408"/>
  <c r="L87" i="408"/>
  <c r="K87" i="408"/>
  <c r="J87" i="408"/>
  <c r="I87" i="408"/>
  <c r="H87" i="408"/>
  <c r="G87" i="408"/>
  <c r="M81" i="408"/>
  <c r="L81" i="408"/>
  <c r="K81" i="408"/>
  <c r="J81" i="408"/>
  <c r="I81" i="408"/>
  <c r="H81" i="408"/>
  <c r="G81" i="408"/>
  <c r="M75" i="408"/>
  <c r="L75" i="408"/>
  <c r="K75" i="408"/>
  <c r="J75" i="408"/>
  <c r="I75" i="408"/>
  <c r="H75" i="408"/>
  <c r="G75" i="408"/>
  <c r="M69" i="408"/>
  <c r="L69" i="408"/>
  <c r="K69" i="408"/>
  <c r="J69" i="408"/>
  <c r="I69" i="408"/>
  <c r="H69" i="408"/>
  <c r="G69" i="408"/>
  <c r="M63" i="408"/>
  <c r="L63" i="408"/>
  <c r="K63" i="408"/>
  <c r="J63" i="408"/>
  <c r="I63" i="408"/>
  <c r="H63" i="408"/>
  <c r="G63" i="408"/>
  <c r="M57" i="408"/>
  <c r="L57" i="408"/>
  <c r="K57" i="408"/>
  <c r="J57" i="408"/>
  <c r="I57" i="408"/>
  <c r="H57" i="408"/>
  <c r="G57" i="408"/>
  <c r="M51" i="408"/>
  <c r="L51" i="408"/>
  <c r="K51" i="408"/>
  <c r="J51" i="408"/>
  <c r="I51" i="408"/>
  <c r="H51" i="408"/>
  <c r="G51" i="408"/>
  <c r="M45" i="408"/>
  <c r="L45" i="408"/>
  <c r="K45" i="408"/>
  <c r="J45" i="408"/>
  <c r="I45" i="408"/>
  <c r="H45" i="408"/>
  <c r="G45" i="408"/>
  <c r="M39" i="408"/>
  <c r="L39" i="408"/>
  <c r="K39" i="408"/>
  <c r="J39" i="408"/>
  <c r="I39" i="408"/>
  <c r="H39" i="408"/>
  <c r="G39" i="408"/>
  <c r="M33" i="408"/>
  <c r="L33" i="408"/>
  <c r="K33" i="408"/>
  <c r="J33" i="408"/>
  <c r="I33" i="408"/>
  <c r="H33" i="408"/>
  <c r="G33" i="408"/>
  <c r="M27" i="408"/>
  <c r="L27" i="408"/>
  <c r="K27" i="408"/>
  <c r="J27" i="408"/>
  <c r="I27" i="408"/>
  <c r="H27" i="408"/>
  <c r="G27" i="408"/>
  <c r="M21" i="408"/>
  <c r="L21" i="408"/>
  <c r="K21" i="408"/>
  <c r="J21" i="408"/>
  <c r="I21" i="408"/>
  <c r="H21" i="408"/>
  <c r="G21" i="408"/>
  <c r="M15" i="408"/>
  <c r="L15" i="408"/>
  <c r="K15" i="408"/>
  <c r="J15" i="408"/>
  <c r="I15" i="408"/>
  <c r="H15" i="408"/>
  <c r="G15" i="408"/>
  <c r="M9" i="408"/>
  <c r="L9" i="408"/>
  <c r="K9" i="408"/>
  <c r="J9" i="408"/>
  <c r="I9" i="408"/>
  <c r="H9" i="408"/>
  <c r="G9" i="408"/>
  <c r="M267" i="407" l="1"/>
  <c r="L267" i="407"/>
  <c r="K267" i="407"/>
  <c r="J267" i="407"/>
  <c r="I267" i="407"/>
  <c r="H267" i="407"/>
  <c r="G267" i="407"/>
  <c r="M261" i="407"/>
  <c r="L261" i="407"/>
  <c r="K261" i="407"/>
  <c r="J261" i="407"/>
  <c r="I261" i="407"/>
  <c r="H261" i="407"/>
  <c r="G261" i="407"/>
  <c r="M255" i="407"/>
  <c r="L255" i="407"/>
  <c r="K255" i="407"/>
  <c r="J255" i="407"/>
  <c r="I255" i="407"/>
  <c r="H255" i="407"/>
  <c r="G255" i="407"/>
  <c r="M249" i="407"/>
  <c r="L249" i="407"/>
  <c r="K249" i="407"/>
  <c r="J249" i="407"/>
  <c r="I249" i="407"/>
  <c r="H249" i="407"/>
  <c r="G249" i="407"/>
  <c r="M243" i="407"/>
  <c r="L243" i="407"/>
  <c r="K243" i="407"/>
  <c r="J243" i="407"/>
  <c r="I243" i="407"/>
  <c r="H243" i="407"/>
  <c r="G243" i="407"/>
  <c r="M237" i="407"/>
  <c r="L237" i="407"/>
  <c r="K237" i="407"/>
  <c r="J237" i="407"/>
  <c r="I237" i="407"/>
  <c r="H237" i="407"/>
  <c r="G237" i="407"/>
  <c r="M231" i="407"/>
  <c r="L231" i="407"/>
  <c r="K231" i="407"/>
  <c r="J231" i="407"/>
  <c r="I231" i="407"/>
  <c r="H231" i="407"/>
  <c r="G231" i="407"/>
  <c r="M225" i="407"/>
  <c r="L225" i="407"/>
  <c r="K225" i="407"/>
  <c r="J225" i="407"/>
  <c r="I225" i="407"/>
  <c r="H225" i="407"/>
  <c r="G225" i="407"/>
  <c r="M219" i="407"/>
  <c r="L219" i="407"/>
  <c r="K219" i="407"/>
  <c r="J219" i="407"/>
  <c r="I219" i="407"/>
  <c r="H219" i="407"/>
  <c r="G219" i="407"/>
  <c r="M213" i="407"/>
  <c r="L213" i="407"/>
  <c r="K213" i="407"/>
  <c r="J213" i="407"/>
  <c r="I213" i="407"/>
  <c r="H213" i="407"/>
  <c r="G213" i="407"/>
  <c r="M207" i="407"/>
  <c r="L207" i="407"/>
  <c r="K207" i="407"/>
  <c r="J207" i="407"/>
  <c r="I207" i="407"/>
  <c r="H207" i="407"/>
  <c r="G207" i="407"/>
  <c r="M201" i="407"/>
  <c r="L201" i="407"/>
  <c r="K201" i="407"/>
  <c r="J201" i="407"/>
  <c r="I201" i="407"/>
  <c r="H201" i="407"/>
  <c r="G201" i="407"/>
  <c r="M195" i="407"/>
  <c r="L195" i="407"/>
  <c r="K195" i="407"/>
  <c r="J195" i="407"/>
  <c r="I195" i="407"/>
  <c r="H195" i="407"/>
  <c r="G195" i="407"/>
  <c r="M189" i="407"/>
  <c r="L189" i="407"/>
  <c r="K189" i="407"/>
  <c r="J189" i="407"/>
  <c r="I189" i="407"/>
  <c r="H189" i="407"/>
  <c r="G189" i="407"/>
  <c r="M183" i="407"/>
  <c r="L183" i="407"/>
  <c r="K183" i="407"/>
  <c r="J183" i="407"/>
  <c r="I183" i="407"/>
  <c r="H183" i="407"/>
  <c r="G183" i="407"/>
  <c r="M177" i="407"/>
  <c r="L177" i="407"/>
  <c r="K177" i="407"/>
  <c r="J177" i="407"/>
  <c r="I177" i="407"/>
  <c r="H177" i="407"/>
  <c r="G177" i="407"/>
  <c r="M9" i="407"/>
  <c r="L9" i="407"/>
  <c r="K9" i="407"/>
  <c r="J9" i="407"/>
  <c r="I9" i="407"/>
  <c r="H9" i="407"/>
  <c r="G9" i="407"/>
  <c r="M15" i="407"/>
  <c r="L15" i="407"/>
  <c r="K15" i="407"/>
  <c r="J15" i="407"/>
  <c r="I15" i="407"/>
  <c r="H15" i="407"/>
  <c r="G15" i="407"/>
  <c r="M21" i="407"/>
  <c r="L21" i="407"/>
  <c r="K21" i="407"/>
  <c r="J21" i="407"/>
  <c r="I21" i="407"/>
  <c r="H21" i="407"/>
  <c r="G21" i="407"/>
  <c r="M171" i="407"/>
  <c r="L171" i="407"/>
  <c r="K171" i="407"/>
  <c r="J171" i="407"/>
  <c r="I171" i="407"/>
  <c r="H171" i="407"/>
  <c r="G171" i="407"/>
  <c r="M165" i="407"/>
  <c r="L165" i="407"/>
  <c r="K165" i="407"/>
  <c r="J165" i="407"/>
  <c r="I165" i="407"/>
  <c r="H165" i="407"/>
  <c r="G165" i="407"/>
  <c r="M159" i="407"/>
  <c r="L159" i="407"/>
  <c r="K159" i="407"/>
  <c r="J159" i="407"/>
  <c r="I159" i="407"/>
  <c r="H159" i="407"/>
  <c r="G159" i="407"/>
  <c r="M153" i="407"/>
  <c r="L153" i="407"/>
  <c r="K153" i="407"/>
  <c r="J153" i="407"/>
  <c r="I153" i="407"/>
  <c r="H153" i="407"/>
  <c r="G153" i="407"/>
  <c r="M147" i="407"/>
  <c r="L147" i="407"/>
  <c r="K147" i="407"/>
  <c r="J147" i="407"/>
  <c r="I147" i="407"/>
  <c r="H147" i="407"/>
  <c r="G147" i="407"/>
  <c r="M141" i="407"/>
  <c r="L141" i="407"/>
  <c r="K141" i="407"/>
  <c r="J141" i="407"/>
  <c r="I141" i="407"/>
  <c r="H141" i="407"/>
  <c r="G141" i="407"/>
  <c r="M135" i="407"/>
  <c r="L135" i="407"/>
  <c r="K135" i="407"/>
  <c r="J135" i="407"/>
  <c r="I135" i="407"/>
  <c r="H135" i="407"/>
  <c r="G135" i="407"/>
  <c r="M129" i="407"/>
  <c r="L129" i="407"/>
  <c r="K129" i="407"/>
  <c r="J129" i="407"/>
  <c r="I129" i="407"/>
  <c r="H129" i="407"/>
  <c r="G129" i="407"/>
  <c r="M123" i="407"/>
  <c r="L123" i="407"/>
  <c r="K123" i="407"/>
  <c r="J123" i="407"/>
  <c r="I123" i="407"/>
  <c r="H123" i="407"/>
  <c r="G123" i="407"/>
  <c r="M117" i="407"/>
  <c r="L117" i="407"/>
  <c r="K117" i="407"/>
  <c r="J117" i="407"/>
  <c r="I117" i="407"/>
  <c r="H117" i="407"/>
  <c r="G117" i="407"/>
  <c r="M111" i="407"/>
  <c r="L111" i="407"/>
  <c r="K111" i="407"/>
  <c r="J111" i="407"/>
  <c r="I111" i="407"/>
  <c r="H111" i="407"/>
  <c r="G111" i="407"/>
  <c r="M105" i="407"/>
  <c r="L105" i="407"/>
  <c r="K105" i="407"/>
  <c r="J105" i="407"/>
  <c r="I105" i="407"/>
  <c r="H105" i="407"/>
  <c r="G105" i="407"/>
  <c r="M99" i="407"/>
  <c r="L99" i="407"/>
  <c r="K99" i="407"/>
  <c r="J99" i="407"/>
  <c r="I99" i="407"/>
  <c r="H99" i="407"/>
  <c r="G99" i="407"/>
  <c r="M93" i="407"/>
  <c r="L93" i="407"/>
  <c r="K93" i="407"/>
  <c r="J93" i="407"/>
  <c r="I93" i="407"/>
  <c r="H93" i="407"/>
  <c r="G93" i="407"/>
  <c r="M87" i="407"/>
  <c r="L87" i="407"/>
  <c r="K87" i="407"/>
  <c r="J87" i="407"/>
  <c r="I87" i="407"/>
  <c r="H87" i="407"/>
  <c r="G87" i="407"/>
  <c r="M81" i="407"/>
  <c r="L81" i="407"/>
  <c r="K81" i="407"/>
  <c r="J81" i="407"/>
  <c r="I81" i="407"/>
  <c r="H81" i="407"/>
  <c r="G81" i="407"/>
  <c r="M75" i="407"/>
  <c r="L75" i="407"/>
  <c r="K75" i="407"/>
  <c r="J75" i="407"/>
  <c r="I75" i="407"/>
  <c r="H75" i="407"/>
  <c r="G75" i="407"/>
  <c r="M69" i="407"/>
  <c r="L69" i="407"/>
  <c r="K69" i="407"/>
  <c r="J69" i="407"/>
  <c r="I69" i="407"/>
  <c r="H69" i="407"/>
  <c r="G69" i="407"/>
  <c r="M63" i="407"/>
  <c r="L63" i="407"/>
  <c r="K63" i="407"/>
  <c r="J63" i="407"/>
  <c r="I63" i="407"/>
  <c r="H63" i="407"/>
  <c r="G63" i="407"/>
  <c r="M57" i="407"/>
  <c r="L57" i="407"/>
  <c r="K57" i="407"/>
  <c r="J57" i="407"/>
  <c r="I57" i="407"/>
  <c r="H57" i="407"/>
  <c r="G57" i="407"/>
  <c r="M51" i="407"/>
  <c r="L51" i="407"/>
  <c r="K51" i="407"/>
  <c r="J51" i="407"/>
  <c r="I51" i="407"/>
  <c r="H51" i="407"/>
  <c r="G51" i="407"/>
  <c r="M45" i="407"/>
  <c r="L45" i="407"/>
  <c r="K45" i="407"/>
  <c r="J45" i="407"/>
  <c r="I45" i="407"/>
  <c r="H45" i="407"/>
  <c r="G45" i="407"/>
  <c r="M39" i="407"/>
  <c r="L39" i="407"/>
  <c r="K39" i="407"/>
  <c r="J39" i="407"/>
  <c r="I39" i="407"/>
  <c r="H39" i="407"/>
  <c r="G39" i="407"/>
  <c r="M33" i="407"/>
  <c r="L33" i="407"/>
  <c r="K33" i="407"/>
  <c r="J33" i="407"/>
  <c r="I33" i="407"/>
  <c r="H33" i="407"/>
  <c r="G33" i="407"/>
  <c r="M27" i="407"/>
  <c r="L27" i="407"/>
  <c r="K27" i="407"/>
  <c r="J27" i="407"/>
  <c r="I27" i="407"/>
  <c r="H27" i="407"/>
  <c r="G27" i="407"/>
  <c r="M267" i="406" l="1"/>
  <c r="L267" i="406"/>
  <c r="K267" i="406"/>
  <c r="J267" i="406"/>
  <c r="I267" i="406"/>
  <c r="H267" i="406"/>
  <c r="G267" i="406"/>
  <c r="M261" i="406"/>
  <c r="L261" i="406"/>
  <c r="K261" i="406"/>
  <c r="J261" i="406"/>
  <c r="I261" i="406"/>
  <c r="H261" i="406"/>
  <c r="G261" i="406"/>
  <c r="M255" i="406"/>
  <c r="L255" i="406"/>
  <c r="K255" i="406"/>
  <c r="J255" i="406"/>
  <c r="I255" i="406"/>
  <c r="H255" i="406"/>
  <c r="G255" i="406"/>
  <c r="M249" i="406"/>
  <c r="L249" i="406"/>
  <c r="K249" i="406"/>
  <c r="J249" i="406"/>
  <c r="I249" i="406"/>
  <c r="H249" i="406"/>
  <c r="G249" i="406"/>
  <c r="M243" i="406"/>
  <c r="L243" i="406"/>
  <c r="K243" i="406"/>
  <c r="J243" i="406"/>
  <c r="I243" i="406"/>
  <c r="H243" i="406"/>
  <c r="G243" i="406"/>
  <c r="M237" i="406"/>
  <c r="L237" i="406"/>
  <c r="K237" i="406"/>
  <c r="J237" i="406"/>
  <c r="I237" i="406"/>
  <c r="H237" i="406"/>
  <c r="G237" i="406"/>
  <c r="M231" i="406"/>
  <c r="L231" i="406"/>
  <c r="K231" i="406"/>
  <c r="J231" i="406"/>
  <c r="I231" i="406"/>
  <c r="H231" i="406"/>
  <c r="G231" i="406"/>
  <c r="M225" i="406"/>
  <c r="L225" i="406"/>
  <c r="K225" i="406"/>
  <c r="J225" i="406"/>
  <c r="I225" i="406"/>
  <c r="H225" i="406"/>
  <c r="G225" i="406"/>
  <c r="M219" i="406"/>
  <c r="L219" i="406"/>
  <c r="K219" i="406"/>
  <c r="J219" i="406"/>
  <c r="I219" i="406"/>
  <c r="H219" i="406"/>
  <c r="G219" i="406"/>
  <c r="M213" i="406"/>
  <c r="L213" i="406"/>
  <c r="K213" i="406"/>
  <c r="J213" i="406"/>
  <c r="I213" i="406"/>
  <c r="H213" i="406"/>
  <c r="G213" i="406"/>
  <c r="M207" i="406"/>
  <c r="L207" i="406"/>
  <c r="K207" i="406"/>
  <c r="J207" i="406"/>
  <c r="I207" i="406"/>
  <c r="H207" i="406"/>
  <c r="G207" i="406"/>
  <c r="M201" i="406"/>
  <c r="L201" i="406"/>
  <c r="K201" i="406"/>
  <c r="J201" i="406"/>
  <c r="I201" i="406"/>
  <c r="H201" i="406"/>
  <c r="G201" i="406"/>
  <c r="M195" i="406"/>
  <c r="L195" i="406"/>
  <c r="K195" i="406"/>
  <c r="J195" i="406"/>
  <c r="I195" i="406"/>
  <c r="H195" i="406"/>
  <c r="G195" i="406"/>
  <c r="M189" i="406"/>
  <c r="L189" i="406"/>
  <c r="K189" i="406"/>
  <c r="J189" i="406"/>
  <c r="I189" i="406"/>
  <c r="H189" i="406"/>
  <c r="G189" i="406"/>
  <c r="M183" i="406"/>
  <c r="L183" i="406"/>
  <c r="K183" i="406"/>
  <c r="J183" i="406"/>
  <c r="I183" i="406"/>
  <c r="H183" i="406"/>
  <c r="G183" i="406"/>
  <c r="M177" i="406"/>
  <c r="L177" i="406"/>
  <c r="K177" i="406"/>
  <c r="J177" i="406"/>
  <c r="I177" i="406"/>
  <c r="H177" i="406"/>
  <c r="G177" i="406"/>
  <c r="M171" i="406"/>
  <c r="L171" i="406"/>
  <c r="K171" i="406"/>
  <c r="J171" i="406"/>
  <c r="I171" i="406"/>
  <c r="H171" i="406"/>
  <c r="G171" i="406"/>
  <c r="M165" i="406"/>
  <c r="L165" i="406"/>
  <c r="K165" i="406"/>
  <c r="J165" i="406"/>
  <c r="I165" i="406"/>
  <c r="H165" i="406"/>
  <c r="G165" i="406"/>
  <c r="M159" i="406"/>
  <c r="L159" i="406"/>
  <c r="K159" i="406"/>
  <c r="J159" i="406"/>
  <c r="I159" i="406"/>
  <c r="H159" i="406"/>
  <c r="G159" i="406"/>
  <c r="M153" i="406"/>
  <c r="L153" i="406"/>
  <c r="K153" i="406"/>
  <c r="J153" i="406"/>
  <c r="I153" i="406"/>
  <c r="H153" i="406"/>
  <c r="G153" i="406"/>
  <c r="M147" i="406"/>
  <c r="L147" i="406"/>
  <c r="K147" i="406"/>
  <c r="J147" i="406"/>
  <c r="I147" i="406"/>
  <c r="H147" i="406"/>
  <c r="G147" i="406"/>
  <c r="M141" i="406"/>
  <c r="L141" i="406"/>
  <c r="K141" i="406"/>
  <c r="J141" i="406"/>
  <c r="I141" i="406"/>
  <c r="H141" i="406"/>
  <c r="G141" i="406"/>
  <c r="M135" i="406"/>
  <c r="L135" i="406"/>
  <c r="K135" i="406"/>
  <c r="J135" i="406"/>
  <c r="I135" i="406"/>
  <c r="H135" i="406"/>
  <c r="G135" i="406"/>
  <c r="M129" i="406"/>
  <c r="L129" i="406"/>
  <c r="K129" i="406"/>
  <c r="J129" i="406"/>
  <c r="I129" i="406"/>
  <c r="H129" i="406"/>
  <c r="G129" i="406"/>
  <c r="M123" i="406"/>
  <c r="L123" i="406"/>
  <c r="K123" i="406"/>
  <c r="J123" i="406"/>
  <c r="I123" i="406"/>
  <c r="H123" i="406"/>
  <c r="G123" i="406"/>
  <c r="M117" i="406"/>
  <c r="L117" i="406"/>
  <c r="K117" i="406"/>
  <c r="J117" i="406"/>
  <c r="I117" i="406"/>
  <c r="H117" i="406"/>
  <c r="G117" i="406"/>
  <c r="M111" i="406"/>
  <c r="L111" i="406"/>
  <c r="K111" i="406"/>
  <c r="J111" i="406"/>
  <c r="I111" i="406"/>
  <c r="H111" i="406"/>
  <c r="G111" i="406"/>
  <c r="M105" i="406"/>
  <c r="L105" i="406"/>
  <c r="K105" i="406"/>
  <c r="J105" i="406"/>
  <c r="I105" i="406"/>
  <c r="H105" i="406"/>
  <c r="G105" i="406"/>
  <c r="M99" i="406"/>
  <c r="L99" i="406"/>
  <c r="K99" i="406"/>
  <c r="J99" i="406"/>
  <c r="I99" i="406"/>
  <c r="H99" i="406"/>
  <c r="G99" i="406"/>
  <c r="M93" i="406"/>
  <c r="L93" i="406"/>
  <c r="K93" i="406"/>
  <c r="J93" i="406"/>
  <c r="I93" i="406"/>
  <c r="H93" i="406"/>
  <c r="G93" i="406"/>
  <c r="M87" i="406"/>
  <c r="L87" i="406"/>
  <c r="K87" i="406"/>
  <c r="J87" i="406"/>
  <c r="I87" i="406"/>
  <c r="H87" i="406"/>
  <c r="G87" i="406"/>
  <c r="M81" i="406"/>
  <c r="L81" i="406"/>
  <c r="K81" i="406"/>
  <c r="J81" i="406"/>
  <c r="I81" i="406"/>
  <c r="H81" i="406"/>
  <c r="G81" i="406"/>
  <c r="M75" i="406"/>
  <c r="L75" i="406"/>
  <c r="K75" i="406"/>
  <c r="J75" i="406"/>
  <c r="I75" i="406"/>
  <c r="H75" i="406"/>
  <c r="G75" i="406"/>
  <c r="M69" i="406"/>
  <c r="L69" i="406"/>
  <c r="K69" i="406"/>
  <c r="J69" i="406"/>
  <c r="I69" i="406"/>
  <c r="H69" i="406"/>
  <c r="G69" i="406"/>
  <c r="M63" i="406"/>
  <c r="L63" i="406"/>
  <c r="K63" i="406"/>
  <c r="J63" i="406"/>
  <c r="I63" i="406"/>
  <c r="H63" i="406"/>
  <c r="G63" i="406"/>
  <c r="M57" i="406"/>
  <c r="L57" i="406"/>
  <c r="K57" i="406"/>
  <c r="J57" i="406"/>
  <c r="I57" i="406"/>
  <c r="H57" i="406"/>
  <c r="G57" i="406"/>
  <c r="M51" i="406"/>
  <c r="L51" i="406"/>
  <c r="K51" i="406"/>
  <c r="J51" i="406"/>
  <c r="I51" i="406"/>
  <c r="H51" i="406"/>
  <c r="G51" i="406"/>
  <c r="M45" i="406"/>
  <c r="L45" i="406"/>
  <c r="K45" i="406"/>
  <c r="J45" i="406"/>
  <c r="I45" i="406"/>
  <c r="H45" i="406"/>
  <c r="G45" i="406"/>
  <c r="M39" i="406"/>
  <c r="L39" i="406"/>
  <c r="K39" i="406"/>
  <c r="J39" i="406"/>
  <c r="I39" i="406"/>
  <c r="H39" i="406"/>
  <c r="G39" i="406"/>
  <c r="M33" i="406"/>
  <c r="L33" i="406"/>
  <c r="K33" i="406"/>
  <c r="J33" i="406"/>
  <c r="I33" i="406"/>
  <c r="H33" i="406"/>
  <c r="G33" i="406"/>
  <c r="M27" i="406"/>
  <c r="L27" i="406"/>
  <c r="K27" i="406"/>
  <c r="J27" i="406"/>
  <c r="I27" i="406"/>
  <c r="H27" i="406"/>
  <c r="G27" i="406"/>
  <c r="M21" i="406"/>
  <c r="L21" i="406"/>
  <c r="K21" i="406"/>
  <c r="J21" i="406"/>
  <c r="I21" i="406"/>
  <c r="H21" i="406"/>
  <c r="G21" i="406"/>
  <c r="M15" i="406"/>
  <c r="L15" i="406"/>
  <c r="K15" i="406"/>
  <c r="J15" i="406"/>
  <c r="I15" i="406"/>
  <c r="H15" i="406"/>
  <c r="G15" i="406"/>
  <c r="M9" i="406"/>
  <c r="L9" i="406"/>
  <c r="K9" i="406"/>
  <c r="J9" i="406"/>
  <c r="I9" i="406"/>
  <c r="H9" i="406"/>
  <c r="G9" i="406"/>
  <c r="M267" i="405" l="1"/>
  <c r="L267" i="405"/>
  <c r="K267" i="405"/>
  <c r="J267" i="405"/>
  <c r="I267" i="405"/>
  <c r="H267" i="405"/>
  <c r="G267" i="405"/>
  <c r="M261" i="405"/>
  <c r="L261" i="405"/>
  <c r="K261" i="405"/>
  <c r="J261" i="405"/>
  <c r="I261" i="405"/>
  <c r="H261" i="405"/>
  <c r="G261" i="405"/>
  <c r="M255" i="405"/>
  <c r="L255" i="405"/>
  <c r="K255" i="405"/>
  <c r="J255" i="405"/>
  <c r="I255" i="405"/>
  <c r="H255" i="405"/>
  <c r="G255" i="405"/>
  <c r="M249" i="405"/>
  <c r="L249" i="405"/>
  <c r="K249" i="405"/>
  <c r="J249" i="405"/>
  <c r="I249" i="405"/>
  <c r="H249" i="405"/>
  <c r="G249" i="405"/>
  <c r="M243" i="405"/>
  <c r="L243" i="405"/>
  <c r="K243" i="405"/>
  <c r="J243" i="405"/>
  <c r="I243" i="405"/>
  <c r="H243" i="405"/>
  <c r="G243" i="405"/>
  <c r="M237" i="405"/>
  <c r="L237" i="405"/>
  <c r="K237" i="405"/>
  <c r="J237" i="405"/>
  <c r="I237" i="405"/>
  <c r="H237" i="405"/>
  <c r="G237" i="405"/>
  <c r="M231" i="405"/>
  <c r="L231" i="405"/>
  <c r="K231" i="405"/>
  <c r="J231" i="405"/>
  <c r="I231" i="405"/>
  <c r="H231" i="405"/>
  <c r="G231" i="405"/>
  <c r="M225" i="405"/>
  <c r="L225" i="405"/>
  <c r="K225" i="405"/>
  <c r="J225" i="405"/>
  <c r="I225" i="405"/>
  <c r="H225" i="405"/>
  <c r="G225" i="405"/>
  <c r="M219" i="405"/>
  <c r="L219" i="405"/>
  <c r="K219" i="405"/>
  <c r="J219" i="405"/>
  <c r="I219" i="405"/>
  <c r="H219" i="405"/>
  <c r="G219" i="405"/>
  <c r="M213" i="405"/>
  <c r="L213" i="405"/>
  <c r="K213" i="405"/>
  <c r="J213" i="405"/>
  <c r="I213" i="405"/>
  <c r="H213" i="405"/>
  <c r="G213" i="405"/>
  <c r="M207" i="405"/>
  <c r="L207" i="405"/>
  <c r="K207" i="405"/>
  <c r="J207" i="405"/>
  <c r="I207" i="405"/>
  <c r="H207" i="405"/>
  <c r="G207" i="405"/>
  <c r="M201" i="405"/>
  <c r="L201" i="405"/>
  <c r="K201" i="405"/>
  <c r="J201" i="405"/>
  <c r="I201" i="405"/>
  <c r="H201" i="405"/>
  <c r="G201" i="405"/>
  <c r="M195" i="405"/>
  <c r="L195" i="405"/>
  <c r="K195" i="405"/>
  <c r="J195" i="405"/>
  <c r="I195" i="405"/>
  <c r="H195" i="405"/>
  <c r="G195" i="405"/>
  <c r="M189" i="405"/>
  <c r="L189" i="405"/>
  <c r="K189" i="405"/>
  <c r="J189" i="405"/>
  <c r="I189" i="405"/>
  <c r="H189" i="405"/>
  <c r="G189" i="405"/>
  <c r="M183" i="405"/>
  <c r="L183" i="405"/>
  <c r="K183" i="405"/>
  <c r="J183" i="405"/>
  <c r="I183" i="405"/>
  <c r="H183" i="405"/>
  <c r="G183" i="405"/>
  <c r="M177" i="405"/>
  <c r="L177" i="405"/>
  <c r="K177" i="405"/>
  <c r="J177" i="405"/>
  <c r="I177" i="405"/>
  <c r="H177" i="405"/>
  <c r="G177" i="405"/>
  <c r="M9" i="405"/>
  <c r="L9" i="405"/>
  <c r="K9" i="405"/>
  <c r="J9" i="405"/>
  <c r="I9" i="405"/>
  <c r="H9" i="405"/>
  <c r="G9" i="405"/>
  <c r="M15" i="405"/>
  <c r="L15" i="405"/>
  <c r="K15" i="405"/>
  <c r="J15" i="405"/>
  <c r="I15" i="405"/>
  <c r="H15" i="405"/>
  <c r="G15" i="405"/>
  <c r="M21" i="405"/>
  <c r="L21" i="405"/>
  <c r="K21" i="405"/>
  <c r="J21" i="405"/>
  <c r="I21" i="405"/>
  <c r="H21" i="405"/>
  <c r="G21" i="405"/>
  <c r="M171" i="405"/>
  <c r="L171" i="405"/>
  <c r="K171" i="405"/>
  <c r="J171" i="405"/>
  <c r="I171" i="405"/>
  <c r="H171" i="405"/>
  <c r="G171" i="405"/>
  <c r="M165" i="405"/>
  <c r="L165" i="405"/>
  <c r="K165" i="405"/>
  <c r="J165" i="405"/>
  <c r="I165" i="405"/>
  <c r="H165" i="405"/>
  <c r="G165" i="405"/>
  <c r="M159" i="405"/>
  <c r="L159" i="405"/>
  <c r="K159" i="405"/>
  <c r="J159" i="405"/>
  <c r="I159" i="405"/>
  <c r="H159" i="405"/>
  <c r="G159" i="405"/>
  <c r="M153" i="405"/>
  <c r="L153" i="405"/>
  <c r="K153" i="405"/>
  <c r="J153" i="405"/>
  <c r="I153" i="405"/>
  <c r="H153" i="405"/>
  <c r="G153" i="405"/>
  <c r="M147" i="405"/>
  <c r="L147" i="405"/>
  <c r="K147" i="405"/>
  <c r="J147" i="405"/>
  <c r="I147" i="405"/>
  <c r="H147" i="405"/>
  <c r="G147" i="405"/>
  <c r="M141" i="405"/>
  <c r="L141" i="405"/>
  <c r="K141" i="405"/>
  <c r="J141" i="405"/>
  <c r="I141" i="405"/>
  <c r="H141" i="405"/>
  <c r="G141" i="405"/>
  <c r="M135" i="405"/>
  <c r="L135" i="405"/>
  <c r="K135" i="405"/>
  <c r="J135" i="405"/>
  <c r="I135" i="405"/>
  <c r="H135" i="405"/>
  <c r="G135" i="405"/>
  <c r="M129" i="405"/>
  <c r="L129" i="405"/>
  <c r="K129" i="405"/>
  <c r="J129" i="405"/>
  <c r="I129" i="405"/>
  <c r="H129" i="405"/>
  <c r="G129" i="405"/>
  <c r="M123" i="405"/>
  <c r="L123" i="405"/>
  <c r="K123" i="405"/>
  <c r="J123" i="405"/>
  <c r="I123" i="405"/>
  <c r="H123" i="405"/>
  <c r="G123" i="405"/>
  <c r="M117" i="405"/>
  <c r="L117" i="405"/>
  <c r="K117" i="405"/>
  <c r="J117" i="405"/>
  <c r="I117" i="405"/>
  <c r="H117" i="405"/>
  <c r="G117" i="405"/>
  <c r="M111" i="405"/>
  <c r="L111" i="405"/>
  <c r="K111" i="405"/>
  <c r="J111" i="405"/>
  <c r="I111" i="405"/>
  <c r="H111" i="405"/>
  <c r="G111" i="405"/>
  <c r="M105" i="405"/>
  <c r="L105" i="405"/>
  <c r="K105" i="405"/>
  <c r="J105" i="405"/>
  <c r="I105" i="405"/>
  <c r="H105" i="405"/>
  <c r="G105" i="405"/>
  <c r="M99" i="405"/>
  <c r="L99" i="405"/>
  <c r="K99" i="405"/>
  <c r="J99" i="405"/>
  <c r="I99" i="405"/>
  <c r="H99" i="405"/>
  <c r="G99" i="405"/>
  <c r="M93" i="405"/>
  <c r="L93" i="405"/>
  <c r="K93" i="405"/>
  <c r="J93" i="405"/>
  <c r="I93" i="405"/>
  <c r="H93" i="405"/>
  <c r="G93" i="405"/>
  <c r="M87" i="405"/>
  <c r="L87" i="405"/>
  <c r="K87" i="405"/>
  <c r="J87" i="405"/>
  <c r="I87" i="405"/>
  <c r="H87" i="405"/>
  <c r="G87" i="405"/>
  <c r="M81" i="405"/>
  <c r="L81" i="405"/>
  <c r="K81" i="405"/>
  <c r="J81" i="405"/>
  <c r="I81" i="405"/>
  <c r="H81" i="405"/>
  <c r="G81" i="405"/>
  <c r="M75" i="405"/>
  <c r="L75" i="405"/>
  <c r="K75" i="405"/>
  <c r="J75" i="405"/>
  <c r="I75" i="405"/>
  <c r="H75" i="405"/>
  <c r="G75" i="405"/>
  <c r="M69" i="405"/>
  <c r="L69" i="405"/>
  <c r="K69" i="405"/>
  <c r="J69" i="405"/>
  <c r="I69" i="405"/>
  <c r="H69" i="405"/>
  <c r="G69" i="405"/>
  <c r="M63" i="405"/>
  <c r="L63" i="405"/>
  <c r="K63" i="405"/>
  <c r="J63" i="405"/>
  <c r="I63" i="405"/>
  <c r="H63" i="405"/>
  <c r="G63" i="405"/>
  <c r="M57" i="405"/>
  <c r="L57" i="405"/>
  <c r="K57" i="405"/>
  <c r="J57" i="405"/>
  <c r="I57" i="405"/>
  <c r="H57" i="405"/>
  <c r="G57" i="405"/>
  <c r="M51" i="405"/>
  <c r="L51" i="405"/>
  <c r="K51" i="405"/>
  <c r="J51" i="405"/>
  <c r="I51" i="405"/>
  <c r="H51" i="405"/>
  <c r="G51" i="405"/>
  <c r="M45" i="405"/>
  <c r="L45" i="405"/>
  <c r="K45" i="405"/>
  <c r="J45" i="405"/>
  <c r="I45" i="405"/>
  <c r="H45" i="405"/>
  <c r="G45" i="405"/>
  <c r="M39" i="405"/>
  <c r="L39" i="405"/>
  <c r="K39" i="405"/>
  <c r="J39" i="405"/>
  <c r="I39" i="405"/>
  <c r="H39" i="405"/>
  <c r="G39" i="405"/>
  <c r="M33" i="405"/>
  <c r="L33" i="405"/>
  <c r="K33" i="405"/>
  <c r="J33" i="405"/>
  <c r="I33" i="405"/>
  <c r="H33" i="405"/>
  <c r="G33" i="405"/>
  <c r="M27" i="405"/>
  <c r="L27" i="405"/>
  <c r="K27" i="405"/>
  <c r="J27" i="405"/>
  <c r="I27" i="405"/>
  <c r="H27" i="405"/>
  <c r="G27" i="405"/>
  <c r="M267" i="404" l="1"/>
  <c r="L267" i="404"/>
  <c r="K267" i="404"/>
  <c r="J267" i="404"/>
  <c r="I267" i="404"/>
  <c r="H267" i="404"/>
  <c r="G267" i="404"/>
  <c r="M261" i="404"/>
  <c r="L261" i="404"/>
  <c r="K261" i="404"/>
  <c r="J261" i="404"/>
  <c r="I261" i="404"/>
  <c r="H261" i="404"/>
  <c r="G261" i="404"/>
  <c r="M255" i="404"/>
  <c r="L255" i="404"/>
  <c r="K255" i="404"/>
  <c r="J255" i="404"/>
  <c r="I255" i="404"/>
  <c r="H255" i="404"/>
  <c r="G255" i="404"/>
  <c r="M249" i="404"/>
  <c r="L249" i="404"/>
  <c r="K249" i="404"/>
  <c r="J249" i="404"/>
  <c r="I249" i="404"/>
  <c r="H249" i="404"/>
  <c r="G249" i="404"/>
  <c r="M243" i="404"/>
  <c r="L243" i="404"/>
  <c r="K243" i="404"/>
  <c r="J243" i="404"/>
  <c r="I243" i="404"/>
  <c r="H243" i="404"/>
  <c r="G243" i="404"/>
  <c r="M237" i="404"/>
  <c r="L237" i="404"/>
  <c r="K237" i="404"/>
  <c r="J237" i="404"/>
  <c r="I237" i="404"/>
  <c r="H237" i="404"/>
  <c r="G237" i="404"/>
  <c r="M231" i="404"/>
  <c r="L231" i="404"/>
  <c r="K231" i="404"/>
  <c r="J231" i="404"/>
  <c r="I231" i="404"/>
  <c r="H231" i="404"/>
  <c r="G231" i="404"/>
  <c r="M225" i="404"/>
  <c r="L225" i="404"/>
  <c r="K225" i="404"/>
  <c r="J225" i="404"/>
  <c r="I225" i="404"/>
  <c r="H225" i="404"/>
  <c r="G225" i="404"/>
  <c r="M219" i="404"/>
  <c r="L219" i="404"/>
  <c r="K219" i="404"/>
  <c r="J219" i="404"/>
  <c r="I219" i="404"/>
  <c r="H219" i="404"/>
  <c r="G219" i="404"/>
  <c r="M213" i="404"/>
  <c r="L213" i="404"/>
  <c r="K213" i="404"/>
  <c r="J213" i="404"/>
  <c r="I213" i="404"/>
  <c r="H213" i="404"/>
  <c r="G213" i="404"/>
  <c r="M207" i="404"/>
  <c r="L207" i="404"/>
  <c r="K207" i="404"/>
  <c r="J207" i="404"/>
  <c r="I207" i="404"/>
  <c r="H207" i="404"/>
  <c r="G207" i="404"/>
  <c r="M201" i="404"/>
  <c r="L201" i="404"/>
  <c r="K201" i="404"/>
  <c r="J201" i="404"/>
  <c r="I201" i="404"/>
  <c r="H201" i="404"/>
  <c r="G201" i="404"/>
  <c r="M195" i="404"/>
  <c r="L195" i="404"/>
  <c r="K195" i="404"/>
  <c r="J195" i="404"/>
  <c r="I195" i="404"/>
  <c r="H195" i="404"/>
  <c r="G195" i="404"/>
  <c r="M189" i="404"/>
  <c r="L189" i="404"/>
  <c r="K189" i="404"/>
  <c r="J189" i="404"/>
  <c r="I189" i="404"/>
  <c r="H189" i="404"/>
  <c r="G189" i="404"/>
  <c r="M183" i="404"/>
  <c r="L183" i="404"/>
  <c r="K183" i="404"/>
  <c r="J183" i="404"/>
  <c r="I183" i="404"/>
  <c r="H183" i="404"/>
  <c r="G183" i="404"/>
  <c r="M177" i="404"/>
  <c r="L177" i="404"/>
  <c r="K177" i="404"/>
  <c r="J177" i="404"/>
  <c r="I177" i="404"/>
  <c r="H177" i="404"/>
  <c r="G177" i="404"/>
  <c r="M171" i="404"/>
  <c r="L171" i="404"/>
  <c r="K171" i="404"/>
  <c r="J171" i="404"/>
  <c r="I171" i="404"/>
  <c r="H171" i="404"/>
  <c r="G171" i="404"/>
  <c r="M165" i="404"/>
  <c r="L165" i="404"/>
  <c r="K165" i="404"/>
  <c r="J165" i="404"/>
  <c r="I165" i="404"/>
  <c r="H165" i="404"/>
  <c r="G165" i="404"/>
  <c r="M159" i="404"/>
  <c r="L159" i="404"/>
  <c r="K159" i="404"/>
  <c r="J159" i="404"/>
  <c r="I159" i="404"/>
  <c r="H159" i="404"/>
  <c r="G159" i="404"/>
  <c r="M153" i="404"/>
  <c r="L153" i="404"/>
  <c r="K153" i="404"/>
  <c r="J153" i="404"/>
  <c r="I153" i="404"/>
  <c r="H153" i="404"/>
  <c r="G153" i="404"/>
  <c r="M147" i="404"/>
  <c r="L147" i="404"/>
  <c r="K147" i="404"/>
  <c r="J147" i="404"/>
  <c r="I147" i="404"/>
  <c r="H147" i="404"/>
  <c r="G147" i="404"/>
  <c r="M141" i="404"/>
  <c r="L141" i="404"/>
  <c r="K141" i="404"/>
  <c r="J141" i="404"/>
  <c r="I141" i="404"/>
  <c r="H141" i="404"/>
  <c r="G141" i="404"/>
  <c r="M135" i="404"/>
  <c r="L135" i="404"/>
  <c r="K135" i="404"/>
  <c r="J135" i="404"/>
  <c r="I135" i="404"/>
  <c r="H135" i="404"/>
  <c r="G135" i="404"/>
  <c r="M129" i="404"/>
  <c r="L129" i="404"/>
  <c r="K129" i="404"/>
  <c r="J129" i="404"/>
  <c r="I129" i="404"/>
  <c r="H129" i="404"/>
  <c r="G129" i="404"/>
  <c r="M123" i="404"/>
  <c r="L123" i="404"/>
  <c r="K123" i="404"/>
  <c r="J123" i="404"/>
  <c r="I123" i="404"/>
  <c r="H123" i="404"/>
  <c r="G123" i="404"/>
  <c r="M117" i="404"/>
  <c r="L117" i="404"/>
  <c r="K117" i="404"/>
  <c r="J117" i="404"/>
  <c r="I117" i="404"/>
  <c r="H117" i="404"/>
  <c r="G117" i="404"/>
  <c r="M111" i="404"/>
  <c r="L111" i="404"/>
  <c r="K111" i="404"/>
  <c r="J111" i="404"/>
  <c r="I111" i="404"/>
  <c r="H111" i="404"/>
  <c r="G111" i="404"/>
  <c r="M105" i="404"/>
  <c r="L105" i="404"/>
  <c r="K105" i="404"/>
  <c r="J105" i="404"/>
  <c r="I105" i="404"/>
  <c r="H105" i="404"/>
  <c r="G105" i="404"/>
  <c r="M99" i="404"/>
  <c r="L99" i="404"/>
  <c r="K99" i="404"/>
  <c r="J99" i="404"/>
  <c r="I99" i="404"/>
  <c r="H99" i="404"/>
  <c r="G99" i="404"/>
  <c r="M93" i="404"/>
  <c r="L93" i="404"/>
  <c r="K93" i="404"/>
  <c r="J93" i="404"/>
  <c r="I93" i="404"/>
  <c r="H93" i="404"/>
  <c r="G93" i="404"/>
  <c r="M87" i="404"/>
  <c r="L87" i="404"/>
  <c r="K87" i="404"/>
  <c r="J87" i="404"/>
  <c r="I87" i="404"/>
  <c r="H87" i="404"/>
  <c r="G87" i="404"/>
  <c r="M81" i="404"/>
  <c r="L81" i="404"/>
  <c r="K81" i="404"/>
  <c r="J81" i="404"/>
  <c r="I81" i="404"/>
  <c r="H81" i="404"/>
  <c r="G81" i="404"/>
  <c r="M75" i="404"/>
  <c r="L75" i="404"/>
  <c r="K75" i="404"/>
  <c r="J75" i="404"/>
  <c r="I75" i="404"/>
  <c r="H75" i="404"/>
  <c r="G75" i="404"/>
  <c r="M69" i="404"/>
  <c r="L69" i="404"/>
  <c r="K69" i="404"/>
  <c r="J69" i="404"/>
  <c r="I69" i="404"/>
  <c r="H69" i="404"/>
  <c r="G69" i="404"/>
  <c r="M63" i="404"/>
  <c r="L63" i="404"/>
  <c r="K63" i="404"/>
  <c r="J63" i="404"/>
  <c r="I63" i="404"/>
  <c r="H63" i="404"/>
  <c r="G63" i="404"/>
  <c r="M57" i="404"/>
  <c r="L57" i="404"/>
  <c r="K57" i="404"/>
  <c r="J57" i="404"/>
  <c r="I57" i="404"/>
  <c r="H57" i="404"/>
  <c r="G57" i="404"/>
  <c r="M51" i="404"/>
  <c r="L51" i="404"/>
  <c r="K51" i="404"/>
  <c r="J51" i="404"/>
  <c r="I51" i="404"/>
  <c r="H51" i="404"/>
  <c r="G51" i="404"/>
  <c r="M45" i="404"/>
  <c r="L45" i="404"/>
  <c r="K45" i="404"/>
  <c r="J45" i="404"/>
  <c r="I45" i="404"/>
  <c r="H45" i="404"/>
  <c r="G45" i="404"/>
  <c r="M39" i="404"/>
  <c r="L39" i="404"/>
  <c r="K39" i="404"/>
  <c r="J39" i="404"/>
  <c r="I39" i="404"/>
  <c r="H39" i="404"/>
  <c r="G39" i="404"/>
  <c r="M33" i="404"/>
  <c r="L33" i="404"/>
  <c r="K33" i="404"/>
  <c r="J33" i="404"/>
  <c r="I33" i="404"/>
  <c r="H33" i="404"/>
  <c r="G33" i="404"/>
  <c r="M27" i="404"/>
  <c r="L27" i="404"/>
  <c r="K27" i="404"/>
  <c r="J27" i="404"/>
  <c r="I27" i="404"/>
  <c r="H27" i="404"/>
  <c r="G27" i="404"/>
  <c r="M21" i="404"/>
  <c r="L21" i="404"/>
  <c r="K21" i="404"/>
  <c r="J21" i="404"/>
  <c r="I21" i="404"/>
  <c r="H21" i="404"/>
  <c r="G21" i="404"/>
  <c r="M15" i="404"/>
  <c r="L15" i="404"/>
  <c r="K15" i="404"/>
  <c r="J15" i="404"/>
  <c r="I15" i="404"/>
  <c r="H15" i="404"/>
  <c r="G15" i="404"/>
  <c r="M9" i="404"/>
  <c r="L9" i="404"/>
  <c r="K9" i="404"/>
  <c r="J9" i="404"/>
  <c r="I9" i="404"/>
  <c r="H9" i="404"/>
  <c r="G9" i="404"/>
  <c r="M267" i="403" l="1"/>
  <c r="L267" i="403"/>
  <c r="K267" i="403"/>
  <c r="J267" i="403"/>
  <c r="I267" i="403"/>
  <c r="H267" i="403"/>
  <c r="G267" i="403"/>
  <c r="M261" i="403"/>
  <c r="L261" i="403"/>
  <c r="K261" i="403"/>
  <c r="J261" i="403"/>
  <c r="I261" i="403"/>
  <c r="H261" i="403"/>
  <c r="G261" i="403"/>
  <c r="M255" i="403"/>
  <c r="L255" i="403"/>
  <c r="K255" i="403"/>
  <c r="J255" i="403"/>
  <c r="I255" i="403"/>
  <c r="H255" i="403"/>
  <c r="G255" i="403"/>
  <c r="M249" i="403"/>
  <c r="L249" i="403"/>
  <c r="K249" i="403"/>
  <c r="J249" i="403"/>
  <c r="I249" i="403"/>
  <c r="H249" i="403"/>
  <c r="G249" i="403"/>
  <c r="M243" i="403"/>
  <c r="L243" i="403"/>
  <c r="K243" i="403"/>
  <c r="J243" i="403"/>
  <c r="I243" i="403"/>
  <c r="H243" i="403"/>
  <c r="G243" i="403"/>
  <c r="M237" i="403"/>
  <c r="L237" i="403"/>
  <c r="K237" i="403"/>
  <c r="J237" i="403"/>
  <c r="I237" i="403"/>
  <c r="H237" i="403"/>
  <c r="G237" i="403"/>
  <c r="M231" i="403"/>
  <c r="L231" i="403"/>
  <c r="K231" i="403"/>
  <c r="J231" i="403"/>
  <c r="I231" i="403"/>
  <c r="H231" i="403"/>
  <c r="G231" i="403"/>
  <c r="M225" i="403"/>
  <c r="L225" i="403"/>
  <c r="K225" i="403"/>
  <c r="J225" i="403"/>
  <c r="I225" i="403"/>
  <c r="H225" i="403"/>
  <c r="G225" i="403"/>
  <c r="M219" i="403"/>
  <c r="L219" i="403"/>
  <c r="K219" i="403"/>
  <c r="J219" i="403"/>
  <c r="I219" i="403"/>
  <c r="H219" i="403"/>
  <c r="G219" i="403"/>
  <c r="M213" i="403"/>
  <c r="L213" i="403"/>
  <c r="K213" i="403"/>
  <c r="J213" i="403"/>
  <c r="I213" i="403"/>
  <c r="H213" i="403"/>
  <c r="G213" i="403"/>
  <c r="M207" i="403"/>
  <c r="L207" i="403"/>
  <c r="K207" i="403"/>
  <c r="J207" i="403"/>
  <c r="I207" i="403"/>
  <c r="H207" i="403"/>
  <c r="G207" i="403"/>
  <c r="M201" i="403"/>
  <c r="L201" i="403"/>
  <c r="K201" i="403"/>
  <c r="J201" i="403"/>
  <c r="I201" i="403"/>
  <c r="H201" i="403"/>
  <c r="G201" i="403"/>
  <c r="M195" i="403"/>
  <c r="L195" i="403"/>
  <c r="K195" i="403"/>
  <c r="J195" i="403"/>
  <c r="I195" i="403"/>
  <c r="H195" i="403"/>
  <c r="G195" i="403"/>
  <c r="M189" i="403"/>
  <c r="L189" i="403"/>
  <c r="K189" i="403"/>
  <c r="J189" i="403"/>
  <c r="I189" i="403"/>
  <c r="H189" i="403"/>
  <c r="G189" i="403"/>
  <c r="M183" i="403"/>
  <c r="L183" i="403"/>
  <c r="K183" i="403"/>
  <c r="J183" i="403"/>
  <c r="I183" i="403"/>
  <c r="H183" i="403"/>
  <c r="G183" i="403"/>
  <c r="M177" i="403"/>
  <c r="L177" i="403"/>
  <c r="K177" i="403"/>
  <c r="J177" i="403"/>
  <c r="I177" i="403"/>
  <c r="H177" i="403"/>
  <c r="G177" i="403"/>
  <c r="M171" i="403"/>
  <c r="L171" i="403"/>
  <c r="K171" i="403"/>
  <c r="J171" i="403"/>
  <c r="I171" i="403"/>
  <c r="H171" i="403"/>
  <c r="G171" i="403"/>
  <c r="M165" i="403"/>
  <c r="L165" i="403"/>
  <c r="K165" i="403"/>
  <c r="J165" i="403"/>
  <c r="I165" i="403"/>
  <c r="H165" i="403"/>
  <c r="G165" i="403"/>
  <c r="M159" i="403"/>
  <c r="L159" i="403"/>
  <c r="K159" i="403"/>
  <c r="J159" i="403"/>
  <c r="I159" i="403"/>
  <c r="H159" i="403"/>
  <c r="G159" i="403"/>
  <c r="M153" i="403"/>
  <c r="L153" i="403"/>
  <c r="K153" i="403"/>
  <c r="J153" i="403"/>
  <c r="I153" i="403"/>
  <c r="H153" i="403"/>
  <c r="G153" i="403"/>
  <c r="M147" i="403"/>
  <c r="L147" i="403"/>
  <c r="K147" i="403"/>
  <c r="J147" i="403"/>
  <c r="I147" i="403"/>
  <c r="H147" i="403"/>
  <c r="G147" i="403"/>
  <c r="M141" i="403"/>
  <c r="L141" i="403"/>
  <c r="K141" i="403"/>
  <c r="J141" i="403"/>
  <c r="I141" i="403"/>
  <c r="H141" i="403"/>
  <c r="G141" i="403"/>
  <c r="M135" i="403"/>
  <c r="L135" i="403"/>
  <c r="K135" i="403"/>
  <c r="J135" i="403"/>
  <c r="I135" i="403"/>
  <c r="H135" i="403"/>
  <c r="G135" i="403"/>
  <c r="M129" i="403"/>
  <c r="L129" i="403"/>
  <c r="K129" i="403"/>
  <c r="J129" i="403"/>
  <c r="I129" i="403"/>
  <c r="H129" i="403"/>
  <c r="G129" i="403"/>
  <c r="M123" i="403"/>
  <c r="L123" i="403"/>
  <c r="K123" i="403"/>
  <c r="J123" i="403"/>
  <c r="I123" i="403"/>
  <c r="H123" i="403"/>
  <c r="G123" i="403"/>
  <c r="M117" i="403"/>
  <c r="L117" i="403"/>
  <c r="K117" i="403"/>
  <c r="J117" i="403"/>
  <c r="I117" i="403"/>
  <c r="H117" i="403"/>
  <c r="G117" i="403"/>
  <c r="M111" i="403"/>
  <c r="L111" i="403"/>
  <c r="K111" i="403"/>
  <c r="J111" i="403"/>
  <c r="I111" i="403"/>
  <c r="H111" i="403"/>
  <c r="G111" i="403"/>
  <c r="M105" i="403"/>
  <c r="L105" i="403"/>
  <c r="K105" i="403"/>
  <c r="J105" i="403"/>
  <c r="I105" i="403"/>
  <c r="H105" i="403"/>
  <c r="G105" i="403"/>
  <c r="M99" i="403"/>
  <c r="L99" i="403"/>
  <c r="K99" i="403"/>
  <c r="J99" i="403"/>
  <c r="I99" i="403"/>
  <c r="H99" i="403"/>
  <c r="G99" i="403"/>
  <c r="M93" i="403"/>
  <c r="L93" i="403"/>
  <c r="K93" i="403"/>
  <c r="J93" i="403"/>
  <c r="I93" i="403"/>
  <c r="H93" i="403"/>
  <c r="G93" i="403"/>
  <c r="M87" i="403"/>
  <c r="L87" i="403"/>
  <c r="K87" i="403"/>
  <c r="J87" i="403"/>
  <c r="I87" i="403"/>
  <c r="H87" i="403"/>
  <c r="G87" i="403"/>
  <c r="M81" i="403"/>
  <c r="L81" i="403"/>
  <c r="K81" i="403"/>
  <c r="J81" i="403"/>
  <c r="I81" i="403"/>
  <c r="H81" i="403"/>
  <c r="G81" i="403"/>
  <c r="M75" i="403"/>
  <c r="L75" i="403"/>
  <c r="K75" i="403"/>
  <c r="J75" i="403"/>
  <c r="I75" i="403"/>
  <c r="H75" i="403"/>
  <c r="G75" i="403"/>
  <c r="M69" i="403"/>
  <c r="L69" i="403"/>
  <c r="K69" i="403"/>
  <c r="J69" i="403"/>
  <c r="I69" i="403"/>
  <c r="H69" i="403"/>
  <c r="G69" i="403"/>
  <c r="M63" i="403"/>
  <c r="L63" i="403"/>
  <c r="K63" i="403"/>
  <c r="J63" i="403"/>
  <c r="I63" i="403"/>
  <c r="H63" i="403"/>
  <c r="G63" i="403"/>
  <c r="M57" i="403"/>
  <c r="L57" i="403"/>
  <c r="K57" i="403"/>
  <c r="J57" i="403"/>
  <c r="I57" i="403"/>
  <c r="H57" i="403"/>
  <c r="G57" i="403"/>
  <c r="M51" i="403"/>
  <c r="L51" i="403"/>
  <c r="K51" i="403"/>
  <c r="J51" i="403"/>
  <c r="I51" i="403"/>
  <c r="H51" i="403"/>
  <c r="G51" i="403"/>
  <c r="M45" i="403"/>
  <c r="L45" i="403"/>
  <c r="K45" i="403"/>
  <c r="J45" i="403"/>
  <c r="I45" i="403"/>
  <c r="H45" i="403"/>
  <c r="G45" i="403"/>
  <c r="M39" i="403"/>
  <c r="L39" i="403"/>
  <c r="K39" i="403"/>
  <c r="J39" i="403"/>
  <c r="I39" i="403"/>
  <c r="H39" i="403"/>
  <c r="G39" i="403"/>
  <c r="M33" i="403"/>
  <c r="L33" i="403"/>
  <c r="K33" i="403"/>
  <c r="J33" i="403"/>
  <c r="I33" i="403"/>
  <c r="H33" i="403"/>
  <c r="G33" i="403"/>
  <c r="M27" i="403"/>
  <c r="L27" i="403"/>
  <c r="K27" i="403"/>
  <c r="J27" i="403"/>
  <c r="I27" i="403"/>
  <c r="H27" i="403"/>
  <c r="G27" i="403"/>
  <c r="M21" i="403"/>
  <c r="L21" i="403"/>
  <c r="K21" i="403"/>
  <c r="J21" i="403"/>
  <c r="I21" i="403"/>
  <c r="H21" i="403"/>
  <c r="G21" i="403"/>
  <c r="M15" i="403"/>
  <c r="L15" i="403"/>
  <c r="K15" i="403"/>
  <c r="J15" i="403"/>
  <c r="I15" i="403"/>
  <c r="H15" i="403"/>
  <c r="G15" i="403"/>
  <c r="M9" i="403"/>
  <c r="L9" i="403"/>
  <c r="K9" i="403"/>
  <c r="J9" i="403"/>
  <c r="I9" i="403"/>
  <c r="H9" i="403"/>
  <c r="G9" i="403"/>
  <c r="M267" i="402" l="1"/>
  <c r="L267" i="402"/>
  <c r="K267" i="402"/>
  <c r="J267" i="402"/>
  <c r="I267" i="402"/>
  <c r="H267" i="402"/>
  <c r="G267" i="402"/>
  <c r="M261" i="402"/>
  <c r="L261" i="402"/>
  <c r="K261" i="402"/>
  <c r="J261" i="402"/>
  <c r="I261" i="402"/>
  <c r="H261" i="402"/>
  <c r="G261" i="402"/>
  <c r="M255" i="402"/>
  <c r="L255" i="402"/>
  <c r="K255" i="402"/>
  <c r="J255" i="402"/>
  <c r="I255" i="402"/>
  <c r="H255" i="402"/>
  <c r="G255" i="402"/>
  <c r="M249" i="402"/>
  <c r="L249" i="402"/>
  <c r="K249" i="402"/>
  <c r="J249" i="402"/>
  <c r="I249" i="402"/>
  <c r="H249" i="402"/>
  <c r="G249" i="402"/>
  <c r="M243" i="402"/>
  <c r="L243" i="402"/>
  <c r="K243" i="402"/>
  <c r="J243" i="402"/>
  <c r="I243" i="402"/>
  <c r="H243" i="402"/>
  <c r="G243" i="402"/>
  <c r="M237" i="402"/>
  <c r="L237" i="402"/>
  <c r="K237" i="402"/>
  <c r="J237" i="402"/>
  <c r="I237" i="402"/>
  <c r="H237" i="402"/>
  <c r="G237" i="402"/>
  <c r="M231" i="402"/>
  <c r="L231" i="402"/>
  <c r="K231" i="402"/>
  <c r="J231" i="402"/>
  <c r="I231" i="402"/>
  <c r="H231" i="402"/>
  <c r="G231" i="402"/>
  <c r="M225" i="402"/>
  <c r="L225" i="402"/>
  <c r="K225" i="402"/>
  <c r="J225" i="402"/>
  <c r="I225" i="402"/>
  <c r="H225" i="402"/>
  <c r="G225" i="402"/>
  <c r="M219" i="402"/>
  <c r="L219" i="402"/>
  <c r="K219" i="402"/>
  <c r="J219" i="402"/>
  <c r="I219" i="402"/>
  <c r="H219" i="402"/>
  <c r="G219" i="402"/>
  <c r="M213" i="402"/>
  <c r="L213" i="402"/>
  <c r="K213" i="402"/>
  <c r="J213" i="402"/>
  <c r="I213" i="402"/>
  <c r="H213" i="402"/>
  <c r="G213" i="402"/>
  <c r="M207" i="402"/>
  <c r="L207" i="402"/>
  <c r="K207" i="402"/>
  <c r="J207" i="402"/>
  <c r="I207" i="402"/>
  <c r="H207" i="402"/>
  <c r="G207" i="402"/>
  <c r="M201" i="402"/>
  <c r="L201" i="402"/>
  <c r="K201" i="402"/>
  <c r="J201" i="402"/>
  <c r="I201" i="402"/>
  <c r="H201" i="402"/>
  <c r="G201" i="402"/>
  <c r="M195" i="402"/>
  <c r="L195" i="402"/>
  <c r="K195" i="402"/>
  <c r="J195" i="402"/>
  <c r="I195" i="402"/>
  <c r="H195" i="402"/>
  <c r="G195" i="402"/>
  <c r="M189" i="402"/>
  <c r="L189" i="402"/>
  <c r="K189" i="402"/>
  <c r="J189" i="402"/>
  <c r="I189" i="402"/>
  <c r="H189" i="402"/>
  <c r="G189" i="402"/>
  <c r="M183" i="402"/>
  <c r="L183" i="402"/>
  <c r="K183" i="402"/>
  <c r="J183" i="402"/>
  <c r="I183" i="402"/>
  <c r="H183" i="402"/>
  <c r="G183" i="402"/>
  <c r="M177" i="402"/>
  <c r="L177" i="402"/>
  <c r="K177" i="402"/>
  <c r="J177" i="402"/>
  <c r="I177" i="402"/>
  <c r="H177" i="402"/>
  <c r="G177" i="402"/>
  <c r="M171" i="402"/>
  <c r="L171" i="402"/>
  <c r="K171" i="402"/>
  <c r="J171" i="402"/>
  <c r="I171" i="402"/>
  <c r="H171" i="402"/>
  <c r="G171" i="402"/>
  <c r="M165" i="402"/>
  <c r="L165" i="402"/>
  <c r="K165" i="402"/>
  <c r="J165" i="402"/>
  <c r="I165" i="402"/>
  <c r="H165" i="402"/>
  <c r="G165" i="402"/>
  <c r="M9" i="402"/>
  <c r="L9" i="402"/>
  <c r="K9" i="402"/>
  <c r="J9" i="402"/>
  <c r="I9" i="402"/>
  <c r="H9" i="402"/>
  <c r="G9" i="402"/>
  <c r="M159" i="402"/>
  <c r="L159" i="402"/>
  <c r="K159" i="402"/>
  <c r="J159" i="402"/>
  <c r="I159" i="402"/>
  <c r="H159" i="402"/>
  <c r="G159" i="402"/>
  <c r="M153" i="402"/>
  <c r="L153" i="402"/>
  <c r="K153" i="402"/>
  <c r="J153" i="402"/>
  <c r="I153" i="402"/>
  <c r="H153" i="402"/>
  <c r="G153" i="402"/>
  <c r="M147" i="402"/>
  <c r="L147" i="402"/>
  <c r="K147" i="402"/>
  <c r="J147" i="402"/>
  <c r="I147" i="402"/>
  <c r="H147" i="402"/>
  <c r="G147" i="402"/>
  <c r="M141" i="402"/>
  <c r="L141" i="402"/>
  <c r="K141" i="402"/>
  <c r="J141" i="402"/>
  <c r="I141" i="402"/>
  <c r="H141" i="402"/>
  <c r="G141" i="402"/>
  <c r="M135" i="402"/>
  <c r="L135" i="402"/>
  <c r="K135" i="402"/>
  <c r="J135" i="402"/>
  <c r="I135" i="402"/>
  <c r="H135" i="402"/>
  <c r="G135" i="402"/>
  <c r="M129" i="402"/>
  <c r="L129" i="402"/>
  <c r="K129" i="402"/>
  <c r="J129" i="402"/>
  <c r="I129" i="402"/>
  <c r="H129" i="402"/>
  <c r="G129" i="402"/>
  <c r="M123" i="402"/>
  <c r="L123" i="402"/>
  <c r="K123" i="402"/>
  <c r="J123" i="402"/>
  <c r="I123" i="402"/>
  <c r="H123" i="402"/>
  <c r="G123" i="402"/>
  <c r="M117" i="402"/>
  <c r="L117" i="402"/>
  <c r="K117" i="402"/>
  <c r="J117" i="402"/>
  <c r="I117" i="402"/>
  <c r="H117" i="402"/>
  <c r="G117" i="402"/>
  <c r="M111" i="402"/>
  <c r="L111" i="402"/>
  <c r="K111" i="402"/>
  <c r="J111" i="402"/>
  <c r="I111" i="402"/>
  <c r="H111" i="402"/>
  <c r="G111" i="402"/>
  <c r="M105" i="402"/>
  <c r="L105" i="402"/>
  <c r="K105" i="402"/>
  <c r="J105" i="402"/>
  <c r="I105" i="402"/>
  <c r="H105" i="402"/>
  <c r="G105" i="402"/>
  <c r="M99" i="402"/>
  <c r="L99" i="402"/>
  <c r="K99" i="402"/>
  <c r="J99" i="402"/>
  <c r="I99" i="402"/>
  <c r="H99" i="402"/>
  <c r="G99" i="402"/>
  <c r="M93" i="402"/>
  <c r="L93" i="402"/>
  <c r="K93" i="402"/>
  <c r="J93" i="402"/>
  <c r="I93" i="402"/>
  <c r="H93" i="402"/>
  <c r="G93" i="402"/>
  <c r="M87" i="402"/>
  <c r="L87" i="402"/>
  <c r="K87" i="402"/>
  <c r="J87" i="402"/>
  <c r="I87" i="402"/>
  <c r="H87" i="402"/>
  <c r="G87" i="402"/>
  <c r="M81" i="402"/>
  <c r="L81" i="402"/>
  <c r="K81" i="402"/>
  <c r="J81" i="402"/>
  <c r="I81" i="402"/>
  <c r="H81" i="402"/>
  <c r="G81" i="402"/>
  <c r="M75" i="402"/>
  <c r="L75" i="402"/>
  <c r="K75" i="402"/>
  <c r="J75" i="402"/>
  <c r="I75" i="402"/>
  <c r="H75" i="402"/>
  <c r="G75" i="402"/>
  <c r="M69" i="402"/>
  <c r="L69" i="402"/>
  <c r="K69" i="402"/>
  <c r="J69" i="402"/>
  <c r="I69" i="402"/>
  <c r="H69" i="402"/>
  <c r="G69" i="402"/>
  <c r="M63" i="402"/>
  <c r="L63" i="402"/>
  <c r="K63" i="402"/>
  <c r="J63" i="402"/>
  <c r="I63" i="402"/>
  <c r="H63" i="402"/>
  <c r="G63" i="402"/>
  <c r="M57" i="402"/>
  <c r="L57" i="402"/>
  <c r="K57" i="402"/>
  <c r="J57" i="402"/>
  <c r="I57" i="402"/>
  <c r="H57" i="402"/>
  <c r="G57" i="402"/>
  <c r="M51" i="402"/>
  <c r="L51" i="402"/>
  <c r="K51" i="402"/>
  <c r="J51" i="402"/>
  <c r="I51" i="402"/>
  <c r="H51" i="402"/>
  <c r="G51" i="402"/>
  <c r="M45" i="402"/>
  <c r="L45" i="402"/>
  <c r="K45" i="402"/>
  <c r="J45" i="402"/>
  <c r="I45" i="402"/>
  <c r="H45" i="402"/>
  <c r="G45" i="402"/>
  <c r="M39" i="402"/>
  <c r="L39" i="402"/>
  <c r="K39" i="402"/>
  <c r="J39" i="402"/>
  <c r="I39" i="402"/>
  <c r="H39" i="402"/>
  <c r="G39" i="402"/>
  <c r="M33" i="402"/>
  <c r="L33" i="402"/>
  <c r="K33" i="402"/>
  <c r="J33" i="402"/>
  <c r="I33" i="402"/>
  <c r="H33" i="402"/>
  <c r="G33" i="402"/>
  <c r="M27" i="402"/>
  <c r="L27" i="402"/>
  <c r="K27" i="402"/>
  <c r="J27" i="402"/>
  <c r="I27" i="402"/>
  <c r="H27" i="402"/>
  <c r="G27" i="402"/>
  <c r="M21" i="402"/>
  <c r="L21" i="402"/>
  <c r="K21" i="402"/>
  <c r="J21" i="402"/>
  <c r="I21" i="402"/>
  <c r="H21" i="402"/>
  <c r="G21" i="402"/>
  <c r="M15" i="402"/>
  <c r="L15" i="402"/>
  <c r="K15" i="402"/>
  <c r="J15" i="402"/>
  <c r="I15" i="402"/>
  <c r="H15" i="402"/>
  <c r="G15" i="402"/>
  <c r="M267" i="401" l="1"/>
  <c r="L267" i="401"/>
  <c r="K267" i="401"/>
  <c r="J267" i="401"/>
  <c r="I267" i="401"/>
  <c r="H267" i="401"/>
  <c r="G267" i="401"/>
  <c r="M261" i="401"/>
  <c r="L261" i="401"/>
  <c r="K261" i="401"/>
  <c r="J261" i="401"/>
  <c r="I261" i="401"/>
  <c r="H261" i="401"/>
  <c r="G261" i="401"/>
  <c r="M255" i="401"/>
  <c r="L255" i="401"/>
  <c r="K255" i="401"/>
  <c r="J255" i="401"/>
  <c r="I255" i="401"/>
  <c r="H255" i="401"/>
  <c r="G255" i="401"/>
  <c r="M249" i="401"/>
  <c r="L249" i="401"/>
  <c r="K249" i="401"/>
  <c r="J249" i="401"/>
  <c r="I249" i="401"/>
  <c r="H249" i="401"/>
  <c r="G249" i="401"/>
  <c r="M243" i="401"/>
  <c r="L243" i="401"/>
  <c r="K243" i="401"/>
  <c r="J243" i="401"/>
  <c r="I243" i="401"/>
  <c r="H243" i="401"/>
  <c r="G243" i="401"/>
  <c r="M237" i="401"/>
  <c r="L237" i="401"/>
  <c r="K237" i="401"/>
  <c r="J237" i="401"/>
  <c r="I237" i="401"/>
  <c r="H237" i="401"/>
  <c r="G237" i="401"/>
  <c r="M231" i="401"/>
  <c r="L231" i="401"/>
  <c r="K231" i="401"/>
  <c r="J231" i="401"/>
  <c r="I231" i="401"/>
  <c r="H231" i="401"/>
  <c r="G231" i="401"/>
  <c r="M225" i="401"/>
  <c r="L225" i="401"/>
  <c r="K225" i="401"/>
  <c r="J225" i="401"/>
  <c r="I225" i="401"/>
  <c r="H225" i="401"/>
  <c r="G225" i="401"/>
  <c r="M219" i="401"/>
  <c r="L219" i="401"/>
  <c r="K219" i="401"/>
  <c r="J219" i="401"/>
  <c r="I219" i="401"/>
  <c r="H219" i="401"/>
  <c r="G219" i="401"/>
  <c r="M213" i="401"/>
  <c r="L213" i="401"/>
  <c r="K213" i="401"/>
  <c r="J213" i="401"/>
  <c r="I213" i="401"/>
  <c r="H213" i="401"/>
  <c r="G213" i="401"/>
  <c r="M207" i="401"/>
  <c r="L207" i="401"/>
  <c r="K207" i="401"/>
  <c r="J207" i="401"/>
  <c r="I207" i="401"/>
  <c r="H207" i="401"/>
  <c r="G207" i="401"/>
  <c r="M201" i="401"/>
  <c r="L201" i="401"/>
  <c r="K201" i="401"/>
  <c r="J201" i="401"/>
  <c r="I201" i="401"/>
  <c r="H201" i="401"/>
  <c r="G201" i="401"/>
  <c r="M195" i="401"/>
  <c r="L195" i="401"/>
  <c r="K195" i="401"/>
  <c r="J195" i="401"/>
  <c r="I195" i="401"/>
  <c r="H195" i="401"/>
  <c r="G195" i="401"/>
  <c r="M189" i="401"/>
  <c r="L189" i="401"/>
  <c r="K189" i="401"/>
  <c r="J189" i="401"/>
  <c r="I189" i="401"/>
  <c r="H189" i="401"/>
  <c r="G189" i="401"/>
  <c r="M183" i="401"/>
  <c r="L183" i="401"/>
  <c r="K183" i="401"/>
  <c r="J183" i="401"/>
  <c r="I183" i="401"/>
  <c r="H183" i="401"/>
  <c r="G183" i="401"/>
  <c r="M177" i="401"/>
  <c r="L177" i="401"/>
  <c r="K177" i="401"/>
  <c r="J177" i="401"/>
  <c r="I177" i="401"/>
  <c r="H177" i="401"/>
  <c r="G177" i="401"/>
  <c r="M171" i="401"/>
  <c r="L171" i="401"/>
  <c r="K171" i="401"/>
  <c r="J171" i="401"/>
  <c r="I171" i="401"/>
  <c r="H171" i="401"/>
  <c r="G171" i="401"/>
  <c r="M165" i="401"/>
  <c r="L165" i="401"/>
  <c r="K165" i="401"/>
  <c r="J165" i="401"/>
  <c r="I165" i="401"/>
  <c r="H165" i="401"/>
  <c r="G165" i="401"/>
  <c r="M159" i="401"/>
  <c r="L159" i="401"/>
  <c r="K159" i="401"/>
  <c r="J159" i="401"/>
  <c r="I159" i="401"/>
  <c r="H159" i="401"/>
  <c r="G159" i="401"/>
  <c r="M153" i="401"/>
  <c r="L153" i="401"/>
  <c r="K153" i="401"/>
  <c r="J153" i="401"/>
  <c r="I153" i="401"/>
  <c r="H153" i="401"/>
  <c r="G153" i="401"/>
  <c r="M147" i="401"/>
  <c r="L147" i="401"/>
  <c r="K147" i="401"/>
  <c r="J147" i="401"/>
  <c r="I147" i="401"/>
  <c r="H147" i="401"/>
  <c r="G147" i="401"/>
  <c r="M141" i="401"/>
  <c r="L141" i="401"/>
  <c r="K141" i="401"/>
  <c r="J141" i="401"/>
  <c r="I141" i="401"/>
  <c r="H141" i="401"/>
  <c r="G141" i="401"/>
  <c r="M135" i="401"/>
  <c r="L135" i="401"/>
  <c r="K135" i="401"/>
  <c r="J135" i="401"/>
  <c r="I135" i="401"/>
  <c r="H135" i="401"/>
  <c r="G135" i="401"/>
  <c r="M129" i="401"/>
  <c r="L129" i="401"/>
  <c r="K129" i="401"/>
  <c r="J129" i="401"/>
  <c r="I129" i="401"/>
  <c r="H129" i="401"/>
  <c r="G129" i="401"/>
  <c r="M123" i="401"/>
  <c r="L123" i="401"/>
  <c r="K123" i="401"/>
  <c r="J123" i="401"/>
  <c r="I123" i="401"/>
  <c r="H123" i="401"/>
  <c r="G123" i="401"/>
  <c r="M117" i="401"/>
  <c r="L117" i="401"/>
  <c r="K117" i="401"/>
  <c r="J117" i="401"/>
  <c r="I117" i="401"/>
  <c r="H117" i="401"/>
  <c r="G117" i="401"/>
  <c r="M111" i="401"/>
  <c r="L111" i="401"/>
  <c r="K111" i="401"/>
  <c r="J111" i="401"/>
  <c r="I111" i="401"/>
  <c r="H111" i="401"/>
  <c r="G111" i="401"/>
  <c r="M105" i="401"/>
  <c r="L105" i="401"/>
  <c r="K105" i="401"/>
  <c r="J105" i="401"/>
  <c r="I105" i="401"/>
  <c r="H105" i="401"/>
  <c r="G105" i="401"/>
  <c r="M99" i="401"/>
  <c r="L99" i="401"/>
  <c r="K99" i="401"/>
  <c r="J99" i="401"/>
  <c r="I99" i="401"/>
  <c r="H99" i="401"/>
  <c r="G99" i="401"/>
  <c r="M93" i="401"/>
  <c r="L93" i="401"/>
  <c r="K93" i="401"/>
  <c r="J93" i="401"/>
  <c r="I93" i="401"/>
  <c r="H93" i="401"/>
  <c r="G93" i="401"/>
  <c r="M87" i="401"/>
  <c r="L87" i="401"/>
  <c r="K87" i="401"/>
  <c r="J87" i="401"/>
  <c r="I87" i="401"/>
  <c r="H87" i="401"/>
  <c r="G87" i="401"/>
  <c r="M81" i="401"/>
  <c r="L81" i="401"/>
  <c r="K81" i="401"/>
  <c r="J81" i="401"/>
  <c r="I81" i="401"/>
  <c r="H81" i="401"/>
  <c r="G81" i="401"/>
  <c r="M75" i="401"/>
  <c r="L75" i="401"/>
  <c r="K75" i="401"/>
  <c r="J75" i="401"/>
  <c r="I75" i="401"/>
  <c r="H75" i="401"/>
  <c r="G75" i="401"/>
  <c r="M69" i="401"/>
  <c r="L69" i="401"/>
  <c r="K69" i="401"/>
  <c r="J69" i="401"/>
  <c r="I69" i="401"/>
  <c r="H69" i="401"/>
  <c r="G69" i="401"/>
  <c r="M63" i="401"/>
  <c r="L63" i="401"/>
  <c r="K63" i="401"/>
  <c r="J63" i="401"/>
  <c r="I63" i="401"/>
  <c r="H63" i="401"/>
  <c r="G63" i="401"/>
  <c r="M57" i="401"/>
  <c r="L57" i="401"/>
  <c r="K57" i="401"/>
  <c r="J57" i="401"/>
  <c r="I57" i="401"/>
  <c r="H57" i="401"/>
  <c r="G57" i="401"/>
  <c r="M51" i="401"/>
  <c r="L51" i="401"/>
  <c r="K51" i="401"/>
  <c r="J51" i="401"/>
  <c r="I51" i="401"/>
  <c r="H51" i="401"/>
  <c r="G51" i="401"/>
  <c r="M45" i="401"/>
  <c r="L45" i="401"/>
  <c r="K45" i="401"/>
  <c r="J45" i="401"/>
  <c r="I45" i="401"/>
  <c r="H45" i="401"/>
  <c r="G45" i="401"/>
  <c r="M39" i="401"/>
  <c r="L39" i="401"/>
  <c r="K39" i="401"/>
  <c r="J39" i="401"/>
  <c r="I39" i="401"/>
  <c r="H39" i="401"/>
  <c r="G39" i="401"/>
  <c r="M33" i="401"/>
  <c r="L33" i="401"/>
  <c r="K33" i="401"/>
  <c r="J33" i="401"/>
  <c r="I33" i="401"/>
  <c r="H33" i="401"/>
  <c r="G33" i="401"/>
  <c r="M27" i="401"/>
  <c r="L27" i="401"/>
  <c r="K27" i="401"/>
  <c r="J27" i="401"/>
  <c r="I27" i="401"/>
  <c r="H27" i="401"/>
  <c r="G27" i="401"/>
  <c r="M21" i="401"/>
  <c r="L21" i="401"/>
  <c r="K21" i="401"/>
  <c r="J21" i="401"/>
  <c r="I21" i="401"/>
  <c r="H21" i="401"/>
  <c r="G21" i="401"/>
  <c r="M15" i="401"/>
  <c r="L15" i="401"/>
  <c r="K15" i="401"/>
  <c r="J15" i="401"/>
  <c r="I15" i="401"/>
  <c r="H15" i="401"/>
  <c r="G15" i="401"/>
  <c r="M9" i="401"/>
  <c r="L9" i="401"/>
  <c r="K9" i="401"/>
  <c r="J9" i="401"/>
  <c r="I9" i="401"/>
  <c r="H9" i="401"/>
  <c r="G9" i="401"/>
  <c r="M267" i="400" l="1"/>
  <c r="L267" i="400"/>
  <c r="K267" i="400"/>
  <c r="J267" i="400"/>
  <c r="I267" i="400"/>
  <c r="H267" i="400"/>
  <c r="G267" i="400"/>
  <c r="M261" i="400"/>
  <c r="L261" i="400"/>
  <c r="K261" i="400"/>
  <c r="J261" i="400"/>
  <c r="I261" i="400"/>
  <c r="H261" i="400"/>
  <c r="G261" i="400"/>
  <c r="M255" i="400"/>
  <c r="L255" i="400"/>
  <c r="K255" i="400"/>
  <c r="J255" i="400"/>
  <c r="I255" i="400"/>
  <c r="H255" i="400"/>
  <c r="G255" i="400"/>
  <c r="M249" i="400"/>
  <c r="L249" i="400"/>
  <c r="K249" i="400"/>
  <c r="J249" i="400"/>
  <c r="I249" i="400"/>
  <c r="H249" i="400"/>
  <c r="G249" i="400"/>
  <c r="M243" i="400"/>
  <c r="L243" i="400"/>
  <c r="K243" i="400"/>
  <c r="J243" i="400"/>
  <c r="I243" i="400"/>
  <c r="H243" i="400"/>
  <c r="G243" i="400"/>
  <c r="M237" i="400"/>
  <c r="L237" i="400"/>
  <c r="K237" i="400"/>
  <c r="J237" i="400"/>
  <c r="I237" i="400"/>
  <c r="H237" i="400"/>
  <c r="G237" i="400"/>
  <c r="M231" i="400"/>
  <c r="L231" i="400"/>
  <c r="K231" i="400"/>
  <c r="J231" i="400"/>
  <c r="I231" i="400"/>
  <c r="H231" i="400"/>
  <c r="G231" i="400"/>
  <c r="M225" i="400"/>
  <c r="L225" i="400"/>
  <c r="K225" i="400"/>
  <c r="J225" i="400"/>
  <c r="I225" i="400"/>
  <c r="H225" i="400"/>
  <c r="G225" i="400"/>
  <c r="M219" i="400"/>
  <c r="L219" i="400"/>
  <c r="K219" i="400"/>
  <c r="J219" i="400"/>
  <c r="I219" i="400"/>
  <c r="H219" i="400"/>
  <c r="G219" i="400"/>
  <c r="M213" i="400"/>
  <c r="L213" i="400"/>
  <c r="K213" i="400"/>
  <c r="J213" i="400"/>
  <c r="I213" i="400"/>
  <c r="H213" i="400"/>
  <c r="G213" i="400"/>
  <c r="M207" i="400"/>
  <c r="L207" i="400"/>
  <c r="K207" i="400"/>
  <c r="J207" i="400"/>
  <c r="I207" i="400"/>
  <c r="H207" i="400"/>
  <c r="G207" i="400"/>
  <c r="M201" i="400"/>
  <c r="L201" i="400"/>
  <c r="K201" i="400"/>
  <c r="J201" i="400"/>
  <c r="I201" i="400"/>
  <c r="H201" i="400"/>
  <c r="G201" i="400"/>
  <c r="M195" i="400"/>
  <c r="L195" i="400"/>
  <c r="K195" i="400"/>
  <c r="J195" i="400"/>
  <c r="I195" i="400"/>
  <c r="H195" i="400"/>
  <c r="G195" i="400"/>
  <c r="M189" i="400"/>
  <c r="L189" i="400"/>
  <c r="K189" i="400"/>
  <c r="J189" i="400"/>
  <c r="I189" i="400"/>
  <c r="H189" i="400"/>
  <c r="G189" i="400"/>
  <c r="M9" i="400"/>
  <c r="L9" i="400"/>
  <c r="K9" i="400"/>
  <c r="J9" i="400"/>
  <c r="I9" i="400"/>
  <c r="H9" i="400"/>
  <c r="G9" i="400"/>
  <c r="M15" i="400"/>
  <c r="L15" i="400"/>
  <c r="K15" i="400"/>
  <c r="J15" i="400"/>
  <c r="I15" i="400"/>
  <c r="H15" i="400"/>
  <c r="G15" i="400"/>
  <c r="M21" i="400"/>
  <c r="L21" i="400"/>
  <c r="K21" i="400"/>
  <c r="J21" i="400"/>
  <c r="I21" i="400"/>
  <c r="H21" i="400"/>
  <c r="G21" i="400"/>
  <c r="M27" i="400"/>
  <c r="L27" i="400"/>
  <c r="K27" i="400"/>
  <c r="J27" i="400"/>
  <c r="I27" i="400"/>
  <c r="H27" i="400"/>
  <c r="G27" i="400"/>
  <c r="M33" i="400"/>
  <c r="L33" i="400"/>
  <c r="K33" i="400"/>
  <c r="J33" i="400"/>
  <c r="I33" i="400"/>
  <c r="H33" i="400"/>
  <c r="G33" i="400"/>
  <c r="M183" i="400"/>
  <c r="L183" i="400"/>
  <c r="K183" i="400"/>
  <c r="J183" i="400"/>
  <c r="I183" i="400"/>
  <c r="H183" i="400"/>
  <c r="G183" i="400"/>
  <c r="M177" i="400"/>
  <c r="L177" i="400"/>
  <c r="K177" i="400"/>
  <c r="J177" i="400"/>
  <c r="I177" i="400"/>
  <c r="H177" i="400"/>
  <c r="G177" i="400"/>
  <c r="M171" i="400"/>
  <c r="L171" i="400"/>
  <c r="K171" i="400"/>
  <c r="J171" i="400"/>
  <c r="I171" i="400"/>
  <c r="H171" i="400"/>
  <c r="G171" i="400"/>
  <c r="M165" i="400"/>
  <c r="L165" i="400"/>
  <c r="K165" i="400"/>
  <c r="J165" i="400"/>
  <c r="I165" i="400"/>
  <c r="H165" i="400"/>
  <c r="G165" i="400"/>
  <c r="M159" i="400"/>
  <c r="L159" i="400"/>
  <c r="K159" i="400"/>
  <c r="J159" i="400"/>
  <c r="I159" i="400"/>
  <c r="H159" i="400"/>
  <c r="G159" i="400"/>
  <c r="M153" i="400"/>
  <c r="L153" i="400"/>
  <c r="K153" i="400"/>
  <c r="J153" i="400"/>
  <c r="I153" i="400"/>
  <c r="H153" i="400"/>
  <c r="G153" i="400"/>
  <c r="M147" i="400"/>
  <c r="L147" i="400"/>
  <c r="K147" i="400"/>
  <c r="J147" i="400"/>
  <c r="I147" i="400"/>
  <c r="H147" i="400"/>
  <c r="G147" i="400"/>
  <c r="M141" i="400"/>
  <c r="L141" i="400"/>
  <c r="K141" i="400"/>
  <c r="J141" i="400"/>
  <c r="I141" i="400"/>
  <c r="H141" i="400"/>
  <c r="G141" i="400"/>
  <c r="M135" i="400"/>
  <c r="L135" i="400"/>
  <c r="K135" i="400"/>
  <c r="J135" i="400"/>
  <c r="I135" i="400"/>
  <c r="H135" i="400"/>
  <c r="G135" i="400"/>
  <c r="M129" i="400"/>
  <c r="L129" i="400"/>
  <c r="K129" i="400"/>
  <c r="J129" i="400"/>
  <c r="I129" i="400"/>
  <c r="H129" i="400"/>
  <c r="G129" i="400"/>
  <c r="M123" i="400"/>
  <c r="L123" i="400"/>
  <c r="K123" i="400"/>
  <c r="J123" i="400"/>
  <c r="I123" i="400"/>
  <c r="H123" i="400"/>
  <c r="G123" i="400"/>
  <c r="M117" i="400"/>
  <c r="L117" i="400"/>
  <c r="K117" i="400"/>
  <c r="J117" i="400"/>
  <c r="I117" i="400"/>
  <c r="H117" i="400"/>
  <c r="G117" i="400"/>
  <c r="M111" i="400"/>
  <c r="L111" i="400"/>
  <c r="K111" i="400"/>
  <c r="J111" i="400"/>
  <c r="I111" i="400"/>
  <c r="H111" i="400"/>
  <c r="G111" i="400"/>
  <c r="M105" i="400"/>
  <c r="L105" i="400"/>
  <c r="K105" i="400"/>
  <c r="J105" i="400"/>
  <c r="I105" i="400"/>
  <c r="H105" i="400"/>
  <c r="G105" i="400"/>
  <c r="M99" i="400"/>
  <c r="L99" i="400"/>
  <c r="K99" i="400"/>
  <c r="J99" i="400"/>
  <c r="I99" i="400"/>
  <c r="H99" i="400"/>
  <c r="G99" i="400"/>
  <c r="M93" i="400"/>
  <c r="L93" i="400"/>
  <c r="K93" i="400"/>
  <c r="J93" i="400"/>
  <c r="I93" i="400"/>
  <c r="H93" i="400"/>
  <c r="G93" i="400"/>
  <c r="M87" i="400"/>
  <c r="L87" i="400"/>
  <c r="K87" i="400"/>
  <c r="J87" i="400"/>
  <c r="I87" i="400"/>
  <c r="H87" i="400"/>
  <c r="G87" i="400"/>
  <c r="M81" i="400"/>
  <c r="L81" i="400"/>
  <c r="K81" i="400"/>
  <c r="J81" i="400"/>
  <c r="I81" i="400"/>
  <c r="H81" i="400"/>
  <c r="G81" i="400"/>
  <c r="M75" i="400"/>
  <c r="L75" i="400"/>
  <c r="K75" i="400"/>
  <c r="J75" i="400"/>
  <c r="I75" i="400"/>
  <c r="H75" i="400"/>
  <c r="G75" i="400"/>
  <c r="M69" i="400"/>
  <c r="L69" i="400"/>
  <c r="K69" i="400"/>
  <c r="J69" i="400"/>
  <c r="I69" i="400"/>
  <c r="H69" i="400"/>
  <c r="G69" i="400"/>
  <c r="M63" i="400"/>
  <c r="L63" i="400"/>
  <c r="K63" i="400"/>
  <c r="J63" i="400"/>
  <c r="I63" i="400"/>
  <c r="H63" i="400"/>
  <c r="G63" i="400"/>
  <c r="M57" i="400"/>
  <c r="L57" i="400"/>
  <c r="K57" i="400"/>
  <c r="J57" i="400"/>
  <c r="I57" i="400"/>
  <c r="H57" i="400"/>
  <c r="G57" i="400"/>
  <c r="M51" i="400"/>
  <c r="L51" i="400"/>
  <c r="K51" i="400"/>
  <c r="J51" i="400"/>
  <c r="I51" i="400"/>
  <c r="H51" i="400"/>
  <c r="G51" i="400"/>
  <c r="M45" i="400"/>
  <c r="L45" i="400"/>
  <c r="K45" i="400"/>
  <c r="J45" i="400"/>
  <c r="I45" i="400"/>
  <c r="H45" i="400"/>
  <c r="G45" i="400"/>
  <c r="M39" i="400"/>
  <c r="L39" i="400"/>
  <c r="K39" i="400"/>
  <c r="J39" i="400"/>
  <c r="I39" i="400"/>
  <c r="H39" i="400"/>
  <c r="G39" i="400"/>
  <c r="M267" i="399" l="1"/>
  <c r="L267" i="399"/>
  <c r="K267" i="399"/>
  <c r="J267" i="399"/>
  <c r="I267" i="399"/>
  <c r="H267" i="399"/>
  <c r="G267" i="399"/>
  <c r="M261" i="399"/>
  <c r="L261" i="399"/>
  <c r="K261" i="399"/>
  <c r="J261" i="399"/>
  <c r="I261" i="399"/>
  <c r="H261" i="399"/>
  <c r="G261" i="399"/>
  <c r="M255" i="399"/>
  <c r="L255" i="399"/>
  <c r="K255" i="399"/>
  <c r="J255" i="399"/>
  <c r="I255" i="399"/>
  <c r="H255" i="399"/>
  <c r="G255" i="399"/>
  <c r="M249" i="399"/>
  <c r="L249" i="399"/>
  <c r="K249" i="399"/>
  <c r="J249" i="399"/>
  <c r="I249" i="399"/>
  <c r="H249" i="399"/>
  <c r="G249" i="399"/>
  <c r="M243" i="399"/>
  <c r="L243" i="399"/>
  <c r="K243" i="399"/>
  <c r="J243" i="399"/>
  <c r="I243" i="399"/>
  <c r="H243" i="399"/>
  <c r="G243" i="399"/>
  <c r="M237" i="399"/>
  <c r="L237" i="399"/>
  <c r="K237" i="399"/>
  <c r="J237" i="399"/>
  <c r="I237" i="399"/>
  <c r="H237" i="399"/>
  <c r="G237" i="399"/>
  <c r="M231" i="399"/>
  <c r="L231" i="399"/>
  <c r="K231" i="399"/>
  <c r="J231" i="399"/>
  <c r="I231" i="399"/>
  <c r="H231" i="399"/>
  <c r="G231" i="399"/>
  <c r="M225" i="399"/>
  <c r="L225" i="399"/>
  <c r="K225" i="399"/>
  <c r="J225" i="399"/>
  <c r="I225" i="399"/>
  <c r="H225" i="399"/>
  <c r="G225" i="399"/>
  <c r="M219" i="399"/>
  <c r="L219" i="399"/>
  <c r="K219" i="399"/>
  <c r="J219" i="399"/>
  <c r="I219" i="399"/>
  <c r="H219" i="399"/>
  <c r="G219" i="399"/>
  <c r="M213" i="399"/>
  <c r="L213" i="399"/>
  <c r="K213" i="399"/>
  <c r="J213" i="399"/>
  <c r="I213" i="399"/>
  <c r="H213" i="399"/>
  <c r="G213" i="399"/>
  <c r="M207" i="399"/>
  <c r="L207" i="399"/>
  <c r="K207" i="399"/>
  <c r="J207" i="399"/>
  <c r="I207" i="399"/>
  <c r="H207" i="399"/>
  <c r="G207" i="399"/>
  <c r="M201" i="399"/>
  <c r="L201" i="399"/>
  <c r="K201" i="399"/>
  <c r="J201" i="399"/>
  <c r="I201" i="399"/>
  <c r="H201" i="399"/>
  <c r="G201" i="399"/>
  <c r="M195" i="399"/>
  <c r="L195" i="399"/>
  <c r="K195" i="399"/>
  <c r="J195" i="399"/>
  <c r="I195" i="399"/>
  <c r="H195" i="399"/>
  <c r="G195" i="399"/>
  <c r="M189" i="399"/>
  <c r="L189" i="399"/>
  <c r="K189" i="399"/>
  <c r="J189" i="399"/>
  <c r="I189" i="399"/>
  <c r="H189" i="399"/>
  <c r="G189" i="399"/>
  <c r="M183" i="399"/>
  <c r="L183" i="399"/>
  <c r="K183" i="399"/>
  <c r="J183" i="399"/>
  <c r="I183" i="399"/>
  <c r="H183" i="399"/>
  <c r="G183" i="399"/>
  <c r="M177" i="399"/>
  <c r="L177" i="399"/>
  <c r="K177" i="399"/>
  <c r="J177" i="399"/>
  <c r="I177" i="399"/>
  <c r="H177" i="399"/>
  <c r="G177" i="399"/>
  <c r="M171" i="399"/>
  <c r="L171" i="399"/>
  <c r="K171" i="399"/>
  <c r="J171" i="399"/>
  <c r="I171" i="399"/>
  <c r="H171" i="399"/>
  <c r="G171" i="399"/>
  <c r="M165" i="399"/>
  <c r="L165" i="399"/>
  <c r="K165" i="399"/>
  <c r="J165" i="399"/>
  <c r="I165" i="399"/>
  <c r="H165" i="399"/>
  <c r="G165" i="399"/>
  <c r="M159" i="399"/>
  <c r="L159" i="399"/>
  <c r="K159" i="399"/>
  <c r="J159" i="399"/>
  <c r="I159" i="399"/>
  <c r="H159" i="399"/>
  <c r="G159" i="399"/>
  <c r="M153" i="399"/>
  <c r="L153" i="399"/>
  <c r="K153" i="399"/>
  <c r="J153" i="399"/>
  <c r="I153" i="399"/>
  <c r="H153" i="399"/>
  <c r="G153" i="399"/>
  <c r="M147" i="399"/>
  <c r="L147" i="399"/>
  <c r="K147" i="399"/>
  <c r="J147" i="399"/>
  <c r="I147" i="399"/>
  <c r="H147" i="399"/>
  <c r="G147" i="399"/>
  <c r="M141" i="399"/>
  <c r="L141" i="399"/>
  <c r="K141" i="399"/>
  <c r="J141" i="399"/>
  <c r="I141" i="399"/>
  <c r="H141" i="399"/>
  <c r="G141" i="399"/>
  <c r="M135" i="399"/>
  <c r="L135" i="399"/>
  <c r="K135" i="399"/>
  <c r="J135" i="399"/>
  <c r="I135" i="399"/>
  <c r="H135" i="399"/>
  <c r="G135" i="399"/>
  <c r="M129" i="399"/>
  <c r="L129" i="399"/>
  <c r="K129" i="399"/>
  <c r="J129" i="399"/>
  <c r="I129" i="399"/>
  <c r="H129" i="399"/>
  <c r="G129" i="399"/>
  <c r="M123" i="399"/>
  <c r="L123" i="399"/>
  <c r="K123" i="399"/>
  <c r="J123" i="399"/>
  <c r="I123" i="399"/>
  <c r="H123" i="399"/>
  <c r="G123" i="399"/>
  <c r="M117" i="399"/>
  <c r="L117" i="399"/>
  <c r="K117" i="399"/>
  <c r="J117" i="399"/>
  <c r="I117" i="399"/>
  <c r="H117" i="399"/>
  <c r="G117" i="399"/>
  <c r="M111" i="399"/>
  <c r="L111" i="399"/>
  <c r="K111" i="399"/>
  <c r="J111" i="399"/>
  <c r="I111" i="399"/>
  <c r="H111" i="399"/>
  <c r="G111" i="399"/>
  <c r="M105" i="399"/>
  <c r="L105" i="399"/>
  <c r="K105" i="399"/>
  <c r="J105" i="399"/>
  <c r="I105" i="399"/>
  <c r="H105" i="399"/>
  <c r="G105" i="399"/>
  <c r="M99" i="399"/>
  <c r="L99" i="399"/>
  <c r="K99" i="399"/>
  <c r="J99" i="399"/>
  <c r="I99" i="399"/>
  <c r="H99" i="399"/>
  <c r="G99" i="399"/>
  <c r="M93" i="399"/>
  <c r="L93" i="399"/>
  <c r="K93" i="399"/>
  <c r="J93" i="399"/>
  <c r="I93" i="399"/>
  <c r="H93" i="399"/>
  <c r="G93" i="399"/>
  <c r="M87" i="399"/>
  <c r="L87" i="399"/>
  <c r="K87" i="399"/>
  <c r="J87" i="399"/>
  <c r="I87" i="399"/>
  <c r="H87" i="399"/>
  <c r="G87" i="399"/>
  <c r="M81" i="399"/>
  <c r="L81" i="399"/>
  <c r="K81" i="399"/>
  <c r="J81" i="399"/>
  <c r="I81" i="399"/>
  <c r="H81" i="399"/>
  <c r="G81" i="399"/>
  <c r="M75" i="399"/>
  <c r="L75" i="399"/>
  <c r="K75" i="399"/>
  <c r="J75" i="399"/>
  <c r="I75" i="399"/>
  <c r="H75" i="399"/>
  <c r="G75" i="399"/>
  <c r="M69" i="399"/>
  <c r="L69" i="399"/>
  <c r="K69" i="399"/>
  <c r="J69" i="399"/>
  <c r="I69" i="399"/>
  <c r="H69" i="399"/>
  <c r="G69" i="399"/>
  <c r="M63" i="399"/>
  <c r="L63" i="399"/>
  <c r="K63" i="399"/>
  <c r="J63" i="399"/>
  <c r="I63" i="399"/>
  <c r="H63" i="399"/>
  <c r="G63" i="399"/>
  <c r="M57" i="399"/>
  <c r="L57" i="399"/>
  <c r="K57" i="399"/>
  <c r="J57" i="399"/>
  <c r="I57" i="399"/>
  <c r="H57" i="399"/>
  <c r="G57" i="399"/>
  <c r="M51" i="399"/>
  <c r="L51" i="399"/>
  <c r="K51" i="399"/>
  <c r="J51" i="399"/>
  <c r="I51" i="399"/>
  <c r="H51" i="399"/>
  <c r="G51" i="399"/>
  <c r="M45" i="399"/>
  <c r="L45" i="399"/>
  <c r="K45" i="399"/>
  <c r="J45" i="399"/>
  <c r="I45" i="399"/>
  <c r="H45" i="399"/>
  <c r="G45" i="399"/>
  <c r="M39" i="399"/>
  <c r="L39" i="399"/>
  <c r="K39" i="399"/>
  <c r="J39" i="399"/>
  <c r="I39" i="399"/>
  <c r="H39" i="399"/>
  <c r="G39" i="399"/>
  <c r="M33" i="399"/>
  <c r="L33" i="399"/>
  <c r="K33" i="399"/>
  <c r="J33" i="399"/>
  <c r="I33" i="399"/>
  <c r="H33" i="399"/>
  <c r="G33" i="399"/>
  <c r="M27" i="399"/>
  <c r="L27" i="399"/>
  <c r="K27" i="399"/>
  <c r="J27" i="399"/>
  <c r="I27" i="399"/>
  <c r="H27" i="399"/>
  <c r="G27" i="399"/>
  <c r="M21" i="399"/>
  <c r="L21" i="399"/>
  <c r="K21" i="399"/>
  <c r="J21" i="399"/>
  <c r="I21" i="399"/>
  <c r="H21" i="399"/>
  <c r="G21" i="399"/>
  <c r="M15" i="399"/>
  <c r="L15" i="399"/>
  <c r="K15" i="399"/>
  <c r="J15" i="399"/>
  <c r="I15" i="399"/>
  <c r="H15" i="399"/>
  <c r="G15" i="399"/>
  <c r="M9" i="399"/>
  <c r="L9" i="399"/>
  <c r="K9" i="399"/>
  <c r="J9" i="399"/>
  <c r="I9" i="399"/>
  <c r="H9" i="399"/>
  <c r="G9" i="399"/>
  <c r="M267" i="398" l="1"/>
  <c r="L267" i="398"/>
  <c r="K267" i="398"/>
  <c r="J267" i="398"/>
  <c r="I267" i="398"/>
  <c r="H267" i="398"/>
  <c r="G267" i="398"/>
  <c r="M261" i="398"/>
  <c r="L261" i="398"/>
  <c r="K261" i="398"/>
  <c r="J261" i="398"/>
  <c r="I261" i="398"/>
  <c r="H261" i="398"/>
  <c r="G261" i="398"/>
  <c r="M255" i="398"/>
  <c r="L255" i="398"/>
  <c r="K255" i="398"/>
  <c r="J255" i="398"/>
  <c r="I255" i="398"/>
  <c r="H255" i="398"/>
  <c r="G255" i="398"/>
  <c r="M249" i="398"/>
  <c r="L249" i="398"/>
  <c r="K249" i="398"/>
  <c r="J249" i="398"/>
  <c r="I249" i="398"/>
  <c r="H249" i="398"/>
  <c r="G249" i="398"/>
  <c r="M243" i="398"/>
  <c r="L243" i="398"/>
  <c r="K243" i="398"/>
  <c r="J243" i="398"/>
  <c r="I243" i="398"/>
  <c r="H243" i="398"/>
  <c r="G243" i="398"/>
  <c r="M237" i="398"/>
  <c r="L237" i="398"/>
  <c r="K237" i="398"/>
  <c r="J237" i="398"/>
  <c r="I237" i="398"/>
  <c r="H237" i="398"/>
  <c r="G237" i="398"/>
  <c r="M231" i="398"/>
  <c r="L231" i="398"/>
  <c r="K231" i="398"/>
  <c r="J231" i="398"/>
  <c r="I231" i="398"/>
  <c r="H231" i="398"/>
  <c r="G231" i="398"/>
  <c r="M225" i="398"/>
  <c r="L225" i="398"/>
  <c r="K225" i="398"/>
  <c r="J225" i="398"/>
  <c r="I225" i="398"/>
  <c r="H225" i="398"/>
  <c r="G225" i="398"/>
  <c r="M219" i="398"/>
  <c r="L219" i="398"/>
  <c r="K219" i="398"/>
  <c r="J219" i="398"/>
  <c r="I219" i="398"/>
  <c r="H219" i="398"/>
  <c r="G219" i="398"/>
  <c r="M213" i="398"/>
  <c r="L213" i="398"/>
  <c r="K213" i="398"/>
  <c r="J213" i="398"/>
  <c r="I213" i="398"/>
  <c r="H213" i="398"/>
  <c r="G213" i="398"/>
  <c r="M207" i="398"/>
  <c r="L207" i="398"/>
  <c r="K207" i="398"/>
  <c r="J207" i="398"/>
  <c r="I207" i="398"/>
  <c r="H207" i="398"/>
  <c r="G207" i="398"/>
  <c r="M201" i="398"/>
  <c r="L201" i="398"/>
  <c r="K201" i="398"/>
  <c r="J201" i="398"/>
  <c r="I201" i="398"/>
  <c r="H201" i="398"/>
  <c r="G201" i="398"/>
  <c r="M195" i="398"/>
  <c r="L195" i="398"/>
  <c r="K195" i="398"/>
  <c r="J195" i="398"/>
  <c r="I195" i="398"/>
  <c r="H195" i="398"/>
  <c r="G195" i="398"/>
  <c r="M189" i="398"/>
  <c r="L189" i="398"/>
  <c r="K189" i="398"/>
  <c r="J189" i="398"/>
  <c r="I189" i="398"/>
  <c r="H189" i="398"/>
  <c r="G189" i="398"/>
  <c r="M183" i="398"/>
  <c r="L183" i="398"/>
  <c r="K183" i="398"/>
  <c r="J183" i="398"/>
  <c r="I183" i="398"/>
  <c r="H183" i="398"/>
  <c r="G183" i="398"/>
  <c r="M177" i="398"/>
  <c r="L177" i="398"/>
  <c r="K177" i="398"/>
  <c r="J177" i="398"/>
  <c r="I177" i="398"/>
  <c r="H177" i="398"/>
  <c r="G177" i="398"/>
  <c r="M171" i="398"/>
  <c r="L171" i="398"/>
  <c r="K171" i="398"/>
  <c r="J171" i="398"/>
  <c r="I171" i="398"/>
  <c r="H171" i="398"/>
  <c r="G171" i="398"/>
  <c r="M165" i="398"/>
  <c r="L165" i="398"/>
  <c r="K165" i="398"/>
  <c r="J165" i="398"/>
  <c r="I165" i="398"/>
  <c r="H165" i="398"/>
  <c r="G165" i="398"/>
  <c r="M159" i="398"/>
  <c r="L159" i="398"/>
  <c r="K159" i="398"/>
  <c r="J159" i="398"/>
  <c r="I159" i="398"/>
  <c r="H159" i="398"/>
  <c r="G159" i="398"/>
  <c r="M153" i="398"/>
  <c r="L153" i="398"/>
  <c r="K153" i="398"/>
  <c r="J153" i="398"/>
  <c r="I153" i="398"/>
  <c r="H153" i="398"/>
  <c r="G153" i="398"/>
  <c r="M147" i="398"/>
  <c r="L147" i="398"/>
  <c r="K147" i="398"/>
  <c r="J147" i="398"/>
  <c r="I147" i="398"/>
  <c r="H147" i="398"/>
  <c r="G147" i="398"/>
  <c r="M141" i="398"/>
  <c r="L141" i="398"/>
  <c r="K141" i="398"/>
  <c r="J141" i="398"/>
  <c r="I141" i="398"/>
  <c r="H141" i="398"/>
  <c r="G141" i="398"/>
  <c r="M135" i="398"/>
  <c r="L135" i="398"/>
  <c r="K135" i="398"/>
  <c r="J135" i="398"/>
  <c r="I135" i="398"/>
  <c r="H135" i="398"/>
  <c r="G135" i="398"/>
  <c r="M129" i="398"/>
  <c r="L129" i="398"/>
  <c r="K129" i="398"/>
  <c r="J129" i="398"/>
  <c r="I129" i="398"/>
  <c r="H129" i="398"/>
  <c r="G129" i="398"/>
  <c r="M123" i="398"/>
  <c r="L123" i="398"/>
  <c r="K123" i="398"/>
  <c r="J123" i="398"/>
  <c r="I123" i="398"/>
  <c r="H123" i="398"/>
  <c r="G123" i="398"/>
  <c r="M117" i="398"/>
  <c r="L117" i="398"/>
  <c r="K117" i="398"/>
  <c r="J117" i="398"/>
  <c r="I117" i="398"/>
  <c r="H117" i="398"/>
  <c r="G117" i="398"/>
  <c r="M111" i="398"/>
  <c r="L111" i="398"/>
  <c r="K111" i="398"/>
  <c r="J111" i="398"/>
  <c r="I111" i="398"/>
  <c r="H111" i="398"/>
  <c r="G111" i="398"/>
  <c r="M105" i="398"/>
  <c r="L105" i="398"/>
  <c r="K105" i="398"/>
  <c r="J105" i="398"/>
  <c r="I105" i="398"/>
  <c r="H105" i="398"/>
  <c r="G105" i="398"/>
  <c r="M99" i="398"/>
  <c r="L99" i="398"/>
  <c r="K99" i="398"/>
  <c r="J99" i="398"/>
  <c r="I99" i="398"/>
  <c r="H99" i="398"/>
  <c r="G99" i="398"/>
  <c r="M93" i="398"/>
  <c r="L93" i="398"/>
  <c r="K93" i="398"/>
  <c r="J93" i="398"/>
  <c r="I93" i="398"/>
  <c r="H93" i="398"/>
  <c r="G93" i="398"/>
  <c r="M87" i="398"/>
  <c r="L87" i="398"/>
  <c r="K87" i="398"/>
  <c r="J87" i="398"/>
  <c r="I87" i="398"/>
  <c r="H87" i="398"/>
  <c r="G87" i="398"/>
  <c r="M81" i="398"/>
  <c r="L81" i="398"/>
  <c r="K81" i="398"/>
  <c r="J81" i="398"/>
  <c r="I81" i="398"/>
  <c r="H81" i="398"/>
  <c r="G81" i="398"/>
  <c r="M75" i="398"/>
  <c r="L75" i="398"/>
  <c r="K75" i="398"/>
  <c r="J75" i="398"/>
  <c r="I75" i="398"/>
  <c r="H75" i="398"/>
  <c r="G75" i="398"/>
  <c r="M69" i="398"/>
  <c r="L69" i="398"/>
  <c r="K69" i="398"/>
  <c r="J69" i="398"/>
  <c r="I69" i="398"/>
  <c r="H69" i="398"/>
  <c r="G69" i="398"/>
  <c r="M63" i="398"/>
  <c r="L63" i="398"/>
  <c r="K63" i="398"/>
  <c r="J63" i="398"/>
  <c r="I63" i="398"/>
  <c r="H63" i="398"/>
  <c r="G63" i="398"/>
  <c r="M57" i="398"/>
  <c r="L57" i="398"/>
  <c r="K57" i="398"/>
  <c r="J57" i="398"/>
  <c r="I57" i="398"/>
  <c r="H57" i="398"/>
  <c r="G57" i="398"/>
  <c r="M51" i="398"/>
  <c r="L51" i="398"/>
  <c r="K51" i="398"/>
  <c r="J51" i="398"/>
  <c r="I51" i="398"/>
  <c r="H51" i="398"/>
  <c r="G51" i="398"/>
  <c r="M45" i="398"/>
  <c r="L45" i="398"/>
  <c r="K45" i="398"/>
  <c r="J45" i="398"/>
  <c r="I45" i="398"/>
  <c r="H45" i="398"/>
  <c r="G45" i="398"/>
  <c r="M39" i="398"/>
  <c r="L39" i="398"/>
  <c r="K39" i="398"/>
  <c r="J39" i="398"/>
  <c r="I39" i="398"/>
  <c r="H39" i="398"/>
  <c r="G39" i="398"/>
  <c r="M33" i="398"/>
  <c r="L33" i="398"/>
  <c r="K33" i="398"/>
  <c r="J33" i="398"/>
  <c r="I33" i="398"/>
  <c r="H33" i="398"/>
  <c r="G33" i="398"/>
  <c r="M27" i="398"/>
  <c r="L27" i="398"/>
  <c r="K27" i="398"/>
  <c r="J27" i="398"/>
  <c r="I27" i="398"/>
  <c r="H27" i="398"/>
  <c r="G27" i="398"/>
  <c r="M21" i="398"/>
  <c r="L21" i="398"/>
  <c r="K21" i="398"/>
  <c r="J21" i="398"/>
  <c r="I21" i="398"/>
  <c r="H21" i="398"/>
  <c r="G21" i="398"/>
  <c r="M15" i="398"/>
  <c r="L15" i="398"/>
  <c r="K15" i="398"/>
  <c r="J15" i="398"/>
  <c r="I15" i="398"/>
  <c r="H15" i="398"/>
  <c r="G15" i="398"/>
  <c r="M9" i="398"/>
  <c r="L9" i="398"/>
  <c r="K9" i="398"/>
  <c r="J9" i="398"/>
  <c r="I9" i="398"/>
  <c r="H9" i="398"/>
  <c r="G9" i="398"/>
  <c r="M267" i="397" l="1"/>
  <c r="L267" i="397"/>
  <c r="K267" i="397"/>
  <c r="J267" i="397"/>
  <c r="I267" i="397"/>
  <c r="H267" i="397"/>
  <c r="G267" i="397"/>
  <c r="M261" i="397"/>
  <c r="L261" i="397"/>
  <c r="K261" i="397"/>
  <c r="J261" i="397"/>
  <c r="I261" i="397"/>
  <c r="H261" i="397"/>
  <c r="G261" i="397"/>
  <c r="M255" i="397"/>
  <c r="L255" i="397"/>
  <c r="K255" i="397"/>
  <c r="J255" i="397"/>
  <c r="I255" i="397"/>
  <c r="H255" i="397"/>
  <c r="G255" i="397"/>
  <c r="M249" i="397"/>
  <c r="L249" i="397"/>
  <c r="K249" i="397"/>
  <c r="J249" i="397"/>
  <c r="I249" i="397"/>
  <c r="H249" i="397"/>
  <c r="G249" i="397"/>
  <c r="M243" i="397"/>
  <c r="L243" i="397"/>
  <c r="K243" i="397"/>
  <c r="J243" i="397"/>
  <c r="I243" i="397"/>
  <c r="H243" i="397"/>
  <c r="G243" i="397"/>
  <c r="M237" i="397"/>
  <c r="L237" i="397"/>
  <c r="K237" i="397"/>
  <c r="J237" i="397"/>
  <c r="I237" i="397"/>
  <c r="H237" i="397"/>
  <c r="G237" i="397"/>
  <c r="M231" i="397"/>
  <c r="L231" i="397"/>
  <c r="K231" i="397"/>
  <c r="J231" i="397"/>
  <c r="I231" i="397"/>
  <c r="H231" i="397"/>
  <c r="G231" i="397"/>
  <c r="M225" i="397"/>
  <c r="L225" i="397"/>
  <c r="K225" i="397"/>
  <c r="J225" i="397"/>
  <c r="I225" i="397"/>
  <c r="H225" i="397"/>
  <c r="G225" i="397"/>
  <c r="M219" i="397"/>
  <c r="L219" i="397"/>
  <c r="K219" i="397"/>
  <c r="J219" i="397"/>
  <c r="I219" i="397"/>
  <c r="H219" i="397"/>
  <c r="G219" i="397"/>
  <c r="M213" i="397"/>
  <c r="L213" i="397"/>
  <c r="K213" i="397"/>
  <c r="J213" i="397"/>
  <c r="I213" i="397"/>
  <c r="H213" i="397"/>
  <c r="G213" i="397"/>
  <c r="M207" i="397"/>
  <c r="L207" i="397"/>
  <c r="K207" i="397"/>
  <c r="J207" i="397"/>
  <c r="I207" i="397"/>
  <c r="H207" i="397"/>
  <c r="G207" i="397"/>
  <c r="M201" i="397"/>
  <c r="L201" i="397"/>
  <c r="K201" i="397"/>
  <c r="J201" i="397"/>
  <c r="I201" i="397"/>
  <c r="H201" i="397"/>
  <c r="G201" i="397"/>
  <c r="M195" i="397"/>
  <c r="L195" i="397"/>
  <c r="K195" i="397"/>
  <c r="J195" i="397"/>
  <c r="I195" i="397"/>
  <c r="H195" i="397"/>
  <c r="G195" i="397"/>
  <c r="M189" i="397"/>
  <c r="L189" i="397"/>
  <c r="K189" i="397"/>
  <c r="J189" i="397"/>
  <c r="I189" i="397"/>
  <c r="H189" i="397"/>
  <c r="G189" i="397"/>
  <c r="M183" i="397"/>
  <c r="L183" i="397"/>
  <c r="K183" i="397"/>
  <c r="J183" i="397"/>
  <c r="I183" i="397"/>
  <c r="H183" i="397"/>
  <c r="G183" i="397"/>
  <c r="M177" i="397"/>
  <c r="L177" i="397"/>
  <c r="K177" i="397"/>
  <c r="J177" i="397"/>
  <c r="I177" i="397"/>
  <c r="H177" i="397"/>
  <c r="G177" i="397"/>
  <c r="M171" i="397"/>
  <c r="L171" i="397"/>
  <c r="K171" i="397"/>
  <c r="J171" i="397"/>
  <c r="I171" i="397"/>
  <c r="H171" i="397"/>
  <c r="G171" i="397"/>
  <c r="M165" i="397"/>
  <c r="L165" i="397"/>
  <c r="K165" i="397"/>
  <c r="J165" i="397"/>
  <c r="I165" i="397"/>
  <c r="H165" i="397"/>
  <c r="G165" i="397"/>
  <c r="M159" i="397"/>
  <c r="L159" i="397"/>
  <c r="K159" i="397"/>
  <c r="J159" i="397"/>
  <c r="I159" i="397"/>
  <c r="H159" i="397"/>
  <c r="G159" i="397"/>
  <c r="M153" i="397"/>
  <c r="L153" i="397"/>
  <c r="K153" i="397"/>
  <c r="J153" i="397"/>
  <c r="I153" i="397"/>
  <c r="H153" i="397"/>
  <c r="G153" i="397"/>
  <c r="M147" i="397"/>
  <c r="L147" i="397"/>
  <c r="K147" i="397"/>
  <c r="J147" i="397"/>
  <c r="I147" i="397"/>
  <c r="H147" i="397"/>
  <c r="G147" i="397"/>
  <c r="M141" i="397"/>
  <c r="L141" i="397"/>
  <c r="K141" i="397"/>
  <c r="J141" i="397"/>
  <c r="I141" i="397"/>
  <c r="H141" i="397"/>
  <c r="G141" i="397"/>
  <c r="M135" i="397"/>
  <c r="L135" i="397"/>
  <c r="K135" i="397"/>
  <c r="J135" i="397"/>
  <c r="I135" i="397"/>
  <c r="H135" i="397"/>
  <c r="G135" i="397"/>
  <c r="M129" i="397"/>
  <c r="L129" i="397"/>
  <c r="K129" i="397"/>
  <c r="J129" i="397"/>
  <c r="I129" i="397"/>
  <c r="H129" i="397"/>
  <c r="G129" i="397"/>
  <c r="M123" i="397"/>
  <c r="L123" i="397"/>
  <c r="K123" i="397"/>
  <c r="J123" i="397"/>
  <c r="I123" i="397"/>
  <c r="H123" i="397"/>
  <c r="G123" i="397"/>
  <c r="M117" i="397"/>
  <c r="L117" i="397"/>
  <c r="K117" i="397"/>
  <c r="J117" i="397"/>
  <c r="I117" i="397"/>
  <c r="H117" i="397"/>
  <c r="G117" i="397"/>
  <c r="M111" i="397"/>
  <c r="L111" i="397"/>
  <c r="K111" i="397"/>
  <c r="J111" i="397"/>
  <c r="I111" i="397"/>
  <c r="H111" i="397"/>
  <c r="G111" i="397"/>
  <c r="M105" i="397"/>
  <c r="L105" i="397"/>
  <c r="K105" i="397"/>
  <c r="J105" i="397"/>
  <c r="I105" i="397"/>
  <c r="H105" i="397"/>
  <c r="G105" i="397"/>
  <c r="M99" i="397"/>
  <c r="L99" i="397"/>
  <c r="K99" i="397"/>
  <c r="J99" i="397"/>
  <c r="I99" i="397"/>
  <c r="H99" i="397"/>
  <c r="G99" i="397"/>
  <c r="M93" i="397"/>
  <c r="L93" i="397"/>
  <c r="K93" i="397"/>
  <c r="J93" i="397"/>
  <c r="I93" i="397"/>
  <c r="H93" i="397"/>
  <c r="G93" i="397"/>
  <c r="M87" i="397"/>
  <c r="L87" i="397"/>
  <c r="K87" i="397"/>
  <c r="J87" i="397"/>
  <c r="I87" i="397"/>
  <c r="H87" i="397"/>
  <c r="G87" i="397"/>
  <c r="M81" i="397"/>
  <c r="L81" i="397"/>
  <c r="K81" i="397"/>
  <c r="J81" i="397"/>
  <c r="I81" i="397"/>
  <c r="H81" i="397"/>
  <c r="G81" i="397"/>
  <c r="M75" i="397"/>
  <c r="L75" i="397"/>
  <c r="K75" i="397"/>
  <c r="J75" i="397"/>
  <c r="I75" i="397"/>
  <c r="H75" i="397"/>
  <c r="G75" i="397"/>
  <c r="M69" i="397"/>
  <c r="L69" i="397"/>
  <c r="K69" i="397"/>
  <c r="J69" i="397"/>
  <c r="I69" i="397"/>
  <c r="H69" i="397"/>
  <c r="G69" i="397"/>
  <c r="M63" i="397"/>
  <c r="L63" i="397"/>
  <c r="K63" i="397"/>
  <c r="J63" i="397"/>
  <c r="I63" i="397"/>
  <c r="H63" i="397"/>
  <c r="G63" i="397"/>
  <c r="M57" i="397"/>
  <c r="L57" i="397"/>
  <c r="K57" i="397"/>
  <c r="J57" i="397"/>
  <c r="I57" i="397"/>
  <c r="H57" i="397"/>
  <c r="G57" i="397"/>
  <c r="M51" i="397"/>
  <c r="L51" i="397"/>
  <c r="K51" i="397"/>
  <c r="J51" i="397"/>
  <c r="I51" i="397"/>
  <c r="H51" i="397"/>
  <c r="G51" i="397"/>
  <c r="M45" i="397"/>
  <c r="L45" i="397"/>
  <c r="K45" i="397"/>
  <c r="J45" i="397"/>
  <c r="I45" i="397"/>
  <c r="H45" i="397"/>
  <c r="G45" i="397"/>
  <c r="M39" i="397"/>
  <c r="L39" i="397"/>
  <c r="K39" i="397"/>
  <c r="J39" i="397"/>
  <c r="I39" i="397"/>
  <c r="H39" i="397"/>
  <c r="G39" i="397"/>
  <c r="M33" i="397"/>
  <c r="L33" i="397"/>
  <c r="K33" i="397"/>
  <c r="J33" i="397"/>
  <c r="I33" i="397"/>
  <c r="H33" i="397"/>
  <c r="G33" i="397"/>
  <c r="M27" i="397"/>
  <c r="L27" i="397"/>
  <c r="K27" i="397"/>
  <c r="J27" i="397"/>
  <c r="I27" i="397"/>
  <c r="H27" i="397"/>
  <c r="G27" i="397"/>
  <c r="M21" i="397"/>
  <c r="L21" i="397"/>
  <c r="K21" i="397"/>
  <c r="J21" i="397"/>
  <c r="I21" i="397"/>
  <c r="H21" i="397"/>
  <c r="G21" i="397"/>
  <c r="M15" i="397"/>
  <c r="L15" i="397"/>
  <c r="K15" i="397"/>
  <c r="J15" i="397"/>
  <c r="I15" i="397"/>
  <c r="H15" i="397"/>
  <c r="G15" i="397"/>
  <c r="M9" i="397"/>
  <c r="L9" i="397"/>
  <c r="K9" i="397"/>
  <c r="J9" i="397"/>
  <c r="I9" i="397"/>
  <c r="H9" i="397"/>
  <c r="G9" i="397"/>
  <c r="M267" i="396" l="1"/>
  <c r="L267" i="396"/>
  <c r="K267" i="396"/>
  <c r="J267" i="396"/>
  <c r="I267" i="396"/>
  <c r="H267" i="396"/>
  <c r="G267" i="396"/>
  <c r="M261" i="396"/>
  <c r="L261" i="396"/>
  <c r="K261" i="396"/>
  <c r="J261" i="396"/>
  <c r="I261" i="396"/>
  <c r="H261" i="396"/>
  <c r="G261" i="396"/>
  <c r="M255" i="396"/>
  <c r="L255" i="396"/>
  <c r="K255" i="396"/>
  <c r="J255" i="396"/>
  <c r="I255" i="396"/>
  <c r="H255" i="396"/>
  <c r="G255" i="396"/>
  <c r="M249" i="396"/>
  <c r="L249" i="396"/>
  <c r="K249" i="396"/>
  <c r="J249" i="396"/>
  <c r="I249" i="396"/>
  <c r="H249" i="396"/>
  <c r="G249" i="396"/>
  <c r="M243" i="396"/>
  <c r="L243" i="396"/>
  <c r="K243" i="396"/>
  <c r="J243" i="396"/>
  <c r="I243" i="396"/>
  <c r="H243" i="396"/>
  <c r="G243" i="396"/>
  <c r="M237" i="396"/>
  <c r="L237" i="396"/>
  <c r="K237" i="396"/>
  <c r="J237" i="396"/>
  <c r="I237" i="396"/>
  <c r="H237" i="396"/>
  <c r="G237" i="396"/>
  <c r="M231" i="396"/>
  <c r="L231" i="396"/>
  <c r="K231" i="396"/>
  <c r="J231" i="396"/>
  <c r="I231" i="396"/>
  <c r="H231" i="396"/>
  <c r="G231" i="396"/>
  <c r="M225" i="396"/>
  <c r="L225" i="396"/>
  <c r="K225" i="396"/>
  <c r="J225" i="396"/>
  <c r="I225" i="396"/>
  <c r="H225" i="396"/>
  <c r="G225" i="396"/>
  <c r="M219" i="396"/>
  <c r="L219" i="396"/>
  <c r="K219" i="396"/>
  <c r="J219" i="396"/>
  <c r="I219" i="396"/>
  <c r="H219" i="396"/>
  <c r="G219" i="396"/>
  <c r="M213" i="396"/>
  <c r="L213" i="396"/>
  <c r="K213" i="396"/>
  <c r="J213" i="396"/>
  <c r="I213" i="396"/>
  <c r="H213" i="396"/>
  <c r="G213" i="396"/>
  <c r="M207" i="396"/>
  <c r="L207" i="396"/>
  <c r="K207" i="396"/>
  <c r="J207" i="396"/>
  <c r="I207" i="396"/>
  <c r="H207" i="396"/>
  <c r="G207" i="396"/>
  <c r="M201" i="396"/>
  <c r="L201" i="396"/>
  <c r="K201" i="396"/>
  <c r="J201" i="396"/>
  <c r="I201" i="396"/>
  <c r="H201" i="396"/>
  <c r="G201" i="396"/>
  <c r="M195" i="396"/>
  <c r="L195" i="396"/>
  <c r="K195" i="396"/>
  <c r="J195" i="396"/>
  <c r="I195" i="396"/>
  <c r="H195" i="396"/>
  <c r="G195" i="396"/>
  <c r="M189" i="396"/>
  <c r="L189" i="396"/>
  <c r="K189" i="396"/>
  <c r="J189" i="396"/>
  <c r="I189" i="396"/>
  <c r="H189" i="396"/>
  <c r="G189" i="396"/>
  <c r="M183" i="396"/>
  <c r="L183" i="396"/>
  <c r="K183" i="396"/>
  <c r="J183" i="396"/>
  <c r="I183" i="396"/>
  <c r="H183" i="396"/>
  <c r="G183" i="396"/>
  <c r="M9" i="396"/>
  <c r="L9" i="396"/>
  <c r="K9" i="396"/>
  <c r="J9" i="396"/>
  <c r="I9" i="396"/>
  <c r="H9" i="396"/>
  <c r="G9" i="396"/>
  <c r="M15" i="396"/>
  <c r="L15" i="396"/>
  <c r="K15" i="396"/>
  <c r="J15" i="396"/>
  <c r="I15" i="396"/>
  <c r="H15" i="396"/>
  <c r="G15" i="396"/>
  <c r="M21" i="396"/>
  <c r="L21" i="396"/>
  <c r="K21" i="396"/>
  <c r="J21" i="396"/>
  <c r="I21" i="396"/>
  <c r="H21" i="396"/>
  <c r="G21" i="396"/>
  <c r="M27" i="396"/>
  <c r="L27" i="396"/>
  <c r="K27" i="396"/>
  <c r="J27" i="396"/>
  <c r="I27" i="396"/>
  <c r="H27" i="396"/>
  <c r="G27" i="396"/>
  <c r="M177" i="396"/>
  <c r="L177" i="396"/>
  <c r="K177" i="396"/>
  <c r="J177" i="396"/>
  <c r="I177" i="396"/>
  <c r="H177" i="396"/>
  <c r="G177" i="396"/>
  <c r="M171" i="396"/>
  <c r="L171" i="396"/>
  <c r="K171" i="396"/>
  <c r="J171" i="396"/>
  <c r="I171" i="396"/>
  <c r="H171" i="396"/>
  <c r="G171" i="396"/>
  <c r="M165" i="396"/>
  <c r="L165" i="396"/>
  <c r="K165" i="396"/>
  <c r="J165" i="396"/>
  <c r="I165" i="396"/>
  <c r="H165" i="396"/>
  <c r="G165" i="396"/>
  <c r="M159" i="396"/>
  <c r="L159" i="396"/>
  <c r="K159" i="396"/>
  <c r="J159" i="396"/>
  <c r="I159" i="396"/>
  <c r="H159" i="396"/>
  <c r="G159" i="396"/>
  <c r="M153" i="396"/>
  <c r="L153" i="396"/>
  <c r="K153" i="396"/>
  <c r="J153" i="396"/>
  <c r="I153" i="396"/>
  <c r="H153" i="396"/>
  <c r="G153" i="396"/>
  <c r="M147" i="396"/>
  <c r="L147" i="396"/>
  <c r="K147" i="396"/>
  <c r="J147" i="396"/>
  <c r="I147" i="396"/>
  <c r="H147" i="396"/>
  <c r="G147" i="396"/>
  <c r="M141" i="396"/>
  <c r="L141" i="396"/>
  <c r="K141" i="396"/>
  <c r="J141" i="396"/>
  <c r="I141" i="396"/>
  <c r="H141" i="396"/>
  <c r="G141" i="396"/>
  <c r="M135" i="396"/>
  <c r="L135" i="396"/>
  <c r="K135" i="396"/>
  <c r="J135" i="396"/>
  <c r="I135" i="396"/>
  <c r="H135" i="396"/>
  <c r="G135" i="396"/>
  <c r="M129" i="396"/>
  <c r="L129" i="396"/>
  <c r="K129" i="396"/>
  <c r="J129" i="396"/>
  <c r="I129" i="396"/>
  <c r="H129" i="396"/>
  <c r="G129" i="396"/>
  <c r="M123" i="396"/>
  <c r="L123" i="396"/>
  <c r="K123" i="396"/>
  <c r="J123" i="396"/>
  <c r="I123" i="396"/>
  <c r="H123" i="396"/>
  <c r="G123" i="396"/>
  <c r="M117" i="396"/>
  <c r="L117" i="396"/>
  <c r="K117" i="396"/>
  <c r="J117" i="396"/>
  <c r="I117" i="396"/>
  <c r="H117" i="396"/>
  <c r="G117" i="396"/>
  <c r="M111" i="396"/>
  <c r="L111" i="396"/>
  <c r="K111" i="396"/>
  <c r="J111" i="396"/>
  <c r="I111" i="396"/>
  <c r="H111" i="396"/>
  <c r="G111" i="396"/>
  <c r="M105" i="396"/>
  <c r="L105" i="396"/>
  <c r="K105" i="396"/>
  <c r="J105" i="396"/>
  <c r="I105" i="396"/>
  <c r="H105" i="396"/>
  <c r="G105" i="396"/>
  <c r="M99" i="396"/>
  <c r="L99" i="396"/>
  <c r="K99" i="396"/>
  <c r="J99" i="396"/>
  <c r="I99" i="396"/>
  <c r="H99" i="396"/>
  <c r="G99" i="396"/>
  <c r="M93" i="396"/>
  <c r="L93" i="396"/>
  <c r="K93" i="396"/>
  <c r="J93" i="396"/>
  <c r="I93" i="396"/>
  <c r="H93" i="396"/>
  <c r="G93" i="396"/>
  <c r="M87" i="396"/>
  <c r="L87" i="396"/>
  <c r="K87" i="396"/>
  <c r="J87" i="396"/>
  <c r="I87" i="396"/>
  <c r="H87" i="396"/>
  <c r="G87" i="396"/>
  <c r="M81" i="396"/>
  <c r="L81" i="396"/>
  <c r="K81" i="396"/>
  <c r="J81" i="396"/>
  <c r="I81" i="396"/>
  <c r="H81" i="396"/>
  <c r="G81" i="396"/>
  <c r="M75" i="396"/>
  <c r="L75" i="396"/>
  <c r="K75" i="396"/>
  <c r="J75" i="396"/>
  <c r="I75" i="396"/>
  <c r="H75" i="396"/>
  <c r="G75" i="396"/>
  <c r="M69" i="396"/>
  <c r="L69" i="396"/>
  <c r="K69" i="396"/>
  <c r="J69" i="396"/>
  <c r="I69" i="396"/>
  <c r="H69" i="396"/>
  <c r="G69" i="396"/>
  <c r="M63" i="396"/>
  <c r="L63" i="396"/>
  <c r="K63" i="396"/>
  <c r="J63" i="396"/>
  <c r="I63" i="396"/>
  <c r="H63" i="396"/>
  <c r="G63" i="396"/>
  <c r="M57" i="396"/>
  <c r="L57" i="396"/>
  <c r="K57" i="396"/>
  <c r="J57" i="396"/>
  <c r="I57" i="396"/>
  <c r="H57" i="396"/>
  <c r="G57" i="396"/>
  <c r="M51" i="396"/>
  <c r="L51" i="396"/>
  <c r="K51" i="396"/>
  <c r="J51" i="396"/>
  <c r="I51" i="396"/>
  <c r="H51" i="396"/>
  <c r="G51" i="396"/>
  <c r="M45" i="396"/>
  <c r="L45" i="396"/>
  <c r="K45" i="396"/>
  <c r="J45" i="396"/>
  <c r="I45" i="396"/>
  <c r="H45" i="396"/>
  <c r="G45" i="396"/>
  <c r="M39" i="396"/>
  <c r="L39" i="396"/>
  <c r="K39" i="396"/>
  <c r="J39" i="396"/>
  <c r="I39" i="396"/>
  <c r="H39" i="396"/>
  <c r="G39" i="396"/>
  <c r="M33" i="396"/>
  <c r="L33" i="396"/>
  <c r="K33" i="396"/>
  <c r="J33" i="396"/>
  <c r="I33" i="396"/>
  <c r="H33" i="396"/>
  <c r="G33" i="396"/>
  <c r="M267" i="395" l="1"/>
  <c r="L267" i="395"/>
  <c r="K267" i="395"/>
  <c r="J267" i="395"/>
  <c r="I267" i="395"/>
  <c r="H267" i="395"/>
  <c r="G267" i="395"/>
  <c r="M261" i="395"/>
  <c r="L261" i="395"/>
  <c r="K261" i="395"/>
  <c r="J261" i="395"/>
  <c r="I261" i="395"/>
  <c r="H261" i="395"/>
  <c r="G261" i="395"/>
  <c r="M255" i="395"/>
  <c r="L255" i="395"/>
  <c r="K255" i="395"/>
  <c r="J255" i="395"/>
  <c r="I255" i="395"/>
  <c r="H255" i="395"/>
  <c r="G255" i="395"/>
  <c r="M249" i="395"/>
  <c r="L249" i="395"/>
  <c r="K249" i="395"/>
  <c r="J249" i="395"/>
  <c r="I249" i="395"/>
  <c r="H249" i="395"/>
  <c r="G249" i="395"/>
  <c r="M243" i="395"/>
  <c r="L243" i="395"/>
  <c r="K243" i="395"/>
  <c r="J243" i="395"/>
  <c r="I243" i="395"/>
  <c r="H243" i="395"/>
  <c r="G243" i="395"/>
  <c r="M237" i="395"/>
  <c r="L237" i="395"/>
  <c r="K237" i="395"/>
  <c r="J237" i="395"/>
  <c r="I237" i="395"/>
  <c r="H237" i="395"/>
  <c r="G237" i="395"/>
  <c r="M231" i="395"/>
  <c r="L231" i="395"/>
  <c r="K231" i="395"/>
  <c r="J231" i="395"/>
  <c r="I231" i="395"/>
  <c r="H231" i="395"/>
  <c r="G231" i="395"/>
  <c r="M225" i="395"/>
  <c r="L225" i="395"/>
  <c r="K225" i="395"/>
  <c r="J225" i="395"/>
  <c r="I225" i="395"/>
  <c r="H225" i="395"/>
  <c r="G225" i="395"/>
  <c r="M219" i="395"/>
  <c r="L219" i="395"/>
  <c r="K219" i="395"/>
  <c r="J219" i="395"/>
  <c r="I219" i="395"/>
  <c r="H219" i="395"/>
  <c r="G219" i="395"/>
  <c r="M213" i="395"/>
  <c r="L213" i="395"/>
  <c r="K213" i="395"/>
  <c r="J213" i="395"/>
  <c r="I213" i="395"/>
  <c r="H213" i="395"/>
  <c r="G213" i="395"/>
  <c r="M207" i="395"/>
  <c r="L207" i="395"/>
  <c r="K207" i="395"/>
  <c r="J207" i="395"/>
  <c r="I207" i="395"/>
  <c r="H207" i="395"/>
  <c r="G207" i="395"/>
  <c r="M201" i="395"/>
  <c r="L201" i="395"/>
  <c r="K201" i="395"/>
  <c r="J201" i="395"/>
  <c r="I201" i="395"/>
  <c r="H201" i="395"/>
  <c r="G201" i="395"/>
  <c r="M195" i="395"/>
  <c r="L195" i="395"/>
  <c r="K195" i="395"/>
  <c r="J195" i="395"/>
  <c r="I195" i="395"/>
  <c r="H195" i="395"/>
  <c r="G195" i="395"/>
  <c r="M189" i="395"/>
  <c r="L189" i="395"/>
  <c r="K189" i="395"/>
  <c r="J189" i="395"/>
  <c r="I189" i="395"/>
  <c r="H189" i="395"/>
  <c r="G189" i="395"/>
  <c r="M183" i="395"/>
  <c r="L183" i="395"/>
  <c r="K183" i="395"/>
  <c r="J183" i="395"/>
  <c r="I183" i="395"/>
  <c r="H183" i="395"/>
  <c r="G183" i="395"/>
  <c r="M177" i="395"/>
  <c r="L177" i="395"/>
  <c r="K177" i="395"/>
  <c r="J177" i="395"/>
  <c r="I177" i="395"/>
  <c r="H177" i="395"/>
  <c r="G177" i="395"/>
  <c r="M171" i="395"/>
  <c r="L171" i="395"/>
  <c r="K171" i="395"/>
  <c r="J171" i="395"/>
  <c r="I171" i="395"/>
  <c r="H171" i="395"/>
  <c r="G171" i="395"/>
  <c r="M165" i="395"/>
  <c r="L165" i="395"/>
  <c r="K165" i="395"/>
  <c r="J165" i="395"/>
  <c r="I165" i="395"/>
  <c r="H165" i="395"/>
  <c r="G165" i="395"/>
  <c r="M159" i="395"/>
  <c r="L159" i="395"/>
  <c r="K159" i="395"/>
  <c r="J159" i="395"/>
  <c r="I159" i="395"/>
  <c r="H159" i="395"/>
  <c r="G159" i="395"/>
  <c r="M153" i="395"/>
  <c r="L153" i="395"/>
  <c r="K153" i="395"/>
  <c r="J153" i="395"/>
  <c r="I153" i="395"/>
  <c r="H153" i="395"/>
  <c r="G153" i="395"/>
  <c r="M147" i="395"/>
  <c r="L147" i="395"/>
  <c r="K147" i="395"/>
  <c r="J147" i="395"/>
  <c r="I147" i="395"/>
  <c r="H147" i="395"/>
  <c r="G147" i="395"/>
  <c r="M141" i="395"/>
  <c r="L141" i="395"/>
  <c r="K141" i="395"/>
  <c r="J141" i="395"/>
  <c r="I141" i="395"/>
  <c r="H141" i="395"/>
  <c r="G141" i="395"/>
  <c r="M135" i="395"/>
  <c r="L135" i="395"/>
  <c r="K135" i="395"/>
  <c r="J135" i="395"/>
  <c r="I135" i="395"/>
  <c r="H135" i="395"/>
  <c r="G135" i="395"/>
  <c r="M129" i="395"/>
  <c r="L129" i="395"/>
  <c r="K129" i="395"/>
  <c r="J129" i="395"/>
  <c r="I129" i="395"/>
  <c r="H129" i="395"/>
  <c r="G129" i="395"/>
  <c r="M123" i="395"/>
  <c r="L123" i="395"/>
  <c r="K123" i="395"/>
  <c r="J123" i="395"/>
  <c r="I123" i="395"/>
  <c r="H123" i="395"/>
  <c r="G123" i="395"/>
  <c r="M117" i="395"/>
  <c r="L117" i="395"/>
  <c r="K117" i="395"/>
  <c r="J117" i="395"/>
  <c r="I117" i="395"/>
  <c r="H117" i="395"/>
  <c r="G117" i="395"/>
  <c r="M111" i="395"/>
  <c r="L111" i="395"/>
  <c r="K111" i="395"/>
  <c r="J111" i="395"/>
  <c r="I111" i="395"/>
  <c r="H111" i="395"/>
  <c r="G111" i="395"/>
  <c r="M105" i="395"/>
  <c r="L105" i="395"/>
  <c r="K105" i="395"/>
  <c r="J105" i="395"/>
  <c r="I105" i="395"/>
  <c r="H105" i="395"/>
  <c r="G105" i="395"/>
  <c r="M99" i="395"/>
  <c r="L99" i="395"/>
  <c r="K99" i="395"/>
  <c r="J99" i="395"/>
  <c r="I99" i="395"/>
  <c r="H99" i="395"/>
  <c r="G99" i="395"/>
  <c r="M93" i="395"/>
  <c r="L93" i="395"/>
  <c r="K93" i="395"/>
  <c r="J93" i="395"/>
  <c r="I93" i="395"/>
  <c r="H93" i="395"/>
  <c r="G93" i="395"/>
  <c r="M87" i="395"/>
  <c r="L87" i="395"/>
  <c r="K87" i="395"/>
  <c r="J87" i="395"/>
  <c r="I87" i="395"/>
  <c r="H87" i="395"/>
  <c r="G87" i="395"/>
  <c r="M81" i="395"/>
  <c r="L81" i="395"/>
  <c r="K81" i="395"/>
  <c r="J81" i="395"/>
  <c r="I81" i="395"/>
  <c r="H81" i="395"/>
  <c r="G81" i="395"/>
  <c r="M75" i="395"/>
  <c r="L75" i="395"/>
  <c r="K75" i="395"/>
  <c r="J75" i="395"/>
  <c r="I75" i="395"/>
  <c r="H75" i="395"/>
  <c r="G75" i="395"/>
  <c r="M69" i="395"/>
  <c r="L69" i="395"/>
  <c r="K69" i="395"/>
  <c r="J69" i="395"/>
  <c r="I69" i="395"/>
  <c r="H69" i="395"/>
  <c r="G69" i="395"/>
  <c r="M63" i="395"/>
  <c r="L63" i="395"/>
  <c r="K63" i="395"/>
  <c r="J63" i="395"/>
  <c r="I63" i="395"/>
  <c r="H63" i="395"/>
  <c r="G63" i="395"/>
  <c r="M57" i="395"/>
  <c r="L57" i="395"/>
  <c r="K57" i="395"/>
  <c r="J57" i="395"/>
  <c r="I57" i="395"/>
  <c r="H57" i="395"/>
  <c r="G57" i="395"/>
  <c r="M51" i="395"/>
  <c r="L51" i="395"/>
  <c r="K51" i="395"/>
  <c r="J51" i="395"/>
  <c r="I51" i="395"/>
  <c r="H51" i="395"/>
  <c r="G51" i="395"/>
  <c r="M45" i="395"/>
  <c r="L45" i="395"/>
  <c r="K45" i="395"/>
  <c r="J45" i="395"/>
  <c r="I45" i="395"/>
  <c r="H45" i="395"/>
  <c r="G45" i="395"/>
  <c r="M39" i="395"/>
  <c r="L39" i="395"/>
  <c r="K39" i="395"/>
  <c r="J39" i="395"/>
  <c r="I39" i="395"/>
  <c r="H39" i="395"/>
  <c r="G39" i="395"/>
  <c r="M33" i="395"/>
  <c r="L33" i="395"/>
  <c r="K33" i="395"/>
  <c r="J33" i="395"/>
  <c r="I33" i="395"/>
  <c r="H33" i="395"/>
  <c r="G33" i="395"/>
  <c r="M27" i="395"/>
  <c r="L27" i="395"/>
  <c r="K27" i="395"/>
  <c r="J27" i="395"/>
  <c r="I27" i="395"/>
  <c r="H27" i="395"/>
  <c r="G27" i="395"/>
  <c r="M21" i="395"/>
  <c r="L21" i="395"/>
  <c r="K21" i="395"/>
  <c r="J21" i="395"/>
  <c r="I21" i="395"/>
  <c r="H21" i="395"/>
  <c r="G21" i="395"/>
  <c r="M15" i="395"/>
  <c r="L15" i="395"/>
  <c r="K15" i="395"/>
  <c r="J15" i="395"/>
  <c r="I15" i="395"/>
  <c r="H15" i="395"/>
  <c r="G15" i="395"/>
  <c r="M9" i="395"/>
  <c r="L9" i="395"/>
  <c r="K9" i="395"/>
  <c r="J9" i="395"/>
  <c r="I9" i="395"/>
  <c r="H9" i="395"/>
  <c r="G9" i="395"/>
  <c r="M267" i="394" l="1"/>
  <c r="L267" i="394"/>
  <c r="K267" i="394"/>
  <c r="J267" i="394"/>
  <c r="I267" i="394"/>
  <c r="H267" i="394"/>
  <c r="G267" i="394"/>
  <c r="M261" i="394"/>
  <c r="L261" i="394"/>
  <c r="K261" i="394"/>
  <c r="J261" i="394"/>
  <c r="I261" i="394"/>
  <c r="H261" i="394"/>
  <c r="G261" i="394"/>
  <c r="M255" i="394"/>
  <c r="L255" i="394"/>
  <c r="K255" i="394"/>
  <c r="J255" i="394"/>
  <c r="I255" i="394"/>
  <c r="H255" i="394"/>
  <c r="G255" i="394"/>
  <c r="M249" i="394"/>
  <c r="L249" i="394"/>
  <c r="K249" i="394"/>
  <c r="J249" i="394"/>
  <c r="I249" i="394"/>
  <c r="H249" i="394"/>
  <c r="G249" i="394"/>
  <c r="M243" i="394"/>
  <c r="L243" i="394"/>
  <c r="K243" i="394"/>
  <c r="J243" i="394"/>
  <c r="I243" i="394"/>
  <c r="H243" i="394"/>
  <c r="G243" i="394"/>
  <c r="M237" i="394"/>
  <c r="L237" i="394"/>
  <c r="K237" i="394"/>
  <c r="J237" i="394"/>
  <c r="I237" i="394"/>
  <c r="H237" i="394"/>
  <c r="G237" i="394"/>
  <c r="M231" i="394"/>
  <c r="L231" i="394"/>
  <c r="K231" i="394"/>
  <c r="J231" i="394"/>
  <c r="I231" i="394"/>
  <c r="H231" i="394"/>
  <c r="G231" i="394"/>
  <c r="M225" i="394"/>
  <c r="L225" i="394"/>
  <c r="K225" i="394"/>
  <c r="J225" i="394"/>
  <c r="I225" i="394"/>
  <c r="H225" i="394"/>
  <c r="G225" i="394"/>
  <c r="M219" i="394"/>
  <c r="L219" i="394"/>
  <c r="K219" i="394"/>
  <c r="J219" i="394"/>
  <c r="I219" i="394"/>
  <c r="H219" i="394"/>
  <c r="G219" i="394"/>
  <c r="M213" i="394"/>
  <c r="L213" i="394"/>
  <c r="K213" i="394"/>
  <c r="J213" i="394"/>
  <c r="I213" i="394"/>
  <c r="H213" i="394"/>
  <c r="G213" i="394"/>
  <c r="M207" i="394"/>
  <c r="L207" i="394"/>
  <c r="K207" i="394"/>
  <c r="J207" i="394"/>
  <c r="I207" i="394"/>
  <c r="H207" i="394"/>
  <c r="G207" i="394"/>
  <c r="M201" i="394"/>
  <c r="L201" i="394"/>
  <c r="K201" i="394"/>
  <c r="J201" i="394"/>
  <c r="I201" i="394"/>
  <c r="H201" i="394"/>
  <c r="G201" i="394"/>
  <c r="M195" i="394"/>
  <c r="L195" i="394"/>
  <c r="K195" i="394"/>
  <c r="J195" i="394"/>
  <c r="I195" i="394"/>
  <c r="H195" i="394"/>
  <c r="G195" i="394"/>
  <c r="M9" i="394"/>
  <c r="L9" i="394"/>
  <c r="K9" i="394"/>
  <c r="J9" i="394"/>
  <c r="I9" i="394"/>
  <c r="H9" i="394"/>
  <c r="G9" i="394"/>
  <c r="M15" i="394"/>
  <c r="L15" i="394"/>
  <c r="K15" i="394"/>
  <c r="J15" i="394"/>
  <c r="I15" i="394"/>
  <c r="H15" i="394"/>
  <c r="G15" i="394"/>
  <c r="M21" i="394"/>
  <c r="L21" i="394"/>
  <c r="K21" i="394"/>
  <c r="J21" i="394"/>
  <c r="I21" i="394"/>
  <c r="H21" i="394"/>
  <c r="G21" i="394"/>
  <c r="M27" i="394"/>
  <c r="L27" i="394"/>
  <c r="K27" i="394"/>
  <c r="J27" i="394"/>
  <c r="I27" i="394"/>
  <c r="H27" i="394"/>
  <c r="G27" i="394"/>
  <c r="M33" i="394"/>
  <c r="L33" i="394"/>
  <c r="K33" i="394"/>
  <c r="J33" i="394"/>
  <c r="I33" i="394"/>
  <c r="H33" i="394"/>
  <c r="G33" i="394"/>
  <c r="M39" i="394"/>
  <c r="L39" i="394"/>
  <c r="K39" i="394"/>
  <c r="J39" i="394"/>
  <c r="I39" i="394"/>
  <c r="H39" i="394"/>
  <c r="G39" i="394"/>
  <c r="M189" i="394"/>
  <c r="L189" i="394"/>
  <c r="K189" i="394"/>
  <c r="J189" i="394"/>
  <c r="I189" i="394"/>
  <c r="H189" i="394"/>
  <c r="G189" i="394"/>
  <c r="M183" i="394"/>
  <c r="L183" i="394"/>
  <c r="K183" i="394"/>
  <c r="J183" i="394"/>
  <c r="I183" i="394"/>
  <c r="H183" i="394"/>
  <c r="G183" i="394"/>
  <c r="M177" i="394"/>
  <c r="L177" i="394"/>
  <c r="K177" i="394"/>
  <c r="J177" i="394"/>
  <c r="I177" i="394"/>
  <c r="H177" i="394"/>
  <c r="G177" i="394"/>
  <c r="M171" i="394"/>
  <c r="L171" i="394"/>
  <c r="K171" i="394"/>
  <c r="J171" i="394"/>
  <c r="I171" i="394"/>
  <c r="H171" i="394"/>
  <c r="G171" i="394"/>
  <c r="M165" i="394"/>
  <c r="L165" i="394"/>
  <c r="K165" i="394"/>
  <c r="J165" i="394"/>
  <c r="I165" i="394"/>
  <c r="H165" i="394"/>
  <c r="G165" i="394"/>
  <c r="M159" i="394"/>
  <c r="L159" i="394"/>
  <c r="K159" i="394"/>
  <c r="J159" i="394"/>
  <c r="I159" i="394"/>
  <c r="H159" i="394"/>
  <c r="G159" i="394"/>
  <c r="M153" i="394"/>
  <c r="L153" i="394"/>
  <c r="K153" i="394"/>
  <c r="J153" i="394"/>
  <c r="I153" i="394"/>
  <c r="H153" i="394"/>
  <c r="G153" i="394"/>
  <c r="M147" i="394"/>
  <c r="L147" i="394"/>
  <c r="K147" i="394"/>
  <c r="J147" i="394"/>
  <c r="I147" i="394"/>
  <c r="H147" i="394"/>
  <c r="G147" i="394"/>
  <c r="M141" i="394"/>
  <c r="L141" i="394"/>
  <c r="K141" i="394"/>
  <c r="J141" i="394"/>
  <c r="I141" i="394"/>
  <c r="H141" i="394"/>
  <c r="G141" i="394"/>
  <c r="M135" i="394"/>
  <c r="L135" i="394"/>
  <c r="K135" i="394"/>
  <c r="J135" i="394"/>
  <c r="I135" i="394"/>
  <c r="H135" i="394"/>
  <c r="G135" i="394"/>
  <c r="M129" i="394"/>
  <c r="L129" i="394"/>
  <c r="K129" i="394"/>
  <c r="J129" i="394"/>
  <c r="I129" i="394"/>
  <c r="H129" i="394"/>
  <c r="G129" i="394"/>
  <c r="M123" i="394"/>
  <c r="L123" i="394"/>
  <c r="K123" i="394"/>
  <c r="J123" i="394"/>
  <c r="I123" i="394"/>
  <c r="H123" i="394"/>
  <c r="G123" i="394"/>
  <c r="M117" i="394"/>
  <c r="L117" i="394"/>
  <c r="K117" i="394"/>
  <c r="J117" i="394"/>
  <c r="I117" i="394"/>
  <c r="H117" i="394"/>
  <c r="G117" i="394"/>
  <c r="M111" i="394"/>
  <c r="L111" i="394"/>
  <c r="K111" i="394"/>
  <c r="J111" i="394"/>
  <c r="I111" i="394"/>
  <c r="H111" i="394"/>
  <c r="G111" i="394"/>
  <c r="M105" i="394"/>
  <c r="L105" i="394"/>
  <c r="K105" i="394"/>
  <c r="J105" i="394"/>
  <c r="I105" i="394"/>
  <c r="H105" i="394"/>
  <c r="G105" i="394"/>
  <c r="M99" i="394"/>
  <c r="L99" i="394"/>
  <c r="K99" i="394"/>
  <c r="J99" i="394"/>
  <c r="I99" i="394"/>
  <c r="H99" i="394"/>
  <c r="G99" i="394"/>
  <c r="M93" i="394"/>
  <c r="L93" i="394"/>
  <c r="K93" i="394"/>
  <c r="J93" i="394"/>
  <c r="I93" i="394"/>
  <c r="H93" i="394"/>
  <c r="G93" i="394"/>
  <c r="M87" i="394"/>
  <c r="L87" i="394"/>
  <c r="K87" i="394"/>
  <c r="J87" i="394"/>
  <c r="I87" i="394"/>
  <c r="H87" i="394"/>
  <c r="G87" i="394"/>
  <c r="M81" i="394"/>
  <c r="L81" i="394"/>
  <c r="K81" i="394"/>
  <c r="J81" i="394"/>
  <c r="I81" i="394"/>
  <c r="H81" i="394"/>
  <c r="G81" i="394"/>
  <c r="M75" i="394"/>
  <c r="L75" i="394"/>
  <c r="K75" i="394"/>
  <c r="J75" i="394"/>
  <c r="I75" i="394"/>
  <c r="H75" i="394"/>
  <c r="G75" i="394"/>
  <c r="M69" i="394"/>
  <c r="L69" i="394"/>
  <c r="K69" i="394"/>
  <c r="J69" i="394"/>
  <c r="I69" i="394"/>
  <c r="H69" i="394"/>
  <c r="G69" i="394"/>
  <c r="M63" i="394"/>
  <c r="L63" i="394"/>
  <c r="K63" i="394"/>
  <c r="J63" i="394"/>
  <c r="I63" i="394"/>
  <c r="H63" i="394"/>
  <c r="G63" i="394"/>
  <c r="M57" i="394"/>
  <c r="L57" i="394"/>
  <c r="K57" i="394"/>
  <c r="J57" i="394"/>
  <c r="I57" i="394"/>
  <c r="H57" i="394"/>
  <c r="G57" i="394"/>
  <c r="M51" i="394"/>
  <c r="L51" i="394"/>
  <c r="K51" i="394"/>
  <c r="J51" i="394"/>
  <c r="I51" i="394"/>
  <c r="H51" i="394"/>
  <c r="G51" i="394"/>
  <c r="M45" i="394"/>
  <c r="L45" i="394"/>
  <c r="K45" i="394"/>
  <c r="J45" i="394"/>
  <c r="I45" i="394"/>
  <c r="H45" i="394"/>
  <c r="G45" i="394"/>
  <c r="M267" i="393" l="1"/>
  <c r="L267" i="393"/>
  <c r="K267" i="393"/>
  <c r="J267" i="393"/>
  <c r="I267" i="393"/>
  <c r="H267" i="393"/>
  <c r="G267" i="393"/>
  <c r="M261" i="393"/>
  <c r="L261" i="393"/>
  <c r="K261" i="393"/>
  <c r="J261" i="393"/>
  <c r="I261" i="393"/>
  <c r="H261" i="393"/>
  <c r="G261" i="393"/>
  <c r="M255" i="393"/>
  <c r="L255" i="393"/>
  <c r="K255" i="393"/>
  <c r="J255" i="393"/>
  <c r="I255" i="393"/>
  <c r="H255" i="393"/>
  <c r="G255" i="393"/>
  <c r="M249" i="393"/>
  <c r="L249" i="393"/>
  <c r="K249" i="393"/>
  <c r="J249" i="393"/>
  <c r="I249" i="393"/>
  <c r="H249" i="393"/>
  <c r="G249" i="393"/>
  <c r="M243" i="393"/>
  <c r="L243" i="393"/>
  <c r="K243" i="393"/>
  <c r="J243" i="393"/>
  <c r="I243" i="393"/>
  <c r="H243" i="393"/>
  <c r="G243" i="393"/>
  <c r="M237" i="393"/>
  <c r="L237" i="393"/>
  <c r="K237" i="393"/>
  <c r="J237" i="393"/>
  <c r="I237" i="393"/>
  <c r="H237" i="393"/>
  <c r="G237" i="393"/>
  <c r="M231" i="393"/>
  <c r="L231" i="393"/>
  <c r="K231" i="393"/>
  <c r="J231" i="393"/>
  <c r="I231" i="393"/>
  <c r="H231" i="393"/>
  <c r="G231" i="393"/>
  <c r="M225" i="393"/>
  <c r="L225" i="393"/>
  <c r="K225" i="393"/>
  <c r="J225" i="393"/>
  <c r="I225" i="393"/>
  <c r="H225" i="393"/>
  <c r="G225" i="393"/>
  <c r="M219" i="393"/>
  <c r="L219" i="393"/>
  <c r="K219" i="393"/>
  <c r="J219" i="393"/>
  <c r="I219" i="393"/>
  <c r="H219" i="393"/>
  <c r="G219" i="393"/>
  <c r="M213" i="393"/>
  <c r="L213" i="393"/>
  <c r="K213" i="393"/>
  <c r="J213" i="393"/>
  <c r="I213" i="393"/>
  <c r="H213" i="393"/>
  <c r="G213" i="393"/>
  <c r="M207" i="393"/>
  <c r="L207" i="393"/>
  <c r="K207" i="393"/>
  <c r="J207" i="393"/>
  <c r="I207" i="393"/>
  <c r="H207" i="393"/>
  <c r="G207" i="393"/>
  <c r="M201" i="393"/>
  <c r="L201" i="393"/>
  <c r="K201" i="393"/>
  <c r="J201" i="393"/>
  <c r="I201" i="393"/>
  <c r="H201" i="393"/>
  <c r="G201" i="393"/>
  <c r="M195" i="393"/>
  <c r="L195" i="393"/>
  <c r="K195" i="393"/>
  <c r="J195" i="393"/>
  <c r="I195" i="393"/>
  <c r="H195" i="393"/>
  <c r="G195" i="393"/>
  <c r="M189" i="393"/>
  <c r="L189" i="393"/>
  <c r="K189" i="393"/>
  <c r="J189" i="393"/>
  <c r="I189" i="393"/>
  <c r="H189" i="393"/>
  <c r="G189" i="393"/>
  <c r="M183" i="393"/>
  <c r="L183" i="393"/>
  <c r="K183" i="393"/>
  <c r="J183" i="393"/>
  <c r="I183" i="393"/>
  <c r="H183" i="393"/>
  <c r="G183" i="393"/>
  <c r="M177" i="393"/>
  <c r="L177" i="393"/>
  <c r="K177" i="393"/>
  <c r="J177" i="393"/>
  <c r="I177" i="393"/>
  <c r="H177" i="393"/>
  <c r="G177" i="393"/>
  <c r="M171" i="393"/>
  <c r="L171" i="393"/>
  <c r="K171" i="393"/>
  <c r="J171" i="393"/>
  <c r="I171" i="393"/>
  <c r="H171" i="393"/>
  <c r="G171" i="393"/>
  <c r="M165" i="393"/>
  <c r="L165" i="393"/>
  <c r="K165" i="393"/>
  <c r="J165" i="393"/>
  <c r="I165" i="393"/>
  <c r="H165" i="393"/>
  <c r="G165" i="393"/>
  <c r="M159" i="393"/>
  <c r="L159" i="393"/>
  <c r="K159" i="393"/>
  <c r="J159" i="393"/>
  <c r="I159" i="393"/>
  <c r="H159" i="393"/>
  <c r="G159" i="393"/>
  <c r="M153" i="393"/>
  <c r="L153" i="393"/>
  <c r="K153" i="393"/>
  <c r="J153" i="393"/>
  <c r="I153" i="393"/>
  <c r="H153" i="393"/>
  <c r="G153" i="393"/>
  <c r="M147" i="393"/>
  <c r="L147" i="393"/>
  <c r="K147" i="393"/>
  <c r="J147" i="393"/>
  <c r="I147" i="393"/>
  <c r="H147" i="393"/>
  <c r="G147" i="393"/>
  <c r="M141" i="393"/>
  <c r="L141" i="393"/>
  <c r="K141" i="393"/>
  <c r="J141" i="393"/>
  <c r="I141" i="393"/>
  <c r="H141" i="393"/>
  <c r="G141" i="393"/>
  <c r="M135" i="393"/>
  <c r="L135" i="393"/>
  <c r="K135" i="393"/>
  <c r="J135" i="393"/>
  <c r="I135" i="393"/>
  <c r="H135" i="393"/>
  <c r="G135" i="393"/>
  <c r="M129" i="393"/>
  <c r="L129" i="393"/>
  <c r="K129" i="393"/>
  <c r="J129" i="393"/>
  <c r="I129" i="393"/>
  <c r="H129" i="393"/>
  <c r="G129" i="393"/>
  <c r="M123" i="393"/>
  <c r="L123" i="393"/>
  <c r="K123" i="393"/>
  <c r="J123" i="393"/>
  <c r="I123" i="393"/>
  <c r="H123" i="393"/>
  <c r="G123" i="393"/>
  <c r="M117" i="393"/>
  <c r="L117" i="393"/>
  <c r="K117" i="393"/>
  <c r="J117" i="393"/>
  <c r="I117" i="393"/>
  <c r="H117" i="393"/>
  <c r="G117" i="393"/>
  <c r="M111" i="393"/>
  <c r="L111" i="393"/>
  <c r="K111" i="393"/>
  <c r="J111" i="393"/>
  <c r="I111" i="393"/>
  <c r="H111" i="393"/>
  <c r="G111" i="393"/>
  <c r="M105" i="393"/>
  <c r="L105" i="393"/>
  <c r="K105" i="393"/>
  <c r="J105" i="393"/>
  <c r="I105" i="393"/>
  <c r="H105" i="393"/>
  <c r="G105" i="393"/>
  <c r="M99" i="393"/>
  <c r="L99" i="393"/>
  <c r="K99" i="393"/>
  <c r="J99" i="393"/>
  <c r="I99" i="393"/>
  <c r="H99" i="393"/>
  <c r="G99" i="393"/>
  <c r="M93" i="393"/>
  <c r="L93" i="393"/>
  <c r="K93" i="393"/>
  <c r="J93" i="393"/>
  <c r="I93" i="393"/>
  <c r="H93" i="393"/>
  <c r="G93" i="393"/>
  <c r="M87" i="393"/>
  <c r="L87" i="393"/>
  <c r="K87" i="393"/>
  <c r="J87" i="393"/>
  <c r="I87" i="393"/>
  <c r="H87" i="393"/>
  <c r="G87" i="393"/>
  <c r="M81" i="393"/>
  <c r="L81" i="393"/>
  <c r="K81" i="393"/>
  <c r="J81" i="393"/>
  <c r="I81" i="393"/>
  <c r="H81" i="393"/>
  <c r="G81" i="393"/>
  <c r="M75" i="393"/>
  <c r="L75" i="393"/>
  <c r="K75" i="393"/>
  <c r="J75" i="393"/>
  <c r="I75" i="393"/>
  <c r="H75" i="393"/>
  <c r="G75" i="393"/>
  <c r="M69" i="393"/>
  <c r="L69" i="393"/>
  <c r="K69" i="393"/>
  <c r="J69" i="393"/>
  <c r="I69" i="393"/>
  <c r="H69" i="393"/>
  <c r="G69" i="393"/>
  <c r="M63" i="393"/>
  <c r="L63" i="393"/>
  <c r="K63" i="393"/>
  <c r="J63" i="393"/>
  <c r="I63" i="393"/>
  <c r="H63" i="393"/>
  <c r="G63" i="393"/>
  <c r="M57" i="393"/>
  <c r="L57" i="393"/>
  <c r="K57" i="393"/>
  <c r="J57" i="393"/>
  <c r="I57" i="393"/>
  <c r="H57" i="393"/>
  <c r="G57" i="393"/>
  <c r="M51" i="393"/>
  <c r="L51" i="393"/>
  <c r="K51" i="393"/>
  <c r="J51" i="393"/>
  <c r="I51" i="393"/>
  <c r="H51" i="393"/>
  <c r="G51" i="393"/>
  <c r="M45" i="393"/>
  <c r="L45" i="393"/>
  <c r="K45" i="393"/>
  <c r="J45" i="393"/>
  <c r="I45" i="393"/>
  <c r="H45" i="393"/>
  <c r="G45" i="393"/>
  <c r="M39" i="393"/>
  <c r="L39" i="393"/>
  <c r="K39" i="393"/>
  <c r="J39" i="393"/>
  <c r="I39" i="393"/>
  <c r="H39" i="393"/>
  <c r="G39" i="393"/>
  <c r="M33" i="393"/>
  <c r="L33" i="393"/>
  <c r="K33" i="393"/>
  <c r="J33" i="393"/>
  <c r="I33" i="393"/>
  <c r="H33" i="393"/>
  <c r="G33" i="393"/>
  <c r="M27" i="393"/>
  <c r="L27" i="393"/>
  <c r="K27" i="393"/>
  <c r="J27" i="393"/>
  <c r="I27" i="393"/>
  <c r="H27" i="393"/>
  <c r="G27" i="393"/>
  <c r="M21" i="393"/>
  <c r="L21" i="393"/>
  <c r="K21" i="393"/>
  <c r="J21" i="393"/>
  <c r="I21" i="393"/>
  <c r="H21" i="393"/>
  <c r="G21" i="393"/>
  <c r="M15" i="393"/>
  <c r="L15" i="393"/>
  <c r="K15" i="393"/>
  <c r="J15" i="393"/>
  <c r="I15" i="393"/>
  <c r="H15" i="393"/>
  <c r="G15" i="393"/>
  <c r="M9" i="393"/>
  <c r="L9" i="393"/>
  <c r="K9" i="393"/>
  <c r="J9" i="393"/>
  <c r="I9" i="393"/>
  <c r="H9" i="393"/>
  <c r="G9" i="393"/>
  <c r="M267" i="392" l="1"/>
  <c r="L267" i="392"/>
  <c r="K267" i="392"/>
  <c r="J267" i="392"/>
  <c r="I267" i="392"/>
  <c r="H267" i="392"/>
  <c r="G267" i="392"/>
  <c r="M261" i="392"/>
  <c r="L261" i="392"/>
  <c r="K261" i="392"/>
  <c r="J261" i="392"/>
  <c r="I261" i="392"/>
  <c r="H261" i="392"/>
  <c r="G261" i="392"/>
  <c r="M255" i="392"/>
  <c r="L255" i="392"/>
  <c r="K255" i="392"/>
  <c r="J255" i="392"/>
  <c r="I255" i="392"/>
  <c r="H255" i="392"/>
  <c r="G255" i="392"/>
  <c r="M249" i="392"/>
  <c r="L249" i="392"/>
  <c r="K249" i="392"/>
  <c r="J249" i="392"/>
  <c r="I249" i="392"/>
  <c r="H249" i="392"/>
  <c r="G249" i="392"/>
  <c r="M243" i="392"/>
  <c r="L243" i="392"/>
  <c r="K243" i="392"/>
  <c r="J243" i="392"/>
  <c r="I243" i="392"/>
  <c r="H243" i="392"/>
  <c r="G243" i="392"/>
  <c r="M237" i="392"/>
  <c r="L237" i="392"/>
  <c r="K237" i="392"/>
  <c r="J237" i="392"/>
  <c r="I237" i="392"/>
  <c r="H237" i="392"/>
  <c r="G237" i="392"/>
  <c r="M231" i="392"/>
  <c r="L231" i="392"/>
  <c r="K231" i="392"/>
  <c r="J231" i="392"/>
  <c r="I231" i="392"/>
  <c r="H231" i="392"/>
  <c r="G231" i="392"/>
  <c r="M225" i="392"/>
  <c r="L225" i="392"/>
  <c r="K225" i="392"/>
  <c r="J225" i="392"/>
  <c r="I225" i="392"/>
  <c r="H225" i="392"/>
  <c r="G225" i="392"/>
  <c r="M219" i="392"/>
  <c r="L219" i="392"/>
  <c r="K219" i="392"/>
  <c r="J219" i="392"/>
  <c r="I219" i="392"/>
  <c r="H219" i="392"/>
  <c r="G219" i="392"/>
  <c r="M213" i="392"/>
  <c r="L213" i="392"/>
  <c r="K213" i="392"/>
  <c r="J213" i="392"/>
  <c r="I213" i="392"/>
  <c r="H213" i="392"/>
  <c r="G213" i="392"/>
  <c r="M207" i="392"/>
  <c r="L207" i="392"/>
  <c r="K207" i="392"/>
  <c r="J207" i="392"/>
  <c r="I207" i="392"/>
  <c r="H207" i="392"/>
  <c r="G207" i="392"/>
  <c r="M201" i="392"/>
  <c r="L201" i="392"/>
  <c r="K201" i="392"/>
  <c r="J201" i="392"/>
  <c r="I201" i="392"/>
  <c r="H201" i="392"/>
  <c r="G201" i="392"/>
  <c r="M195" i="392"/>
  <c r="L195" i="392"/>
  <c r="K195" i="392"/>
  <c r="J195" i="392"/>
  <c r="I195" i="392"/>
  <c r="H195" i="392"/>
  <c r="G195" i="392"/>
  <c r="M189" i="392"/>
  <c r="L189" i="392"/>
  <c r="K189" i="392"/>
  <c r="J189" i="392"/>
  <c r="I189" i="392"/>
  <c r="H189" i="392"/>
  <c r="G189" i="392"/>
  <c r="M183" i="392"/>
  <c r="L183" i="392"/>
  <c r="K183" i="392"/>
  <c r="J183" i="392"/>
  <c r="I183" i="392"/>
  <c r="H183" i="392"/>
  <c r="G183" i="392"/>
  <c r="M177" i="392"/>
  <c r="L177" i="392"/>
  <c r="K177" i="392"/>
  <c r="J177" i="392"/>
  <c r="I177" i="392"/>
  <c r="H177" i="392"/>
  <c r="G177" i="392"/>
  <c r="M9" i="392"/>
  <c r="L9" i="392"/>
  <c r="K9" i="392"/>
  <c r="J9" i="392"/>
  <c r="I9" i="392"/>
  <c r="H9" i="392"/>
  <c r="G9" i="392"/>
  <c r="M15" i="392"/>
  <c r="L15" i="392"/>
  <c r="K15" i="392"/>
  <c r="J15" i="392"/>
  <c r="I15" i="392"/>
  <c r="H15" i="392"/>
  <c r="G15" i="392"/>
  <c r="M21" i="392"/>
  <c r="L21" i="392"/>
  <c r="K21" i="392"/>
  <c r="J21" i="392"/>
  <c r="I21" i="392"/>
  <c r="H21" i="392"/>
  <c r="G21" i="392"/>
  <c r="M171" i="392"/>
  <c r="L171" i="392"/>
  <c r="K171" i="392"/>
  <c r="J171" i="392"/>
  <c r="I171" i="392"/>
  <c r="H171" i="392"/>
  <c r="G171" i="392"/>
  <c r="M165" i="392"/>
  <c r="L165" i="392"/>
  <c r="K165" i="392"/>
  <c r="J165" i="392"/>
  <c r="I165" i="392"/>
  <c r="H165" i="392"/>
  <c r="G165" i="392"/>
  <c r="M159" i="392"/>
  <c r="L159" i="392"/>
  <c r="K159" i="392"/>
  <c r="J159" i="392"/>
  <c r="I159" i="392"/>
  <c r="H159" i="392"/>
  <c r="G159" i="392"/>
  <c r="M153" i="392"/>
  <c r="L153" i="392"/>
  <c r="K153" i="392"/>
  <c r="J153" i="392"/>
  <c r="I153" i="392"/>
  <c r="H153" i="392"/>
  <c r="G153" i="392"/>
  <c r="M147" i="392"/>
  <c r="L147" i="392"/>
  <c r="K147" i="392"/>
  <c r="J147" i="392"/>
  <c r="I147" i="392"/>
  <c r="H147" i="392"/>
  <c r="G147" i="392"/>
  <c r="M141" i="392"/>
  <c r="L141" i="392"/>
  <c r="K141" i="392"/>
  <c r="J141" i="392"/>
  <c r="I141" i="392"/>
  <c r="H141" i="392"/>
  <c r="G141" i="392"/>
  <c r="M135" i="392"/>
  <c r="L135" i="392"/>
  <c r="K135" i="392"/>
  <c r="J135" i="392"/>
  <c r="I135" i="392"/>
  <c r="H135" i="392"/>
  <c r="G135" i="392"/>
  <c r="M129" i="392"/>
  <c r="L129" i="392"/>
  <c r="K129" i="392"/>
  <c r="J129" i="392"/>
  <c r="I129" i="392"/>
  <c r="H129" i="392"/>
  <c r="G129" i="392"/>
  <c r="M123" i="392"/>
  <c r="L123" i="392"/>
  <c r="K123" i="392"/>
  <c r="J123" i="392"/>
  <c r="I123" i="392"/>
  <c r="H123" i="392"/>
  <c r="G123" i="392"/>
  <c r="M117" i="392"/>
  <c r="L117" i="392"/>
  <c r="K117" i="392"/>
  <c r="J117" i="392"/>
  <c r="I117" i="392"/>
  <c r="H117" i="392"/>
  <c r="G117" i="392"/>
  <c r="M111" i="392"/>
  <c r="L111" i="392"/>
  <c r="K111" i="392"/>
  <c r="J111" i="392"/>
  <c r="I111" i="392"/>
  <c r="H111" i="392"/>
  <c r="G111" i="392"/>
  <c r="M105" i="392"/>
  <c r="L105" i="392"/>
  <c r="K105" i="392"/>
  <c r="J105" i="392"/>
  <c r="I105" i="392"/>
  <c r="H105" i="392"/>
  <c r="G105" i="392"/>
  <c r="M99" i="392"/>
  <c r="L99" i="392"/>
  <c r="K99" i="392"/>
  <c r="J99" i="392"/>
  <c r="I99" i="392"/>
  <c r="H99" i="392"/>
  <c r="G99" i="392"/>
  <c r="M93" i="392"/>
  <c r="L93" i="392"/>
  <c r="K93" i="392"/>
  <c r="J93" i="392"/>
  <c r="I93" i="392"/>
  <c r="H93" i="392"/>
  <c r="G93" i="392"/>
  <c r="M87" i="392"/>
  <c r="L87" i="392"/>
  <c r="K87" i="392"/>
  <c r="J87" i="392"/>
  <c r="I87" i="392"/>
  <c r="H87" i="392"/>
  <c r="G87" i="392"/>
  <c r="M81" i="392"/>
  <c r="L81" i="392"/>
  <c r="K81" i="392"/>
  <c r="J81" i="392"/>
  <c r="I81" i="392"/>
  <c r="H81" i="392"/>
  <c r="G81" i="392"/>
  <c r="M75" i="392"/>
  <c r="L75" i="392"/>
  <c r="K75" i="392"/>
  <c r="J75" i="392"/>
  <c r="I75" i="392"/>
  <c r="H75" i="392"/>
  <c r="G75" i="392"/>
  <c r="M69" i="392"/>
  <c r="L69" i="392"/>
  <c r="K69" i="392"/>
  <c r="J69" i="392"/>
  <c r="I69" i="392"/>
  <c r="H69" i="392"/>
  <c r="G69" i="392"/>
  <c r="M63" i="392"/>
  <c r="L63" i="392"/>
  <c r="K63" i="392"/>
  <c r="J63" i="392"/>
  <c r="I63" i="392"/>
  <c r="H63" i="392"/>
  <c r="G63" i="392"/>
  <c r="M57" i="392"/>
  <c r="L57" i="392"/>
  <c r="K57" i="392"/>
  <c r="J57" i="392"/>
  <c r="I57" i="392"/>
  <c r="H57" i="392"/>
  <c r="G57" i="392"/>
  <c r="M51" i="392"/>
  <c r="L51" i="392"/>
  <c r="K51" i="392"/>
  <c r="J51" i="392"/>
  <c r="I51" i="392"/>
  <c r="H51" i="392"/>
  <c r="G51" i="392"/>
  <c r="M45" i="392"/>
  <c r="L45" i="392"/>
  <c r="K45" i="392"/>
  <c r="J45" i="392"/>
  <c r="I45" i="392"/>
  <c r="H45" i="392"/>
  <c r="G45" i="392"/>
  <c r="M39" i="392"/>
  <c r="L39" i="392"/>
  <c r="K39" i="392"/>
  <c r="J39" i="392"/>
  <c r="I39" i="392"/>
  <c r="H39" i="392"/>
  <c r="G39" i="392"/>
  <c r="M33" i="392"/>
  <c r="L33" i="392"/>
  <c r="K33" i="392"/>
  <c r="J33" i="392"/>
  <c r="I33" i="392"/>
  <c r="H33" i="392"/>
  <c r="G33" i="392"/>
  <c r="M27" i="392"/>
  <c r="L27" i="392"/>
  <c r="K27" i="392"/>
  <c r="J27" i="392"/>
  <c r="I27" i="392"/>
  <c r="H27" i="392"/>
  <c r="G27" i="392"/>
  <c r="M267" i="391" l="1"/>
  <c r="L267" i="391"/>
  <c r="K267" i="391"/>
  <c r="J267" i="391"/>
  <c r="I267" i="391"/>
  <c r="H267" i="391"/>
  <c r="G267" i="391"/>
  <c r="M261" i="391"/>
  <c r="L261" i="391"/>
  <c r="K261" i="391"/>
  <c r="J261" i="391"/>
  <c r="I261" i="391"/>
  <c r="H261" i="391"/>
  <c r="G261" i="391"/>
  <c r="M255" i="391"/>
  <c r="L255" i="391"/>
  <c r="K255" i="391"/>
  <c r="J255" i="391"/>
  <c r="I255" i="391"/>
  <c r="H255" i="391"/>
  <c r="G255" i="391"/>
  <c r="M249" i="391"/>
  <c r="L249" i="391"/>
  <c r="K249" i="391"/>
  <c r="J249" i="391"/>
  <c r="I249" i="391"/>
  <c r="H249" i="391"/>
  <c r="G249" i="391"/>
  <c r="M243" i="391"/>
  <c r="L243" i="391"/>
  <c r="K243" i="391"/>
  <c r="J243" i="391"/>
  <c r="I243" i="391"/>
  <c r="H243" i="391"/>
  <c r="G243" i="391"/>
  <c r="M237" i="391"/>
  <c r="L237" i="391"/>
  <c r="K237" i="391"/>
  <c r="J237" i="391"/>
  <c r="I237" i="391"/>
  <c r="H237" i="391"/>
  <c r="G237" i="391"/>
  <c r="M231" i="391"/>
  <c r="L231" i="391"/>
  <c r="K231" i="391"/>
  <c r="J231" i="391"/>
  <c r="I231" i="391"/>
  <c r="H231" i="391"/>
  <c r="G231" i="391"/>
  <c r="M225" i="391"/>
  <c r="L225" i="391"/>
  <c r="K225" i="391"/>
  <c r="J225" i="391"/>
  <c r="I225" i="391"/>
  <c r="H225" i="391"/>
  <c r="G225" i="391"/>
  <c r="M219" i="391"/>
  <c r="L219" i="391"/>
  <c r="K219" i="391"/>
  <c r="J219" i="391"/>
  <c r="I219" i="391"/>
  <c r="H219" i="391"/>
  <c r="G219" i="391"/>
  <c r="M213" i="391"/>
  <c r="L213" i="391"/>
  <c r="K213" i="391"/>
  <c r="J213" i="391"/>
  <c r="I213" i="391"/>
  <c r="H213" i="391"/>
  <c r="G213" i="391"/>
  <c r="M207" i="391"/>
  <c r="L207" i="391"/>
  <c r="K207" i="391"/>
  <c r="J207" i="391"/>
  <c r="I207" i="391"/>
  <c r="H207" i="391"/>
  <c r="G207" i="391"/>
  <c r="M201" i="391"/>
  <c r="L201" i="391"/>
  <c r="K201" i="391"/>
  <c r="J201" i="391"/>
  <c r="I201" i="391"/>
  <c r="H201" i="391"/>
  <c r="G201" i="391"/>
  <c r="M195" i="391"/>
  <c r="L195" i="391"/>
  <c r="K195" i="391"/>
  <c r="J195" i="391"/>
  <c r="I195" i="391"/>
  <c r="H195" i="391"/>
  <c r="G195" i="391"/>
  <c r="M189" i="391"/>
  <c r="L189" i="391"/>
  <c r="K189" i="391"/>
  <c r="J189" i="391"/>
  <c r="I189" i="391"/>
  <c r="H189" i="391"/>
  <c r="G189" i="391"/>
  <c r="M183" i="391"/>
  <c r="L183" i="391"/>
  <c r="K183" i="391"/>
  <c r="J183" i="391"/>
  <c r="I183" i="391"/>
  <c r="H183" i="391"/>
  <c r="G183" i="391"/>
  <c r="M177" i="391"/>
  <c r="L177" i="391"/>
  <c r="K177" i="391"/>
  <c r="J177" i="391"/>
  <c r="I177" i="391"/>
  <c r="H177" i="391"/>
  <c r="G177" i="391"/>
  <c r="M171" i="391"/>
  <c r="L171" i="391"/>
  <c r="K171" i="391"/>
  <c r="J171" i="391"/>
  <c r="I171" i="391"/>
  <c r="H171" i="391"/>
  <c r="G171" i="391"/>
  <c r="M165" i="391"/>
  <c r="L165" i="391"/>
  <c r="K165" i="391"/>
  <c r="J165" i="391"/>
  <c r="I165" i="391"/>
  <c r="H165" i="391"/>
  <c r="G165" i="391"/>
  <c r="M159" i="391"/>
  <c r="L159" i="391"/>
  <c r="K159" i="391"/>
  <c r="J159" i="391"/>
  <c r="I159" i="391"/>
  <c r="H159" i="391"/>
  <c r="G159" i="391"/>
  <c r="M153" i="391"/>
  <c r="L153" i="391"/>
  <c r="K153" i="391"/>
  <c r="J153" i="391"/>
  <c r="I153" i="391"/>
  <c r="H153" i="391"/>
  <c r="G153" i="391"/>
  <c r="M147" i="391"/>
  <c r="L147" i="391"/>
  <c r="K147" i="391"/>
  <c r="J147" i="391"/>
  <c r="I147" i="391"/>
  <c r="H147" i="391"/>
  <c r="G147" i="391"/>
  <c r="M141" i="391"/>
  <c r="L141" i="391"/>
  <c r="K141" i="391"/>
  <c r="J141" i="391"/>
  <c r="I141" i="391"/>
  <c r="H141" i="391"/>
  <c r="G141" i="391"/>
  <c r="M135" i="391"/>
  <c r="L135" i="391"/>
  <c r="K135" i="391"/>
  <c r="J135" i="391"/>
  <c r="I135" i="391"/>
  <c r="H135" i="391"/>
  <c r="G135" i="391"/>
  <c r="M129" i="391"/>
  <c r="L129" i="391"/>
  <c r="K129" i="391"/>
  <c r="J129" i="391"/>
  <c r="I129" i="391"/>
  <c r="H129" i="391"/>
  <c r="G129" i="391"/>
  <c r="M123" i="391"/>
  <c r="L123" i="391"/>
  <c r="K123" i="391"/>
  <c r="J123" i="391"/>
  <c r="I123" i="391"/>
  <c r="H123" i="391"/>
  <c r="G123" i="391"/>
  <c r="M117" i="391"/>
  <c r="L117" i="391"/>
  <c r="K117" i="391"/>
  <c r="J117" i="391"/>
  <c r="I117" i="391"/>
  <c r="H117" i="391"/>
  <c r="G117" i="391"/>
  <c r="M111" i="391"/>
  <c r="L111" i="391"/>
  <c r="K111" i="391"/>
  <c r="J111" i="391"/>
  <c r="I111" i="391"/>
  <c r="H111" i="391"/>
  <c r="G111" i="391"/>
  <c r="M105" i="391"/>
  <c r="L105" i="391"/>
  <c r="K105" i="391"/>
  <c r="J105" i="391"/>
  <c r="I105" i="391"/>
  <c r="H105" i="391"/>
  <c r="G105" i="391"/>
  <c r="M99" i="391"/>
  <c r="L99" i="391"/>
  <c r="K99" i="391"/>
  <c r="J99" i="391"/>
  <c r="I99" i="391"/>
  <c r="H99" i="391"/>
  <c r="G99" i="391"/>
  <c r="M93" i="391"/>
  <c r="L93" i="391"/>
  <c r="K93" i="391"/>
  <c r="J93" i="391"/>
  <c r="I93" i="391"/>
  <c r="H93" i="391"/>
  <c r="G93" i="391"/>
  <c r="M87" i="391"/>
  <c r="L87" i="391"/>
  <c r="K87" i="391"/>
  <c r="J87" i="391"/>
  <c r="I87" i="391"/>
  <c r="H87" i="391"/>
  <c r="G87" i="391"/>
  <c r="M81" i="391"/>
  <c r="L81" i="391"/>
  <c r="K81" i="391"/>
  <c r="J81" i="391"/>
  <c r="I81" i="391"/>
  <c r="H81" i="391"/>
  <c r="G81" i="391"/>
  <c r="M75" i="391"/>
  <c r="L75" i="391"/>
  <c r="K75" i="391"/>
  <c r="J75" i="391"/>
  <c r="I75" i="391"/>
  <c r="H75" i="391"/>
  <c r="G75" i="391"/>
  <c r="M69" i="391"/>
  <c r="L69" i="391"/>
  <c r="K69" i="391"/>
  <c r="J69" i="391"/>
  <c r="I69" i="391"/>
  <c r="H69" i="391"/>
  <c r="G69" i="391"/>
  <c r="M63" i="391"/>
  <c r="L63" i="391"/>
  <c r="K63" i="391"/>
  <c r="J63" i="391"/>
  <c r="I63" i="391"/>
  <c r="H63" i="391"/>
  <c r="G63" i="391"/>
  <c r="M57" i="391"/>
  <c r="L57" i="391"/>
  <c r="K57" i="391"/>
  <c r="J57" i="391"/>
  <c r="I57" i="391"/>
  <c r="H57" i="391"/>
  <c r="G57" i="391"/>
  <c r="M51" i="391"/>
  <c r="L51" i="391"/>
  <c r="K51" i="391"/>
  <c r="J51" i="391"/>
  <c r="I51" i="391"/>
  <c r="H51" i="391"/>
  <c r="G51" i="391"/>
  <c r="M45" i="391"/>
  <c r="L45" i="391"/>
  <c r="K45" i="391"/>
  <c r="J45" i="391"/>
  <c r="I45" i="391"/>
  <c r="H45" i="391"/>
  <c r="G45" i="391"/>
  <c r="M39" i="391"/>
  <c r="L39" i="391"/>
  <c r="K39" i="391"/>
  <c r="J39" i="391"/>
  <c r="I39" i="391"/>
  <c r="H39" i="391"/>
  <c r="G39" i="391"/>
  <c r="M33" i="391"/>
  <c r="L33" i="391"/>
  <c r="K33" i="391"/>
  <c r="J33" i="391"/>
  <c r="I33" i="391"/>
  <c r="H33" i="391"/>
  <c r="G33" i="391"/>
  <c r="M27" i="391"/>
  <c r="L27" i="391"/>
  <c r="K27" i="391"/>
  <c r="J27" i="391"/>
  <c r="I27" i="391"/>
  <c r="H27" i="391"/>
  <c r="G27" i="391"/>
  <c r="M21" i="391"/>
  <c r="L21" i="391"/>
  <c r="K21" i="391"/>
  <c r="J21" i="391"/>
  <c r="I21" i="391"/>
  <c r="H21" i="391"/>
  <c r="G21" i="391"/>
  <c r="M15" i="391"/>
  <c r="L15" i="391"/>
  <c r="K15" i="391"/>
  <c r="J15" i="391"/>
  <c r="I15" i="391"/>
  <c r="H15" i="391"/>
  <c r="G15" i="391"/>
  <c r="M9" i="391"/>
  <c r="L9" i="391"/>
  <c r="K9" i="391"/>
  <c r="J9" i="391"/>
  <c r="I9" i="391"/>
  <c r="H9" i="391"/>
  <c r="G9" i="391"/>
  <c r="M267" i="390"/>
  <c r="L267" i="390"/>
  <c r="K267" i="390"/>
  <c r="J267" i="390"/>
  <c r="I267" i="390"/>
  <c r="H267" i="390"/>
  <c r="G267" i="390"/>
  <c r="M261" i="390"/>
  <c r="L261" i="390"/>
  <c r="K261" i="390"/>
  <c r="J261" i="390"/>
  <c r="I261" i="390"/>
  <c r="H261" i="390"/>
  <c r="G261" i="390"/>
  <c r="M255" i="390"/>
  <c r="L255" i="390"/>
  <c r="K255" i="390"/>
  <c r="J255" i="390"/>
  <c r="I255" i="390"/>
  <c r="H255" i="390"/>
  <c r="G255" i="390"/>
  <c r="M249" i="390"/>
  <c r="L249" i="390"/>
  <c r="K249" i="390"/>
  <c r="J249" i="390"/>
  <c r="I249" i="390"/>
  <c r="H249" i="390"/>
  <c r="G249" i="390"/>
  <c r="M243" i="390"/>
  <c r="L243" i="390"/>
  <c r="K243" i="390"/>
  <c r="J243" i="390"/>
  <c r="I243" i="390"/>
  <c r="H243" i="390"/>
  <c r="G243" i="390"/>
  <c r="M237" i="390"/>
  <c r="L237" i="390"/>
  <c r="K237" i="390"/>
  <c r="J237" i="390"/>
  <c r="I237" i="390"/>
  <c r="H237" i="390"/>
  <c r="G237" i="390"/>
  <c r="M231" i="390"/>
  <c r="L231" i="390"/>
  <c r="K231" i="390"/>
  <c r="J231" i="390"/>
  <c r="I231" i="390"/>
  <c r="H231" i="390"/>
  <c r="G231" i="390"/>
  <c r="M225" i="390"/>
  <c r="L225" i="390"/>
  <c r="K225" i="390"/>
  <c r="J225" i="390"/>
  <c r="I225" i="390"/>
  <c r="H225" i="390"/>
  <c r="G225" i="390"/>
  <c r="M219" i="390"/>
  <c r="L219" i="390"/>
  <c r="K219" i="390"/>
  <c r="J219" i="390"/>
  <c r="I219" i="390"/>
  <c r="H219" i="390"/>
  <c r="G219" i="390"/>
  <c r="M213" i="390"/>
  <c r="L213" i="390"/>
  <c r="K213" i="390"/>
  <c r="J213" i="390"/>
  <c r="I213" i="390"/>
  <c r="H213" i="390"/>
  <c r="G213" i="390"/>
  <c r="M207" i="390"/>
  <c r="L207" i="390"/>
  <c r="K207" i="390"/>
  <c r="J207" i="390"/>
  <c r="I207" i="390"/>
  <c r="H207" i="390"/>
  <c r="G207" i="390"/>
  <c r="M201" i="390"/>
  <c r="L201" i="390"/>
  <c r="K201" i="390"/>
  <c r="J201" i="390"/>
  <c r="I201" i="390"/>
  <c r="H201" i="390"/>
  <c r="G201" i="390"/>
  <c r="M195" i="390"/>
  <c r="L195" i="390"/>
  <c r="K195" i="390"/>
  <c r="J195" i="390"/>
  <c r="I195" i="390"/>
  <c r="H195" i="390"/>
  <c r="G195" i="390"/>
  <c r="M189" i="390"/>
  <c r="L189" i="390"/>
  <c r="K189" i="390"/>
  <c r="J189" i="390"/>
  <c r="I189" i="390"/>
  <c r="H189" i="390"/>
  <c r="G189" i="390"/>
  <c r="M183" i="390"/>
  <c r="L183" i="390"/>
  <c r="K183" i="390"/>
  <c r="J183" i="390"/>
  <c r="I183" i="390"/>
  <c r="H183" i="390"/>
  <c r="G183" i="390"/>
  <c r="M177" i="390"/>
  <c r="L177" i="390"/>
  <c r="K177" i="390"/>
  <c r="J177" i="390"/>
  <c r="I177" i="390"/>
  <c r="H177" i="390"/>
  <c r="G177" i="390"/>
  <c r="M171" i="390"/>
  <c r="L171" i="390"/>
  <c r="K171" i="390"/>
  <c r="J171" i="390"/>
  <c r="I171" i="390"/>
  <c r="H171" i="390"/>
  <c r="G171" i="390"/>
  <c r="M165" i="390"/>
  <c r="L165" i="390"/>
  <c r="K165" i="390"/>
  <c r="J165" i="390"/>
  <c r="I165" i="390"/>
  <c r="H165" i="390"/>
  <c r="G165" i="390"/>
  <c r="M159" i="390"/>
  <c r="L159" i="390"/>
  <c r="K159" i="390"/>
  <c r="J159" i="390"/>
  <c r="I159" i="390"/>
  <c r="H159" i="390"/>
  <c r="G159" i="390"/>
  <c r="M153" i="390"/>
  <c r="L153" i="390"/>
  <c r="K153" i="390"/>
  <c r="J153" i="390"/>
  <c r="I153" i="390"/>
  <c r="H153" i="390"/>
  <c r="G153" i="390"/>
  <c r="M147" i="390"/>
  <c r="L147" i="390"/>
  <c r="K147" i="390"/>
  <c r="J147" i="390"/>
  <c r="I147" i="390"/>
  <c r="H147" i="390"/>
  <c r="G147" i="390"/>
  <c r="M141" i="390"/>
  <c r="L141" i="390"/>
  <c r="K141" i="390"/>
  <c r="J141" i="390"/>
  <c r="I141" i="390"/>
  <c r="H141" i="390"/>
  <c r="G141" i="390"/>
  <c r="M135" i="390"/>
  <c r="L135" i="390"/>
  <c r="K135" i="390"/>
  <c r="J135" i="390"/>
  <c r="I135" i="390"/>
  <c r="H135" i="390"/>
  <c r="G135" i="390"/>
  <c r="M129" i="390"/>
  <c r="L129" i="390"/>
  <c r="K129" i="390"/>
  <c r="J129" i="390"/>
  <c r="I129" i="390"/>
  <c r="H129" i="390"/>
  <c r="G129" i="390"/>
  <c r="M123" i="390"/>
  <c r="L123" i="390"/>
  <c r="K123" i="390"/>
  <c r="J123" i="390"/>
  <c r="I123" i="390"/>
  <c r="H123" i="390"/>
  <c r="G123" i="390"/>
  <c r="M117" i="390"/>
  <c r="L117" i="390"/>
  <c r="K117" i="390"/>
  <c r="J117" i="390"/>
  <c r="I117" i="390"/>
  <c r="H117" i="390"/>
  <c r="G117" i="390"/>
  <c r="M111" i="390"/>
  <c r="L111" i="390"/>
  <c r="K111" i="390"/>
  <c r="J111" i="390"/>
  <c r="I111" i="390"/>
  <c r="H111" i="390"/>
  <c r="G111" i="390"/>
  <c r="M105" i="390"/>
  <c r="L105" i="390"/>
  <c r="K105" i="390"/>
  <c r="J105" i="390"/>
  <c r="I105" i="390"/>
  <c r="H105" i="390"/>
  <c r="G105" i="390"/>
  <c r="M99" i="390"/>
  <c r="L99" i="390"/>
  <c r="K99" i="390"/>
  <c r="J99" i="390"/>
  <c r="I99" i="390"/>
  <c r="H99" i="390"/>
  <c r="G99" i="390"/>
  <c r="M93" i="390"/>
  <c r="L93" i="390"/>
  <c r="K93" i="390"/>
  <c r="J93" i="390"/>
  <c r="I93" i="390"/>
  <c r="H93" i="390"/>
  <c r="G93" i="390"/>
  <c r="M87" i="390"/>
  <c r="L87" i="390"/>
  <c r="K87" i="390"/>
  <c r="J87" i="390"/>
  <c r="I87" i="390"/>
  <c r="H87" i="390"/>
  <c r="G87" i="390"/>
  <c r="M81" i="390"/>
  <c r="L81" i="390"/>
  <c r="K81" i="390"/>
  <c r="J81" i="390"/>
  <c r="I81" i="390"/>
  <c r="H81" i="390"/>
  <c r="G81" i="390"/>
  <c r="M75" i="390"/>
  <c r="L75" i="390"/>
  <c r="K75" i="390"/>
  <c r="J75" i="390"/>
  <c r="I75" i="390"/>
  <c r="H75" i="390"/>
  <c r="G75" i="390"/>
  <c r="M69" i="390"/>
  <c r="L69" i="390"/>
  <c r="K69" i="390"/>
  <c r="J69" i="390"/>
  <c r="I69" i="390"/>
  <c r="H69" i="390"/>
  <c r="G69" i="390"/>
  <c r="M63" i="390"/>
  <c r="L63" i="390"/>
  <c r="K63" i="390"/>
  <c r="J63" i="390"/>
  <c r="I63" i="390"/>
  <c r="H63" i="390"/>
  <c r="G63" i="390"/>
  <c r="M57" i="390"/>
  <c r="L57" i="390"/>
  <c r="K57" i="390"/>
  <c r="J57" i="390"/>
  <c r="I57" i="390"/>
  <c r="H57" i="390"/>
  <c r="G57" i="390"/>
  <c r="M51" i="390"/>
  <c r="L51" i="390"/>
  <c r="K51" i="390"/>
  <c r="J51" i="390"/>
  <c r="I51" i="390"/>
  <c r="H51" i="390"/>
  <c r="G51" i="390"/>
  <c r="M45" i="390"/>
  <c r="L45" i="390"/>
  <c r="K45" i="390"/>
  <c r="J45" i="390"/>
  <c r="I45" i="390"/>
  <c r="H45" i="390"/>
  <c r="G45" i="390"/>
  <c r="M39" i="390"/>
  <c r="L39" i="390"/>
  <c r="K39" i="390"/>
  <c r="J39" i="390"/>
  <c r="I39" i="390"/>
  <c r="H39" i="390"/>
  <c r="G39" i="390"/>
  <c r="M33" i="390"/>
  <c r="L33" i="390"/>
  <c r="K33" i="390"/>
  <c r="J33" i="390"/>
  <c r="I33" i="390"/>
  <c r="H33" i="390"/>
  <c r="G33" i="390"/>
  <c r="M27" i="390"/>
  <c r="L27" i="390"/>
  <c r="K27" i="390"/>
  <c r="J27" i="390"/>
  <c r="I27" i="390"/>
  <c r="H27" i="390"/>
  <c r="G27" i="390"/>
  <c r="M21" i="390"/>
  <c r="L21" i="390"/>
  <c r="K21" i="390"/>
  <c r="J21" i="390"/>
  <c r="I21" i="390"/>
  <c r="H21" i="390"/>
  <c r="G21" i="390"/>
  <c r="M15" i="390"/>
  <c r="L15" i="390"/>
  <c r="K15" i="390"/>
  <c r="J15" i="390"/>
  <c r="I15" i="390"/>
  <c r="H15" i="390"/>
  <c r="G15" i="390"/>
  <c r="M9" i="390"/>
  <c r="L9" i="390"/>
  <c r="K9" i="390"/>
  <c r="J9" i="390"/>
  <c r="I9" i="390"/>
  <c r="H9" i="390"/>
  <c r="G9" i="390"/>
  <c r="M267" i="389"/>
  <c r="L267" i="389"/>
  <c r="K267" i="389"/>
  <c r="J267" i="389"/>
  <c r="I267" i="389"/>
  <c r="H267" i="389"/>
  <c r="G267" i="389"/>
  <c r="M261" i="389"/>
  <c r="L261" i="389"/>
  <c r="K261" i="389"/>
  <c r="J261" i="389"/>
  <c r="I261" i="389"/>
  <c r="H261" i="389"/>
  <c r="G261" i="389"/>
  <c r="M255" i="389"/>
  <c r="L255" i="389"/>
  <c r="K255" i="389"/>
  <c r="J255" i="389"/>
  <c r="I255" i="389"/>
  <c r="H255" i="389"/>
  <c r="G255" i="389"/>
  <c r="M249" i="389"/>
  <c r="L249" i="389"/>
  <c r="K249" i="389"/>
  <c r="J249" i="389"/>
  <c r="I249" i="389"/>
  <c r="H249" i="389"/>
  <c r="G249" i="389"/>
  <c r="M243" i="389"/>
  <c r="L243" i="389"/>
  <c r="K243" i="389"/>
  <c r="J243" i="389"/>
  <c r="I243" i="389"/>
  <c r="H243" i="389"/>
  <c r="G243" i="389"/>
  <c r="M237" i="389"/>
  <c r="L237" i="389"/>
  <c r="K237" i="389"/>
  <c r="J237" i="389"/>
  <c r="I237" i="389"/>
  <c r="H237" i="389"/>
  <c r="G237" i="389"/>
  <c r="M231" i="389"/>
  <c r="L231" i="389"/>
  <c r="K231" i="389"/>
  <c r="J231" i="389"/>
  <c r="I231" i="389"/>
  <c r="H231" i="389"/>
  <c r="G231" i="389"/>
  <c r="M225" i="389"/>
  <c r="L225" i="389"/>
  <c r="K225" i="389"/>
  <c r="J225" i="389"/>
  <c r="I225" i="389"/>
  <c r="H225" i="389"/>
  <c r="G225" i="389"/>
  <c r="M219" i="389"/>
  <c r="L219" i="389"/>
  <c r="K219" i="389"/>
  <c r="J219" i="389"/>
  <c r="I219" i="389"/>
  <c r="H219" i="389"/>
  <c r="G219" i="389"/>
  <c r="M213" i="389"/>
  <c r="L213" i="389"/>
  <c r="K213" i="389"/>
  <c r="J213" i="389"/>
  <c r="I213" i="389"/>
  <c r="H213" i="389"/>
  <c r="G213" i="389"/>
  <c r="M207" i="389"/>
  <c r="L207" i="389"/>
  <c r="K207" i="389"/>
  <c r="J207" i="389"/>
  <c r="I207" i="389"/>
  <c r="H207" i="389"/>
  <c r="G207" i="389"/>
  <c r="M201" i="389"/>
  <c r="L201" i="389"/>
  <c r="K201" i="389"/>
  <c r="J201" i="389"/>
  <c r="I201" i="389"/>
  <c r="H201" i="389"/>
  <c r="G201" i="389"/>
  <c r="M195" i="389"/>
  <c r="L195" i="389"/>
  <c r="K195" i="389"/>
  <c r="J195" i="389"/>
  <c r="I195" i="389"/>
  <c r="H195" i="389"/>
  <c r="G195" i="389"/>
  <c r="M189" i="389"/>
  <c r="L189" i="389"/>
  <c r="K189" i="389"/>
  <c r="J189" i="389"/>
  <c r="I189" i="389"/>
  <c r="H189" i="389"/>
  <c r="G189" i="389"/>
  <c r="M183" i="389"/>
  <c r="L183" i="389"/>
  <c r="K183" i="389"/>
  <c r="J183" i="389"/>
  <c r="I183" i="389"/>
  <c r="H183" i="389"/>
  <c r="G183" i="389"/>
  <c r="M177" i="389"/>
  <c r="L177" i="389"/>
  <c r="K177" i="389"/>
  <c r="J177" i="389"/>
  <c r="I177" i="389"/>
  <c r="H177" i="389"/>
  <c r="G177" i="389"/>
  <c r="M171" i="389"/>
  <c r="L171" i="389"/>
  <c r="K171" i="389"/>
  <c r="J171" i="389"/>
  <c r="I171" i="389"/>
  <c r="H171" i="389"/>
  <c r="G171" i="389"/>
  <c r="M165" i="389"/>
  <c r="L165" i="389"/>
  <c r="K165" i="389"/>
  <c r="J165" i="389"/>
  <c r="I165" i="389"/>
  <c r="H165" i="389"/>
  <c r="G165" i="389"/>
  <c r="M159" i="389"/>
  <c r="L159" i="389"/>
  <c r="K159" i="389"/>
  <c r="J159" i="389"/>
  <c r="I159" i="389"/>
  <c r="H159" i="389"/>
  <c r="G159" i="389"/>
  <c r="M153" i="389"/>
  <c r="L153" i="389"/>
  <c r="K153" i="389"/>
  <c r="J153" i="389"/>
  <c r="I153" i="389"/>
  <c r="H153" i="389"/>
  <c r="G153" i="389"/>
  <c r="M147" i="389"/>
  <c r="L147" i="389"/>
  <c r="K147" i="389"/>
  <c r="J147" i="389"/>
  <c r="I147" i="389"/>
  <c r="H147" i="389"/>
  <c r="G147" i="389"/>
  <c r="M141" i="389"/>
  <c r="L141" i="389"/>
  <c r="K141" i="389"/>
  <c r="J141" i="389"/>
  <c r="I141" i="389"/>
  <c r="H141" i="389"/>
  <c r="G141" i="389"/>
  <c r="M135" i="389"/>
  <c r="L135" i="389"/>
  <c r="K135" i="389"/>
  <c r="J135" i="389"/>
  <c r="I135" i="389"/>
  <c r="H135" i="389"/>
  <c r="G135" i="389"/>
  <c r="M129" i="389"/>
  <c r="L129" i="389"/>
  <c r="K129" i="389"/>
  <c r="J129" i="389"/>
  <c r="I129" i="389"/>
  <c r="H129" i="389"/>
  <c r="G129" i="389"/>
  <c r="M123" i="389"/>
  <c r="L123" i="389"/>
  <c r="K123" i="389"/>
  <c r="J123" i="389"/>
  <c r="I123" i="389"/>
  <c r="H123" i="389"/>
  <c r="G123" i="389"/>
  <c r="M117" i="389"/>
  <c r="L117" i="389"/>
  <c r="K117" i="389"/>
  <c r="J117" i="389"/>
  <c r="I117" i="389"/>
  <c r="H117" i="389"/>
  <c r="G117" i="389"/>
  <c r="M111" i="389"/>
  <c r="L111" i="389"/>
  <c r="K111" i="389"/>
  <c r="J111" i="389"/>
  <c r="I111" i="389"/>
  <c r="H111" i="389"/>
  <c r="G111" i="389"/>
  <c r="M105" i="389"/>
  <c r="L105" i="389"/>
  <c r="K105" i="389"/>
  <c r="J105" i="389"/>
  <c r="I105" i="389"/>
  <c r="H105" i="389"/>
  <c r="G105" i="389"/>
  <c r="M99" i="389"/>
  <c r="L99" i="389"/>
  <c r="K99" i="389"/>
  <c r="J99" i="389"/>
  <c r="I99" i="389"/>
  <c r="H99" i="389"/>
  <c r="G99" i="389"/>
  <c r="M93" i="389"/>
  <c r="L93" i="389"/>
  <c r="K93" i="389"/>
  <c r="J93" i="389"/>
  <c r="I93" i="389"/>
  <c r="H93" i="389"/>
  <c r="G93" i="389"/>
  <c r="M87" i="389"/>
  <c r="L87" i="389"/>
  <c r="K87" i="389"/>
  <c r="J87" i="389"/>
  <c r="I87" i="389"/>
  <c r="H87" i="389"/>
  <c r="G87" i="389"/>
  <c r="M81" i="389"/>
  <c r="L81" i="389"/>
  <c r="K81" i="389"/>
  <c r="J81" i="389"/>
  <c r="I81" i="389"/>
  <c r="H81" i="389"/>
  <c r="G81" i="389"/>
  <c r="M75" i="389"/>
  <c r="L75" i="389"/>
  <c r="K75" i="389"/>
  <c r="J75" i="389"/>
  <c r="I75" i="389"/>
  <c r="H75" i="389"/>
  <c r="G75" i="389"/>
  <c r="M69" i="389"/>
  <c r="L69" i="389"/>
  <c r="K69" i="389"/>
  <c r="J69" i="389"/>
  <c r="I69" i="389"/>
  <c r="H69" i="389"/>
  <c r="G69" i="389"/>
  <c r="M63" i="389"/>
  <c r="L63" i="389"/>
  <c r="K63" i="389"/>
  <c r="J63" i="389"/>
  <c r="I63" i="389"/>
  <c r="H63" i="389"/>
  <c r="G63" i="389"/>
  <c r="M57" i="389"/>
  <c r="L57" i="389"/>
  <c r="K57" i="389"/>
  <c r="J57" i="389"/>
  <c r="I57" i="389"/>
  <c r="H57" i="389"/>
  <c r="G57" i="389"/>
  <c r="M51" i="389"/>
  <c r="L51" i="389"/>
  <c r="K51" i="389"/>
  <c r="J51" i="389"/>
  <c r="I51" i="389"/>
  <c r="H51" i="389"/>
  <c r="G51" i="389"/>
  <c r="M45" i="389"/>
  <c r="L45" i="389"/>
  <c r="K45" i="389"/>
  <c r="J45" i="389"/>
  <c r="I45" i="389"/>
  <c r="H45" i="389"/>
  <c r="G45" i="389"/>
  <c r="M39" i="389"/>
  <c r="L39" i="389"/>
  <c r="K39" i="389"/>
  <c r="J39" i="389"/>
  <c r="I39" i="389"/>
  <c r="H39" i="389"/>
  <c r="G39" i="389"/>
  <c r="M33" i="389"/>
  <c r="L33" i="389"/>
  <c r="K33" i="389"/>
  <c r="J33" i="389"/>
  <c r="I33" i="389"/>
  <c r="H33" i="389"/>
  <c r="G33" i="389"/>
  <c r="M27" i="389"/>
  <c r="L27" i="389"/>
  <c r="K27" i="389"/>
  <c r="J27" i="389"/>
  <c r="I27" i="389"/>
  <c r="H27" i="389"/>
  <c r="G27" i="389"/>
  <c r="M21" i="389"/>
  <c r="L21" i="389"/>
  <c r="K21" i="389"/>
  <c r="J21" i="389"/>
  <c r="I21" i="389"/>
  <c r="H21" i="389"/>
  <c r="G21" i="389"/>
  <c r="M15" i="389"/>
  <c r="L15" i="389"/>
  <c r="K15" i="389"/>
  <c r="J15" i="389"/>
  <c r="I15" i="389"/>
  <c r="H15" i="389"/>
  <c r="G15" i="389"/>
  <c r="M9" i="389"/>
  <c r="L9" i="389"/>
  <c r="K9" i="389"/>
  <c r="J9" i="389"/>
  <c r="I9" i="389"/>
  <c r="H9" i="389"/>
  <c r="G9" i="389"/>
  <c r="M267" i="388"/>
  <c r="L267" i="388"/>
  <c r="K267" i="388"/>
  <c r="J267" i="388"/>
  <c r="I267" i="388"/>
  <c r="H267" i="388"/>
  <c r="G267" i="388"/>
  <c r="M261" i="388"/>
  <c r="L261" i="388"/>
  <c r="K261" i="388"/>
  <c r="J261" i="388"/>
  <c r="I261" i="388"/>
  <c r="H261" i="388"/>
  <c r="G261" i="388"/>
  <c r="M255" i="388"/>
  <c r="L255" i="388"/>
  <c r="K255" i="388"/>
  <c r="J255" i="388"/>
  <c r="I255" i="388"/>
  <c r="H255" i="388"/>
  <c r="G255" i="388"/>
  <c r="M249" i="388"/>
  <c r="L249" i="388"/>
  <c r="K249" i="388"/>
  <c r="J249" i="388"/>
  <c r="I249" i="388"/>
  <c r="H249" i="388"/>
  <c r="G249" i="388"/>
  <c r="M243" i="388"/>
  <c r="L243" i="388"/>
  <c r="K243" i="388"/>
  <c r="J243" i="388"/>
  <c r="I243" i="388"/>
  <c r="H243" i="388"/>
  <c r="G243" i="388"/>
  <c r="M237" i="388"/>
  <c r="L237" i="388"/>
  <c r="K237" i="388"/>
  <c r="J237" i="388"/>
  <c r="I237" i="388"/>
  <c r="H237" i="388"/>
  <c r="G237" i="388"/>
  <c r="M231" i="388"/>
  <c r="L231" i="388"/>
  <c r="K231" i="388"/>
  <c r="J231" i="388"/>
  <c r="I231" i="388"/>
  <c r="H231" i="388"/>
  <c r="G231" i="388"/>
  <c r="M225" i="388"/>
  <c r="L225" i="388"/>
  <c r="K225" i="388"/>
  <c r="J225" i="388"/>
  <c r="I225" i="388"/>
  <c r="H225" i="388"/>
  <c r="G225" i="388"/>
  <c r="M219" i="388"/>
  <c r="L219" i="388"/>
  <c r="K219" i="388"/>
  <c r="J219" i="388"/>
  <c r="I219" i="388"/>
  <c r="H219" i="388"/>
  <c r="G219" i="388"/>
  <c r="M213" i="388"/>
  <c r="L213" i="388"/>
  <c r="K213" i="388"/>
  <c r="J213" i="388"/>
  <c r="I213" i="388"/>
  <c r="H213" i="388"/>
  <c r="G213" i="388"/>
  <c r="M207" i="388"/>
  <c r="L207" i="388"/>
  <c r="K207" i="388"/>
  <c r="J207" i="388"/>
  <c r="I207" i="388"/>
  <c r="H207" i="388"/>
  <c r="G207" i="388"/>
  <c r="M201" i="388"/>
  <c r="L201" i="388"/>
  <c r="K201" i="388"/>
  <c r="J201" i="388"/>
  <c r="I201" i="388"/>
  <c r="H201" i="388"/>
  <c r="G201" i="388"/>
  <c r="M195" i="388"/>
  <c r="L195" i="388"/>
  <c r="K195" i="388"/>
  <c r="J195" i="388"/>
  <c r="I195" i="388"/>
  <c r="H195" i="388"/>
  <c r="G195" i="388"/>
  <c r="M189" i="388"/>
  <c r="L189" i="388"/>
  <c r="K189" i="388"/>
  <c r="J189" i="388"/>
  <c r="I189" i="388"/>
  <c r="H189" i="388"/>
  <c r="G189" i="388"/>
  <c r="M183" i="388"/>
  <c r="L183" i="388"/>
  <c r="K183" i="388"/>
  <c r="J183" i="388"/>
  <c r="I183" i="388"/>
  <c r="H183" i="388"/>
  <c r="G183" i="388"/>
  <c r="M177" i="388"/>
  <c r="L177" i="388"/>
  <c r="K177" i="388"/>
  <c r="J177" i="388"/>
  <c r="I177" i="388"/>
  <c r="H177" i="388"/>
  <c r="G177" i="388"/>
  <c r="M171" i="388"/>
  <c r="L171" i="388"/>
  <c r="K171" i="388"/>
  <c r="J171" i="388"/>
  <c r="I171" i="388"/>
  <c r="H171" i="388"/>
  <c r="G171" i="388"/>
  <c r="M165" i="388"/>
  <c r="L165" i="388"/>
  <c r="K165" i="388"/>
  <c r="J165" i="388"/>
  <c r="I165" i="388"/>
  <c r="H165" i="388"/>
  <c r="G165" i="388"/>
  <c r="M159" i="388"/>
  <c r="L159" i="388"/>
  <c r="K159" i="388"/>
  <c r="J159" i="388"/>
  <c r="I159" i="388"/>
  <c r="H159" i="388"/>
  <c r="G159" i="388"/>
  <c r="M153" i="388"/>
  <c r="L153" i="388"/>
  <c r="K153" i="388"/>
  <c r="J153" i="388"/>
  <c r="I153" i="388"/>
  <c r="H153" i="388"/>
  <c r="G153" i="388"/>
  <c r="M147" i="388"/>
  <c r="L147" i="388"/>
  <c r="K147" i="388"/>
  <c r="J147" i="388"/>
  <c r="I147" i="388"/>
  <c r="H147" i="388"/>
  <c r="G147" i="388"/>
  <c r="M141" i="388"/>
  <c r="L141" i="388"/>
  <c r="K141" i="388"/>
  <c r="J141" i="388"/>
  <c r="I141" i="388"/>
  <c r="H141" i="388"/>
  <c r="G141" i="388"/>
  <c r="M135" i="388"/>
  <c r="L135" i="388"/>
  <c r="K135" i="388"/>
  <c r="J135" i="388"/>
  <c r="I135" i="388"/>
  <c r="H135" i="388"/>
  <c r="G135" i="388"/>
  <c r="M129" i="388"/>
  <c r="L129" i="388"/>
  <c r="K129" i="388"/>
  <c r="J129" i="388"/>
  <c r="I129" i="388"/>
  <c r="H129" i="388"/>
  <c r="G129" i="388"/>
  <c r="M123" i="388"/>
  <c r="L123" i="388"/>
  <c r="K123" i="388"/>
  <c r="J123" i="388"/>
  <c r="I123" i="388"/>
  <c r="H123" i="388"/>
  <c r="G123" i="388"/>
  <c r="M117" i="388"/>
  <c r="L117" i="388"/>
  <c r="K117" i="388"/>
  <c r="J117" i="388"/>
  <c r="I117" i="388"/>
  <c r="H117" i="388"/>
  <c r="G117" i="388"/>
  <c r="M111" i="388"/>
  <c r="L111" i="388"/>
  <c r="K111" i="388"/>
  <c r="J111" i="388"/>
  <c r="I111" i="388"/>
  <c r="H111" i="388"/>
  <c r="G111" i="388"/>
  <c r="M105" i="388"/>
  <c r="L105" i="388"/>
  <c r="K105" i="388"/>
  <c r="J105" i="388"/>
  <c r="I105" i="388"/>
  <c r="H105" i="388"/>
  <c r="G105" i="388"/>
  <c r="M99" i="388"/>
  <c r="L99" i="388"/>
  <c r="K99" i="388"/>
  <c r="J99" i="388"/>
  <c r="I99" i="388"/>
  <c r="H99" i="388"/>
  <c r="G99" i="388"/>
  <c r="M93" i="388"/>
  <c r="L93" i="388"/>
  <c r="K93" i="388"/>
  <c r="J93" i="388"/>
  <c r="I93" i="388"/>
  <c r="H93" i="388"/>
  <c r="G93" i="388"/>
  <c r="M87" i="388"/>
  <c r="L87" i="388"/>
  <c r="K87" i="388"/>
  <c r="J87" i="388"/>
  <c r="I87" i="388"/>
  <c r="H87" i="388"/>
  <c r="G87" i="388"/>
  <c r="M81" i="388"/>
  <c r="L81" i="388"/>
  <c r="K81" i="388"/>
  <c r="J81" i="388"/>
  <c r="I81" i="388"/>
  <c r="H81" i="388"/>
  <c r="G81" i="388"/>
  <c r="M75" i="388"/>
  <c r="L75" i="388"/>
  <c r="K75" i="388"/>
  <c r="J75" i="388"/>
  <c r="I75" i="388"/>
  <c r="H75" i="388"/>
  <c r="G75" i="388"/>
  <c r="M69" i="388"/>
  <c r="L69" i="388"/>
  <c r="K69" i="388"/>
  <c r="J69" i="388"/>
  <c r="I69" i="388"/>
  <c r="H69" i="388"/>
  <c r="G69" i="388"/>
  <c r="M63" i="388"/>
  <c r="L63" i="388"/>
  <c r="K63" i="388"/>
  <c r="J63" i="388"/>
  <c r="I63" i="388"/>
  <c r="H63" i="388"/>
  <c r="G63" i="388"/>
  <c r="M57" i="388"/>
  <c r="L57" i="388"/>
  <c r="K57" i="388"/>
  <c r="J57" i="388"/>
  <c r="I57" i="388"/>
  <c r="H57" i="388"/>
  <c r="G57" i="388"/>
  <c r="M51" i="388"/>
  <c r="L51" i="388"/>
  <c r="K51" i="388"/>
  <c r="J51" i="388"/>
  <c r="I51" i="388"/>
  <c r="H51" i="388"/>
  <c r="G51" i="388"/>
  <c r="M45" i="388"/>
  <c r="L45" i="388"/>
  <c r="K45" i="388"/>
  <c r="J45" i="388"/>
  <c r="I45" i="388"/>
  <c r="H45" i="388"/>
  <c r="G45" i="388"/>
  <c r="M39" i="388"/>
  <c r="L39" i="388"/>
  <c r="K39" i="388"/>
  <c r="J39" i="388"/>
  <c r="I39" i="388"/>
  <c r="H39" i="388"/>
  <c r="G39" i="388"/>
  <c r="M33" i="388"/>
  <c r="L33" i="388"/>
  <c r="K33" i="388"/>
  <c r="J33" i="388"/>
  <c r="I33" i="388"/>
  <c r="H33" i="388"/>
  <c r="G33" i="388"/>
  <c r="M27" i="388"/>
  <c r="L27" i="388"/>
  <c r="K27" i="388"/>
  <c r="J27" i="388"/>
  <c r="I27" i="388"/>
  <c r="H27" i="388"/>
  <c r="G27" i="388"/>
  <c r="M21" i="388"/>
  <c r="L21" i="388"/>
  <c r="K21" i="388"/>
  <c r="J21" i="388"/>
  <c r="I21" i="388"/>
  <c r="H21" i="388"/>
  <c r="G21" i="388"/>
  <c r="M15" i="388"/>
  <c r="L15" i="388"/>
  <c r="K15" i="388"/>
  <c r="J15" i="388"/>
  <c r="I15" i="388"/>
  <c r="H15" i="388"/>
  <c r="G15" i="388"/>
  <c r="M9" i="388"/>
  <c r="L9" i="388"/>
  <c r="K9" i="388"/>
  <c r="J9" i="388"/>
  <c r="I9" i="388"/>
  <c r="H9" i="388"/>
  <c r="G9" i="388"/>
  <c r="M267" i="387"/>
  <c r="L267" i="387"/>
  <c r="K267" i="387"/>
  <c r="J267" i="387"/>
  <c r="I267" i="387"/>
  <c r="H267" i="387"/>
  <c r="G267" i="387"/>
  <c r="M261" i="387"/>
  <c r="L261" i="387"/>
  <c r="K261" i="387"/>
  <c r="J261" i="387"/>
  <c r="I261" i="387"/>
  <c r="H261" i="387"/>
  <c r="G261" i="387"/>
  <c r="M255" i="387"/>
  <c r="L255" i="387"/>
  <c r="K255" i="387"/>
  <c r="J255" i="387"/>
  <c r="I255" i="387"/>
  <c r="H255" i="387"/>
  <c r="G255" i="387"/>
  <c r="M249" i="387"/>
  <c r="L249" i="387"/>
  <c r="K249" i="387"/>
  <c r="J249" i="387"/>
  <c r="I249" i="387"/>
  <c r="H249" i="387"/>
  <c r="G249" i="387"/>
  <c r="M243" i="387"/>
  <c r="L243" i="387"/>
  <c r="K243" i="387"/>
  <c r="J243" i="387"/>
  <c r="I243" i="387"/>
  <c r="H243" i="387"/>
  <c r="G243" i="387"/>
  <c r="M237" i="387"/>
  <c r="L237" i="387"/>
  <c r="K237" i="387"/>
  <c r="J237" i="387"/>
  <c r="I237" i="387"/>
  <c r="H237" i="387"/>
  <c r="G237" i="387"/>
  <c r="M231" i="387"/>
  <c r="L231" i="387"/>
  <c r="K231" i="387"/>
  <c r="J231" i="387"/>
  <c r="I231" i="387"/>
  <c r="H231" i="387"/>
  <c r="G231" i="387"/>
  <c r="M225" i="387"/>
  <c r="L225" i="387"/>
  <c r="K225" i="387"/>
  <c r="J225" i="387"/>
  <c r="I225" i="387"/>
  <c r="H225" i="387"/>
  <c r="G225" i="387"/>
  <c r="M219" i="387"/>
  <c r="L219" i="387"/>
  <c r="K219" i="387"/>
  <c r="J219" i="387"/>
  <c r="I219" i="387"/>
  <c r="H219" i="387"/>
  <c r="G219" i="387"/>
  <c r="M213" i="387"/>
  <c r="L213" i="387"/>
  <c r="K213" i="387"/>
  <c r="J213" i="387"/>
  <c r="I213" i="387"/>
  <c r="H213" i="387"/>
  <c r="G213" i="387"/>
  <c r="M207" i="387"/>
  <c r="L207" i="387"/>
  <c r="K207" i="387"/>
  <c r="J207" i="387"/>
  <c r="I207" i="387"/>
  <c r="H207" i="387"/>
  <c r="G207" i="387"/>
  <c r="M201" i="387"/>
  <c r="L201" i="387"/>
  <c r="K201" i="387"/>
  <c r="J201" i="387"/>
  <c r="I201" i="387"/>
  <c r="H201" i="387"/>
  <c r="G201" i="387"/>
  <c r="M195" i="387"/>
  <c r="L195" i="387"/>
  <c r="K195" i="387"/>
  <c r="J195" i="387"/>
  <c r="I195" i="387"/>
  <c r="H195" i="387"/>
  <c r="G195" i="387"/>
  <c r="M189" i="387"/>
  <c r="L189" i="387"/>
  <c r="K189" i="387"/>
  <c r="J189" i="387"/>
  <c r="I189" i="387"/>
  <c r="H189" i="387"/>
  <c r="G189" i="387"/>
  <c r="M183" i="387"/>
  <c r="L183" i="387"/>
  <c r="K183" i="387"/>
  <c r="J183" i="387"/>
  <c r="I183" i="387"/>
  <c r="H183" i="387"/>
  <c r="G183" i="387"/>
  <c r="M177" i="387"/>
  <c r="L177" i="387"/>
  <c r="K177" i="387"/>
  <c r="J177" i="387"/>
  <c r="I177" i="387"/>
  <c r="H177" i="387"/>
  <c r="G177" i="387"/>
  <c r="M171" i="387"/>
  <c r="L171" i="387"/>
  <c r="K171" i="387"/>
  <c r="J171" i="387"/>
  <c r="I171" i="387"/>
  <c r="H171" i="387"/>
  <c r="G171" i="387"/>
  <c r="M165" i="387"/>
  <c r="L165" i="387"/>
  <c r="K165" i="387"/>
  <c r="J165" i="387"/>
  <c r="I165" i="387"/>
  <c r="H165" i="387"/>
  <c r="G165" i="387"/>
  <c r="M159" i="387"/>
  <c r="L159" i="387"/>
  <c r="K159" i="387"/>
  <c r="J159" i="387"/>
  <c r="I159" i="387"/>
  <c r="H159" i="387"/>
  <c r="G159" i="387"/>
  <c r="M153" i="387"/>
  <c r="L153" i="387"/>
  <c r="K153" i="387"/>
  <c r="J153" i="387"/>
  <c r="I153" i="387"/>
  <c r="H153" i="387"/>
  <c r="G153" i="387"/>
  <c r="M147" i="387"/>
  <c r="L147" i="387"/>
  <c r="K147" i="387"/>
  <c r="J147" i="387"/>
  <c r="I147" i="387"/>
  <c r="H147" i="387"/>
  <c r="G147" i="387"/>
  <c r="M141" i="387"/>
  <c r="L141" i="387"/>
  <c r="K141" i="387"/>
  <c r="J141" i="387"/>
  <c r="I141" i="387"/>
  <c r="H141" i="387"/>
  <c r="G141" i="387"/>
  <c r="M135" i="387"/>
  <c r="L135" i="387"/>
  <c r="K135" i="387"/>
  <c r="J135" i="387"/>
  <c r="I135" i="387"/>
  <c r="H135" i="387"/>
  <c r="G135" i="387"/>
  <c r="M129" i="387"/>
  <c r="L129" i="387"/>
  <c r="K129" i="387"/>
  <c r="J129" i="387"/>
  <c r="I129" i="387"/>
  <c r="H129" i="387"/>
  <c r="G129" i="387"/>
  <c r="M123" i="387"/>
  <c r="L123" i="387"/>
  <c r="K123" i="387"/>
  <c r="J123" i="387"/>
  <c r="I123" i="387"/>
  <c r="H123" i="387"/>
  <c r="G123" i="387"/>
  <c r="M117" i="387"/>
  <c r="L117" i="387"/>
  <c r="K117" i="387"/>
  <c r="J117" i="387"/>
  <c r="I117" i="387"/>
  <c r="H117" i="387"/>
  <c r="G117" i="387"/>
  <c r="M111" i="387"/>
  <c r="L111" i="387"/>
  <c r="K111" i="387"/>
  <c r="J111" i="387"/>
  <c r="I111" i="387"/>
  <c r="H111" i="387"/>
  <c r="G111" i="387"/>
  <c r="M105" i="387"/>
  <c r="L105" i="387"/>
  <c r="K105" i="387"/>
  <c r="J105" i="387"/>
  <c r="I105" i="387"/>
  <c r="H105" i="387"/>
  <c r="G105" i="387"/>
  <c r="M99" i="387"/>
  <c r="L99" i="387"/>
  <c r="K99" i="387"/>
  <c r="J99" i="387"/>
  <c r="I99" i="387"/>
  <c r="H99" i="387"/>
  <c r="G99" i="387"/>
  <c r="M93" i="387"/>
  <c r="L93" i="387"/>
  <c r="K93" i="387"/>
  <c r="J93" i="387"/>
  <c r="I93" i="387"/>
  <c r="H93" i="387"/>
  <c r="G93" i="387"/>
  <c r="M87" i="387"/>
  <c r="L87" i="387"/>
  <c r="K87" i="387"/>
  <c r="J87" i="387"/>
  <c r="I87" i="387"/>
  <c r="H87" i="387"/>
  <c r="G87" i="387"/>
  <c r="M81" i="387"/>
  <c r="L81" i="387"/>
  <c r="K81" i="387"/>
  <c r="J81" i="387"/>
  <c r="I81" i="387"/>
  <c r="H81" i="387"/>
  <c r="G81" i="387"/>
  <c r="M75" i="387"/>
  <c r="L75" i="387"/>
  <c r="K75" i="387"/>
  <c r="J75" i="387"/>
  <c r="I75" i="387"/>
  <c r="H75" i="387"/>
  <c r="G75" i="387"/>
  <c r="M69" i="387"/>
  <c r="L69" i="387"/>
  <c r="K69" i="387"/>
  <c r="J69" i="387"/>
  <c r="I69" i="387"/>
  <c r="H69" i="387"/>
  <c r="G69" i="387"/>
  <c r="M63" i="387"/>
  <c r="L63" i="387"/>
  <c r="K63" i="387"/>
  <c r="J63" i="387"/>
  <c r="I63" i="387"/>
  <c r="H63" i="387"/>
  <c r="G63" i="387"/>
  <c r="M57" i="387"/>
  <c r="L57" i="387"/>
  <c r="K57" i="387"/>
  <c r="J57" i="387"/>
  <c r="I57" i="387"/>
  <c r="H57" i="387"/>
  <c r="G57" i="387"/>
  <c r="M51" i="387"/>
  <c r="L51" i="387"/>
  <c r="K51" i="387"/>
  <c r="J51" i="387"/>
  <c r="I51" i="387"/>
  <c r="H51" i="387"/>
  <c r="G51" i="387"/>
  <c r="M45" i="387"/>
  <c r="L45" i="387"/>
  <c r="K45" i="387"/>
  <c r="J45" i="387"/>
  <c r="I45" i="387"/>
  <c r="H45" i="387"/>
  <c r="G45" i="387"/>
  <c r="M39" i="387"/>
  <c r="L39" i="387"/>
  <c r="K39" i="387"/>
  <c r="J39" i="387"/>
  <c r="I39" i="387"/>
  <c r="H39" i="387"/>
  <c r="G39" i="387"/>
  <c r="M33" i="387"/>
  <c r="L33" i="387"/>
  <c r="K33" i="387"/>
  <c r="J33" i="387"/>
  <c r="I33" i="387"/>
  <c r="H33" i="387"/>
  <c r="G33" i="387"/>
  <c r="M27" i="387"/>
  <c r="L27" i="387"/>
  <c r="K27" i="387"/>
  <c r="J27" i="387"/>
  <c r="I27" i="387"/>
  <c r="H27" i="387"/>
  <c r="G27" i="387"/>
  <c r="M21" i="387"/>
  <c r="L21" i="387"/>
  <c r="K21" i="387"/>
  <c r="J21" i="387"/>
  <c r="I21" i="387"/>
  <c r="H21" i="387"/>
  <c r="G21" i="387"/>
  <c r="M15" i="387"/>
  <c r="L15" i="387"/>
  <c r="K15" i="387"/>
  <c r="J15" i="387"/>
  <c r="I15" i="387"/>
  <c r="H15" i="387"/>
  <c r="G15" i="387"/>
  <c r="M9" i="387"/>
  <c r="L9" i="387"/>
  <c r="K9" i="387"/>
  <c r="J9" i="387"/>
  <c r="I9" i="387"/>
  <c r="H9" i="387"/>
  <c r="G9" i="387"/>
  <c r="M267" i="386"/>
  <c r="L267" i="386"/>
  <c r="K267" i="386"/>
  <c r="J267" i="386"/>
  <c r="I267" i="386"/>
  <c r="H267" i="386"/>
  <c r="G267" i="386"/>
  <c r="M261" i="386"/>
  <c r="L261" i="386"/>
  <c r="K261" i="386"/>
  <c r="J261" i="386"/>
  <c r="I261" i="386"/>
  <c r="H261" i="386"/>
  <c r="G261" i="386"/>
  <c r="M255" i="386"/>
  <c r="L255" i="386"/>
  <c r="K255" i="386"/>
  <c r="J255" i="386"/>
  <c r="I255" i="386"/>
  <c r="H255" i="386"/>
  <c r="G255" i="386"/>
  <c r="M249" i="386"/>
  <c r="L249" i="386"/>
  <c r="K249" i="386"/>
  <c r="J249" i="386"/>
  <c r="I249" i="386"/>
  <c r="H249" i="386"/>
  <c r="G249" i="386"/>
  <c r="M243" i="386"/>
  <c r="L243" i="386"/>
  <c r="K243" i="386"/>
  <c r="J243" i="386"/>
  <c r="I243" i="386"/>
  <c r="H243" i="386"/>
  <c r="G243" i="386"/>
  <c r="M237" i="386"/>
  <c r="L237" i="386"/>
  <c r="K237" i="386"/>
  <c r="J237" i="386"/>
  <c r="I237" i="386"/>
  <c r="H237" i="386"/>
  <c r="G237" i="386"/>
  <c r="M231" i="386"/>
  <c r="L231" i="386"/>
  <c r="K231" i="386"/>
  <c r="J231" i="386"/>
  <c r="I231" i="386"/>
  <c r="H231" i="386"/>
  <c r="G231" i="386"/>
  <c r="M225" i="386"/>
  <c r="L225" i="386"/>
  <c r="K225" i="386"/>
  <c r="J225" i="386"/>
  <c r="I225" i="386"/>
  <c r="H225" i="386"/>
  <c r="G225" i="386"/>
  <c r="M219" i="386"/>
  <c r="L219" i="386"/>
  <c r="K219" i="386"/>
  <c r="J219" i="386"/>
  <c r="I219" i="386"/>
  <c r="H219" i="386"/>
  <c r="G219" i="386"/>
  <c r="M213" i="386"/>
  <c r="L213" i="386"/>
  <c r="K213" i="386"/>
  <c r="J213" i="386"/>
  <c r="I213" i="386"/>
  <c r="H213" i="386"/>
  <c r="G213" i="386"/>
  <c r="M207" i="386"/>
  <c r="L207" i="386"/>
  <c r="K207" i="386"/>
  <c r="J207" i="386"/>
  <c r="I207" i="386"/>
  <c r="H207" i="386"/>
  <c r="G207" i="386"/>
  <c r="M201" i="386"/>
  <c r="L201" i="386"/>
  <c r="K201" i="386"/>
  <c r="J201" i="386"/>
  <c r="I201" i="386"/>
  <c r="H201" i="386"/>
  <c r="G201" i="386"/>
  <c r="M195" i="386"/>
  <c r="L195" i="386"/>
  <c r="K195" i="386"/>
  <c r="J195" i="386"/>
  <c r="I195" i="386"/>
  <c r="H195" i="386"/>
  <c r="G195" i="386"/>
  <c r="M189" i="386"/>
  <c r="L189" i="386"/>
  <c r="K189" i="386"/>
  <c r="J189" i="386"/>
  <c r="I189" i="386"/>
  <c r="H189" i="386"/>
  <c r="G189" i="386"/>
  <c r="M183" i="386"/>
  <c r="L183" i="386"/>
  <c r="K183" i="386"/>
  <c r="J183" i="386"/>
  <c r="I183" i="386"/>
  <c r="H183" i="386"/>
  <c r="G183" i="386"/>
  <c r="M177" i="386"/>
  <c r="L177" i="386"/>
  <c r="K177" i="386"/>
  <c r="J177" i="386"/>
  <c r="I177" i="386"/>
  <c r="H177" i="386"/>
  <c r="G177" i="386"/>
  <c r="M171" i="386"/>
  <c r="L171" i="386"/>
  <c r="K171" i="386"/>
  <c r="J171" i="386"/>
  <c r="I171" i="386"/>
  <c r="H171" i="386"/>
  <c r="G171" i="386"/>
  <c r="M165" i="386"/>
  <c r="L165" i="386"/>
  <c r="K165" i="386"/>
  <c r="J165" i="386"/>
  <c r="I165" i="386"/>
  <c r="H165" i="386"/>
  <c r="G165" i="386"/>
  <c r="M159" i="386"/>
  <c r="L159" i="386"/>
  <c r="K159" i="386"/>
  <c r="J159" i="386"/>
  <c r="I159" i="386"/>
  <c r="H159" i="386"/>
  <c r="G159" i="386"/>
  <c r="M153" i="386"/>
  <c r="L153" i="386"/>
  <c r="K153" i="386"/>
  <c r="J153" i="386"/>
  <c r="I153" i="386"/>
  <c r="H153" i="386"/>
  <c r="G153" i="386"/>
  <c r="M147" i="386"/>
  <c r="L147" i="386"/>
  <c r="K147" i="386"/>
  <c r="J147" i="386"/>
  <c r="I147" i="386"/>
  <c r="H147" i="386"/>
  <c r="G147" i="386"/>
  <c r="M141" i="386"/>
  <c r="L141" i="386"/>
  <c r="K141" i="386"/>
  <c r="J141" i="386"/>
  <c r="I141" i="386"/>
  <c r="H141" i="386"/>
  <c r="G141" i="386"/>
  <c r="M135" i="386"/>
  <c r="L135" i="386"/>
  <c r="K135" i="386"/>
  <c r="J135" i="386"/>
  <c r="I135" i="386"/>
  <c r="H135" i="386"/>
  <c r="G135" i="386"/>
  <c r="M129" i="386"/>
  <c r="L129" i="386"/>
  <c r="K129" i="386"/>
  <c r="J129" i="386"/>
  <c r="I129" i="386"/>
  <c r="H129" i="386"/>
  <c r="G129" i="386"/>
  <c r="M123" i="386"/>
  <c r="L123" i="386"/>
  <c r="K123" i="386"/>
  <c r="J123" i="386"/>
  <c r="I123" i="386"/>
  <c r="H123" i="386"/>
  <c r="G123" i="386"/>
  <c r="M117" i="386"/>
  <c r="L117" i="386"/>
  <c r="K117" i="386"/>
  <c r="J117" i="386"/>
  <c r="I117" i="386"/>
  <c r="H117" i="386"/>
  <c r="G117" i="386"/>
  <c r="M111" i="386"/>
  <c r="L111" i="386"/>
  <c r="K111" i="386"/>
  <c r="J111" i="386"/>
  <c r="I111" i="386"/>
  <c r="H111" i="386"/>
  <c r="G111" i="386"/>
  <c r="M105" i="386"/>
  <c r="L105" i="386"/>
  <c r="K105" i="386"/>
  <c r="J105" i="386"/>
  <c r="I105" i="386"/>
  <c r="H105" i="386"/>
  <c r="G105" i="386"/>
  <c r="M99" i="386"/>
  <c r="L99" i="386"/>
  <c r="K99" i="386"/>
  <c r="J99" i="386"/>
  <c r="I99" i="386"/>
  <c r="H99" i="386"/>
  <c r="G99" i="386"/>
  <c r="M93" i="386"/>
  <c r="L93" i="386"/>
  <c r="K93" i="386"/>
  <c r="J93" i="386"/>
  <c r="I93" i="386"/>
  <c r="H93" i="386"/>
  <c r="G93" i="386"/>
  <c r="M87" i="386"/>
  <c r="L87" i="386"/>
  <c r="K87" i="386"/>
  <c r="J87" i="386"/>
  <c r="I87" i="386"/>
  <c r="H87" i="386"/>
  <c r="G87" i="386"/>
  <c r="M81" i="386"/>
  <c r="L81" i="386"/>
  <c r="K81" i="386"/>
  <c r="J81" i="386"/>
  <c r="I81" i="386"/>
  <c r="H81" i="386"/>
  <c r="G81" i="386"/>
  <c r="M75" i="386"/>
  <c r="L75" i="386"/>
  <c r="K75" i="386"/>
  <c r="J75" i="386"/>
  <c r="I75" i="386"/>
  <c r="H75" i="386"/>
  <c r="G75" i="386"/>
  <c r="M69" i="386"/>
  <c r="L69" i="386"/>
  <c r="K69" i="386"/>
  <c r="J69" i="386"/>
  <c r="I69" i="386"/>
  <c r="H69" i="386"/>
  <c r="G69" i="386"/>
  <c r="M63" i="386"/>
  <c r="L63" i="386"/>
  <c r="K63" i="386"/>
  <c r="J63" i="386"/>
  <c r="I63" i="386"/>
  <c r="H63" i="386"/>
  <c r="G63" i="386"/>
  <c r="M57" i="386"/>
  <c r="L57" i="386"/>
  <c r="K57" i="386"/>
  <c r="J57" i="386"/>
  <c r="I57" i="386"/>
  <c r="H57" i="386"/>
  <c r="G57" i="386"/>
  <c r="M51" i="386"/>
  <c r="L51" i="386"/>
  <c r="K51" i="386"/>
  <c r="J51" i="386"/>
  <c r="I51" i="386"/>
  <c r="H51" i="386"/>
  <c r="G51" i="386"/>
  <c r="M45" i="386"/>
  <c r="L45" i="386"/>
  <c r="K45" i="386"/>
  <c r="J45" i="386"/>
  <c r="I45" i="386"/>
  <c r="H45" i="386"/>
  <c r="G45" i="386"/>
  <c r="M39" i="386"/>
  <c r="L39" i="386"/>
  <c r="K39" i="386"/>
  <c r="J39" i="386"/>
  <c r="I39" i="386"/>
  <c r="H39" i="386"/>
  <c r="G39" i="386"/>
  <c r="M33" i="386"/>
  <c r="L33" i="386"/>
  <c r="K33" i="386"/>
  <c r="J33" i="386"/>
  <c r="I33" i="386"/>
  <c r="H33" i="386"/>
  <c r="G33" i="386"/>
  <c r="M27" i="386"/>
  <c r="L27" i="386"/>
  <c r="K27" i="386"/>
  <c r="J27" i="386"/>
  <c r="I27" i="386"/>
  <c r="H27" i="386"/>
  <c r="G27" i="386"/>
  <c r="M21" i="386"/>
  <c r="L21" i="386"/>
  <c r="K21" i="386"/>
  <c r="J21" i="386"/>
  <c r="I21" i="386"/>
  <c r="H21" i="386"/>
  <c r="G21" i="386"/>
  <c r="M15" i="386"/>
  <c r="L15" i="386"/>
  <c r="K15" i="386"/>
  <c r="J15" i="386"/>
  <c r="I15" i="386"/>
  <c r="H15" i="386"/>
  <c r="G15" i="386"/>
  <c r="M9" i="386"/>
  <c r="L9" i="386"/>
  <c r="K9" i="386"/>
  <c r="J9" i="386"/>
  <c r="I9" i="386"/>
  <c r="H9" i="386"/>
  <c r="G9" i="386"/>
  <c r="M267" i="385"/>
  <c r="L267" i="385"/>
  <c r="K267" i="385"/>
  <c r="J267" i="385"/>
  <c r="I267" i="385"/>
  <c r="H267" i="385"/>
  <c r="G267" i="385"/>
  <c r="M261" i="385"/>
  <c r="L261" i="385"/>
  <c r="K261" i="385"/>
  <c r="J261" i="385"/>
  <c r="I261" i="385"/>
  <c r="H261" i="385"/>
  <c r="G261" i="385"/>
  <c r="M255" i="385"/>
  <c r="L255" i="385"/>
  <c r="K255" i="385"/>
  <c r="J255" i="385"/>
  <c r="I255" i="385"/>
  <c r="H255" i="385"/>
  <c r="G255" i="385"/>
  <c r="M249" i="385"/>
  <c r="L249" i="385"/>
  <c r="K249" i="385"/>
  <c r="J249" i="385"/>
  <c r="I249" i="385"/>
  <c r="H249" i="385"/>
  <c r="G249" i="385"/>
  <c r="M243" i="385"/>
  <c r="L243" i="385"/>
  <c r="K243" i="385"/>
  <c r="J243" i="385"/>
  <c r="I243" i="385"/>
  <c r="H243" i="385"/>
  <c r="G243" i="385"/>
  <c r="M237" i="385"/>
  <c r="L237" i="385"/>
  <c r="K237" i="385"/>
  <c r="J237" i="385"/>
  <c r="I237" i="385"/>
  <c r="H237" i="385"/>
  <c r="G237" i="385"/>
  <c r="M231" i="385"/>
  <c r="L231" i="385"/>
  <c r="K231" i="385"/>
  <c r="J231" i="385"/>
  <c r="I231" i="385"/>
  <c r="H231" i="385"/>
  <c r="G231" i="385"/>
  <c r="M225" i="385"/>
  <c r="L225" i="385"/>
  <c r="K225" i="385"/>
  <c r="J225" i="385"/>
  <c r="I225" i="385"/>
  <c r="H225" i="385"/>
  <c r="G225" i="385"/>
  <c r="M219" i="385"/>
  <c r="L219" i="385"/>
  <c r="K219" i="385"/>
  <c r="J219" i="385"/>
  <c r="I219" i="385"/>
  <c r="H219" i="385"/>
  <c r="G219" i="385"/>
  <c r="M213" i="385"/>
  <c r="L213" i="385"/>
  <c r="K213" i="385"/>
  <c r="J213" i="385"/>
  <c r="I213" i="385"/>
  <c r="H213" i="385"/>
  <c r="G213" i="385"/>
  <c r="M207" i="385"/>
  <c r="L207" i="385"/>
  <c r="K207" i="385"/>
  <c r="J207" i="385"/>
  <c r="I207" i="385"/>
  <c r="H207" i="385"/>
  <c r="G207" i="385"/>
  <c r="M201" i="385"/>
  <c r="L201" i="385"/>
  <c r="K201" i="385"/>
  <c r="J201" i="385"/>
  <c r="I201" i="385"/>
  <c r="H201" i="385"/>
  <c r="G201" i="385"/>
  <c r="M195" i="385"/>
  <c r="L195" i="385"/>
  <c r="K195" i="385"/>
  <c r="J195" i="385"/>
  <c r="I195" i="385"/>
  <c r="H195" i="385"/>
  <c r="G195" i="385"/>
  <c r="M189" i="385"/>
  <c r="L189" i="385"/>
  <c r="K189" i="385"/>
  <c r="J189" i="385"/>
  <c r="I189" i="385"/>
  <c r="H189" i="385"/>
  <c r="G189" i="385"/>
  <c r="M183" i="385"/>
  <c r="L183" i="385"/>
  <c r="K183" i="385"/>
  <c r="J183" i="385"/>
  <c r="I183" i="385"/>
  <c r="H183" i="385"/>
  <c r="G183" i="385"/>
  <c r="M177" i="385"/>
  <c r="L177" i="385"/>
  <c r="K177" i="385"/>
  <c r="J177" i="385"/>
  <c r="I177" i="385"/>
  <c r="H177" i="385"/>
  <c r="G177" i="385"/>
  <c r="M171" i="385"/>
  <c r="L171" i="385"/>
  <c r="K171" i="385"/>
  <c r="J171" i="385"/>
  <c r="I171" i="385"/>
  <c r="H171" i="385"/>
  <c r="G171" i="385"/>
  <c r="M165" i="385"/>
  <c r="L165" i="385"/>
  <c r="K165" i="385"/>
  <c r="J165" i="385"/>
  <c r="I165" i="385"/>
  <c r="H165" i="385"/>
  <c r="G165" i="385"/>
  <c r="M159" i="385"/>
  <c r="L159" i="385"/>
  <c r="K159" i="385"/>
  <c r="J159" i="385"/>
  <c r="I159" i="385"/>
  <c r="H159" i="385"/>
  <c r="G159" i="385"/>
  <c r="M153" i="385"/>
  <c r="L153" i="385"/>
  <c r="K153" i="385"/>
  <c r="J153" i="385"/>
  <c r="I153" i="385"/>
  <c r="H153" i="385"/>
  <c r="G153" i="385"/>
  <c r="M147" i="385"/>
  <c r="L147" i="385"/>
  <c r="K147" i="385"/>
  <c r="J147" i="385"/>
  <c r="I147" i="385"/>
  <c r="H147" i="385"/>
  <c r="G147" i="385"/>
  <c r="M141" i="385"/>
  <c r="L141" i="385"/>
  <c r="K141" i="385"/>
  <c r="J141" i="385"/>
  <c r="I141" i="385"/>
  <c r="H141" i="385"/>
  <c r="G141" i="385"/>
  <c r="M135" i="385"/>
  <c r="L135" i="385"/>
  <c r="K135" i="385"/>
  <c r="J135" i="385"/>
  <c r="I135" i="385"/>
  <c r="H135" i="385"/>
  <c r="G135" i="385"/>
  <c r="M129" i="385"/>
  <c r="L129" i="385"/>
  <c r="K129" i="385"/>
  <c r="J129" i="385"/>
  <c r="I129" i="385"/>
  <c r="H129" i="385"/>
  <c r="G129" i="385"/>
  <c r="M123" i="385"/>
  <c r="L123" i="385"/>
  <c r="K123" i="385"/>
  <c r="J123" i="385"/>
  <c r="I123" i="385"/>
  <c r="H123" i="385"/>
  <c r="G123" i="385"/>
  <c r="M117" i="385"/>
  <c r="L117" i="385"/>
  <c r="K117" i="385"/>
  <c r="J117" i="385"/>
  <c r="I117" i="385"/>
  <c r="H117" i="385"/>
  <c r="G117" i="385"/>
  <c r="M111" i="385"/>
  <c r="L111" i="385"/>
  <c r="K111" i="385"/>
  <c r="J111" i="385"/>
  <c r="I111" i="385"/>
  <c r="H111" i="385"/>
  <c r="G111" i="385"/>
  <c r="M105" i="385"/>
  <c r="L105" i="385"/>
  <c r="K105" i="385"/>
  <c r="J105" i="385"/>
  <c r="I105" i="385"/>
  <c r="H105" i="385"/>
  <c r="G105" i="385"/>
  <c r="M99" i="385"/>
  <c r="L99" i="385"/>
  <c r="K99" i="385"/>
  <c r="J99" i="385"/>
  <c r="I99" i="385"/>
  <c r="H99" i="385"/>
  <c r="G99" i="385"/>
  <c r="M93" i="385"/>
  <c r="L93" i="385"/>
  <c r="K93" i="385"/>
  <c r="J93" i="385"/>
  <c r="I93" i="385"/>
  <c r="H93" i="385"/>
  <c r="G93" i="385"/>
  <c r="M87" i="385"/>
  <c r="L87" i="385"/>
  <c r="K87" i="385"/>
  <c r="J87" i="385"/>
  <c r="I87" i="385"/>
  <c r="H87" i="385"/>
  <c r="G87" i="385"/>
  <c r="M81" i="385"/>
  <c r="L81" i="385"/>
  <c r="K81" i="385"/>
  <c r="J81" i="385"/>
  <c r="I81" i="385"/>
  <c r="H81" i="385"/>
  <c r="G81" i="385"/>
  <c r="M75" i="385"/>
  <c r="L75" i="385"/>
  <c r="K75" i="385"/>
  <c r="J75" i="385"/>
  <c r="I75" i="385"/>
  <c r="H75" i="385"/>
  <c r="G75" i="385"/>
  <c r="M69" i="385"/>
  <c r="L69" i="385"/>
  <c r="K69" i="385"/>
  <c r="J69" i="385"/>
  <c r="I69" i="385"/>
  <c r="H69" i="385"/>
  <c r="G69" i="385"/>
  <c r="M63" i="385"/>
  <c r="L63" i="385"/>
  <c r="K63" i="385"/>
  <c r="J63" i="385"/>
  <c r="I63" i="385"/>
  <c r="H63" i="385"/>
  <c r="G63" i="385"/>
  <c r="M57" i="385"/>
  <c r="L57" i="385"/>
  <c r="K57" i="385"/>
  <c r="J57" i="385"/>
  <c r="I57" i="385"/>
  <c r="H57" i="385"/>
  <c r="G57" i="385"/>
  <c r="M51" i="385"/>
  <c r="L51" i="385"/>
  <c r="K51" i="385"/>
  <c r="J51" i="385"/>
  <c r="I51" i="385"/>
  <c r="H51" i="385"/>
  <c r="G51" i="385"/>
  <c r="M45" i="385"/>
  <c r="L45" i="385"/>
  <c r="K45" i="385"/>
  <c r="J45" i="385"/>
  <c r="I45" i="385"/>
  <c r="H45" i="385"/>
  <c r="G45" i="385"/>
  <c r="M39" i="385"/>
  <c r="L39" i="385"/>
  <c r="K39" i="385"/>
  <c r="J39" i="385"/>
  <c r="I39" i="385"/>
  <c r="H39" i="385"/>
  <c r="G39" i="385"/>
  <c r="M33" i="385"/>
  <c r="L33" i="385"/>
  <c r="K33" i="385"/>
  <c r="J33" i="385"/>
  <c r="I33" i="385"/>
  <c r="H33" i="385"/>
  <c r="G33" i="385"/>
  <c r="M27" i="385"/>
  <c r="L27" i="385"/>
  <c r="K27" i="385"/>
  <c r="J27" i="385"/>
  <c r="I27" i="385"/>
  <c r="H27" i="385"/>
  <c r="G27" i="385"/>
  <c r="M21" i="385"/>
  <c r="L21" i="385"/>
  <c r="K21" i="385"/>
  <c r="J21" i="385"/>
  <c r="I21" i="385"/>
  <c r="H21" i="385"/>
  <c r="G21" i="385"/>
  <c r="M15" i="385"/>
  <c r="L15" i="385"/>
  <c r="K15" i="385"/>
  <c r="J15" i="385"/>
  <c r="I15" i="385"/>
  <c r="H15" i="385"/>
  <c r="G15" i="385"/>
  <c r="M9" i="385"/>
  <c r="L9" i="385"/>
  <c r="K9" i="385"/>
  <c r="J9" i="385"/>
  <c r="I9" i="385"/>
  <c r="H9" i="385"/>
  <c r="G9" i="385"/>
  <c r="M267" i="384"/>
  <c r="L267" i="384"/>
  <c r="K267" i="384"/>
  <c r="J267" i="384"/>
  <c r="I267" i="384"/>
  <c r="H267" i="384"/>
  <c r="G267" i="384"/>
  <c r="M261" i="384"/>
  <c r="L261" i="384"/>
  <c r="K261" i="384"/>
  <c r="J261" i="384"/>
  <c r="I261" i="384"/>
  <c r="H261" i="384"/>
  <c r="G261" i="384"/>
  <c r="M255" i="384"/>
  <c r="L255" i="384"/>
  <c r="K255" i="384"/>
  <c r="J255" i="384"/>
  <c r="I255" i="384"/>
  <c r="H255" i="384"/>
  <c r="G255" i="384"/>
  <c r="M249" i="384"/>
  <c r="L249" i="384"/>
  <c r="K249" i="384"/>
  <c r="J249" i="384"/>
  <c r="I249" i="384"/>
  <c r="H249" i="384"/>
  <c r="G249" i="384"/>
  <c r="M243" i="384"/>
  <c r="L243" i="384"/>
  <c r="K243" i="384"/>
  <c r="J243" i="384"/>
  <c r="I243" i="384"/>
  <c r="H243" i="384"/>
  <c r="G243" i="384"/>
  <c r="M237" i="384"/>
  <c r="L237" i="384"/>
  <c r="K237" i="384"/>
  <c r="J237" i="384"/>
  <c r="I237" i="384"/>
  <c r="H237" i="384"/>
  <c r="G237" i="384"/>
  <c r="M231" i="384"/>
  <c r="L231" i="384"/>
  <c r="K231" i="384"/>
  <c r="J231" i="384"/>
  <c r="I231" i="384"/>
  <c r="H231" i="384"/>
  <c r="G231" i="384"/>
  <c r="M225" i="384"/>
  <c r="L225" i="384"/>
  <c r="K225" i="384"/>
  <c r="J225" i="384"/>
  <c r="I225" i="384"/>
  <c r="H225" i="384"/>
  <c r="G225" i="384"/>
  <c r="M219" i="384"/>
  <c r="L219" i="384"/>
  <c r="K219" i="384"/>
  <c r="J219" i="384"/>
  <c r="I219" i="384"/>
  <c r="H219" i="384"/>
  <c r="G219" i="384"/>
  <c r="M213" i="384"/>
  <c r="L213" i="384"/>
  <c r="K213" i="384"/>
  <c r="J213" i="384"/>
  <c r="I213" i="384"/>
  <c r="H213" i="384"/>
  <c r="G213" i="384"/>
  <c r="M207" i="384"/>
  <c r="L207" i="384"/>
  <c r="K207" i="384"/>
  <c r="J207" i="384"/>
  <c r="I207" i="384"/>
  <c r="H207" i="384"/>
  <c r="G207" i="384"/>
  <c r="M201" i="384"/>
  <c r="L201" i="384"/>
  <c r="K201" i="384"/>
  <c r="J201" i="384"/>
  <c r="I201" i="384"/>
  <c r="H201" i="384"/>
  <c r="G201" i="384"/>
  <c r="M195" i="384"/>
  <c r="L195" i="384"/>
  <c r="K195" i="384"/>
  <c r="J195" i="384"/>
  <c r="I195" i="384"/>
  <c r="H195" i="384"/>
  <c r="G195" i="384"/>
  <c r="M189" i="384"/>
  <c r="L189" i="384"/>
  <c r="K189" i="384"/>
  <c r="J189" i="384"/>
  <c r="I189" i="384"/>
  <c r="H189" i="384"/>
  <c r="G189" i="384"/>
  <c r="M183" i="384"/>
  <c r="L183" i="384"/>
  <c r="K183" i="384"/>
  <c r="J183" i="384"/>
  <c r="I183" i="384"/>
  <c r="H183" i="384"/>
  <c r="G183" i="384"/>
  <c r="M177" i="384"/>
  <c r="L177" i="384"/>
  <c r="K177" i="384"/>
  <c r="J177" i="384"/>
  <c r="I177" i="384"/>
  <c r="H177" i="384"/>
  <c r="G177" i="384"/>
  <c r="M171" i="384"/>
  <c r="L171" i="384"/>
  <c r="K171" i="384"/>
  <c r="J171" i="384"/>
  <c r="I171" i="384"/>
  <c r="H171" i="384"/>
  <c r="G171" i="384"/>
  <c r="M165" i="384"/>
  <c r="L165" i="384"/>
  <c r="K165" i="384"/>
  <c r="J165" i="384"/>
  <c r="I165" i="384"/>
  <c r="H165" i="384"/>
  <c r="G165" i="384"/>
  <c r="M159" i="384"/>
  <c r="L159" i="384"/>
  <c r="K159" i="384"/>
  <c r="J159" i="384"/>
  <c r="I159" i="384"/>
  <c r="H159" i="384"/>
  <c r="G159" i="384"/>
  <c r="M153" i="384"/>
  <c r="L153" i="384"/>
  <c r="K153" i="384"/>
  <c r="J153" i="384"/>
  <c r="I153" i="384"/>
  <c r="H153" i="384"/>
  <c r="G153" i="384"/>
  <c r="M147" i="384"/>
  <c r="L147" i="384"/>
  <c r="K147" i="384"/>
  <c r="J147" i="384"/>
  <c r="I147" i="384"/>
  <c r="H147" i="384"/>
  <c r="G147" i="384"/>
  <c r="M141" i="384"/>
  <c r="L141" i="384"/>
  <c r="K141" i="384"/>
  <c r="J141" i="384"/>
  <c r="I141" i="384"/>
  <c r="H141" i="384"/>
  <c r="G141" i="384"/>
  <c r="M135" i="384"/>
  <c r="L135" i="384"/>
  <c r="K135" i="384"/>
  <c r="J135" i="384"/>
  <c r="I135" i="384"/>
  <c r="H135" i="384"/>
  <c r="G135" i="384"/>
  <c r="M129" i="384"/>
  <c r="L129" i="384"/>
  <c r="K129" i="384"/>
  <c r="J129" i="384"/>
  <c r="I129" i="384"/>
  <c r="H129" i="384"/>
  <c r="G129" i="384"/>
  <c r="M123" i="384"/>
  <c r="L123" i="384"/>
  <c r="K123" i="384"/>
  <c r="J123" i="384"/>
  <c r="I123" i="384"/>
  <c r="H123" i="384"/>
  <c r="G123" i="384"/>
  <c r="M117" i="384"/>
  <c r="L117" i="384"/>
  <c r="K117" i="384"/>
  <c r="J117" i="384"/>
  <c r="I117" i="384"/>
  <c r="H117" i="384"/>
  <c r="G117" i="384"/>
  <c r="M111" i="384"/>
  <c r="L111" i="384"/>
  <c r="K111" i="384"/>
  <c r="J111" i="384"/>
  <c r="I111" i="384"/>
  <c r="H111" i="384"/>
  <c r="G111" i="384"/>
  <c r="M105" i="384"/>
  <c r="L105" i="384"/>
  <c r="K105" i="384"/>
  <c r="J105" i="384"/>
  <c r="I105" i="384"/>
  <c r="H105" i="384"/>
  <c r="G105" i="384"/>
  <c r="M99" i="384"/>
  <c r="L99" i="384"/>
  <c r="K99" i="384"/>
  <c r="J99" i="384"/>
  <c r="I99" i="384"/>
  <c r="H99" i="384"/>
  <c r="G99" i="384"/>
  <c r="M93" i="384"/>
  <c r="L93" i="384"/>
  <c r="K93" i="384"/>
  <c r="J93" i="384"/>
  <c r="I93" i="384"/>
  <c r="H93" i="384"/>
  <c r="G93" i="384"/>
  <c r="M87" i="384"/>
  <c r="L87" i="384"/>
  <c r="K87" i="384"/>
  <c r="J87" i="384"/>
  <c r="I87" i="384"/>
  <c r="H87" i="384"/>
  <c r="G87" i="384"/>
  <c r="M81" i="384"/>
  <c r="L81" i="384"/>
  <c r="K81" i="384"/>
  <c r="J81" i="384"/>
  <c r="I81" i="384"/>
  <c r="H81" i="384"/>
  <c r="G81" i="384"/>
  <c r="M75" i="384"/>
  <c r="L75" i="384"/>
  <c r="K75" i="384"/>
  <c r="J75" i="384"/>
  <c r="I75" i="384"/>
  <c r="H75" i="384"/>
  <c r="G75" i="384"/>
  <c r="M69" i="384"/>
  <c r="L69" i="384"/>
  <c r="K69" i="384"/>
  <c r="J69" i="384"/>
  <c r="I69" i="384"/>
  <c r="H69" i="384"/>
  <c r="G69" i="384"/>
  <c r="M63" i="384"/>
  <c r="L63" i="384"/>
  <c r="K63" i="384"/>
  <c r="J63" i="384"/>
  <c r="I63" i="384"/>
  <c r="H63" i="384"/>
  <c r="G63" i="384"/>
  <c r="M57" i="384"/>
  <c r="L57" i="384"/>
  <c r="K57" i="384"/>
  <c r="J57" i="384"/>
  <c r="I57" i="384"/>
  <c r="H57" i="384"/>
  <c r="G57" i="384"/>
  <c r="M51" i="384"/>
  <c r="L51" i="384"/>
  <c r="K51" i="384"/>
  <c r="J51" i="384"/>
  <c r="I51" i="384"/>
  <c r="H51" i="384"/>
  <c r="G51" i="384"/>
  <c r="M45" i="384"/>
  <c r="L45" i="384"/>
  <c r="K45" i="384"/>
  <c r="J45" i="384"/>
  <c r="I45" i="384"/>
  <c r="H45" i="384"/>
  <c r="G45" i="384"/>
  <c r="M39" i="384"/>
  <c r="L39" i="384"/>
  <c r="K39" i="384"/>
  <c r="J39" i="384"/>
  <c r="I39" i="384"/>
  <c r="H39" i="384"/>
  <c r="G39" i="384"/>
  <c r="M33" i="384"/>
  <c r="L33" i="384"/>
  <c r="K33" i="384"/>
  <c r="J33" i="384"/>
  <c r="I33" i="384"/>
  <c r="H33" i="384"/>
  <c r="G33" i="384"/>
  <c r="M27" i="384"/>
  <c r="L27" i="384"/>
  <c r="K27" i="384"/>
  <c r="J27" i="384"/>
  <c r="I27" i="384"/>
  <c r="H27" i="384"/>
  <c r="G27" i="384"/>
  <c r="M21" i="384"/>
  <c r="L21" i="384"/>
  <c r="K21" i="384"/>
  <c r="J21" i="384"/>
  <c r="I21" i="384"/>
  <c r="H21" i="384"/>
  <c r="G21" i="384"/>
  <c r="M15" i="384"/>
  <c r="L15" i="384"/>
  <c r="K15" i="384"/>
  <c r="J15" i="384"/>
  <c r="I15" i="384"/>
  <c r="H15" i="384"/>
  <c r="G15" i="384"/>
  <c r="M9" i="384"/>
  <c r="L9" i="384"/>
  <c r="K9" i="384"/>
  <c r="J9" i="384"/>
  <c r="I9" i="384"/>
  <c r="H9" i="384"/>
  <c r="G9" i="384"/>
  <c r="M267" i="383"/>
  <c r="L267" i="383"/>
  <c r="K267" i="383"/>
  <c r="J267" i="383"/>
  <c r="I267" i="383"/>
  <c r="H267" i="383"/>
  <c r="G267" i="383"/>
  <c r="M261" i="383"/>
  <c r="L261" i="383"/>
  <c r="K261" i="383"/>
  <c r="J261" i="383"/>
  <c r="I261" i="383"/>
  <c r="H261" i="383"/>
  <c r="G261" i="383"/>
  <c r="M255" i="383"/>
  <c r="L255" i="383"/>
  <c r="K255" i="383"/>
  <c r="J255" i="383"/>
  <c r="I255" i="383"/>
  <c r="H255" i="383"/>
  <c r="G255" i="383"/>
  <c r="M249" i="383"/>
  <c r="L249" i="383"/>
  <c r="K249" i="383"/>
  <c r="J249" i="383"/>
  <c r="I249" i="383"/>
  <c r="H249" i="383"/>
  <c r="G249" i="383"/>
  <c r="M243" i="383"/>
  <c r="L243" i="383"/>
  <c r="K243" i="383"/>
  <c r="J243" i="383"/>
  <c r="I243" i="383"/>
  <c r="H243" i="383"/>
  <c r="G243" i="383"/>
  <c r="M237" i="383"/>
  <c r="L237" i="383"/>
  <c r="K237" i="383"/>
  <c r="J237" i="383"/>
  <c r="I237" i="383"/>
  <c r="H237" i="383"/>
  <c r="G237" i="383"/>
  <c r="M231" i="383"/>
  <c r="L231" i="383"/>
  <c r="K231" i="383"/>
  <c r="J231" i="383"/>
  <c r="I231" i="383"/>
  <c r="H231" i="383"/>
  <c r="G231" i="383"/>
  <c r="M225" i="383"/>
  <c r="L225" i="383"/>
  <c r="K225" i="383"/>
  <c r="J225" i="383"/>
  <c r="I225" i="383"/>
  <c r="H225" i="383"/>
  <c r="G225" i="383"/>
  <c r="M219" i="383"/>
  <c r="L219" i="383"/>
  <c r="K219" i="383"/>
  <c r="J219" i="383"/>
  <c r="I219" i="383"/>
  <c r="H219" i="383"/>
  <c r="G219" i="383"/>
  <c r="M213" i="383"/>
  <c r="L213" i="383"/>
  <c r="K213" i="383"/>
  <c r="J213" i="383"/>
  <c r="I213" i="383"/>
  <c r="H213" i="383"/>
  <c r="G213" i="383"/>
  <c r="M207" i="383"/>
  <c r="L207" i="383"/>
  <c r="K207" i="383"/>
  <c r="J207" i="383"/>
  <c r="I207" i="383"/>
  <c r="H207" i="383"/>
  <c r="G207" i="383"/>
  <c r="M201" i="383"/>
  <c r="L201" i="383"/>
  <c r="K201" i="383"/>
  <c r="J201" i="383"/>
  <c r="I201" i="383"/>
  <c r="H201" i="383"/>
  <c r="G201" i="383"/>
  <c r="M195" i="383"/>
  <c r="L195" i="383"/>
  <c r="K195" i="383"/>
  <c r="J195" i="383"/>
  <c r="I195" i="383"/>
  <c r="H195" i="383"/>
  <c r="G195" i="383"/>
  <c r="M189" i="383"/>
  <c r="L189" i="383"/>
  <c r="K189" i="383"/>
  <c r="J189" i="383"/>
  <c r="I189" i="383"/>
  <c r="H189" i="383"/>
  <c r="G189" i="383"/>
  <c r="M183" i="383"/>
  <c r="L183" i="383"/>
  <c r="K183" i="383"/>
  <c r="J183" i="383"/>
  <c r="I183" i="383"/>
  <c r="H183" i="383"/>
  <c r="G183" i="383"/>
  <c r="M177" i="383"/>
  <c r="L177" i="383"/>
  <c r="K177" i="383"/>
  <c r="J177" i="383"/>
  <c r="I177" i="383"/>
  <c r="H177" i="383"/>
  <c r="G177" i="383"/>
  <c r="M171" i="383"/>
  <c r="L171" i="383"/>
  <c r="K171" i="383"/>
  <c r="J171" i="383"/>
  <c r="I171" i="383"/>
  <c r="H171" i="383"/>
  <c r="G171" i="383"/>
  <c r="M165" i="383"/>
  <c r="L165" i="383"/>
  <c r="K165" i="383"/>
  <c r="J165" i="383"/>
  <c r="I165" i="383"/>
  <c r="H165" i="383"/>
  <c r="G165" i="383"/>
  <c r="M159" i="383"/>
  <c r="L159" i="383"/>
  <c r="K159" i="383"/>
  <c r="J159" i="383"/>
  <c r="I159" i="383"/>
  <c r="H159" i="383"/>
  <c r="G159" i="383"/>
  <c r="M153" i="383"/>
  <c r="L153" i="383"/>
  <c r="K153" i="383"/>
  <c r="J153" i="383"/>
  <c r="I153" i="383"/>
  <c r="H153" i="383"/>
  <c r="G153" i="383"/>
  <c r="M147" i="383"/>
  <c r="L147" i="383"/>
  <c r="K147" i="383"/>
  <c r="J147" i="383"/>
  <c r="I147" i="383"/>
  <c r="H147" i="383"/>
  <c r="G147" i="383"/>
  <c r="M141" i="383"/>
  <c r="L141" i="383"/>
  <c r="K141" i="383"/>
  <c r="J141" i="383"/>
  <c r="I141" i="383"/>
  <c r="H141" i="383"/>
  <c r="G141" i="383"/>
  <c r="M135" i="383"/>
  <c r="L135" i="383"/>
  <c r="K135" i="383"/>
  <c r="J135" i="383"/>
  <c r="I135" i="383"/>
  <c r="H135" i="383"/>
  <c r="G135" i="383"/>
  <c r="M129" i="383"/>
  <c r="L129" i="383"/>
  <c r="K129" i="383"/>
  <c r="J129" i="383"/>
  <c r="I129" i="383"/>
  <c r="H129" i="383"/>
  <c r="G129" i="383"/>
  <c r="M123" i="383"/>
  <c r="L123" i="383"/>
  <c r="K123" i="383"/>
  <c r="J123" i="383"/>
  <c r="I123" i="383"/>
  <c r="H123" i="383"/>
  <c r="G123" i="383"/>
  <c r="M117" i="383"/>
  <c r="L117" i="383"/>
  <c r="K117" i="383"/>
  <c r="J117" i="383"/>
  <c r="I117" i="383"/>
  <c r="H117" i="383"/>
  <c r="G117" i="383"/>
  <c r="M111" i="383"/>
  <c r="L111" i="383"/>
  <c r="K111" i="383"/>
  <c r="J111" i="383"/>
  <c r="I111" i="383"/>
  <c r="H111" i="383"/>
  <c r="G111" i="383"/>
  <c r="M105" i="383"/>
  <c r="L105" i="383"/>
  <c r="K105" i="383"/>
  <c r="J105" i="383"/>
  <c r="I105" i="383"/>
  <c r="H105" i="383"/>
  <c r="G105" i="383"/>
  <c r="M99" i="383"/>
  <c r="L99" i="383"/>
  <c r="K99" i="383"/>
  <c r="J99" i="383"/>
  <c r="I99" i="383"/>
  <c r="H99" i="383"/>
  <c r="G99" i="383"/>
  <c r="M93" i="383"/>
  <c r="L93" i="383"/>
  <c r="K93" i="383"/>
  <c r="J93" i="383"/>
  <c r="I93" i="383"/>
  <c r="H93" i="383"/>
  <c r="G93" i="383"/>
  <c r="M87" i="383"/>
  <c r="L87" i="383"/>
  <c r="K87" i="383"/>
  <c r="J87" i="383"/>
  <c r="I87" i="383"/>
  <c r="H87" i="383"/>
  <c r="G87" i="383"/>
  <c r="M81" i="383"/>
  <c r="L81" i="383"/>
  <c r="K81" i="383"/>
  <c r="J81" i="383"/>
  <c r="I81" i="383"/>
  <c r="H81" i="383"/>
  <c r="G81" i="383"/>
  <c r="M75" i="383"/>
  <c r="L75" i="383"/>
  <c r="K75" i="383"/>
  <c r="J75" i="383"/>
  <c r="I75" i="383"/>
  <c r="H75" i="383"/>
  <c r="G75" i="383"/>
  <c r="M69" i="383"/>
  <c r="L69" i="383"/>
  <c r="K69" i="383"/>
  <c r="J69" i="383"/>
  <c r="I69" i="383"/>
  <c r="H69" i="383"/>
  <c r="G69" i="383"/>
  <c r="M63" i="383"/>
  <c r="L63" i="383"/>
  <c r="K63" i="383"/>
  <c r="J63" i="383"/>
  <c r="I63" i="383"/>
  <c r="H63" i="383"/>
  <c r="G63" i="383"/>
  <c r="M57" i="383"/>
  <c r="L57" i="383"/>
  <c r="K57" i="383"/>
  <c r="J57" i="383"/>
  <c r="I57" i="383"/>
  <c r="H57" i="383"/>
  <c r="G57" i="383"/>
  <c r="M51" i="383"/>
  <c r="L51" i="383"/>
  <c r="K51" i="383"/>
  <c r="J51" i="383"/>
  <c r="I51" i="383"/>
  <c r="H51" i="383"/>
  <c r="G51" i="383"/>
  <c r="M45" i="383"/>
  <c r="L45" i="383"/>
  <c r="K45" i="383"/>
  <c r="J45" i="383"/>
  <c r="I45" i="383"/>
  <c r="H45" i="383"/>
  <c r="G45" i="383"/>
  <c r="M39" i="383"/>
  <c r="L39" i="383"/>
  <c r="K39" i="383"/>
  <c r="J39" i="383"/>
  <c r="I39" i="383"/>
  <c r="H39" i="383"/>
  <c r="G39" i="383"/>
  <c r="M33" i="383"/>
  <c r="L33" i="383"/>
  <c r="K33" i="383"/>
  <c r="J33" i="383"/>
  <c r="I33" i="383"/>
  <c r="H33" i="383"/>
  <c r="G33" i="383"/>
  <c r="M27" i="383"/>
  <c r="L27" i="383"/>
  <c r="K27" i="383"/>
  <c r="J27" i="383"/>
  <c r="I27" i="383"/>
  <c r="H27" i="383"/>
  <c r="G27" i="383"/>
  <c r="M21" i="383"/>
  <c r="L21" i="383"/>
  <c r="K21" i="383"/>
  <c r="J21" i="383"/>
  <c r="I21" i="383"/>
  <c r="H21" i="383"/>
  <c r="G21" i="383"/>
  <c r="M15" i="383"/>
  <c r="L15" i="383"/>
  <c r="K15" i="383"/>
  <c r="J15" i="383"/>
  <c r="I15" i="383"/>
  <c r="H15" i="383"/>
  <c r="G15" i="383"/>
  <c r="M9" i="383"/>
  <c r="L9" i="383"/>
  <c r="K9" i="383"/>
  <c r="J9" i="383"/>
  <c r="I9" i="383"/>
  <c r="H9" i="383"/>
  <c r="G9" i="383"/>
  <c r="M267" i="382"/>
  <c r="L267" i="382"/>
  <c r="K267" i="382"/>
  <c r="J267" i="382"/>
  <c r="I267" i="382"/>
  <c r="H267" i="382"/>
  <c r="G267" i="382"/>
  <c r="M261" i="382"/>
  <c r="L261" i="382"/>
  <c r="K261" i="382"/>
  <c r="J261" i="382"/>
  <c r="I261" i="382"/>
  <c r="H261" i="382"/>
  <c r="G261" i="382"/>
  <c r="M255" i="382"/>
  <c r="L255" i="382"/>
  <c r="K255" i="382"/>
  <c r="J255" i="382"/>
  <c r="I255" i="382"/>
  <c r="H255" i="382"/>
  <c r="G255" i="382"/>
  <c r="M249" i="382"/>
  <c r="L249" i="382"/>
  <c r="K249" i="382"/>
  <c r="J249" i="382"/>
  <c r="I249" i="382"/>
  <c r="H249" i="382"/>
  <c r="G249" i="382"/>
  <c r="M243" i="382"/>
  <c r="L243" i="382"/>
  <c r="K243" i="382"/>
  <c r="J243" i="382"/>
  <c r="I243" i="382"/>
  <c r="H243" i="382"/>
  <c r="G243" i="382"/>
  <c r="M237" i="382"/>
  <c r="L237" i="382"/>
  <c r="K237" i="382"/>
  <c r="J237" i="382"/>
  <c r="I237" i="382"/>
  <c r="H237" i="382"/>
  <c r="G237" i="382"/>
  <c r="M231" i="382"/>
  <c r="L231" i="382"/>
  <c r="K231" i="382"/>
  <c r="J231" i="382"/>
  <c r="I231" i="382"/>
  <c r="H231" i="382"/>
  <c r="G231" i="382"/>
  <c r="M225" i="382"/>
  <c r="L225" i="382"/>
  <c r="K225" i="382"/>
  <c r="J225" i="382"/>
  <c r="I225" i="382"/>
  <c r="H225" i="382"/>
  <c r="G225" i="382"/>
  <c r="M219" i="382"/>
  <c r="L219" i="382"/>
  <c r="K219" i="382"/>
  <c r="J219" i="382"/>
  <c r="I219" i="382"/>
  <c r="H219" i="382"/>
  <c r="G219" i="382"/>
  <c r="M213" i="382"/>
  <c r="L213" i="382"/>
  <c r="K213" i="382"/>
  <c r="J213" i="382"/>
  <c r="I213" i="382"/>
  <c r="H213" i="382"/>
  <c r="G213" i="382"/>
  <c r="M207" i="382"/>
  <c r="L207" i="382"/>
  <c r="K207" i="382"/>
  <c r="J207" i="382"/>
  <c r="I207" i="382"/>
  <c r="H207" i="382"/>
  <c r="G207" i="382"/>
  <c r="M201" i="382"/>
  <c r="L201" i="382"/>
  <c r="K201" i="382"/>
  <c r="J201" i="382"/>
  <c r="I201" i="382"/>
  <c r="H201" i="382"/>
  <c r="G201" i="382"/>
  <c r="M195" i="382"/>
  <c r="L195" i="382"/>
  <c r="K195" i="382"/>
  <c r="J195" i="382"/>
  <c r="I195" i="382"/>
  <c r="H195" i="382"/>
  <c r="G195" i="382"/>
  <c r="M189" i="382"/>
  <c r="L189" i="382"/>
  <c r="K189" i="382"/>
  <c r="J189" i="382"/>
  <c r="I189" i="382"/>
  <c r="H189" i="382"/>
  <c r="G189" i="382"/>
  <c r="M183" i="382"/>
  <c r="L183" i="382"/>
  <c r="K183" i="382"/>
  <c r="J183" i="382"/>
  <c r="I183" i="382"/>
  <c r="H183" i="382"/>
  <c r="G183" i="382"/>
  <c r="M177" i="382"/>
  <c r="L177" i="382"/>
  <c r="K177" i="382"/>
  <c r="J177" i="382"/>
  <c r="I177" i="382"/>
  <c r="H177" i="382"/>
  <c r="G177" i="382"/>
  <c r="M171" i="382"/>
  <c r="L171" i="382"/>
  <c r="K171" i="382"/>
  <c r="J171" i="382"/>
  <c r="I171" i="382"/>
  <c r="H171" i="382"/>
  <c r="G171" i="382"/>
  <c r="M165" i="382"/>
  <c r="L165" i="382"/>
  <c r="K165" i="382"/>
  <c r="J165" i="382"/>
  <c r="I165" i="382"/>
  <c r="H165" i="382"/>
  <c r="G165" i="382"/>
  <c r="M159" i="382"/>
  <c r="L159" i="382"/>
  <c r="K159" i="382"/>
  <c r="J159" i="382"/>
  <c r="I159" i="382"/>
  <c r="H159" i="382"/>
  <c r="G159" i="382"/>
  <c r="M153" i="382"/>
  <c r="L153" i="382"/>
  <c r="K153" i="382"/>
  <c r="J153" i="382"/>
  <c r="I153" i="382"/>
  <c r="H153" i="382"/>
  <c r="G153" i="382"/>
  <c r="M147" i="382"/>
  <c r="L147" i="382"/>
  <c r="K147" i="382"/>
  <c r="J147" i="382"/>
  <c r="I147" i="382"/>
  <c r="H147" i="382"/>
  <c r="G147" i="382"/>
  <c r="M141" i="382"/>
  <c r="L141" i="382"/>
  <c r="K141" i="382"/>
  <c r="J141" i="382"/>
  <c r="I141" i="382"/>
  <c r="H141" i="382"/>
  <c r="G141" i="382"/>
  <c r="M135" i="382"/>
  <c r="L135" i="382"/>
  <c r="K135" i="382"/>
  <c r="J135" i="382"/>
  <c r="I135" i="382"/>
  <c r="H135" i="382"/>
  <c r="G135" i="382"/>
  <c r="M129" i="382"/>
  <c r="L129" i="382"/>
  <c r="K129" i="382"/>
  <c r="J129" i="382"/>
  <c r="I129" i="382"/>
  <c r="H129" i="382"/>
  <c r="G129" i="382"/>
  <c r="M123" i="382"/>
  <c r="L123" i="382"/>
  <c r="K123" i="382"/>
  <c r="J123" i="382"/>
  <c r="I123" i="382"/>
  <c r="H123" i="382"/>
  <c r="G123" i="382"/>
  <c r="M117" i="382"/>
  <c r="L117" i="382"/>
  <c r="K117" i="382"/>
  <c r="J117" i="382"/>
  <c r="I117" i="382"/>
  <c r="H117" i="382"/>
  <c r="G117" i="382"/>
  <c r="M111" i="382"/>
  <c r="L111" i="382"/>
  <c r="K111" i="382"/>
  <c r="J111" i="382"/>
  <c r="I111" i="382"/>
  <c r="H111" i="382"/>
  <c r="G111" i="382"/>
  <c r="M105" i="382"/>
  <c r="L105" i="382"/>
  <c r="K105" i="382"/>
  <c r="J105" i="382"/>
  <c r="I105" i="382"/>
  <c r="H105" i="382"/>
  <c r="G105" i="382"/>
  <c r="M99" i="382"/>
  <c r="L99" i="382"/>
  <c r="K99" i="382"/>
  <c r="J99" i="382"/>
  <c r="I99" i="382"/>
  <c r="H99" i="382"/>
  <c r="G99" i="382"/>
  <c r="M93" i="382"/>
  <c r="L93" i="382"/>
  <c r="K93" i="382"/>
  <c r="J93" i="382"/>
  <c r="I93" i="382"/>
  <c r="H93" i="382"/>
  <c r="G93" i="382"/>
  <c r="M87" i="382"/>
  <c r="L87" i="382"/>
  <c r="K87" i="382"/>
  <c r="J87" i="382"/>
  <c r="I87" i="382"/>
  <c r="H87" i="382"/>
  <c r="G87" i="382"/>
  <c r="M81" i="382"/>
  <c r="L81" i="382"/>
  <c r="K81" i="382"/>
  <c r="J81" i="382"/>
  <c r="I81" i="382"/>
  <c r="H81" i="382"/>
  <c r="G81" i="382"/>
  <c r="M75" i="382"/>
  <c r="L75" i="382"/>
  <c r="K75" i="382"/>
  <c r="J75" i="382"/>
  <c r="I75" i="382"/>
  <c r="H75" i="382"/>
  <c r="G75" i="382"/>
  <c r="M69" i="382"/>
  <c r="L69" i="382"/>
  <c r="K69" i="382"/>
  <c r="J69" i="382"/>
  <c r="I69" i="382"/>
  <c r="H69" i="382"/>
  <c r="G69" i="382"/>
  <c r="M63" i="382"/>
  <c r="L63" i="382"/>
  <c r="K63" i="382"/>
  <c r="J63" i="382"/>
  <c r="I63" i="382"/>
  <c r="H63" i="382"/>
  <c r="G63" i="382"/>
  <c r="M57" i="382"/>
  <c r="L57" i="382"/>
  <c r="K57" i="382"/>
  <c r="J57" i="382"/>
  <c r="I57" i="382"/>
  <c r="H57" i="382"/>
  <c r="G57" i="382"/>
  <c r="M51" i="382"/>
  <c r="L51" i="382"/>
  <c r="K51" i="382"/>
  <c r="J51" i="382"/>
  <c r="I51" i="382"/>
  <c r="H51" i="382"/>
  <c r="G51" i="382"/>
  <c r="M45" i="382"/>
  <c r="L45" i="382"/>
  <c r="K45" i="382"/>
  <c r="J45" i="382"/>
  <c r="I45" i="382"/>
  <c r="H45" i="382"/>
  <c r="G45" i="382"/>
  <c r="M39" i="382"/>
  <c r="L39" i="382"/>
  <c r="K39" i="382"/>
  <c r="J39" i="382"/>
  <c r="I39" i="382"/>
  <c r="H39" i="382"/>
  <c r="G39" i="382"/>
  <c r="M33" i="382"/>
  <c r="L33" i="382"/>
  <c r="K33" i="382"/>
  <c r="J33" i="382"/>
  <c r="I33" i="382"/>
  <c r="H33" i="382"/>
  <c r="G33" i="382"/>
  <c r="M27" i="382"/>
  <c r="L27" i="382"/>
  <c r="K27" i="382"/>
  <c r="J27" i="382"/>
  <c r="I27" i="382"/>
  <c r="H27" i="382"/>
  <c r="G27" i="382"/>
  <c r="M21" i="382"/>
  <c r="L21" i="382"/>
  <c r="K21" i="382"/>
  <c r="J21" i="382"/>
  <c r="I21" i="382"/>
  <c r="H21" i="382"/>
  <c r="G21" i="382"/>
  <c r="M15" i="382"/>
  <c r="L15" i="382"/>
  <c r="K15" i="382"/>
  <c r="J15" i="382"/>
  <c r="I15" i="382"/>
  <c r="H15" i="382"/>
  <c r="G15" i="382"/>
  <c r="M9" i="382"/>
  <c r="L9" i="382"/>
  <c r="K9" i="382"/>
  <c r="J9" i="382"/>
  <c r="I9" i="382"/>
  <c r="H9" i="382"/>
  <c r="G9" i="382"/>
  <c r="M267" i="381"/>
  <c r="L267" i="381"/>
  <c r="K267" i="381"/>
  <c r="J267" i="381"/>
  <c r="I267" i="381"/>
  <c r="H267" i="381"/>
  <c r="G267" i="381"/>
  <c r="M261" i="381"/>
  <c r="L261" i="381"/>
  <c r="K261" i="381"/>
  <c r="J261" i="381"/>
  <c r="I261" i="381"/>
  <c r="H261" i="381"/>
  <c r="G261" i="381"/>
  <c r="M255" i="381"/>
  <c r="L255" i="381"/>
  <c r="K255" i="381"/>
  <c r="J255" i="381"/>
  <c r="I255" i="381"/>
  <c r="H255" i="381"/>
  <c r="G255" i="381"/>
  <c r="M249" i="381"/>
  <c r="L249" i="381"/>
  <c r="K249" i="381"/>
  <c r="J249" i="381"/>
  <c r="I249" i="381"/>
  <c r="H249" i="381"/>
  <c r="G249" i="381"/>
  <c r="M243" i="381"/>
  <c r="L243" i="381"/>
  <c r="K243" i="381"/>
  <c r="J243" i="381"/>
  <c r="I243" i="381"/>
  <c r="H243" i="381"/>
  <c r="G243" i="381"/>
  <c r="M237" i="381"/>
  <c r="L237" i="381"/>
  <c r="K237" i="381"/>
  <c r="J237" i="381"/>
  <c r="I237" i="381"/>
  <c r="H237" i="381"/>
  <c r="G237" i="381"/>
  <c r="M231" i="381"/>
  <c r="L231" i="381"/>
  <c r="K231" i="381"/>
  <c r="J231" i="381"/>
  <c r="I231" i="381"/>
  <c r="H231" i="381"/>
  <c r="G231" i="381"/>
  <c r="M225" i="381"/>
  <c r="L225" i="381"/>
  <c r="K225" i="381"/>
  <c r="J225" i="381"/>
  <c r="I225" i="381"/>
  <c r="H225" i="381"/>
  <c r="G225" i="381"/>
  <c r="M219" i="381"/>
  <c r="L219" i="381"/>
  <c r="K219" i="381"/>
  <c r="J219" i="381"/>
  <c r="I219" i="381"/>
  <c r="H219" i="381"/>
  <c r="G219" i="381"/>
  <c r="M213" i="381"/>
  <c r="L213" i="381"/>
  <c r="K213" i="381"/>
  <c r="J213" i="381"/>
  <c r="I213" i="381"/>
  <c r="H213" i="381"/>
  <c r="G213" i="381"/>
  <c r="M207" i="381"/>
  <c r="L207" i="381"/>
  <c r="K207" i="381"/>
  <c r="J207" i="381"/>
  <c r="I207" i="381"/>
  <c r="H207" i="381"/>
  <c r="G207" i="381"/>
  <c r="M201" i="381"/>
  <c r="L201" i="381"/>
  <c r="K201" i="381"/>
  <c r="J201" i="381"/>
  <c r="I201" i="381"/>
  <c r="H201" i="381"/>
  <c r="G201" i="381"/>
  <c r="M195" i="381"/>
  <c r="L195" i="381"/>
  <c r="K195" i="381"/>
  <c r="J195" i="381"/>
  <c r="I195" i="381"/>
  <c r="H195" i="381"/>
  <c r="G195" i="381"/>
  <c r="M189" i="381"/>
  <c r="L189" i="381"/>
  <c r="K189" i="381"/>
  <c r="J189" i="381"/>
  <c r="I189" i="381"/>
  <c r="H189" i="381"/>
  <c r="G189" i="381"/>
  <c r="M183" i="381"/>
  <c r="L183" i="381"/>
  <c r="K183" i="381"/>
  <c r="J183" i="381"/>
  <c r="I183" i="381"/>
  <c r="H183" i="381"/>
  <c r="G183" i="381"/>
  <c r="M177" i="381"/>
  <c r="L177" i="381"/>
  <c r="K177" i="381"/>
  <c r="J177" i="381"/>
  <c r="I177" i="381"/>
  <c r="H177" i="381"/>
  <c r="G177" i="381"/>
  <c r="M171" i="381"/>
  <c r="L171" i="381"/>
  <c r="K171" i="381"/>
  <c r="J171" i="381"/>
  <c r="I171" i="381"/>
  <c r="H171" i="381"/>
  <c r="G171" i="381"/>
  <c r="M165" i="381"/>
  <c r="L165" i="381"/>
  <c r="K165" i="381"/>
  <c r="J165" i="381"/>
  <c r="I165" i="381"/>
  <c r="H165" i="381"/>
  <c r="G165" i="381"/>
  <c r="M159" i="381"/>
  <c r="L159" i="381"/>
  <c r="K159" i="381"/>
  <c r="J159" i="381"/>
  <c r="I159" i="381"/>
  <c r="H159" i="381"/>
  <c r="G159" i="381"/>
  <c r="M153" i="381"/>
  <c r="L153" i="381"/>
  <c r="K153" i="381"/>
  <c r="J153" i="381"/>
  <c r="I153" i="381"/>
  <c r="H153" i="381"/>
  <c r="G153" i="381"/>
  <c r="M147" i="381"/>
  <c r="L147" i="381"/>
  <c r="K147" i="381"/>
  <c r="J147" i="381"/>
  <c r="I147" i="381"/>
  <c r="H147" i="381"/>
  <c r="G147" i="381"/>
  <c r="M141" i="381"/>
  <c r="L141" i="381"/>
  <c r="K141" i="381"/>
  <c r="J141" i="381"/>
  <c r="I141" i="381"/>
  <c r="H141" i="381"/>
  <c r="G141" i="381"/>
  <c r="M135" i="381"/>
  <c r="L135" i="381"/>
  <c r="K135" i="381"/>
  <c r="J135" i="381"/>
  <c r="I135" i="381"/>
  <c r="H135" i="381"/>
  <c r="G135" i="381"/>
  <c r="M129" i="381"/>
  <c r="L129" i="381"/>
  <c r="K129" i="381"/>
  <c r="J129" i="381"/>
  <c r="I129" i="381"/>
  <c r="H129" i="381"/>
  <c r="G129" i="381"/>
  <c r="M123" i="381"/>
  <c r="L123" i="381"/>
  <c r="K123" i="381"/>
  <c r="J123" i="381"/>
  <c r="I123" i="381"/>
  <c r="H123" i="381"/>
  <c r="G123" i="381"/>
  <c r="M117" i="381"/>
  <c r="L117" i="381"/>
  <c r="K117" i="381"/>
  <c r="J117" i="381"/>
  <c r="I117" i="381"/>
  <c r="H117" i="381"/>
  <c r="G117" i="381"/>
  <c r="M111" i="381"/>
  <c r="L111" i="381"/>
  <c r="K111" i="381"/>
  <c r="J111" i="381"/>
  <c r="I111" i="381"/>
  <c r="H111" i="381"/>
  <c r="G111" i="381"/>
  <c r="M105" i="381"/>
  <c r="L105" i="381"/>
  <c r="K105" i="381"/>
  <c r="J105" i="381"/>
  <c r="I105" i="381"/>
  <c r="H105" i="381"/>
  <c r="G105" i="381"/>
  <c r="M99" i="381"/>
  <c r="L99" i="381"/>
  <c r="K99" i="381"/>
  <c r="J99" i="381"/>
  <c r="I99" i="381"/>
  <c r="H99" i="381"/>
  <c r="G99" i="381"/>
  <c r="M93" i="381"/>
  <c r="L93" i="381"/>
  <c r="K93" i="381"/>
  <c r="J93" i="381"/>
  <c r="I93" i="381"/>
  <c r="H93" i="381"/>
  <c r="G93" i="381"/>
  <c r="M87" i="381"/>
  <c r="L87" i="381"/>
  <c r="K87" i="381"/>
  <c r="J87" i="381"/>
  <c r="I87" i="381"/>
  <c r="H87" i="381"/>
  <c r="G87" i="381"/>
  <c r="M81" i="381"/>
  <c r="L81" i="381"/>
  <c r="K81" i="381"/>
  <c r="J81" i="381"/>
  <c r="I81" i="381"/>
  <c r="H81" i="381"/>
  <c r="G81" i="381"/>
  <c r="M75" i="381"/>
  <c r="L75" i="381"/>
  <c r="K75" i="381"/>
  <c r="J75" i="381"/>
  <c r="I75" i="381"/>
  <c r="H75" i="381"/>
  <c r="G75" i="381"/>
  <c r="M69" i="381"/>
  <c r="L69" i="381"/>
  <c r="K69" i="381"/>
  <c r="J69" i="381"/>
  <c r="I69" i="381"/>
  <c r="H69" i="381"/>
  <c r="G69" i="381"/>
  <c r="M63" i="381"/>
  <c r="L63" i="381"/>
  <c r="K63" i="381"/>
  <c r="J63" i="381"/>
  <c r="I63" i="381"/>
  <c r="H63" i="381"/>
  <c r="G63" i="381"/>
  <c r="M57" i="381"/>
  <c r="L57" i="381"/>
  <c r="K57" i="381"/>
  <c r="J57" i="381"/>
  <c r="I57" i="381"/>
  <c r="H57" i="381"/>
  <c r="G57" i="381"/>
  <c r="M51" i="381"/>
  <c r="L51" i="381"/>
  <c r="K51" i="381"/>
  <c r="J51" i="381"/>
  <c r="I51" i="381"/>
  <c r="H51" i="381"/>
  <c r="G51" i="381"/>
  <c r="M45" i="381"/>
  <c r="L45" i="381"/>
  <c r="K45" i="381"/>
  <c r="J45" i="381"/>
  <c r="I45" i="381"/>
  <c r="H45" i="381"/>
  <c r="G45" i="381"/>
  <c r="M39" i="381"/>
  <c r="L39" i="381"/>
  <c r="K39" i="381"/>
  <c r="J39" i="381"/>
  <c r="I39" i="381"/>
  <c r="H39" i="381"/>
  <c r="G39" i="381"/>
  <c r="M33" i="381"/>
  <c r="L33" i="381"/>
  <c r="K33" i="381"/>
  <c r="J33" i="381"/>
  <c r="I33" i="381"/>
  <c r="H33" i="381"/>
  <c r="G33" i="381"/>
  <c r="M27" i="381"/>
  <c r="L27" i="381"/>
  <c r="K27" i="381"/>
  <c r="J27" i="381"/>
  <c r="I27" i="381"/>
  <c r="H27" i="381"/>
  <c r="G27" i="381"/>
  <c r="M21" i="381"/>
  <c r="L21" i="381"/>
  <c r="K21" i="381"/>
  <c r="J21" i="381"/>
  <c r="I21" i="381"/>
  <c r="H21" i="381"/>
  <c r="G21" i="381"/>
  <c r="M15" i="381"/>
  <c r="L15" i="381"/>
  <c r="K15" i="381"/>
  <c r="J15" i="381"/>
  <c r="I15" i="381"/>
  <c r="H15" i="381"/>
  <c r="G15" i="381"/>
  <c r="M9" i="381"/>
  <c r="L9" i="381"/>
  <c r="K9" i="381"/>
  <c r="J9" i="381"/>
  <c r="I9" i="381"/>
  <c r="H9" i="381"/>
  <c r="G9" i="381"/>
  <c r="M267" i="380"/>
  <c r="L267" i="380"/>
  <c r="K267" i="380"/>
  <c r="J267" i="380"/>
  <c r="I267" i="380"/>
  <c r="H267" i="380"/>
  <c r="G267" i="380"/>
  <c r="M261" i="380"/>
  <c r="L261" i="380"/>
  <c r="K261" i="380"/>
  <c r="J261" i="380"/>
  <c r="I261" i="380"/>
  <c r="H261" i="380"/>
  <c r="G261" i="380"/>
  <c r="M255" i="380"/>
  <c r="L255" i="380"/>
  <c r="K255" i="380"/>
  <c r="J255" i="380"/>
  <c r="I255" i="380"/>
  <c r="H255" i="380"/>
  <c r="G255" i="380"/>
  <c r="M249" i="380"/>
  <c r="L249" i="380"/>
  <c r="K249" i="380"/>
  <c r="J249" i="380"/>
  <c r="I249" i="380"/>
  <c r="H249" i="380"/>
  <c r="G249" i="380"/>
  <c r="M243" i="380"/>
  <c r="L243" i="380"/>
  <c r="K243" i="380"/>
  <c r="J243" i="380"/>
  <c r="I243" i="380"/>
  <c r="H243" i="380"/>
  <c r="G243" i="380"/>
  <c r="M237" i="380"/>
  <c r="L237" i="380"/>
  <c r="K237" i="380"/>
  <c r="J237" i="380"/>
  <c r="I237" i="380"/>
  <c r="H237" i="380"/>
  <c r="G237" i="380"/>
  <c r="M231" i="380"/>
  <c r="L231" i="380"/>
  <c r="K231" i="380"/>
  <c r="J231" i="380"/>
  <c r="I231" i="380"/>
  <c r="H231" i="380"/>
  <c r="G231" i="380"/>
  <c r="M225" i="380"/>
  <c r="L225" i="380"/>
  <c r="K225" i="380"/>
  <c r="J225" i="380"/>
  <c r="I225" i="380"/>
  <c r="H225" i="380"/>
  <c r="G225" i="380"/>
  <c r="M219" i="380"/>
  <c r="L219" i="380"/>
  <c r="K219" i="380"/>
  <c r="J219" i="380"/>
  <c r="I219" i="380"/>
  <c r="H219" i="380"/>
  <c r="G219" i="380"/>
  <c r="M213" i="380"/>
  <c r="L213" i="380"/>
  <c r="K213" i="380"/>
  <c r="J213" i="380"/>
  <c r="I213" i="380"/>
  <c r="H213" i="380"/>
  <c r="G213" i="380"/>
  <c r="M207" i="380"/>
  <c r="L207" i="380"/>
  <c r="K207" i="380"/>
  <c r="J207" i="380"/>
  <c r="I207" i="380"/>
  <c r="H207" i="380"/>
  <c r="G207" i="380"/>
  <c r="M201" i="380"/>
  <c r="L201" i="380"/>
  <c r="K201" i="380"/>
  <c r="J201" i="380"/>
  <c r="I201" i="380"/>
  <c r="H201" i="380"/>
  <c r="G201" i="380"/>
  <c r="M195" i="380"/>
  <c r="L195" i="380"/>
  <c r="K195" i="380"/>
  <c r="J195" i="380"/>
  <c r="I195" i="380"/>
  <c r="H195" i="380"/>
  <c r="G195" i="380"/>
  <c r="M189" i="380"/>
  <c r="L189" i="380"/>
  <c r="K189" i="380"/>
  <c r="J189" i="380"/>
  <c r="I189" i="380"/>
  <c r="H189" i="380"/>
  <c r="G189" i="380"/>
  <c r="M183" i="380"/>
  <c r="L183" i="380"/>
  <c r="K183" i="380"/>
  <c r="J183" i="380"/>
  <c r="I183" i="380"/>
  <c r="H183" i="380"/>
  <c r="G183" i="380"/>
  <c r="M177" i="380"/>
  <c r="L177" i="380"/>
  <c r="K177" i="380"/>
  <c r="J177" i="380"/>
  <c r="I177" i="380"/>
  <c r="H177" i="380"/>
  <c r="G177" i="380"/>
  <c r="M171" i="380"/>
  <c r="L171" i="380"/>
  <c r="K171" i="380"/>
  <c r="J171" i="380"/>
  <c r="I171" i="380"/>
  <c r="H171" i="380"/>
  <c r="G171" i="380"/>
  <c r="M165" i="380"/>
  <c r="L165" i="380"/>
  <c r="K165" i="380"/>
  <c r="J165" i="380"/>
  <c r="I165" i="380"/>
  <c r="H165" i="380"/>
  <c r="G165" i="380"/>
  <c r="M159" i="380"/>
  <c r="L159" i="380"/>
  <c r="K159" i="380"/>
  <c r="J159" i="380"/>
  <c r="I159" i="380"/>
  <c r="H159" i="380"/>
  <c r="G159" i="380"/>
  <c r="M153" i="380"/>
  <c r="L153" i="380"/>
  <c r="K153" i="380"/>
  <c r="J153" i="380"/>
  <c r="I153" i="380"/>
  <c r="H153" i="380"/>
  <c r="G153" i="380"/>
  <c r="M147" i="380"/>
  <c r="L147" i="380"/>
  <c r="K147" i="380"/>
  <c r="J147" i="380"/>
  <c r="I147" i="380"/>
  <c r="H147" i="380"/>
  <c r="G147" i="380"/>
  <c r="M141" i="380"/>
  <c r="L141" i="380"/>
  <c r="K141" i="380"/>
  <c r="J141" i="380"/>
  <c r="I141" i="380"/>
  <c r="H141" i="380"/>
  <c r="G141" i="380"/>
  <c r="M135" i="380"/>
  <c r="L135" i="380"/>
  <c r="K135" i="380"/>
  <c r="J135" i="380"/>
  <c r="I135" i="380"/>
  <c r="H135" i="380"/>
  <c r="G135" i="380"/>
  <c r="M129" i="380"/>
  <c r="L129" i="380"/>
  <c r="K129" i="380"/>
  <c r="J129" i="380"/>
  <c r="I129" i="380"/>
  <c r="H129" i="380"/>
  <c r="G129" i="380"/>
  <c r="M123" i="380"/>
  <c r="L123" i="380"/>
  <c r="K123" i="380"/>
  <c r="J123" i="380"/>
  <c r="I123" i="380"/>
  <c r="H123" i="380"/>
  <c r="G123" i="380"/>
  <c r="M117" i="380"/>
  <c r="L117" i="380"/>
  <c r="K117" i="380"/>
  <c r="J117" i="380"/>
  <c r="I117" i="380"/>
  <c r="H117" i="380"/>
  <c r="G117" i="380"/>
  <c r="M111" i="380"/>
  <c r="L111" i="380"/>
  <c r="K111" i="380"/>
  <c r="J111" i="380"/>
  <c r="I111" i="380"/>
  <c r="H111" i="380"/>
  <c r="G111" i="380"/>
  <c r="M105" i="380"/>
  <c r="L105" i="380"/>
  <c r="K105" i="380"/>
  <c r="J105" i="380"/>
  <c r="I105" i="380"/>
  <c r="H105" i="380"/>
  <c r="G105" i="380"/>
  <c r="M99" i="380"/>
  <c r="L99" i="380"/>
  <c r="K99" i="380"/>
  <c r="J99" i="380"/>
  <c r="I99" i="380"/>
  <c r="H99" i="380"/>
  <c r="G99" i="380"/>
  <c r="M93" i="380"/>
  <c r="L93" i="380"/>
  <c r="K93" i="380"/>
  <c r="J93" i="380"/>
  <c r="I93" i="380"/>
  <c r="H93" i="380"/>
  <c r="G93" i="380"/>
  <c r="M87" i="380"/>
  <c r="L87" i="380"/>
  <c r="K87" i="380"/>
  <c r="J87" i="380"/>
  <c r="I87" i="380"/>
  <c r="H87" i="380"/>
  <c r="G87" i="380"/>
  <c r="M81" i="380"/>
  <c r="L81" i="380"/>
  <c r="K81" i="380"/>
  <c r="J81" i="380"/>
  <c r="I81" i="380"/>
  <c r="H81" i="380"/>
  <c r="G81" i="380"/>
  <c r="M75" i="380"/>
  <c r="L75" i="380"/>
  <c r="K75" i="380"/>
  <c r="J75" i="380"/>
  <c r="I75" i="380"/>
  <c r="H75" i="380"/>
  <c r="G75" i="380"/>
  <c r="M69" i="380"/>
  <c r="L69" i="380"/>
  <c r="K69" i="380"/>
  <c r="J69" i="380"/>
  <c r="I69" i="380"/>
  <c r="H69" i="380"/>
  <c r="G69" i="380"/>
  <c r="M63" i="380"/>
  <c r="L63" i="380"/>
  <c r="K63" i="380"/>
  <c r="J63" i="380"/>
  <c r="I63" i="380"/>
  <c r="H63" i="380"/>
  <c r="G63" i="380"/>
  <c r="M57" i="380"/>
  <c r="L57" i="380"/>
  <c r="K57" i="380"/>
  <c r="J57" i="380"/>
  <c r="I57" i="380"/>
  <c r="H57" i="380"/>
  <c r="G57" i="380"/>
  <c r="M51" i="380"/>
  <c r="L51" i="380"/>
  <c r="K51" i="380"/>
  <c r="J51" i="380"/>
  <c r="I51" i="380"/>
  <c r="H51" i="380"/>
  <c r="G51" i="380"/>
  <c r="M45" i="380"/>
  <c r="L45" i="380"/>
  <c r="K45" i="380"/>
  <c r="J45" i="380"/>
  <c r="I45" i="380"/>
  <c r="H45" i="380"/>
  <c r="G45" i="380"/>
  <c r="M39" i="380"/>
  <c r="L39" i="380"/>
  <c r="K39" i="380"/>
  <c r="J39" i="380"/>
  <c r="I39" i="380"/>
  <c r="H39" i="380"/>
  <c r="G39" i="380"/>
  <c r="M33" i="380"/>
  <c r="L33" i="380"/>
  <c r="K33" i="380"/>
  <c r="J33" i="380"/>
  <c r="I33" i="380"/>
  <c r="H33" i="380"/>
  <c r="G33" i="380"/>
  <c r="M27" i="380"/>
  <c r="L27" i="380"/>
  <c r="K27" i="380"/>
  <c r="J27" i="380"/>
  <c r="I27" i="380"/>
  <c r="H27" i="380"/>
  <c r="G27" i="380"/>
  <c r="M21" i="380"/>
  <c r="L21" i="380"/>
  <c r="K21" i="380"/>
  <c r="J21" i="380"/>
  <c r="I21" i="380"/>
  <c r="H21" i="380"/>
  <c r="G21" i="380"/>
  <c r="M15" i="380"/>
  <c r="L15" i="380"/>
  <c r="K15" i="380"/>
  <c r="J15" i="380"/>
  <c r="I15" i="380"/>
  <c r="H15" i="380"/>
  <c r="G15" i="380"/>
  <c r="M9" i="380"/>
  <c r="L9" i="380"/>
  <c r="K9" i="380"/>
  <c r="J9" i="380"/>
  <c r="I9" i="380"/>
  <c r="H9" i="380"/>
  <c r="G9" i="380"/>
  <c r="M267" i="379"/>
  <c r="L267" i="379"/>
  <c r="K267" i="379"/>
  <c r="J267" i="379"/>
  <c r="I267" i="379"/>
  <c r="H267" i="379"/>
  <c r="G267" i="379"/>
  <c r="M261" i="379"/>
  <c r="L261" i="379"/>
  <c r="K261" i="379"/>
  <c r="J261" i="379"/>
  <c r="I261" i="379"/>
  <c r="H261" i="379"/>
  <c r="G261" i="379"/>
  <c r="M255" i="379"/>
  <c r="L255" i="379"/>
  <c r="K255" i="379"/>
  <c r="J255" i="379"/>
  <c r="I255" i="379"/>
  <c r="H255" i="379"/>
  <c r="G255" i="379"/>
  <c r="M249" i="379"/>
  <c r="L249" i="379"/>
  <c r="K249" i="379"/>
  <c r="J249" i="379"/>
  <c r="I249" i="379"/>
  <c r="H249" i="379"/>
  <c r="G249" i="379"/>
  <c r="M243" i="379"/>
  <c r="L243" i="379"/>
  <c r="K243" i="379"/>
  <c r="J243" i="379"/>
  <c r="I243" i="379"/>
  <c r="H243" i="379"/>
  <c r="G243" i="379"/>
  <c r="M237" i="379"/>
  <c r="L237" i="379"/>
  <c r="K237" i="379"/>
  <c r="J237" i="379"/>
  <c r="I237" i="379"/>
  <c r="H237" i="379"/>
  <c r="G237" i="379"/>
  <c r="M231" i="379"/>
  <c r="L231" i="379"/>
  <c r="K231" i="379"/>
  <c r="J231" i="379"/>
  <c r="I231" i="379"/>
  <c r="H231" i="379"/>
  <c r="G231" i="379"/>
  <c r="M225" i="379"/>
  <c r="L225" i="379"/>
  <c r="K225" i="379"/>
  <c r="J225" i="379"/>
  <c r="I225" i="379"/>
  <c r="H225" i="379"/>
  <c r="G225" i="379"/>
  <c r="M219" i="379"/>
  <c r="L219" i="379"/>
  <c r="K219" i="379"/>
  <c r="J219" i="379"/>
  <c r="I219" i="379"/>
  <c r="H219" i="379"/>
  <c r="G219" i="379"/>
  <c r="M213" i="379"/>
  <c r="L213" i="379"/>
  <c r="K213" i="379"/>
  <c r="J213" i="379"/>
  <c r="I213" i="379"/>
  <c r="H213" i="379"/>
  <c r="G213" i="379"/>
  <c r="M207" i="379"/>
  <c r="L207" i="379"/>
  <c r="K207" i="379"/>
  <c r="J207" i="379"/>
  <c r="I207" i="379"/>
  <c r="H207" i="379"/>
  <c r="G207" i="379"/>
  <c r="M201" i="379"/>
  <c r="L201" i="379"/>
  <c r="K201" i="379"/>
  <c r="J201" i="379"/>
  <c r="I201" i="379"/>
  <c r="H201" i="379"/>
  <c r="G201" i="379"/>
  <c r="M195" i="379"/>
  <c r="L195" i="379"/>
  <c r="K195" i="379"/>
  <c r="J195" i="379"/>
  <c r="I195" i="379"/>
  <c r="H195" i="379"/>
  <c r="G195" i="379"/>
  <c r="M189" i="379"/>
  <c r="L189" i="379"/>
  <c r="K189" i="379"/>
  <c r="J189" i="379"/>
  <c r="I189" i="379"/>
  <c r="H189" i="379"/>
  <c r="G189" i="379"/>
  <c r="M183" i="379"/>
  <c r="L183" i="379"/>
  <c r="K183" i="379"/>
  <c r="J183" i="379"/>
  <c r="I183" i="379"/>
  <c r="H183" i="379"/>
  <c r="G183" i="379"/>
  <c r="M177" i="379"/>
  <c r="L177" i="379"/>
  <c r="K177" i="379"/>
  <c r="J177" i="379"/>
  <c r="I177" i="379"/>
  <c r="H177" i="379"/>
  <c r="G177" i="379"/>
  <c r="M171" i="379"/>
  <c r="L171" i="379"/>
  <c r="K171" i="379"/>
  <c r="J171" i="379"/>
  <c r="I171" i="379"/>
  <c r="H171" i="379"/>
  <c r="G171" i="379"/>
  <c r="M165" i="379"/>
  <c r="L165" i="379"/>
  <c r="K165" i="379"/>
  <c r="J165" i="379"/>
  <c r="I165" i="379"/>
  <c r="H165" i="379"/>
  <c r="G165" i="379"/>
  <c r="M159" i="379"/>
  <c r="L159" i="379"/>
  <c r="K159" i="379"/>
  <c r="J159" i="379"/>
  <c r="I159" i="379"/>
  <c r="H159" i="379"/>
  <c r="G159" i="379"/>
  <c r="M153" i="379"/>
  <c r="L153" i="379"/>
  <c r="K153" i="379"/>
  <c r="J153" i="379"/>
  <c r="I153" i="379"/>
  <c r="H153" i="379"/>
  <c r="G153" i="379"/>
  <c r="M147" i="379"/>
  <c r="L147" i="379"/>
  <c r="K147" i="379"/>
  <c r="J147" i="379"/>
  <c r="I147" i="379"/>
  <c r="H147" i="379"/>
  <c r="G147" i="379"/>
  <c r="M141" i="379"/>
  <c r="L141" i="379"/>
  <c r="K141" i="379"/>
  <c r="J141" i="379"/>
  <c r="I141" i="379"/>
  <c r="H141" i="379"/>
  <c r="G141" i="379"/>
  <c r="M135" i="379"/>
  <c r="L135" i="379"/>
  <c r="K135" i="379"/>
  <c r="J135" i="379"/>
  <c r="I135" i="379"/>
  <c r="H135" i="379"/>
  <c r="G135" i="379"/>
  <c r="M129" i="379"/>
  <c r="L129" i="379"/>
  <c r="K129" i="379"/>
  <c r="J129" i="379"/>
  <c r="I129" i="379"/>
  <c r="H129" i="379"/>
  <c r="G129" i="379"/>
  <c r="M123" i="379"/>
  <c r="L123" i="379"/>
  <c r="K123" i="379"/>
  <c r="J123" i="379"/>
  <c r="I123" i="379"/>
  <c r="H123" i="379"/>
  <c r="G123" i="379"/>
  <c r="M117" i="379"/>
  <c r="L117" i="379"/>
  <c r="K117" i="379"/>
  <c r="J117" i="379"/>
  <c r="I117" i="379"/>
  <c r="H117" i="379"/>
  <c r="G117" i="379"/>
  <c r="M111" i="379"/>
  <c r="L111" i="379"/>
  <c r="K111" i="379"/>
  <c r="J111" i="379"/>
  <c r="I111" i="379"/>
  <c r="H111" i="379"/>
  <c r="G111" i="379"/>
  <c r="M105" i="379"/>
  <c r="L105" i="379"/>
  <c r="K105" i="379"/>
  <c r="J105" i="379"/>
  <c r="I105" i="379"/>
  <c r="H105" i="379"/>
  <c r="G105" i="379"/>
  <c r="M99" i="379"/>
  <c r="L99" i="379"/>
  <c r="K99" i="379"/>
  <c r="J99" i="379"/>
  <c r="I99" i="379"/>
  <c r="H99" i="379"/>
  <c r="G99" i="379"/>
  <c r="M93" i="379"/>
  <c r="L93" i="379"/>
  <c r="K93" i="379"/>
  <c r="J93" i="379"/>
  <c r="I93" i="379"/>
  <c r="H93" i="379"/>
  <c r="G93" i="379"/>
  <c r="M87" i="379"/>
  <c r="L87" i="379"/>
  <c r="K87" i="379"/>
  <c r="J87" i="379"/>
  <c r="I87" i="379"/>
  <c r="H87" i="379"/>
  <c r="G87" i="379"/>
  <c r="M81" i="379"/>
  <c r="L81" i="379"/>
  <c r="K81" i="379"/>
  <c r="J81" i="379"/>
  <c r="I81" i="379"/>
  <c r="H81" i="379"/>
  <c r="G81" i="379"/>
  <c r="M75" i="379"/>
  <c r="L75" i="379"/>
  <c r="K75" i="379"/>
  <c r="J75" i="379"/>
  <c r="I75" i="379"/>
  <c r="H75" i="379"/>
  <c r="G75" i="379"/>
  <c r="M69" i="379"/>
  <c r="L69" i="379"/>
  <c r="K69" i="379"/>
  <c r="J69" i="379"/>
  <c r="I69" i="379"/>
  <c r="H69" i="379"/>
  <c r="G69" i="379"/>
  <c r="M63" i="379"/>
  <c r="L63" i="379"/>
  <c r="K63" i="379"/>
  <c r="J63" i="379"/>
  <c r="I63" i="379"/>
  <c r="H63" i="379"/>
  <c r="G63" i="379"/>
  <c r="M57" i="379"/>
  <c r="L57" i="379"/>
  <c r="K57" i="379"/>
  <c r="J57" i="379"/>
  <c r="I57" i="379"/>
  <c r="H57" i="379"/>
  <c r="G57" i="379"/>
  <c r="M51" i="379"/>
  <c r="L51" i="379"/>
  <c r="K51" i="379"/>
  <c r="J51" i="379"/>
  <c r="I51" i="379"/>
  <c r="H51" i="379"/>
  <c r="G51" i="379"/>
  <c r="M45" i="379"/>
  <c r="L45" i="379"/>
  <c r="K45" i="379"/>
  <c r="J45" i="379"/>
  <c r="I45" i="379"/>
  <c r="H45" i="379"/>
  <c r="G45" i="379"/>
  <c r="M39" i="379"/>
  <c r="L39" i="379"/>
  <c r="K39" i="379"/>
  <c r="J39" i="379"/>
  <c r="I39" i="379"/>
  <c r="H39" i="379"/>
  <c r="G39" i="379"/>
  <c r="M33" i="379"/>
  <c r="L33" i="379"/>
  <c r="K33" i="379"/>
  <c r="J33" i="379"/>
  <c r="I33" i="379"/>
  <c r="H33" i="379"/>
  <c r="G33" i="379"/>
  <c r="M27" i="379"/>
  <c r="L27" i="379"/>
  <c r="K27" i="379"/>
  <c r="J27" i="379"/>
  <c r="I27" i="379"/>
  <c r="H27" i="379"/>
  <c r="G27" i="379"/>
  <c r="M21" i="379"/>
  <c r="L21" i="379"/>
  <c r="K21" i="379"/>
  <c r="J21" i="379"/>
  <c r="I21" i="379"/>
  <c r="H21" i="379"/>
  <c r="G21" i="379"/>
  <c r="M15" i="379"/>
  <c r="L15" i="379"/>
  <c r="K15" i="379"/>
  <c r="J15" i="379"/>
  <c r="I15" i="379"/>
  <c r="H15" i="379"/>
  <c r="G15" i="379"/>
  <c r="M9" i="379"/>
  <c r="L9" i="379"/>
  <c r="K9" i="379"/>
  <c r="J9" i="379"/>
  <c r="I9" i="379"/>
  <c r="H9" i="379"/>
  <c r="G9" i="379"/>
  <c r="M267" i="378"/>
  <c r="L267" i="378"/>
  <c r="K267" i="378"/>
  <c r="J267" i="378"/>
  <c r="I267" i="378"/>
  <c r="H267" i="378"/>
  <c r="G267" i="378"/>
  <c r="M261" i="378"/>
  <c r="L261" i="378"/>
  <c r="K261" i="378"/>
  <c r="J261" i="378"/>
  <c r="I261" i="378"/>
  <c r="H261" i="378"/>
  <c r="G261" i="378"/>
  <c r="M255" i="378"/>
  <c r="L255" i="378"/>
  <c r="K255" i="378"/>
  <c r="J255" i="378"/>
  <c r="I255" i="378"/>
  <c r="H255" i="378"/>
  <c r="G255" i="378"/>
  <c r="M249" i="378"/>
  <c r="L249" i="378"/>
  <c r="K249" i="378"/>
  <c r="J249" i="378"/>
  <c r="I249" i="378"/>
  <c r="H249" i="378"/>
  <c r="G249" i="378"/>
  <c r="M243" i="378"/>
  <c r="L243" i="378"/>
  <c r="K243" i="378"/>
  <c r="J243" i="378"/>
  <c r="I243" i="378"/>
  <c r="H243" i="378"/>
  <c r="G243" i="378"/>
  <c r="M237" i="378"/>
  <c r="L237" i="378"/>
  <c r="K237" i="378"/>
  <c r="J237" i="378"/>
  <c r="I237" i="378"/>
  <c r="H237" i="378"/>
  <c r="G237" i="378"/>
  <c r="M231" i="378"/>
  <c r="L231" i="378"/>
  <c r="K231" i="378"/>
  <c r="J231" i="378"/>
  <c r="I231" i="378"/>
  <c r="H231" i="378"/>
  <c r="G231" i="378"/>
  <c r="M225" i="378"/>
  <c r="L225" i="378"/>
  <c r="K225" i="378"/>
  <c r="J225" i="378"/>
  <c r="I225" i="378"/>
  <c r="H225" i="378"/>
  <c r="G225" i="378"/>
  <c r="M219" i="378"/>
  <c r="L219" i="378"/>
  <c r="K219" i="378"/>
  <c r="J219" i="378"/>
  <c r="I219" i="378"/>
  <c r="H219" i="378"/>
  <c r="G219" i="378"/>
  <c r="M213" i="378"/>
  <c r="L213" i="378"/>
  <c r="K213" i="378"/>
  <c r="J213" i="378"/>
  <c r="I213" i="378"/>
  <c r="H213" i="378"/>
  <c r="G213" i="378"/>
  <c r="M207" i="378"/>
  <c r="L207" i="378"/>
  <c r="K207" i="378"/>
  <c r="J207" i="378"/>
  <c r="I207" i="378"/>
  <c r="H207" i="378"/>
  <c r="G207" i="378"/>
  <c r="M201" i="378"/>
  <c r="L201" i="378"/>
  <c r="K201" i="378"/>
  <c r="J201" i="378"/>
  <c r="I201" i="378"/>
  <c r="H201" i="378"/>
  <c r="G201" i="378"/>
  <c r="M195" i="378"/>
  <c r="L195" i="378"/>
  <c r="K195" i="378"/>
  <c r="J195" i="378"/>
  <c r="I195" i="378"/>
  <c r="H195" i="378"/>
  <c r="G195" i="378"/>
  <c r="M189" i="378"/>
  <c r="L189" i="378"/>
  <c r="K189" i="378"/>
  <c r="J189" i="378"/>
  <c r="I189" i="378"/>
  <c r="H189" i="378"/>
  <c r="G189" i="378"/>
  <c r="M183" i="378"/>
  <c r="L183" i="378"/>
  <c r="K183" i="378"/>
  <c r="J183" i="378"/>
  <c r="I183" i="378"/>
  <c r="H183" i="378"/>
  <c r="G183" i="378"/>
  <c r="M177" i="378"/>
  <c r="L177" i="378"/>
  <c r="K177" i="378"/>
  <c r="J177" i="378"/>
  <c r="I177" i="378"/>
  <c r="H177" i="378"/>
  <c r="G177" i="378"/>
  <c r="M171" i="378"/>
  <c r="L171" i="378"/>
  <c r="K171" i="378"/>
  <c r="J171" i="378"/>
  <c r="I171" i="378"/>
  <c r="H171" i="378"/>
  <c r="G171" i="378"/>
  <c r="M165" i="378"/>
  <c r="L165" i="378"/>
  <c r="K165" i="378"/>
  <c r="J165" i="378"/>
  <c r="I165" i="378"/>
  <c r="H165" i="378"/>
  <c r="G165" i="378"/>
  <c r="M159" i="378"/>
  <c r="L159" i="378"/>
  <c r="K159" i="378"/>
  <c r="J159" i="378"/>
  <c r="I159" i="378"/>
  <c r="H159" i="378"/>
  <c r="G159" i="378"/>
  <c r="M153" i="378"/>
  <c r="L153" i="378"/>
  <c r="K153" i="378"/>
  <c r="J153" i="378"/>
  <c r="I153" i="378"/>
  <c r="H153" i="378"/>
  <c r="G153" i="378"/>
  <c r="M147" i="378"/>
  <c r="L147" i="378"/>
  <c r="K147" i="378"/>
  <c r="J147" i="378"/>
  <c r="I147" i="378"/>
  <c r="H147" i="378"/>
  <c r="G147" i="378"/>
  <c r="M141" i="378"/>
  <c r="L141" i="378"/>
  <c r="K141" i="378"/>
  <c r="J141" i="378"/>
  <c r="I141" i="378"/>
  <c r="H141" i="378"/>
  <c r="G141" i="378"/>
  <c r="M135" i="378"/>
  <c r="L135" i="378"/>
  <c r="K135" i="378"/>
  <c r="J135" i="378"/>
  <c r="I135" i="378"/>
  <c r="H135" i="378"/>
  <c r="G135" i="378"/>
  <c r="M129" i="378"/>
  <c r="L129" i="378"/>
  <c r="K129" i="378"/>
  <c r="J129" i="378"/>
  <c r="I129" i="378"/>
  <c r="H129" i="378"/>
  <c r="G129" i="378"/>
  <c r="M123" i="378"/>
  <c r="L123" i="378"/>
  <c r="K123" i="378"/>
  <c r="J123" i="378"/>
  <c r="I123" i="378"/>
  <c r="H123" i="378"/>
  <c r="G123" i="378"/>
  <c r="M117" i="378"/>
  <c r="L117" i="378"/>
  <c r="K117" i="378"/>
  <c r="J117" i="378"/>
  <c r="I117" i="378"/>
  <c r="H117" i="378"/>
  <c r="G117" i="378"/>
  <c r="M111" i="378"/>
  <c r="L111" i="378"/>
  <c r="K111" i="378"/>
  <c r="J111" i="378"/>
  <c r="I111" i="378"/>
  <c r="H111" i="378"/>
  <c r="G111" i="378"/>
  <c r="M105" i="378"/>
  <c r="L105" i="378"/>
  <c r="K105" i="378"/>
  <c r="J105" i="378"/>
  <c r="I105" i="378"/>
  <c r="H105" i="378"/>
  <c r="G105" i="378"/>
  <c r="M99" i="378"/>
  <c r="L99" i="378"/>
  <c r="K99" i="378"/>
  <c r="J99" i="378"/>
  <c r="I99" i="378"/>
  <c r="H99" i="378"/>
  <c r="G99" i="378"/>
  <c r="M93" i="378"/>
  <c r="L93" i="378"/>
  <c r="K93" i="378"/>
  <c r="J93" i="378"/>
  <c r="I93" i="378"/>
  <c r="H93" i="378"/>
  <c r="G93" i="378"/>
  <c r="M87" i="378"/>
  <c r="L87" i="378"/>
  <c r="K87" i="378"/>
  <c r="J87" i="378"/>
  <c r="I87" i="378"/>
  <c r="H87" i="378"/>
  <c r="G87" i="378"/>
  <c r="M81" i="378"/>
  <c r="L81" i="378"/>
  <c r="K81" i="378"/>
  <c r="J81" i="378"/>
  <c r="I81" i="378"/>
  <c r="H81" i="378"/>
  <c r="G81" i="378"/>
  <c r="M75" i="378"/>
  <c r="L75" i="378"/>
  <c r="K75" i="378"/>
  <c r="J75" i="378"/>
  <c r="I75" i="378"/>
  <c r="H75" i="378"/>
  <c r="G75" i="378"/>
  <c r="M69" i="378"/>
  <c r="L69" i="378"/>
  <c r="K69" i="378"/>
  <c r="J69" i="378"/>
  <c r="I69" i="378"/>
  <c r="H69" i="378"/>
  <c r="G69" i="378"/>
  <c r="M63" i="378"/>
  <c r="L63" i="378"/>
  <c r="K63" i="378"/>
  <c r="J63" i="378"/>
  <c r="I63" i="378"/>
  <c r="H63" i="378"/>
  <c r="G63" i="378"/>
  <c r="M57" i="378"/>
  <c r="L57" i="378"/>
  <c r="K57" i="378"/>
  <c r="J57" i="378"/>
  <c r="I57" i="378"/>
  <c r="H57" i="378"/>
  <c r="G57" i="378"/>
  <c r="M51" i="378"/>
  <c r="L51" i="378"/>
  <c r="K51" i="378"/>
  <c r="J51" i="378"/>
  <c r="I51" i="378"/>
  <c r="H51" i="378"/>
  <c r="G51" i="378"/>
  <c r="M45" i="378"/>
  <c r="L45" i="378"/>
  <c r="K45" i="378"/>
  <c r="J45" i="378"/>
  <c r="I45" i="378"/>
  <c r="H45" i="378"/>
  <c r="G45" i="378"/>
  <c r="M39" i="378"/>
  <c r="L39" i="378"/>
  <c r="K39" i="378"/>
  <c r="J39" i="378"/>
  <c r="I39" i="378"/>
  <c r="H39" i="378"/>
  <c r="G39" i="378"/>
  <c r="M33" i="378"/>
  <c r="L33" i="378"/>
  <c r="K33" i="378"/>
  <c r="J33" i="378"/>
  <c r="I33" i="378"/>
  <c r="H33" i="378"/>
  <c r="G33" i="378"/>
  <c r="M27" i="378"/>
  <c r="L27" i="378"/>
  <c r="K27" i="378"/>
  <c r="J27" i="378"/>
  <c r="I27" i="378"/>
  <c r="H27" i="378"/>
  <c r="G27" i="378"/>
  <c r="M21" i="378"/>
  <c r="L21" i="378"/>
  <c r="K21" i="378"/>
  <c r="J21" i="378"/>
  <c r="I21" i="378"/>
  <c r="H21" i="378"/>
  <c r="G21" i="378"/>
  <c r="M15" i="378"/>
  <c r="L15" i="378"/>
  <c r="K15" i="378"/>
  <c r="J15" i="378"/>
  <c r="I15" i="378"/>
  <c r="H15" i="378"/>
  <c r="G15" i="378"/>
  <c r="M9" i="378"/>
  <c r="L9" i="378"/>
  <c r="K9" i="378"/>
  <c r="J9" i="378"/>
  <c r="I9" i="378"/>
  <c r="H9" i="378"/>
  <c r="G9" i="378"/>
  <c r="M267" i="377"/>
  <c r="L267" i="377"/>
  <c r="K267" i="377"/>
  <c r="J267" i="377"/>
  <c r="I267" i="377"/>
  <c r="H267" i="377"/>
  <c r="G267" i="377"/>
  <c r="M261" i="377"/>
  <c r="L261" i="377"/>
  <c r="K261" i="377"/>
  <c r="J261" i="377"/>
  <c r="I261" i="377"/>
  <c r="H261" i="377"/>
  <c r="G261" i="377"/>
  <c r="M255" i="377"/>
  <c r="L255" i="377"/>
  <c r="K255" i="377"/>
  <c r="J255" i="377"/>
  <c r="I255" i="377"/>
  <c r="H255" i="377"/>
  <c r="G255" i="377"/>
  <c r="M249" i="377"/>
  <c r="L249" i="377"/>
  <c r="K249" i="377"/>
  <c r="J249" i="377"/>
  <c r="I249" i="377"/>
  <c r="H249" i="377"/>
  <c r="G249" i="377"/>
  <c r="M243" i="377"/>
  <c r="L243" i="377"/>
  <c r="K243" i="377"/>
  <c r="J243" i="377"/>
  <c r="I243" i="377"/>
  <c r="H243" i="377"/>
  <c r="G243" i="377"/>
  <c r="M237" i="377"/>
  <c r="L237" i="377"/>
  <c r="K237" i="377"/>
  <c r="J237" i="377"/>
  <c r="I237" i="377"/>
  <c r="H237" i="377"/>
  <c r="G237" i="377"/>
  <c r="M231" i="377"/>
  <c r="L231" i="377"/>
  <c r="K231" i="377"/>
  <c r="J231" i="377"/>
  <c r="I231" i="377"/>
  <c r="H231" i="377"/>
  <c r="G231" i="377"/>
  <c r="M225" i="377"/>
  <c r="L225" i="377"/>
  <c r="K225" i="377"/>
  <c r="J225" i="377"/>
  <c r="I225" i="377"/>
  <c r="H225" i="377"/>
  <c r="G225" i="377"/>
  <c r="M219" i="377"/>
  <c r="L219" i="377"/>
  <c r="K219" i="377"/>
  <c r="J219" i="377"/>
  <c r="I219" i="377"/>
  <c r="H219" i="377"/>
  <c r="G219" i="377"/>
  <c r="M213" i="377"/>
  <c r="L213" i="377"/>
  <c r="K213" i="377"/>
  <c r="J213" i="377"/>
  <c r="I213" i="377"/>
  <c r="H213" i="377"/>
  <c r="G213" i="377"/>
  <c r="M207" i="377"/>
  <c r="L207" i="377"/>
  <c r="K207" i="377"/>
  <c r="J207" i="377"/>
  <c r="I207" i="377"/>
  <c r="H207" i="377"/>
  <c r="G207" i="377"/>
  <c r="M201" i="377"/>
  <c r="L201" i="377"/>
  <c r="K201" i="377"/>
  <c r="J201" i="377"/>
  <c r="I201" i="377"/>
  <c r="H201" i="377"/>
  <c r="G201" i="377"/>
  <c r="M195" i="377"/>
  <c r="L195" i="377"/>
  <c r="K195" i="377"/>
  <c r="J195" i="377"/>
  <c r="I195" i="377"/>
  <c r="H195" i="377"/>
  <c r="G195" i="377"/>
  <c r="M189" i="377"/>
  <c r="L189" i="377"/>
  <c r="K189" i="377"/>
  <c r="J189" i="377"/>
  <c r="I189" i="377"/>
  <c r="H189" i="377"/>
  <c r="G189" i="377"/>
  <c r="M183" i="377"/>
  <c r="L183" i="377"/>
  <c r="K183" i="377"/>
  <c r="J183" i="377"/>
  <c r="I183" i="377"/>
  <c r="H183" i="377"/>
  <c r="G183" i="377"/>
  <c r="M177" i="377"/>
  <c r="L177" i="377"/>
  <c r="K177" i="377"/>
  <c r="J177" i="377"/>
  <c r="I177" i="377"/>
  <c r="H177" i="377"/>
  <c r="G177" i="377"/>
  <c r="M171" i="377"/>
  <c r="L171" i="377"/>
  <c r="K171" i="377"/>
  <c r="J171" i="377"/>
  <c r="I171" i="377"/>
  <c r="H171" i="377"/>
  <c r="G171" i="377"/>
  <c r="M165" i="377"/>
  <c r="L165" i="377"/>
  <c r="K165" i="377"/>
  <c r="J165" i="377"/>
  <c r="I165" i="377"/>
  <c r="H165" i="377"/>
  <c r="G165" i="377"/>
  <c r="M159" i="377"/>
  <c r="L159" i="377"/>
  <c r="K159" i="377"/>
  <c r="J159" i="377"/>
  <c r="I159" i="377"/>
  <c r="H159" i="377"/>
  <c r="G159" i="377"/>
  <c r="M153" i="377"/>
  <c r="L153" i="377"/>
  <c r="K153" i="377"/>
  <c r="J153" i="377"/>
  <c r="I153" i="377"/>
  <c r="H153" i="377"/>
  <c r="G153" i="377"/>
  <c r="M147" i="377"/>
  <c r="L147" i="377"/>
  <c r="K147" i="377"/>
  <c r="J147" i="377"/>
  <c r="I147" i="377"/>
  <c r="H147" i="377"/>
  <c r="G147" i="377"/>
  <c r="M141" i="377"/>
  <c r="L141" i="377"/>
  <c r="K141" i="377"/>
  <c r="J141" i="377"/>
  <c r="I141" i="377"/>
  <c r="H141" i="377"/>
  <c r="G141" i="377"/>
  <c r="M135" i="377"/>
  <c r="L135" i="377"/>
  <c r="K135" i="377"/>
  <c r="J135" i="377"/>
  <c r="I135" i="377"/>
  <c r="H135" i="377"/>
  <c r="G135" i="377"/>
  <c r="M129" i="377"/>
  <c r="L129" i="377"/>
  <c r="K129" i="377"/>
  <c r="J129" i="377"/>
  <c r="I129" i="377"/>
  <c r="H129" i="377"/>
  <c r="G129" i="377"/>
  <c r="M123" i="377"/>
  <c r="L123" i="377"/>
  <c r="K123" i="377"/>
  <c r="J123" i="377"/>
  <c r="I123" i="377"/>
  <c r="H123" i="377"/>
  <c r="G123" i="377"/>
  <c r="M117" i="377"/>
  <c r="L117" i="377"/>
  <c r="K117" i="377"/>
  <c r="J117" i="377"/>
  <c r="I117" i="377"/>
  <c r="H117" i="377"/>
  <c r="G117" i="377"/>
  <c r="M111" i="377"/>
  <c r="L111" i="377"/>
  <c r="K111" i="377"/>
  <c r="J111" i="377"/>
  <c r="I111" i="377"/>
  <c r="H111" i="377"/>
  <c r="G111" i="377"/>
  <c r="M105" i="377"/>
  <c r="L105" i="377"/>
  <c r="K105" i="377"/>
  <c r="J105" i="377"/>
  <c r="I105" i="377"/>
  <c r="H105" i="377"/>
  <c r="G105" i="377"/>
  <c r="M99" i="377"/>
  <c r="L99" i="377"/>
  <c r="K99" i="377"/>
  <c r="J99" i="377"/>
  <c r="I99" i="377"/>
  <c r="H99" i="377"/>
  <c r="G99" i="377"/>
  <c r="M93" i="377"/>
  <c r="L93" i="377"/>
  <c r="K93" i="377"/>
  <c r="J93" i="377"/>
  <c r="I93" i="377"/>
  <c r="H93" i="377"/>
  <c r="G93" i="377"/>
  <c r="M87" i="377"/>
  <c r="L87" i="377"/>
  <c r="K87" i="377"/>
  <c r="J87" i="377"/>
  <c r="I87" i="377"/>
  <c r="H87" i="377"/>
  <c r="G87" i="377"/>
  <c r="M81" i="377"/>
  <c r="L81" i="377"/>
  <c r="K81" i="377"/>
  <c r="J81" i="377"/>
  <c r="I81" i="377"/>
  <c r="H81" i="377"/>
  <c r="G81" i="377"/>
  <c r="M75" i="377"/>
  <c r="L75" i="377"/>
  <c r="K75" i="377"/>
  <c r="J75" i="377"/>
  <c r="I75" i="377"/>
  <c r="H75" i="377"/>
  <c r="G75" i="377"/>
  <c r="M69" i="377"/>
  <c r="L69" i="377"/>
  <c r="K69" i="377"/>
  <c r="J69" i="377"/>
  <c r="I69" i="377"/>
  <c r="H69" i="377"/>
  <c r="G69" i="377"/>
  <c r="M63" i="377"/>
  <c r="L63" i="377"/>
  <c r="K63" i="377"/>
  <c r="J63" i="377"/>
  <c r="I63" i="377"/>
  <c r="H63" i="377"/>
  <c r="G63" i="377"/>
  <c r="M57" i="377"/>
  <c r="L57" i="377"/>
  <c r="K57" i="377"/>
  <c r="J57" i="377"/>
  <c r="I57" i="377"/>
  <c r="H57" i="377"/>
  <c r="G57" i="377"/>
  <c r="M51" i="377"/>
  <c r="L51" i="377"/>
  <c r="K51" i="377"/>
  <c r="J51" i="377"/>
  <c r="I51" i="377"/>
  <c r="H51" i="377"/>
  <c r="G51" i="377"/>
  <c r="M45" i="377"/>
  <c r="L45" i="377"/>
  <c r="K45" i="377"/>
  <c r="J45" i="377"/>
  <c r="I45" i="377"/>
  <c r="H45" i="377"/>
  <c r="G45" i="377"/>
  <c r="M39" i="377"/>
  <c r="L39" i="377"/>
  <c r="K39" i="377"/>
  <c r="J39" i="377"/>
  <c r="I39" i="377"/>
  <c r="H39" i="377"/>
  <c r="G39" i="377"/>
  <c r="M33" i="377"/>
  <c r="L33" i="377"/>
  <c r="K33" i="377"/>
  <c r="J33" i="377"/>
  <c r="I33" i="377"/>
  <c r="H33" i="377"/>
  <c r="G33" i="377"/>
  <c r="M27" i="377"/>
  <c r="L27" i="377"/>
  <c r="K27" i="377"/>
  <c r="J27" i="377"/>
  <c r="I27" i="377"/>
  <c r="H27" i="377"/>
  <c r="G27" i="377"/>
  <c r="M21" i="377"/>
  <c r="L21" i="377"/>
  <c r="K21" i="377"/>
  <c r="J21" i="377"/>
  <c r="I21" i="377"/>
  <c r="H21" i="377"/>
  <c r="G21" i="377"/>
  <c r="M15" i="377"/>
  <c r="L15" i="377"/>
  <c r="K15" i="377"/>
  <c r="J15" i="377"/>
  <c r="I15" i="377"/>
  <c r="H15" i="377"/>
  <c r="G15" i="377"/>
  <c r="M9" i="377"/>
  <c r="L9" i="377"/>
  <c r="K9" i="377"/>
  <c r="J9" i="377"/>
  <c r="I9" i="377"/>
  <c r="H9" i="377"/>
  <c r="G9" i="377"/>
  <c r="M267" i="376"/>
  <c r="L267" i="376"/>
  <c r="K267" i="376"/>
  <c r="J267" i="376"/>
  <c r="I267" i="376"/>
  <c r="H267" i="376"/>
  <c r="G267" i="376"/>
  <c r="M261" i="376"/>
  <c r="L261" i="376"/>
  <c r="K261" i="376"/>
  <c r="J261" i="376"/>
  <c r="I261" i="376"/>
  <c r="H261" i="376"/>
  <c r="G261" i="376"/>
  <c r="M255" i="376"/>
  <c r="L255" i="376"/>
  <c r="K255" i="376"/>
  <c r="J255" i="376"/>
  <c r="I255" i="376"/>
  <c r="H255" i="376"/>
  <c r="G255" i="376"/>
  <c r="M249" i="376"/>
  <c r="L249" i="376"/>
  <c r="K249" i="376"/>
  <c r="J249" i="376"/>
  <c r="I249" i="376"/>
  <c r="H249" i="376"/>
  <c r="G249" i="376"/>
  <c r="M243" i="376"/>
  <c r="L243" i="376"/>
  <c r="K243" i="376"/>
  <c r="J243" i="376"/>
  <c r="I243" i="376"/>
  <c r="H243" i="376"/>
  <c r="G243" i="376"/>
  <c r="M237" i="376"/>
  <c r="L237" i="376"/>
  <c r="K237" i="376"/>
  <c r="J237" i="376"/>
  <c r="I237" i="376"/>
  <c r="H237" i="376"/>
  <c r="G237" i="376"/>
  <c r="M231" i="376"/>
  <c r="L231" i="376"/>
  <c r="K231" i="376"/>
  <c r="J231" i="376"/>
  <c r="I231" i="376"/>
  <c r="H231" i="376"/>
  <c r="G231" i="376"/>
  <c r="M225" i="376"/>
  <c r="L225" i="376"/>
  <c r="K225" i="376"/>
  <c r="J225" i="376"/>
  <c r="I225" i="376"/>
  <c r="H225" i="376"/>
  <c r="G225" i="376"/>
  <c r="M219" i="376"/>
  <c r="L219" i="376"/>
  <c r="K219" i="376"/>
  <c r="J219" i="376"/>
  <c r="I219" i="376"/>
  <c r="H219" i="376"/>
  <c r="G219" i="376"/>
  <c r="M213" i="376"/>
  <c r="L213" i="376"/>
  <c r="K213" i="376"/>
  <c r="J213" i="376"/>
  <c r="I213" i="376"/>
  <c r="H213" i="376"/>
  <c r="G213" i="376"/>
  <c r="M207" i="376"/>
  <c r="L207" i="376"/>
  <c r="K207" i="376"/>
  <c r="J207" i="376"/>
  <c r="I207" i="376"/>
  <c r="H207" i="376"/>
  <c r="G207" i="376"/>
  <c r="M201" i="376"/>
  <c r="L201" i="376"/>
  <c r="K201" i="376"/>
  <c r="J201" i="376"/>
  <c r="I201" i="376"/>
  <c r="H201" i="376"/>
  <c r="G201" i="376"/>
  <c r="M195" i="376"/>
  <c r="L195" i="376"/>
  <c r="K195" i="376"/>
  <c r="J195" i="376"/>
  <c r="I195" i="376"/>
  <c r="H195" i="376"/>
  <c r="G195" i="376"/>
  <c r="M189" i="376"/>
  <c r="L189" i="376"/>
  <c r="K189" i="376"/>
  <c r="J189" i="376"/>
  <c r="I189" i="376"/>
  <c r="H189" i="376"/>
  <c r="G189" i="376"/>
  <c r="M183" i="376"/>
  <c r="L183" i="376"/>
  <c r="K183" i="376"/>
  <c r="J183" i="376"/>
  <c r="I183" i="376"/>
  <c r="H183" i="376"/>
  <c r="G183" i="376"/>
  <c r="M177" i="376"/>
  <c r="L177" i="376"/>
  <c r="K177" i="376"/>
  <c r="J177" i="376"/>
  <c r="I177" i="376"/>
  <c r="H177" i="376"/>
  <c r="G177" i="376"/>
  <c r="M171" i="376"/>
  <c r="L171" i="376"/>
  <c r="K171" i="376"/>
  <c r="J171" i="376"/>
  <c r="I171" i="376"/>
  <c r="H171" i="376"/>
  <c r="G171" i="376"/>
  <c r="M165" i="376"/>
  <c r="L165" i="376"/>
  <c r="K165" i="376"/>
  <c r="J165" i="376"/>
  <c r="I165" i="376"/>
  <c r="H165" i="376"/>
  <c r="G165" i="376"/>
  <c r="M159" i="376"/>
  <c r="L159" i="376"/>
  <c r="K159" i="376"/>
  <c r="J159" i="376"/>
  <c r="I159" i="376"/>
  <c r="H159" i="376"/>
  <c r="G159" i="376"/>
  <c r="M153" i="376"/>
  <c r="L153" i="376"/>
  <c r="K153" i="376"/>
  <c r="J153" i="376"/>
  <c r="I153" i="376"/>
  <c r="H153" i="376"/>
  <c r="G153" i="376"/>
  <c r="M147" i="376"/>
  <c r="L147" i="376"/>
  <c r="K147" i="376"/>
  <c r="J147" i="376"/>
  <c r="I147" i="376"/>
  <c r="H147" i="376"/>
  <c r="G147" i="376"/>
  <c r="M141" i="376"/>
  <c r="L141" i="376"/>
  <c r="K141" i="376"/>
  <c r="J141" i="376"/>
  <c r="I141" i="376"/>
  <c r="H141" i="376"/>
  <c r="G141" i="376"/>
  <c r="M135" i="376"/>
  <c r="L135" i="376"/>
  <c r="K135" i="376"/>
  <c r="J135" i="376"/>
  <c r="I135" i="376"/>
  <c r="H135" i="376"/>
  <c r="G135" i="376"/>
  <c r="M129" i="376"/>
  <c r="L129" i="376"/>
  <c r="K129" i="376"/>
  <c r="J129" i="376"/>
  <c r="I129" i="376"/>
  <c r="H129" i="376"/>
  <c r="G129" i="376"/>
  <c r="M123" i="376"/>
  <c r="L123" i="376"/>
  <c r="K123" i="376"/>
  <c r="J123" i="376"/>
  <c r="I123" i="376"/>
  <c r="H123" i="376"/>
  <c r="G123" i="376"/>
  <c r="M117" i="376"/>
  <c r="L117" i="376"/>
  <c r="K117" i="376"/>
  <c r="J117" i="376"/>
  <c r="I117" i="376"/>
  <c r="H117" i="376"/>
  <c r="G117" i="376"/>
  <c r="M111" i="376"/>
  <c r="L111" i="376"/>
  <c r="K111" i="376"/>
  <c r="J111" i="376"/>
  <c r="I111" i="376"/>
  <c r="H111" i="376"/>
  <c r="G111" i="376"/>
  <c r="M105" i="376"/>
  <c r="L105" i="376"/>
  <c r="K105" i="376"/>
  <c r="J105" i="376"/>
  <c r="I105" i="376"/>
  <c r="H105" i="376"/>
  <c r="G105" i="376"/>
  <c r="M99" i="376"/>
  <c r="L99" i="376"/>
  <c r="K99" i="376"/>
  <c r="J99" i="376"/>
  <c r="I99" i="376"/>
  <c r="H99" i="376"/>
  <c r="G99" i="376"/>
  <c r="M93" i="376"/>
  <c r="L93" i="376"/>
  <c r="K93" i="376"/>
  <c r="J93" i="376"/>
  <c r="I93" i="376"/>
  <c r="H93" i="376"/>
  <c r="G93" i="376"/>
  <c r="M87" i="376"/>
  <c r="L87" i="376"/>
  <c r="K87" i="376"/>
  <c r="J87" i="376"/>
  <c r="I87" i="376"/>
  <c r="H87" i="376"/>
  <c r="G87" i="376"/>
  <c r="M81" i="376"/>
  <c r="L81" i="376"/>
  <c r="K81" i="376"/>
  <c r="J81" i="376"/>
  <c r="I81" i="376"/>
  <c r="H81" i="376"/>
  <c r="G81" i="376"/>
  <c r="M75" i="376"/>
  <c r="L75" i="376"/>
  <c r="K75" i="376"/>
  <c r="J75" i="376"/>
  <c r="I75" i="376"/>
  <c r="H75" i="376"/>
  <c r="G75" i="376"/>
  <c r="M69" i="376"/>
  <c r="L69" i="376"/>
  <c r="K69" i="376"/>
  <c r="J69" i="376"/>
  <c r="I69" i="376"/>
  <c r="H69" i="376"/>
  <c r="G69" i="376"/>
  <c r="M63" i="376"/>
  <c r="L63" i="376"/>
  <c r="K63" i="376"/>
  <c r="J63" i="376"/>
  <c r="I63" i="376"/>
  <c r="H63" i="376"/>
  <c r="G63" i="376"/>
  <c r="M57" i="376"/>
  <c r="L57" i="376"/>
  <c r="K57" i="376"/>
  <c r="J57" i="376"/>
  <c r="I57" i="376"/>
  <c r="H57" i="376"/>
  <c r="G57" i="376"/>
  <c r="M51" i="376"/>
  <c r="L51" i="376"/>
  <c r="K51" i="376"/>
  <c r="J51" i="376"/>
  <c r="I51" i="376"/>
  <c r="H51" i="376"/>
  <c r="G51" i="376"/>
  <c r="M45" i="376"/>
  <c r="L45" i="376"/>
  <c r="K45" i="376"/>
  <c r="J45" i="376"/>
  <c r="I45" i="376"/>
  <c r="H45" i="376"/>
  <c r="G45" i="376"/>
  <c r="M39" i="376"/>
  <c r="L39" i="376"/>
  <c r="K39" i="376"/>
  <c r="J39" i="376"/>
  <c r="I39" i="376"/>
  <c r="H39" i="376"/>
  <c r="G39" i="376"/>
  <c r="M33" i="376"/>
  <c r="L33" i="376"/>
  <c r="K33" i="376"/>
  <c r="J33" i="376"/>
  <c r="I33" i="376"/>
  <c r="H33" i="376"/>
  <c r="G33" i="376"/>
  <c r="M27" i="376"/>
  <c r="L27" i="376"/>
  <c r="K27" i="376"/>
  <c r="J27" i="376"/>
  <c r="I27" i="376"/>
  <c r="H27" i="376"/>
  <c r="G27" i="376"/>
  <c r="M21" i="376"/>
  <c r="L21" i="376"/>
  <c r="K21" i="376"/>
  <c r="J21" i="376"/>
  <c r="I21" i="376"/>
  <c r="H21" i="376"/>
  <c r="G21" i="376"/>
  <c r="M15" i="376"/>
  <c r="L15" i="376"/>
  <c r="K15" i="376"/>
  <c r="J15" i="376"/>
  <c r="I15" i="376"/>
  <c r="H15" i="376"/>
  <c r="G15" i="376"/>
  <c r="M9" i="376"/>
  <c r="L9" i="376"/>
  <c r="K9" i="376"/>
  <c r="J9" i="376"/>
  <c r="I9" i="376"/>
  <c r="H9" i="376"/>
  <c r="G9" i="376"/>
  <c r="M267" i="375"/>
  <c r="L267" i="375"/>
  <c r="K267" i="375"/>
  <c r="J267" i="375"/>
  <c r="I267" i="375"/>
  <c r="H267" i="375"/>
  <c r="G267" i="375"/>
  <c r="M261" i="375"/>
  <c r="L261" i="375"/>
  <c r="K261" i="375"/>
  <c r="J261" i="375"/>
  <c r="I261" i="375"/>
  <c r="H261" i="375"/>
  <c r="G261" i="375"/>
  <c r="M255" i="375"/>
  <c r="L255" i="375"/>
  <c r="K255" i="375"/>
  <c r="J255" i="375"/>
  <c r="I255" i="375"/>
  <c r="H255" i="375"/>
  <c r="G255" i="375"/>
  <c r="M249" i="375"/>
  <c r="L249" i="375"/>
  <c r="K249" i="375"/>
  <c r="J249" i="375"/>
  <c r="I249" i="375"/>
  <c r="H249" i="375"/>
  <c r="G249" i="375"/>
  <c r="M243" i="375"/>
  <c r="L243" i="375"/>
  <c r="K243" i="375"/>
  <c r="J243" i="375"/>
  <c r="I243" i="375"/>
  <c r="H243" i="375"/>
  <c r="G243" i="375"/>
  <c r="M237" i="375"/>
  <c r="L237" i="375"/>
  <c r="K237" i="375"/>
  <c r="J237" i="375"/>
  <c r="I237" i="375"/>
  <c r="H237" i="375"/>
  <c r="G237" i="375"/>
  <c r="M231" i="375"/>
  <c r="L231" i="375"/>
  <c r="K231" i="375"/>
  <c r="J231" i="375"/>
  <c r="I231" i="375"/>
  <c r="H231" i="375"/>
  <c r="G231" i="375"/>
  <c r="M225" i="375"/>
  <c r="L225" i="375"/>
  <c r="K225" i="375"/>
  <c r="J225" i="375"/>
  <c r="I225" i="375"/>
  <c r="H225" i="375"/>
  <c r="G225" i="375"/>
  <c r="M219" i="375"/>
  <c r="L219" i="375"/>
  <c r="K219" i="375"/>
  <c r="J219" i="375"/>
  <c r="I219" i="375"/>
  <c r="H219" i="375"/>
  <c r="G219" i="375"/>
  <c r="M213" i="375"/>
  <c r="L213" i="375"/>
  <c r="K213" i="375"/>
  <c r="J213" i="375"/>
  <c r="I213" i="375"/>
  <c r="H213" i="375"/>
  <c r="G213" i="375"/>
  <c r="M207" i="375"/>
  <c r="L207" i="375"/>
  <c r="K207" i="375"/>
  <c r="J207" i="375"/>
  <c r="I207" i="375"/>
  <c r="H207" i="375"/>
  <c r="G207" i="375"/>
  <c r="M201" i="375"/>
  <c r="L201" i="375"/>
  <c r="K201" i="375"/>
  <c r="J201" i="375"/>
  <c r="I201" i="375"/>
  <c r="H201" i="375"/>
  <c r="G201" i="375"/>
  <c r="M195" i="375"/>
  <c r="L195" i="375"/>
  <c r="K195" i="375"/>
  <c r="J195" i="375"/>
  <c r="I195" i="375"/>
  <c r="H195" i="375"/>
  <c r="G195" i="375"/>
  <c r="M189" i="375"/>
  <c r="L189" i="375"/>
  <c r="K189" i="375"/>
  <c r="J189" i="375"/>
  <c r="I189" i="375"/>
  <c r="H189" i="375"/>
  <c r="G189" i="375"/>
  <c r="M183" i="375"/>
  <c r="L183" i="375"/>
  <c r="K183" i="375"/>
  <c r="J183" i="375"/>
  <c r="I183" i="375"/>
  <c r="H183" i="375"/>
  <c r="G183" i="375"/>
  <c r="M177" i="375"/>
  <c r="L177" i="375"/>
  <c r="K177" i="375"/>
  <c r="J177" i="375"/>
  <c r="I177" i="375"/>
  <c r="H177" i="375"/>
  <c r="G177" i="375"/>
  <c r="M171" i="375"/>
  <c r="L171" i="375"/>
  <c r="K171" i="375"/>
  <c r="J171" i="375"/>
  <c r="I171" i="375"/>
  <c r="H171" i="375"/>
  <c r="G171" i="375"/>
  <c r="M165" i="375"/>
  <c r="L165" i="375"/>
  <c r="K165" i="375"/>
  <c r="J165" i="375"/>
  <c r="I165" i="375"/>
  <c r="H165" i="375"/>
  <c r="G165" i="375"/>
  <c r="M159" i="375"/>
  <c r="L159" i="375"/>
  <c r="K159" i="375"/>
  <c r="J159" i="375"/>
  <c r="I159" i="375"/>
  <c r="H159" i="375"/>
  <c r="G159" i="375"/>
  <c r="M153" i="375"/>
  <c r="L153" i="375"/>
  <c r="K153" i="375"/>
  <c r="J153" i="375"/>
  <c r="I153" i="375"/>
  <c r="H153" i="375"/>
  <c r="G153" i="375"/>
  <c r="M147" i="375"/>
  <c r="L147" i="375"/>
  <c r="K147" i="375"/>
  <c r="J147" i="375"/>
  <c r="I147" i="375"/>
  <c r="H147" i="375"/>
  <c r="G147" i="375"/>
  <c r="M141" i="375"/>
  <c r="L141" i="375"/>
  <c r="K141" i="375"/>
  <c r="J141" i="375"/>
  <c r="I141" i="375"/>
  <c r="H141" i="375"/>
  <c r="G141" i="375"/>
  <c r="M135" i="375"/>
  <c r="L135" i="375"/>
  <c r="K135" i="375"/>
  <c r="J135" i="375"/>
  <c r="I135" i="375"/>
  <c r="H135" i="375"/>
  <c r="G135" i="375"/>
  <c r="M129" i="375"/>
  <c r="L129" i="375"/>
  <c r="K129" i="375"/>
  <c r="J129" i="375"/>
  <c r="I129" i="375"/>
  <c r="H129" i="375"/>
  <c r="G129" i="375"/>
  <c r="M123" i="375"/>
  <c r="L123" i="375"/>
  <c r="K123" i="375"/>
  <c r="J123" i="375"/>
  <c r="I123" i="375"/>
  <c r="H123" i="375"/>
  <c r="G123" i="375"/>
  <c r="M117" i="375"/>
  <c r="L117" i="375"/>
  <c r="K117" i="375"/>
  <c r="J117" i="375"/>
  <c r="I117" i="375"/>
  <c r="H117" i="375"/>
  <c r="G117" i="375"/>
  <c r="M111" i="375"/>
  <c r="L111" i="375"/>
  <c r="K111" i="375"/>
  <c r="J111" i="375"/>
  <c r="I111" i="375"/>
  <c r="H111" i="375"/>
  <c r="G111" i="375"/>
  <c r="M105" i="375"/>
  <c r="L105" i="375"/>
  <c r="K105" i="375"/>
  <c r="J105" i="375"/>
  <c r="I105" i="375"/>
  <c r="H105" i="375"/>
  <c r="G105" i="375"/>
  <c r="M99" i="375"/>
  <c r="L99" i="375"/>
  <c r="K99" i="375"/>
  <c r="J99" i="375"/>
  <c r="I99" i="375"/>
  <c r="H99" i="375"/>
  <c r="G99" i="375"/>
  <c r="M93" i="375"/>
  <c r="L93" i="375"/>
  <c r="K93" i="375"/>
  <c r="J93" i="375"/>
  <c r="I93" i="375"/>
  <c r="H93" i="375"/>
  <c r="G93" i="375"/>
  <c r="M87" i="375"/>
  <c r="L87" i="375"/>
  <c r="K87" i="375"/>
  <c r="J87" i="375"/>
  <c r="I87" i="375"/>
  <c r="H87" i="375"/>
  <c r="G87" i="375"/>
  <c r="M81" i="375"/>
  <c r="L81" i="375"/>
  <c r="K81" i="375"/>
  <c r="J81" i="375"/>
  <c r="I81" i="375"/>
  <c r="H81" i="375"/>
  <c r="G81" i="375"/>
  <c r="M75" i="375"/>
  <c r="L75" i="375"/>
  <c r="K75" i="375"/>
  <c r="J75" i="375"/>
  <c r="I75" i="375"/>
  <c r="H75" i="375"/>
  <c r="G75" i="375"/>
  <c r="M69" i="375"/>
  <c r="L69" i="375"/>
  <c r="K69" i="375"/>
  <c r="J69" i="375"/>
  <c r="I69" i="375"/>
  <c r="H69" i="375"/>
  <c r="G69" i="375"/>
  <c r="M63" i="375"/>
  <c r="L63" i="375"/>
  <c r="K63" i="375"/>
  <c r="J63" i="375"/>
  <c r="I63" i="375"/>
  <c r="H63" i="375"/>
  <c r="G63" i="375"/>
  <c r="M57" i="375"/>
  <c r="L57" i="375"/>
  <c r="K57" i="375"/>
  <c r="J57" i="375"/>
  <c r="I57" i="375"/>
  <c r="H57" i="375"/>
  <c r="G57" i="375"/>
  <c r="M51" i="375"/>
  <c r="L51" i="375"/>
  <c r="K51" i="375"/>
  <c r="J51" i="375"/>
  <c r="I51" i="375"/>
  <c r="H51" i="375"/>
  <c r="G51" i="375"/>
  <c r="M45" i="375"/>
  <c r="L45" i="375"/>
  <c r="K45" i="375"/>
  <c r="J45" i="375"/>
  <c r="I45" i="375"/>
  <c r="H45" i="375"/>
  <c r="G45" i="375"/>
  <c r="M39" i="375"/>
  <c r="L39" i="375"/>
  <c r="K39" i="375"/>
  <c r="J39" i="375"/>
  <c r="I39" i="375"/>
  <c r="H39" i="375"/>
  <c r="G39" i="375"/>
  <c r="M33" i="375"/>
  <c r="L33" i="375"/>
  <c r="K33" i="375"/>
  <c r="J33" i="375"/>
  <c r="I33" i="375"/>
  <c r="H33" i="375"/>
  <c r="G33" i="375"/>
  <c r="M27" i="375"/>
  <c r="L27" i="375"/>
  <c r="K27" i="375"/>
  <c r="J27" i="375"/>
  <c r="I27" i="375"/>
  <c r="H27" i="375"/>
  <c r="G27" i="375"/>
  <c r="M21" i="375"/>
  <c r="L21" i="375"/>
  <c r="K21" i="375"/>
  <c r="J21" i="375"/>
  <c r="I21" i="375"/>
  <c r="H21" i="375"/>
  <c r="G21" i="375"/>
  <c r="M15" i="375"/>
  <c r="L15" i="375"/>
  <c r="K15" i="375"/>
  <c r="J15" i="375"/>
  <c r="I15" i="375"/>
  <c r="H15" i="375"/>
  <c r="G15" i="375"/>
  <c r="M9" i="375"/>
  <c r="L9" i="375"/>
  <c r="K9" i="375"/>
  <c r="J9" i="375"/>
  <c r="I9" i="375"/>
  <c r="H9" i="375"/>
  <c r="G9" i="375"/>
  <c r="M267" i="374"/>
  <c r="L267" i="374"/>
  <c r="K267" i="374"/>
  <c r="J267" i="374"/>
  <c r="I267" i="374"/>
  <c r="H267" i="374"/>
  <c r="G267" i="374"/>
  <c r="M261" i="374"/>
  <c r="L261" i="374"/>
  <c r="K261" i="374"/>
  <c r="J261" i="374"/>
  <c r="I261" i="374"/>
  <c r="H261" i="374"/>
  <c r="G261" i="374"/>
  <c r="M255" i="374"/>
  <c r="L255" i="374"/>
  <c r="K255" i="374"/>
  <c r="J255" i="374"/>
  <c r="I255" i="374"/>
  <c r="H255" i="374"/>
  <c r="G255" i="374"/>
  <c r="M249" i="374"/>
  <c r="L249" i="374"/>
  <c r="K249" i="374"/>
  <c r="J249" i="374"/>
  <c r="I249" i="374"/>
  <c r="H249" i="374"/>
  <c r="G249" i="374"/>
  <c r="M243" i="374"/>
  <c r="L243" i="374"/>
  <c r="K243" i="374"/>
  <c r="J243" i="374"/>
  <c r="I243" i="374"/>
  <c r="H243" i="374"/>
  <c r="G243" i="374"/>
  <c r="M237" i="374"/>
  <c r="L237" i="374"/>
  <c r="K237" i="374"/>
  <c r="J237" i="374"/>
  <c r="I237" i="374"/>
  <c r="H237" i="374"/>
  <c r="G237" i="374"/>
  <c r="M231" i="374"/>
  <c r="L231" i="374"/>
  <c r="K231" i="374"/>
  <c r="J231" i="374"/>
  <c r="I231" i="374"/>
  <c r="H231" i="374"/>
  <c r="G231" i="374"/>
  <c r="M225" i="374"/>
  <c r="L225" i="374"/>
  <c r="K225" i="374"/>
  <c r="J225" i="374"/>
  <c r="I225" i="374"/>
  <c r="H225" i="374"/>
  <c r="G225" i="374"/>
  <c r="M219" i="374"/>
  <c r="L219" i="374"/>
  <c r="K219" i="374"/>
  <c r="J219" i="374"/>
  <c r="I219" i="374"/>
  <c r="H219" i="374"/>
  <c r="G219" i="374"/>
  <c r="M213" i="374"/>
  <c r="L213" i="374"/>
  <c r="K213" i="374"/>
  <c r="J213" i="374"/>
  <c r="I213" i="374"/>
  <c r="H213" i="374"/>
  <c r="G213" i="374"/>
  <c r="M207" i="374"/>
  <c r="L207" i="374"/>
  <c r="K207" i="374"/>
  <c r="J207" i="374"/>
  <c r="I207" i="374"/>
  <c r="H207" i="374"/>
  <c r="G207" i="374"/>
  <c r="M201" i="374"/>
  <c r="L201" i="374"/>
  <c r="K201" i="374"/>
  <c r="J201" i="374"/>
  <c r="I201" i="374"/>
  <c r="H201" i="374"/>
  <c r="G201" i="374"/>
  <c r="M195" i="374"/>
  <c r="L195" i="374"/>
  <c r="K195" i="374"/>
  <c r="J195" i="374"/>
  <c r="I195" i="374"/>
  <c r="H195" i="374"/>
  <c r="G195" i="374"/>
  <c r="M189" i="374"/>
  <c r="L189" i="374"/>
  <c r="K189" i="374"/>
  <c r="J189" i="374"/>
  <c r="I189" i="374"/>
  <c r="H189" i="374"/>
  <c r="G189" i="374"/>
  <c r="M183" i="374"/>
  <c r="L183" i="374"/>
  <c r="K183" i="374"/>
  <c r="J183" i="374"/>
  <c r="I183" i="374"/>
  <c r="H183" i="374"/>
  <c r="G183" i="374"/>
  <c r="M177" i="374"/>
  <c r="L177" i="374"/>
  <c r="K177" i="374"/>
  <c r="J177" i="374"/>
  <c r="I177" i="374"/>
  <c r="H177" i="374"/>
  <c r="G177" i="374"/>
  <c r="M171" i="374"/>
  <c r="L171" i="374"/>
  <c r="K171" i="374"/>
  <c r="J171" i="374"/>
  <c r="I171" i="374"/>
  <c r="H171" i="374"/>
  <c r="G171" i="374"/>
  <c r="M165" i="374"/>
  <c r="L165" i="374"/>
  <c r="K165" i="374"/>
  <c r="J165" i="374"/>
  <c r="I165" i="374"/>
  <c r="H165" i="374"/>
  <c r="G165" i="374"/>
  <c r="M159" i="374"/>
  <c r="L159" i="374"/>
  <c r="K159" i="374"/>
  <c r="J159" i="374"/>
  <c r="I159" i="374"/>
  <c r="H159" i="374"/>
  <c r="G159" i="374"/>
  <c r="M153" i="374"/>
  <c r="L153" i="374"/>
  <c r="K153" i="374"/>
  <c r="J153" i="374"/>
  <c r="I153" i="374"/>
  <c r="H153" i="374"/>
  <c r="G153" i="374"/>
  <c r="M147" i="374"/>
  <c r="L147" i="374"/>
  <c r="K147" i="374"/>
  <c r="J147" i="374"/>
  <c r="I147" i="374"/>
  <c r="H147" i="374"/>
  <c r="G147" i="374"/>
  <c r="M141" i="374"/>
  <c r="L141" i="374"/>
  <c r="K141" i="374"/>
  <c r="J141" i="374"/>
  <c r="I141" i="374"/>
  <c r="H141" i="374"/>
  <c r="G141" i="374"/>
  <c r="M135" i="374"/>
  <c r="L135" i="374"/>
  <c r="K135" i="374"/>
  <c r="J135" i="374"/>
  <c r="I135" i="374"/>
  <c r="H135" i="374"/>
  <c r="G135" i="374"/>
  <c r="M129" i="374"/>
  <c r="L129" i="374"/>
  <c r="K129" i="374"/>
  <c r="J129" i="374"/>
  <c r="I129" i="374"/>
  <c r="H129" i="374"/>
  <c r="G129" i="374"/>
  <c r="M123" i="374"/>
  <c r="L123" i="374"/>
  <c r="K123" i="374"/>
  <c r="J123" i="374"/>
  <c r="I123" i="374"/>
  <c r="H123" i="374"/>
  <c r="G123" i="374"/>
  <c r="M117" i="374"/>
  <c r="L117" i="374"/>
  <c r="K117" i="374"/>
  <c r="J117" i="374"/>
  <c r="I117" i="374"/>
  <c r="H117" i="374"/>
  <c r="G117" i="374"/>
  <c r="M111" i="374"/>
  <c r="L111" i="374"/>
  <c r="K111" i="374"/>
  <c r="J111" i="374"/>
  <c r="I111" i="374"/>
  <c r="H111" i="374"/>
  <c r="G111" i="374"/>
  <c r="M105" i="374"/>
  <c r="L105" i="374"/>
  <c r="K105" i="374"/>
  <c r="J105" i="374"/>
  <c r="I105" i="374"/>
  <c r="H105" i="374"/>
  <c r="G105" i="374"/>
  <c r="M99" i="374"/>
  <c r="L99" i="374"/>
  <c r="K99" i="374"/>
  <c r="J99" i="374"/>
  <c r="I99" i="374"/>
  <c r="H99" i="374"/>
  <c r="G99" i="374"/>
  <c r="M93" i="374"/>
  <c r="L93" i="374"/>
  <c r="K93" i="374"/>
  <c r="J93" i="374"/>
  <c r="I93" i="374"/>
  <c r="H93" i="374"/>
  <c r="G93" i="374"/>
  <c r="M87" i="374"/>
  <c r="L87" i="374"/>
  <c r="K87" i="374"/>
  <c r="J87" i="374"/>
  <c r="I87" i="374"/>
  <c r="H87" i="374"/>
  <c r="G87" i="374"/>
  <c r="M81" i="374"/>
  <c r="L81" i="374"/>
  <c r="K81" i="374"/>
  <c r="J81" i="374"/>
  <c r="I81" i="374"/>
  <c r="H81" i="374"/>
  <c r="G81" i="374"/>
  <c r="M75" i="374"/>
  <c r="L75" i="374"/>
  <c r="K75" i="374"/>
  <c r="J75" i="374"/>
  <c r="I75" i="374"/>
  <c r="H75" i="374"/>
  <c r="G75" i="374"/>
  <c r="M69" i="374"/>
  <c r="L69" i="374"/>
  <c r="K69" i="374"/>
  <c r="J69" i="374"/>
  <c r="I69" i="374"/>
  <c r="H69" i="374"/>
  <c r="G69" i="374"/>
  <c r="M63" i="374"/>
  <c r="L63" i="374"/>
  <c r="K63" i="374"/>
  <c r="J63" i="374"/>
  <c r="I63" i="374"/>
  <c r="H63" i="374"/>
  <c r="G63" i="374"/>
  <c r="M57" i="374"/>
  <c r="L57" i="374"/>
  <c r="K57" i="374"/>
  <c r="J57" i="374"/>
  <c r="I57" i="374"/>
  <c r="H57" i="374"/>
  <c r="G57" i="374"/>
  <c r="M51" i="374"/>
  <c r="L51" i="374"/>
  <c r="K51" i="374"/>
  <c r="J51" i="374"/>
  <c r="I51" i="374"/>
  <c r="H51" i="374"/>
  <c r="G51" i="374"/>
  <c r="M45" i="374"/>
  <c r="L45" i="374"/>
  <c r="K45" i="374"/>
  <c r="J45" i="374"/>
  <c r="I45" i="374"/>
  <c r="H45" i="374"/>
  <c r="G45" i="374"/>
  <c r="M39" i="374"/>
  <c r="L39" i="374"/>
  <c r="K39" i="374"/>
  <c r="J39" i="374"/>
  <c r="I39" i="374"/>
  <c r="H39" i="374"/>
  <c r="G39" i="374"/>
  <c r="M33" i="374"/>
  <c r="L33" i="374"/>
  <c r="K33" i="374"/>
  <c r="J33" i="374"/>
  <c r="I33" i="374"/>
  <c r="H33" i="374"/>
  <c r="G33" i="374"/>
  <c r="M27" i="374"/>
  <c r="L27" i="374"/>
  <c r="K27" i="374"/>
  <c r="J27" i="374"/>
  <c r="I27" i="374"/>
  <c r="H27" i="374"/>
  <c r="G27" i="374"/>
  <c r="M21" i="374"/>
  <c r="L21" i="374"/>
  <c r="K21" i="374"/>
  <c r="J21" i="374"/>
  <c r="I21" i="374"/>
  <c r="H21" i="374"/>
  <c r="G21" i="374"/>
  <c r="M15" i="374"/>
  <c r="L15" i="374"/>
  <c r="K15" i="374"/>
  <c r="J15" i="374"/>
  <c r="I15" i="374"/>
  <c r="H15" i="374"/>
  <c r="G15" i="374"/>
  <c r="M9" i="374"/>
  <c r="L9" i="374"/>
  <c r="K9" i="374"/>
  <c r="J9" i="374"/>
  <c r="I9" i="374"/>
  <c r="H9" i="374"/>
  <c r="G9" i="374"/>
  <c r="M267" i="373"/>
  <c r="L267" i="373"/>
  <c r="K267" i="373"/>
  <c r="J267" i="373"/>
  <c r="I267" i="373"/>
  <c r="H267" i="373"/>
  <c r="G267" i="373"/>
  <c r="M261" i="373"/>
  <c r="L261" i="373"/>
  <c r="K261" i="373"/>
  <c r="J261" i="373"/>
  <c r="I261" i="373"/>
  <c r="H261" i="373"/>
  <c r="G261" i="373"/>
  <c r="M255" i="373"/>
  <c r="L255" i="373"/>
  <c r="K255" i="373"/>
  <c r="J255" i="373"/>
  <c r="I255" i="373"/>
  <c r="H255" i="373"/>
  <c r="G255" i="373"/>
  <c r="M249" i="373"/>
  <c r="L249" i="373"/>
  <c r="K249" i="373"/>
  <c r="J249" i="373"/>
  <c r="I249" i="373"/>
  <c r="H249" i="373"/>
  <c r="G249" i="373"/>
  <c r="M243" i="373"/>
  <c r="L243" i="373"/>
  <c r="K243" i="373"/>
  <c r="J243" i="373"/>
  <c r="I243" i="373"/>
  <c r="H243" i="373"/>
  <c r="G243" i="373"/>
  <c r="M237" i="373"/>
  <c r="L237" i="373"/>
  <c r="K237" i="373"/>
  <c r="J237" i="373"/>
  <c r="I237" i="373"/>
  <c r="H237" i="373"/>
  <c r="G237" i="373"/>
  <c r="M231" i="373"/>
  <c r="L231" i="373"/>
  <c r="K231" i="373"/>
  <c r="J231" i="373"/>
  <c r="I231" i="373"/>
  <c r="H231" i="373"/>
  <c r="G231" i="373"/>
  <c r="M225" i="373"/>
  <c r="L225" i="373"/>
  <c r="K225" i="373"/>
  <c r="J225" i="373"/>
  <c r="I225" i="373"/>
  <c r="H225" i="373"/>
  <c r="G225" i="373"/>
  <c r="M219" i="373"/>
  <c r="L219" i="373"/>
  <c r="K219" i="373"/>
  <c r="J219" i="373"/>
  <c r="I219" i="373"/>
  <c r="H219" i="373"/>
  <c r="G219" i="373"/>
  <c r="M213" i="373"/>
  <c r="L213" i="373"/>
  <c r="K213" i="373"/>
  <c r="J213" i="373"/>
  <c r="I213" i="373"/>
  <c r="H213" i="373"/>
  <c r="G213" i="373"/>
  <c r="M207" i="373"/>
  <c r="L207" i="373"/>
  <c r="K207" i="373"/>
  <c r="J207" i="373"/>
  <c r="I207" i="373"/>
  <c r="H207" i="373"/>
  <c r="G207" i="373"/>
  <c r="M201" i="373"/>
  <c r="L201" i="373"/>
  <c r="K201" i="373"/>
  <c r="J201" i="373"/>
  <c r="I201" i="373"/>
  <c r="H201" i="373"/>
  <c r="G201" i="373"/>
  <c r="M195" i="373"/>
  <c r="L195" i="373"/>
  <c r="K195" i="373"/>
  <c r="J195" i="373"/>
  <c r="I195" i="373"/>
  <c r="H195" i="373"/>
  <c r="G195" i="373"/>
  <c r="M189" i="373"/>
  <c r="L189" i="373"/>
  <c r="K189" i="373"/>
  <c r="J189" i="373"/>
  <c r="I189" i="373"/>
  <c r="H189" i="373"/>
  <c r="G189" i="373"/>
  <c r="M183" i="373"/>
  <c r="L183" i="373"/>
  <c r="K183" i="373"/>
  <c r="J183" i="373"/>
  <c r="I183" i="373"/>
  <c r="H183" i="373"/>
  <c r="G183" i="373"/>
  <c r="M177" i="373"/>
  <c r="L177" i="373"/>
  <c r="K177" i="373"/>
  <c r="J177" i="373"/>
  <c r="I177" i="373"/>
  <c r="H177" i="373"/>
  <c r="G177" i="373"/>
  <c r="M171" i="373"/>
  <c r="L171" i="373"/>
  <c r="K171" i="373"/>
  <c r="J171" i="373"/>
  <c r="I171" i="373"/>
  <c r="H171" i="373"/>
  <c r="G171" i="373"/>
  <c r="M165" i="373"/>
  <c r="L165" i="373"/>
  <c r="K165" i="373"/>
  <c r="J165" i="373"/>
  <c r="I165" i="373"/>
  <c r="H165" i="373"/>
  <c r="G165" i="373"/>
  <c r="M159" i="373"/>
  <c r="L159" i="373"/>
  <c r="K159" i="373"/>
  <c r="J159" i="373"/>
  <c r="I159" i="373"/>
  <c r="H159" i="373"/>
  <c r="G159" i="373"/>
  <c r="M153" i="373"/>
  <c r="L153" i="373"/>
  <c r="K153" i="373"/>
  <c r="J153" i="373"/>
  <c r="I153" i="373"/>
  <c r="H153" i="373"/>
  <c r="G153" i="373"/>
  <c r="M147" i="373"/>
  <c r="L147" i="373"/>
  <c r="K147" i="373"/>
  <c r="J147" i="373"/>
  <c r="I147" i="373"/>
  <c r="H147" i="373"/>
  <c r="G147" i="373"/>
  <c r="M141" i="373"/>
  <c r="L141" i="373"/>
  <c r="K141" i="373"/>
  <c r="J141" i="373"/>
  <c r="I141" i="373"/>
  <c r="H141" i="373"/>
  <c r="G141" i="373"/>
  <c r="M135" i="373"/>
  <c r="L135" i="373"/>
  <c r="K135" i="373"/>
  <c r="J135" i="373"/>
  <c r="I135" i="373"/>
  <c r="H135" i="373"/>
  <c r="G135" i="373"/>
  <c r="M129" i="373"/>
  <c r="L129" i="373"/>
  <c r="K129" i="373"/>
  <c r="J129" i="373"/>
  <c r="I129" i="373"/>
  <c r="H129" i="373"/>
  <c r="G129" i="373"/>
  <c r="M123" i="373"/>
  <c r="L123" i="373"/>
  <c r="K123" i="373"/>
  <c r="J123" i="373"/>
  <c r="I123" i="373"/>
  <c r="H123" i="373"/>
  <c r="G123" i="373"/>
  <c r="M117" i="373"/>
  <c r="L117" i="373"/>
  <c r="K117" i="373"/>
  <c r="J117" i="373"/>
  <c r="I117" i="373"/>
  <c r="H117" i="373"/>
  <c r="G117" i="373"/>
  <c r="M111" i="373"/>
  <c r="L111" i="373"/>
  <c r="K111" i="373"/>
  <c r="J111" i="373"/>
  <c r="I111" i="373"/>
  <c r="H111" i="373"/>
  <c r="G111" i="373"/>
  <c r="M105" i="373"/>
  <c r="L105" i="373"/>
  <c r="K105" i="373"/>
  <c r="J105" i="373"/>
  <c r="I105" i="373"/>
  <c r="H105" i="373"/>
  <c r="G105" i="373"/>
  <c r="M99" i="373"/>
  <c r="L99" i="373"/>
  <c r="K99" i="373"/>
  <c r="J99" i="373"/>
  <c r="I99" i="373"/>
  <c r="H99" i="373"/>
  <c r="G99" i="373"/>
  <c r="M93" i="373"/>
  <c r="L93" i="373"/>
  <c r="K93" i="373"/>
  <c r="J93" i="373"/>
  <c r="I93" i="373"/>
  <c r="H93" i="373"/>
  <c r="G93" i="373"/>
  <c r="M87" i="373"/>
  <c r="L87" i="373"/>
  <c r="K87" i="373"/>
  <c r="J87" i="373"/>
  <c r="I87" i="373"/>
  <c r="H87" i="373"/>
  <c r="G87" i="373"/>
  <c r="M81" i="373"/>
  <c r="L81" i="373"/>
  <c r="K81" i="373"/>
  <c r="J81" i="373"/>
  <c r="I81" i="373"/>
  <c r="H81" i="373"/>
  <c r="G81" i="373"/>
  <c r="M75" i="373"/>
  <c r="L75" i="373"/>
  <c r="K75" i="373"/>
  <c r="J75" i="373"/>
  <c r="I75" i="373"/>
  <c r="H75" i="373"/>
  <c r="G75" i="373"/>
  <c r="M69" i="373"/>
  <c r="L69" i="373"/>
  <c r="K69" i="373"/>
  <c r="J69" i="373"/>
  <c r="I69" i="373"/>
  <c r="H69" i="373"/>
  <c r="G69" i="373"/>
  <c r="M63" i="373"/>
  <c r="L63" i="373"/>
  <c r="K63" i="373"/>
  <c r="J63" i="373"/>
  <c r="I63" i="373"/>
  <c r="H63" i="373"/>
  <c r="G63" i="373"/>
  <c r="M57" i="373"/>
  <c r="L57" i="373"/>
  <c r="K57" i="373"/>
  <c r="J57" i="373"/>
  <c r="I57" i="373"/>
  <c r="H57" i="373"/>
  <c r="G57" i="373"/>
  <c r="M51" i="373"/>
  <c r="L51" i="373"/>
  <c r="K51" i="373"/>
  <c r="J51" i="373"/>
  <c r="I51" i="373"/>
  <c r="H51" i="373"/>
  <c r="G51" i="373"/>
  <c r="M45" i="373"/>
  <c r="L45" i="373"/>
  <c r="K45" i="373"/>
  <c r="J45" i="373"/>
  <c r="I45" i="373"/>
  <c r="H45" i="373"/>
  <c r="G45" i="373"/>
  <c r="M39" i="373"/>
  <c r="L39" i="373"/>
  <c r="K39" i="373"/>
  <c r="J39" i="373"/>
  <c r="I39" i="373"/>
  <c r="H39" i="373"/>
  <c r="G39" i="373"/>
  <c r="M33" i="373"/>
  <c r="L33" i="373"/>
  <c r="K33" i="373"/>
  <c r="J33" i="373"/>
  <c r="I33" i="373"/>
  <c r="H33" i="373"/>
  <c r="G33" i="373"/>
  <c r="M27" i="373"/>
  <c r="L27" i="373"/>
  <c r="K27" i="373"/>
  <c r="J27" i="373"/>
  <c r="I27" i="373"/>
  <c r="H27" i="373"/>
  <c r="G27" i="373"/>
  <c r="M21" i="373"/>
  <c r="L21" i="373"/>
  <c r="K21" i="373"/>
  <c r="J21" i="373"/>
  <c r="I21" i="373"/>
  <c r="H21" i="373"/>
  <c r="G21" i="373"/>
  <c r="M15" i="373"/>
  <c r="L15" i="373"/>
  <c r="K15" i="373"/>
  <c r="J15" i="373"/>
  <c r="I15" i="373"/>
  <c r="H15" i="373"/>
  <c r="G15" i="373"/>
  <c r="M9" i="373"/>
  <c r="L9" i="373"/>
  <c r="K9" i="373"/>
  <c r="J9" i="373"/>
  <c r="I9" i="373"/>
  <c r="H9" i="373"/>
  <c r="G9" i="373"/>
  <c r="M267" i="372"/>
  <c r="L267" i="372"/>
  <c r="K267" i="372"/>
  <c r="J267" i="372"/>
  <c r="I267" i="372"/>
  <c r="H267" i="372"/>
  <c r="G267" i="372"/>
  <c r="M261" i="372"/>
  <c r="L261" i="372"/>
  <c r="K261" i="372"/>
  <c r="J261" i="372"/>
  <c r="I261" i="372"/>
  <c r="H261" i="372"/>
  <c r="G261" i="372"/>
  <c r="M255" i="372"/>
  <c r="L255" i="372"/>
  <c r="K255" i="372"/>
  <c r="J255" i="372"/>
  <c r="I255" i="372"/>
  <c r="H255" i="372"/>
  <c r="G255" i="372"/>
  <c r="M249" i="372"/>
  <c r="L249" i="372"/>
  <c r="K249" i="372"/>
  <c r="J249" i="372"/>
  <c r="I249" i="372"/>
  <c r="H249" i="372"/>
  <c r="G249" i="372"/>
  <c r="M243" i="372"/>
  <c r="L243" i="372"/>
  <c r="K243" i="372"/>
  <c r="J243" i="372"/>
  <c r="I243" i="372"/>
  <c r="H243" i="372"/>
  <c r="G243" i="372"/>
  <c r="M237" i="372"/>
  <c r="L237" i="372"/>
  <c r="K237" i="372"/>
  <c r="J237" i="372"/>
  <c r="I237" i="372"/>
  <c r="H237" i="372"/>
  <c r="G237" i="372"/>
  <c r="M231" i="372"/>
  <c r="L231" i="372"/>
  <c r="K231" i="372"/>
  <c r="J231" i="372"/>
  <c r="I231" i="372"/>
  <c r="H231" i="372"/>
  <c r="G231" i="372"/>
  <c r="M225" i="372"/>
  <c r="L225" i="372"/>
  <c r="K225" i="372"/>
  <c r="J225" i="372"/>
  <c r="I225" i="372"/>
  <c r="H225" i="372"/>
  <c r="G225" i="372"/>
  <c r="M219" i="372"/>
  <c r="L219" i="372"/>
  <c r="K219" i="372"/>
  <c r="J219" i="372"/>
  <c r="I219" i="372"/>
  <c r="H219" i="372"/>
  <c r="G219" i="372"/>
  <c r="M213" i="372"/>
  <c r="L213" i="372"/>
  <c r="K213" i="372"/>
  <c r="J213" i="372"/>
  <c r="I213" i="372"/>
  <c r="H213" i="372"/>
  <c r="G213" i="372"/>
  <c r="M207" i="372"/>
  <c r="L207" i="372"/>
  <c r="K207" i="372"/>
  <c r="J207" i="372"/>
  <c r="I207" i="372"/>
  <c r="H207" i="372"/>
  <c r="G207" i="372"/>
  <c r="M201" i="372"/>
  <c r="L201" i="372"/>
  <c r="K201" i="372"/>
  <c r="J201" i="372"/>
  <c r="I201" i="372"/>
  <c r="H201" i="372"/>
  <c r="G201" i="372"/>
  <c r="M195" i="372"/>
  <c r="L195" i="372"/>
  <c r="K195" i="372"/>
  <c r="J195" i="372"/>
  <c r="I195" i="372"/>
  <c r="H195" i="372"/>
  <c r="G195" i="372"/>
  <c r="M189" i="372"/>
  <c r="L189" i="372"/>
  <c r="K189" i="372"/>
  <c r="J189" i="372"/>
  <c r="I189" i="372"/>
  <c r="H189" i="372"/>
  <c r="G189" i="372"/>
  <c r="M183" i="372"/>
  <c r="L183" i="372"/>
  <c r="K183" i="372"/>
  <c r="J183" i="372"/>
  <c r="I183" i="372"/>
  <c r="H183" i="372"/>
  <c r="G183" i="372"/>
  <c r="M177" i="372"/>
  <c r="L177" i="372"/>
  <c r="K177" i="372"/>
  <c r="J177" i="372"/>
  <c r="I177" i="372"/>
  <c r="H177" i="372"/>
  <c r="G177" i="372"/>
  <c r="M171" i="372"/>
  <c r="L171" i="372"/>
  <c r="K171" i="372"/>
  <c r="J171" i="372"/>
  <c r="I171" i="372"/>
  <c r="H171" i="372"/>
  <c r="G171" i="372"/>
  <c r="M165" i="372"/>
  <c r="L165" i="372"/>
  <c r="K165" i="372"/>
  <c r="J165" i="372"/>
  <c r="I165" i="372"/>
  <c r="H165" i="372"/>
  <c r="G165" i="372"/>
  <c r="M159" i="372"/>
  <c r="L159" i="372"/>
  <c r="K159" i="372"/>
  <c r="J159" i="372"/>
  <c r="I159" i="372"/>
  <c r="H159" i="372"/>
  <c r="G159" i="372"/>
  <c r="M153" i="372"/>
  <c r="L153" i="372"/>
  <c r="K153" i="372"/>
  <c r="J153" i="372"/>
  <c r="I153" i="372"/>
  <c r="H153" i="372"/>
  <c r="G153" i="372"/>
  <c r="M147" i="372"/>
  <c r="L147" i="372"/>
  <c r="K147" i="372"/>
  <c r="J147" i="372"/>
  <c r="I147" i="372"/>
  <c r="H147" i="372"/>
  <c r="G147" i="372"/>
  <c r="M141" i="372"/>
  <c r="L141" i="372"/>
  <c r="K141" i="372"/>
  <c r="J141" i="372"/>
  <c r="I141" i="372"/>
  <c r="H141" i="372"/>
  <c r="G141" i="372"/>
  <c r="M135" i="372"/>
  <c r="L135" i="372"/>
  <c r="K135" i="372"/>
  <c r="J135" i="372"/>
  <c r="I135" i="372"/>
  <c r="H135" i="372"/>
  <c r="G135" i="372"/>
  <c r="M129" i="372"/>
  <c r="L129" i="372"/>
  <c r="K129" i="372"/>
  <c r="J129" i="372"/>
  <c r="I129" i="372"/>
  <c r="H129" i="372"/>
  <c r="G129" i="372"/>
  <c r="M123" i="372"/>
  <c r="L123" i="372"/>
  <c r="K123" i="372"/>
  <c r="J123" i="372"/>
  <c r="I123" i="372"/>
  <c r="H123" i="372"/>
  <c r="G123" i="372"/>
  <c r="M117" i="372"/>
  <c r="L117" i="372"/>
  <c r="K117" i="372"/>
  <c r="J117" i="372"/>
  <c r="I117" i="372"/>
  <c r="H117" i="372"/>
  <c r="G117" i="372"/>
  <c r="M111" i="372"/>
  <c r="L111" i="372"/>
  <c r="K111" i="372"/>
  <c r="J111" i="372"/>
  <c r="I111" i="372"/>
  <c r="H111" i="372"/>
  <c r="G111" i="372"/>
  <c r="M105" i="372"/>
  <c r="L105" i="372"/>
  <c r="K105" i="372"/>
  <c r="J105" i="372"/>
  <c r="I105" i="372"/>
  <c r="H105" i="372"/>
  <c r="G105" i="372"/>
  <c r="M99" i="372"/>
  <c r="L99" i="372"/>
  <c r="K99" i="372"/>
  <c r="J99" i="372"/>
  <c r="I99" i="372"/>
  <c r="H99" i="372"/>
  <c r="G99" i="372"/>
  <c r="M93" i="372"/>
  <c r="L93" i="372"/>
  <c r="K93" i="372"/>
  <c r="J93" i="372"/>
  <c r="I93" i="372"/>
  <c r="H93" i="372"/>
  <c r="G93" i="372"/>
  <c r="M87" i="372"/>
  <c r="L87" i="372"/>
  <c r="K87" i="372"/>
  <c r="J87" i="372"/>
  <c r="I87" i="372"/>
  <c r="H87" i="372"/>
  <c r="G87" i="372"/>
  <c r="M81" i="372"/>
  <c r="L81" i="372"/>
  <c r="K81" i="372"/>
  <c r="J81" i="372"/>
  <c r="I81" i="372"/>
  <c r="H81" i="372"/>
  <c r="G81" i="372"/>
  <c r="M75" i="372"/>
  <c r="L75" i="372"/>
  <c r="K75" i="372"/>
  <c r="J75" i="372"/>
  <c r="I75" i="372"/>
  <c r="H75" i="372"/>
  <c r="G75" i="372"/>
  <c r="M69" i="372"/>
  <c r="L69" i="372"/>
  <c r="K69" i="372"/>
  <c r="J69" i="372"/>
  <c r="I69" i="372"/>
  <c r="H69" i="372"/>
  <c r="G69" i="372"/>
  <c r="M63" i="372"/>
  <c r="L63" i="372"/>
  <c r="K63" i="372"/>
  <c r="J63" i="372"/>
  <c r="I63" i="372"/>
  <c r="H63" i="372"/>
  <c r="G63" i="372"/>
  <c r="M57" i="372"/>
  <c r="L57" i="372"/>
  <c r="K57" i="372"/>
  <c r="J57" i="372"/>
  <c r="I57" i="372"/>
  <c r="H57" i="372"/>
  <c r="G57" i="372"/>
  <c r="M51" i="372"/>
  <c r="L51" i="372"/>
  <c r="K51" i="372"/>
  <c r="J51" i="372"/>
  <c r="I51" i="372"/>
  <c r="H51" i="372"/>
  <c r="G51" i="372"/>
  <c r="M45" i="372"/>
  <c r="L45" i="372"/>
  <c r="K45" i="372"/>
  <c r="J45" i="372"/>
  <c r="I45" i="372"/>
  <c r="H45" i="372"/>
  <c r="G45" i="372"/>
  <c r="M39" i="372"/>
  <c r="L39" i="372"/>
  <c r="K39" i="372"/>
  <c r="J39" i="372"/>
  <c r="I39" i="372"/>
  <c r="H39" i="372"/>
  <c r="G39" i="372"/>
  <c r="M33" i="372"/>
  <c r="L33" i="372"/>
  <c r="K33" i="372"/>
  <c r="J33" i="372"/>
  <c r="I33" i="372"/>
  <c r="H33" i="372"/>
  <c r="G33" i="372"/>
  <c r="M27" i="372"/>
  <c r="L27" i="372"/>
  <c r="K27" i="372"/>
  <c r="J27" i="372"/>
  <c r="I27" i="372"/>
  <c r="H27" i="372"/>
  <c r="G27" i="372"/>
  <c r="M21" i="372"/>
  <c r="L21" i="372"/>
  <c r="K21" i="372"/>
  <c r="J21" i="372"/>
  <c r="I21" i="372"/>
  <c r="H21" i="372"/>
  <c r="G21" i="372"/>
  <c r="M15" i="372"/>
  <c r="L15" i="372"/>
  <c r="K15" i="372"/>
  <c r="J15" i="372"/>
  <c r="I15" i="372"/>
  <c r="H15" i="372"/>
  <c r="G15" i="372"/>
  <c r="M9" i="372"/>
  <c r="L9" i="372"/>
  <c r="K9" i="372"/>
  <c r="J9" i="372"/>
  <c r="I9" i="372"/>
  <c r="H9" i="372"/>
  <c r="G9" i="372"/>
  <c r="M267" i="371"/>
  <c r="L267" i="371"/>
  <c r="K267" i="371"/>
  <c r="J267" i="371"/>
  <c r="I267" i="371"/>
  <c r="H267" i="371"/>
  <c r="G267" i="371"/>
  <c r="M261" i="371"/>
  <c r="L261" i="371"/>
  <c r="K261" i="371"/>
  <c r="J261" i="371"/>
  <c r="I261" i="371"/>
  <c r="H261" i="371"/>
  <c r="G261" i="371"/>
  <c r="M255" i="371"/>
  <c r="L255" i="371"/>
  <c r="K255" i="371"/>
  <c r="J255" i="371"/>
  <c r="I255" i="371"/>
  <c r="H255" i="371"/>
  <c r="G255" i="371"/>
  <c r="M249" i="371"/>
  <c r="L249" i="371"/>
  <c r="K249" i="371"/>
  <c r="J249" i="371"/>
  <c r="I249" i="371"/>
  <c r="H249" i="371"/>
  <c r="G249" i="371"/>
  <c r="M243" i="371"/>
  <c r="L243" i="371"/>
  <c r="K243" i="371"/>
  <c r="J243" i="371"/>
  <c r="I243" i="371"/>
  <c r="H243" i="371"/>
  <c r="G243" i="371"/>
  <c r="M237" i="371"/>
  <c r="L237" i="371"/>
  <c r="K237" i="371"/>
  <c r="J237" i="371"/>
  <c r="I237" i="371"/>
  <c r="H237" i="371"/>
  <c r="G237" i="371"/>
  <c r="M231" i="371"/>
  <c r="L231" i="371"/>
  <c r="K231" i="371"/>
  <c r="J231" i="371"/>
  <c r="I231" i="371"/>
  <c r="H231" i="371"/>
  <c r="G231" i="371"/>
  <c r="M225" i="371"/>
  <c r="L225" i="371"/>
  <c r="K225" i="371"/>
  <c r="J225" i="371"/>
  <c r="I225" i="371"/>
  <c r="H225" i="371"/>
  <c r="G225" i="371"/>
  <c r="M219" i="371"/>
  <c r="L219" i="371"/>
  <c r="K219" i="371"/>
  <c r="J219" i="371"/>
  <c r="I219" i="371"/>
  <c r="H219" i="371"/>
  <c r="G219" i="371"/>
  <c r="M213" i="371"/>
  <c r="L213" i="371"/>
  <c r="K213" i="371"/>
  <c r="J213" i="371"/>
  <c r="I213" i="371"/>
  <c r="H213" i="371"/>
  <c r="G213" i="371"/>
  <c r="M207" i="371"/>
  <c r="L207" i="371"/>
  <c r="K207" i="371"/>
  <c r="J207" i="371"/>
  <c r="I207" i="371"/>
  <c r="H207" i="371"/>
  <c r="G207" i="371"/>
  <c r="M201" i="371"/>
  <c r="L201" i="371"/>
  <c r="K201" i="371"/>
  <c r="J201" i="371"/>
  <c r="I201" i="371"/>
  <c r="H201" i="371"/>
  <c r="G201" i="371"/>
  <c r="M195" i="371"/>
  <c r="L195" i="371"/>
  <c r="K195" i="371"/>
  <c r="J195" i="371"/>
  <c r="I195" i="371"/>
  <c r="H195" i="371"/>
  <c r="G195" i="371"/>
  <c r="M189" i="371"/>
  <c r="L189" i="371"/>
  <c r="K189" i="371"/>
  <c r="J189" i="371"/>
  <c r="I189" i="371"/>
  <c r="H189" i="371"/>
  <c r="G189" i="371"/>
  <c r="M183" i="371"/>
  <c r="L183" i="371"/>
  <c r="K183" i="371"/>
  <c r="J183" i="371"/>
  <c r="I183" i="371"/>
  <c r="H183" i="371"/>
  <c r="G183" i="371"/>
  <c r="M177" i="371"/>
  <c r="L177" i="371"/>
  <c r="K177" i="371"/>
  <c r="J177" i="371"/>
  <c r="I177" i="371"/>
  <c r="H177" i="371"/>
  <c r="G177" i="371"/>
  <c r="M171" i="371"/>
  <c r="L171" i="371"/>
  <c r="K171" i="371"/>
  <c r="J171" i="371"/>
  <c r="I171" i="371"/>
  <c r="H171" i="371"/>
  <c r="G171" i="371"/>
  <c r="M165" i="371"/>
  <c r="L165" i="371"/>
  <c r="K165" i="371"/>
  <c r="J165" i="371"/>
  <c r="I165" i="371"/>
  <c r="H165" i="371"/>
  <c r="G165" i="371"/>
  <c r="M159" i="371"/>
  <c r="L159" i="371"/>
  <c r="K159" i="371"/>
  <c r="J159" i="371"/>
  <c r="I159" i="371"/>
  <c r="H159" i="371"/>
  <c r="G159" i="371"/>
  <c r="M153" i="371"/>
  <c r="L153" i="371"/>
  <c r="K153" i="371"/>
  <c r="J153" i="371"/>
  <c r="I153" i="371"/>
  <c r="H153" i="371"/>
  <c r="G153" i="371"/>
  <c r="M147" i="371"/>
  <c r="L147" i="371"/>
  <c r="K147" i="371"/>
  <c r="J147" i="371"/>
  <c r="I147" i="371"/>
  <c r="H147" i="371"/>
  <c r="G147" i="371"/>
  <c r="M141" i="371"/>
  <c r="L141" i="371"/>
  <c r="K141" i="371"/>
  <c r="J141" i="371"/>
  <c r="I141" i="371"/>
  <c r="H141" i="371"/>
  <c r="G141" i="371"/>
  <c r="M135" i="371"/>
  <c r="L135" i="371"/>
  <c r="K135" i="371"/>
  <c r="J135" i="371"/>
  <c r="I135" i="371"/>
  <c r="H135" i="371"/>
  <c r="G135" i="371"/>
  <c r="M129" i="371"/>
  <c r="L129" i="371"/>
  <c r="K129" i="371"/>
  <c r="J129" i="371"/>
  <c r="I129" i="371"/>
  <c r="H129" i="371"/>
  <c r="G129" i="371"/>
  <c r="M123" i="371"/>
  <c r="L123" i="371"/>
  <c r="K123" i="371"/>
  <c r="J123" i="371"/>
  <c r="I123" i="371"/>
  <c r="H123" i="371"/>
  <c r="G123" i="371"/>
  <c r="M117" i="371"/>
  <c r="L117" i="371"/>
  <c r="K117" i="371"/>
  <c r="J117" i="371"/>
  <c r="I117" i="371"/>
  <c r="H117" i="371"/>
  <c r="G117" i="371"/>
  <c r="M111" i="371"/>
  <c r="L111" i="371"/>
  <c r="K111" i="371"/>
  <c r="J111" i="371"/>
  <c r="I111" i="371"/>
  <c r="H111" i="371"/>
  <c r="G111" i="371"/>
  <c r="M105" i="371"/>
  <c r="L105" i="371"/>
  <c r="K105" i="371"/>
  <c r="J105" i="371"/>
  <c r="I105" i="371"/>
  <c r="H105" i="371"/>
  <c r="G105" i="371"/>
  <c r="M99" i="371"/>
  <c r="L99" i="371"/>
  <c r="K99" i="371"/>
  <c r="J99" i="371"/>
  <c r="I99" i="371"/>
  <c r="H99" i="371"/>
  <c r="G99" i="371"/>
  <c r="M93" i="371"/>
  <c r="L93" i="371"/>
  <c r="K93" i="371"/>
  <c r="J93" i="371"/>
  <c r="I93" i="371"/>
  <c r="H93" i="371"/>
  <c r="G93" i="371"/>
  <c r="M87" i="371"/>
  <c r="L87" i="371"/>
  <c r="K87" i="371"/>
  <c r="J87" i="371"/>
  <c r="I87" i="371"/>
  <c r="H87" i="371"/>
  <c r="G87" i="371"/>
  <c r="M81" i="371"/>
  <c r="L81" i="371"/>
  <c r="K81" i="371"/>
  <c r="J81" i="371"/>
  <c r="I81" i="371"/>
  <c r="H81" i="371"/>
  <c r="G81" i="371"/>
  <c r="M75" i="371"/>
  <c r="L75" i="371"/>
  <c r="K75" i="371"/>
  <c r="J75" i="371"/>
  <c r="I75" i="371"/>
  <c r="H75" i="371"/>
  <c r="G75" i="371"/>
  <c r="M69" i="371"/>
  <c r="L69" i="371"/>
  <c r="K69" i="371"/>
  <c r="J69" i="371"/>
  <c r="I69" i="371"/>
  <c r="H69" i="371"/>
  <c r="G69" i="371"/>
  <c r="M63" i="371"/>
  <c r="L63" i="371"/>
  <c r="K63" i="371"/>
  <c r="J63" i="371"/>
  <c r="I63" i="371"/>
  <c r="H63" i="371"/>
  <c r="G63" i="371"/>
  <c r="M57" i="371"/>
  <c r="L57" i="371"/>
  <c r="K57" i="371"/>
  <c r="J57" i="371"/>
  <c r="I57" i="371"/>
  <c r="H57" i="371"/>
  <c r="G57" i="371"/>
  <c r="M51" i="371"/>
  <c r="L51" i="371"/>
  <c r="K51" i="371"/>
  <c r="J51" i="371"/>
  <c r="I51" i="371"/>
  <c r="H51" i="371"/>
  <c r="G51" i="371"/>
  <c r="M45" i="371"/>
  <c r="L45" i="371"/>
  <c r="K45" i="371"/>
  <c r="J45" i="371"/>
  <c r="I45" i="371"/>
  <c r="H45" i="371"/>
  <c r="G45" i="371"/>
  <c r="M39" i="371"/>
  <c r="L39" i="371"/>
  <c r="K39" i="371"/>
  <c r="J39" i="371"/>
  <c r="I39" i="371"/>
  <c r="H39" i="371"/>
  <c r="G39" i="371"/>
  <c r="M33" i="371"/>
  <c r="L33" i="371"/>
  <c r="K33" i="371"/>
  <c r="J33" i="371"/>
  <c r="I33" i="371"/>
  <c r="H33" i="371"/>
  <c r="G33" i="371"/>
  <c r="M27" i="371"/>
  <c r="L27" i="371"/>
  <c r="K27" i="371"/>
  <c r="J27" i="371"/>
  <c r="I27" i="371"/>
  <c r="H27" i="371"/>
  <c r="G27" i="371"/>
  <c r="M21" i="371"/>
  <c r="L21" i="371"/>
  <c r="K21" i="371"/>
  <c r="J21" i="371"/>
  <c r="I21" i="371"/>
  <c r="H21" i="371"/>
  <c r="G21" i="371"/>
  <c r="M15" i="371"/>
  <c r="L15" i="371"/>
  <c r="K15" i="371"/>
  <c r="J15" i="371"/>
  <c r="I15" i="371"/>
  <c r="H15" i="371"/>
  <c r="G15" i="371"/>
  <c r="M9" i="371"/>
  <c r="L9" i="371"/>
  <c r="K9" i="371"/>
  <c r="J9" i="371"/>
  <c r="I9" i="371"/>
  <c r="H9" i="371"/>
  <c r="G9" i="371"/>
  <c r="M267" i="370"/>
  <c r="L267" i="370"/>
  <c r="K267" i="370"/>
  <c r="J267" i="370"/>
  <c r="I267" i="370"/>
  <c r="H267" i="370"/>
  <c r="G267" i="370"/>
  <c r="M261" i="370"/>
  <c r="L261" i="370"/>
  <c r="K261" i="370"/>
  <c r="J261" i="370"/>
  <c r="I261" i="370"/>
  <c r="H261" i="370"/>
  <c r="G261" i="370"/>
  <c r="M255" i="370"/>
  <c r="L255" i="370"/>
  <c r="K255" i="370"/>
  <c r="J255" i="370"/>
  <c r="I255" i="370"/>
  <c r="H255" i="370"/>
  <c r="G255" i="370"/>
  <c r="M249" i="370"/>
  <c r="L249" i="370"/>
  <c r="K249" i="370"/>
  <c r="J249" i="370"/>
  <c r="I249" i="370"/>
  <c r="H249" i="370"/>
  <c r="G249" i="370"/>
  <c r="M243" i="370"/>
  <c r="L243" i="370"/>
  <c r="K243" i="370"/>
  <c r="J243" i="370"/>
  <c r="I243" i="370"/>
  <c r="H243" i="370"/>
  <c r="G243" i="370"/>
  <c r="M237" i="370"/>
  <c r="L237" i="370"/>
  <c r="K237" i="370"/>
  <c r="J237" i="370"/>
  <c r="I237" i="370"/>
  <c r="H237" i="370"/>
  <c r="G237" i="370"/>
  <c r="M231" i="370"/>
  <c r="L231" i="370"/>
  <c r="K231" i="370"/>
  <c r="J231" i="370"/>
  <c r="I231" i="370"/>
  <c r="H231" i="370"/>
  <c r="G231" i="370"/>
  <c r="M225" i="370"/>
  <c r="L225" i="370"/>
  <c r="K225" i="370"/>
  <c r="J225" i="370"/>
  <c r="I225" i="370"/>
  <c r="H225" i="370"/>
  <c r="G225" i="370"/>
  <c r="M219" i="370"/>
  <c r="L219" i="370"/>
  <c r="K219" i="370"/>
  <c r="J219" i="370"/>
  <c r="I219" i="370"/>
  <c r="H219" i="370"/>
  <c r="G219" i="370"/>
  <c r="M213" i="370"/>
  <c r="L213" i="370"/>
  <c r="K213" i="370"/>
  <c r="J213" i="370"/>
  <c r="I213" i="370"/>
  <c r="H213" i="370"/>
  <c r="G213" i="370"/>
  <c r="M207" i="370"/>
  <c r="L207" i="370"/>
  <c r="K207" i="370"/>
  <c r="J207" i="370"/>
  <c r="I207" i="370"/>
  <c r="H207" i="370"/>
  <c r="G207" i="370"/>
  <c r="M201" i="370"/>
  <c r="L201" i="370"/>
  <c r="K201" i="370"/>
  <c r="J201" i="370"/>
  <c r="I201" i="370"/>
  <c r="H201" i="370"/>
  <c r="G201" i="370"/>
  <c r="M195" i="370"/>
  <c r="L195" i="370"/>
  <c r="K195" i="370"/>
  <c r="J195" i="370"/>
  <c r="I195" i="370"/>
  <c r="H195" i="370"/>
  <c r="G195" i="370"/>
  <c r="M189" i="370"/>
  <c r="L189" i="370"/>
  <c r="K189" i="370"/>
  <c r="J189" i="370"/>
  <c r="I189" i="370"/>
  <c r="H189" i="370"/>
  <c r="G189" i="370"/>
  <c r="M183" i="370"/>
  <c r="L183" i="370"/>
  <c r="K183" i="370"/>
  <c r="J183" i="370"/>
  <c r="I183" i="370"/>
  <c r="H183" i="370"/>
  <c r="G183" i="370"/>
  <c r="M177" i="370"/>
  <c r="L177" i="370"/>
  <c r="K177" i="370"/>
  <c r="J177" i="370"/>
  <c r="I177" i="370"/>
  <c r="H177" i="370"/>
  <c r="G177" i="370"/>
  <c r="M171" i="370"/>
  <c r="L171" i="370"/>
  <c r="K171" i="370"/>
  <c r="J171" i="370"/>
  <c r="I171" i="370"/>
  <c r="H171" i="370"/>
  <c r="G171" i="370"/>
  <c r="M165" i="370"/>
  <c r="L165" i="370"/>
  <c r="K165" i="370"/>
  <c r="J165" i="370"/>
  <c r="I165" i="370"/>
  <c r="H165" i="370"/>
  <c r="G165" i="370"/>
  <c r="M159" i="370"/>
  <c r="L159" i="370"/>
  <c r="K159" i="370"/>
  <c r="J159" i="370"/>
  <c r="I159" i="370"/>
  <c r="H159" i="370"/>
  <c r="G159" i="370"/>
  <c r="M153" i="370"/>
  <c r="L153" i="370"/>
  <c r="K153" i="370"/>
  <c r="J153" i="370"/>
  <c r="I153" i="370"/>
  <c r="H153" i="370"/>
  <c r="G153" i="370"/>
  <c r="M147" i="370"/>
  <c r="L147" i="370"/>
  <c r="K147" i="370"/>
  <c r="J147" i="370"/>
  <c r="I147" i="370"/>
  <c r="H147" i="370"/>
  <c r="G147" i="370"/>
  <c r="M141" i="370"/>
  <c r="L141" i="370"/>
  <c r="K141" i="370"/>
  <c r="J141" i="370"/>
  <c r="I141" i="370"/>
  <c r="H141" i="370"/>
  <c r="G141" i="370"/>
  <c r="M135" i="370"/>
  <c r="L135" i="370"/>
  <c r="K135" i="370"/>
  <c r="J135" i="370"/>
  <c r="I135" i="370"/>
  <c r="H135" i="370"/>
  <c r="G135" i="370"/>
  <c r="M129" i="370"/>
  <c r="L129" i="370"/>
  <c r="K129" i="370"/>
  <c r="J129" i="370"/>
  <c r="I129" i="370"/>
  <c r="H129" i="370"/>
  <c r="G129" i="370"/>
  <c r="M123" i="370"/>
  <c r="L123" i="370"/>
  <c r="K123" i="370"/>
  <c r="J123" i="370"/>
  <c r="I123" i="370"/>
  <c r="H123" i="370"/>
  <c r="G123" i="370"/>
  <c r="M117" i="370"/>
  <c r="L117" i="370"/>
  <c r="K117" i="370"/>
  <c r="J117" i="370"/>
  <c r="I117" i="370"/>
  <c r="H117" i="370"/>
  <c r="G117" i="370"/>
  <c r="M111" i="370"/>
  <c r="L111" i="370"/>
  <c r="K111" i="370"/>
  <c r="J111" i="370"/>
  <c r="I111" i="370"/>
  <c r="H111" i="370"/>
  <c r="G111" i="370"/>
  <c r="M105" i="370"/>
  <c r="L105" i="370"/>
  <c r="K105" i="370"/>
  <c r="J105" i="370"/>
  <c r="I105" i="370"/>
  <c r="H105" i="370"/>
  <c r="G105" i="370"/>
  <c r="M99" i="370"/>
  <c r="L99" i="370"/>
  <c r="K99" i="370"/>
  <c r="J99" i="370"/>
  <c r="I99" i="370"/>
  <c r="H99" i="370"/>
  <c r="G99" i="370"/>
  <c r="M93" i="370"/>
  <c r="L93" i="370"/>
  <c r="K93" i="370"/>
  <c r="J93" i="370"/>
  <c r="I93" i="370"/>
  <c r="H93" i="370"/>
  <c r="G93" i="370"/>
  <c r="M87" i="370"/>
  <c r="L87" i="370"/>
  <c r="K87" i="370"/>
  <c r="J87" i="370"/>
  <c r="I87" i="370"/>
  <c r="H87" i="370"/>
  <c r="G87" i="370"/>
  <c r="M81" i="370"/>
  <c r="L81" i="370"/>
  <c r="K81" i="370"/>
  <c r="J81" i="370"/>
  <c r="I81" i="370"/>
  <c r="H81" i="370"/>
  <c r="G81" i="370"/>
  <c r="M75" i="370"/>
  <c r="L75" i="370"/>
  <c r="K75" i="370"/>
  <c r="J75" i="370"/>
  <c r="I75" i="370"/>
  <c r="H75" i="370"/>
  <c r="G75" i="370"/>
  <c r="M69" i="370"/>
  <c r="L69" i="370"/>
  <c r="K69" i="370"/>
  <c r="J69" i="370"/>
  <c r="I69" i="370"/>
  <c r="H69" i="370"/>
  <c r="G69" i="370"/>
  <c r="M63" i="370"/>
  <c r="L63" i="370"/>
  <c r="K63" i="370"/>
  <c r="J63" i="370"/>
  <c r="I63" i="370"/>
  <c r="H63" i="370"/>
  <c r="G63" i="370"/>
  <c r="M57" i="370"/>
  <c r="L57" i="370"/>
  <c r="K57" i="370"/>
  <c r="J57" i="370"/>
  <c r="I57" i="370"/>
  <c r="H57" i="370"/>
  <c r="G57" i="370"/>
  <c r="M51" i="370"/>
  <c r="L51" i="370"/>
  <c r="K51" i="370"/>
  <c r="J51" i="370"/>
  <c r="I51" i="370"/>
  <c r="H51" i="370"/>
  <c r="G51" i="370"/>
  <c r="M45" i="370"/>
  <c r="L45" i="370"/>
  <c r="K45" i="370"/>
  <c r="J45" i="370"/>
  <c r="I45" i="370"/>
  <c r="H45" i="370"/>
  <c r="G45" i="370"/>
  <c r="M39" i="370"/>
  <c r="L39" i="370"/>
  <c r="K39" i="370"/>
  <c r="J39" i="370"/>
  <c r="I39" i="370"/>
  <c r="H39" i="370"/>
  <c r="G39" i="370"/>
  <c r="M33" i="370"/>
  <c r="L33" i="370"/>
  <c r="K33" i="370"/>
  <c r="J33" i="370"/>
  <c r="I33" i="370"/>
  <c r="H33" i="370"/>
  <c r="G33" i="370"/>
  <c r="M27" i="370"/>
  <c r="L27" i="370"/>
  <c r="K27" i="370"/>
  <c r="J27" i="370"/>
  <c r="I27" i="370"/>
  <c r="H27" i="370"/>
  <c r="G27" i="370"/>
  <c r="M21" i="370"/>
  <c r="L21" i="370"/>
  <c r="K21" i="370"/>
  <c r="J21" i="370"/>
  <c r="I21" i="370"/>
  <c r="H21" i="370"/>
  <c r="G21" i="370"/>
  <c r="M15" i="370"/>
  <c r="L15" i="370"/>
  <c r="K15" i="370"/>
  <c r="J15" i="370"/>
  <c r="I15" i="370"/>
  <c r="H15" i="370"/>
  <c r="G15" i="370"/>
  <c r="M9" i="370"/>
  <c r="L9" i="370"/>
  <c r="K9" i="370"/>
  <c r="J9" i="370"/>
  <c r="I9" i="370"/>
  <c r="H9" i="370"/>
  <c r="G9" i="370"/>
  <c r="M267" i="369"/>
  <c r="L267" i="369"/>
  <c r="K267" i="369"/>
  <c r="J267" i="369"/>
  <c r="I267" i="369"/>
  <c r="H267" i="369"/>
  <c r="G267" i="369"/>
  <c r="M261" i="369"/>
  <c r="L261" i="369"/>
  <c r="K261" i="369"/>
  <c r="J261" i="369"/>
  <c r="I261" i="369"/>
  <c r="H261" i="369"/>
  <c r="G261" i="369"/>
  <c r="M255" i="369"/>
  <c r="L255" i="369"/>
  <c r="K255" i="369"/>
  <c r="J255" i="369"/>
  <c r="I255" i="369"/>
  <c r="H255" i="369"/>
  <c r="G255" i="369"/>
  <c r="M249" i="369"/>
  <c r="L249" i="369"/>
  <c r="K249" i="369"/>
  <c r="J249" i="369"/>
  <c r="I249" i="369"/>
  <c r="H249" i="369"/>
  <c r="G249" i="369"/>
  <c r="M243" i="369"/>
  <c r="L243" i="369"/>
  <c r="K243" i="369"/>
  <c r="J243" i="369"/>
  <c r="I243" i="369"/>
  <c r="H243" i="369"/>
  <c r="G243" i="369"/>
  <c r="M237" i="369"/>
  <c r="L237" i="369"/>
  <c r="K237" i="369"/>
  <c r="J237" i="369"/>
  <c r="I237" i="369"/>
  <c r="H237" i="369"/>
  <c r="G237" i="369"/>
  <c r="M231" i="369"/>
  <c r="L231" i="369"/>
  <c r="K231" i="369"/>
  <c r="J231" i="369"/>
  <c r="I231" i="369"/>
  <c r="H231" i="369"/>
  <c r="G231" i="369"/>
  <c r="M225" i="369"/>
  <c r="L225" i="369"/>
  <c r="K225" i="369"/>
  <c r="J225" i="369"/>
  <c r="I225" i="369"/>
  <c r="H225" i="369"/>
  <c r="G225" i="369"/>
  <c r="M219" i="369"/>
  <c r="L219" i="369"/>
  <c r="K219" i="369"/>
  <c r="J219" i="369"/>
  <c r="I219" i="369"/>
  <c r="H219" i="369"/>
  <c r="G219" i="369"/>
  <c r="M213" i="369"/>
  <c r="L213" i="369"/>
  <c r="K213" i="369"/>
  <c r="J213" i="369"/>
  <c r="I213" i="369"/>
  <c r="H213" i="369"/>
  <c r="G213" i="369"/>
  <c r="M207" i="369"/>
  <c r="L207" i="369"/>
  <c r="K207" i="369"/>
  <c r="J207" i="369"/>
  <c r="I207" i="369"/>
  <c r="H207" i="369"/>
  <c r="G207" i="369"/>
  <c r="M201" i="369"/>
  <c r="L201" i="369"/>
  <c r="K201" i="369"/>
  <c r="J201" i="369"/>
  <c r="I201" i="369"/>
  <c r="H201" i="369"/>
  <c r="G201" i="369"/>
  <c r="M195" i="369"/>
  <c r="L195" i="369"/>
  <c r="K195" i="369"/>
  <c r="J195" i="369"/>
  <c r="I195" i="369"/>
  <c r="H195" i="369"/>
  <c r="G195" i="369"/>
  <c r="M189" i="369"/>
  <c r="L189" i="369"/>
  <c r="K189" i="369"/>
  <c r="J189" i="369"/>
  <c r="I189" i="369"/>
  <c r="H189" i="369"/>
  <c r="G189" i="369"/>
  <c r="M183" i="369"/>
  <c r="L183" i="369"/>
  <c r="K183" i="369"/>
  <c r="J183" i="369"/>
  <c r="I183" i="369"/>
  <c r="H183" i="369"/>
  <c r="G183" i="369"/>
  <c r="M177" i="369"/>
  <c r="L177" i="369"/>
  <c r="K177" i="369"/>
  <c r="J177" i="369"/>
  <c r="I177" i="369"/>
  <c r="H177" i="369"/>
  <c r="G177" i="369"/>
  <c r="M171" i="369"/>
  <c r="L171" i="369"/>
  <c r="K171" i="369"/>
  <c r="J171" i="369"/>
  <c r="I171" i="369"/>
  <c r="H171" i="369"/>
  <c r="G171" i="369"/>
  <c r="M165" i="369"/>
  <c r="L165" i="369"/>
  <c r="K165" i="369"/>
  <c r="J165" i="369"/>
  <c r="I165" i="369"/>
  <c r="H165" i="369"/>
  <c r="G165" i="369"/>
  <c r="M159" i="369"/>
  <c r="L159" i="369"/>
  <c r="K159" i="369"/>
  <c r="J159" i="369"/>
  <c r="I159" i="369"/>
  <c r="H159" i="369"/>
  <c r="G159" i="369"/>
  <c r="M153" i="369"/>
  <c r="L153" i="369"/>
  <c r="K153" i="369"/>
  <c r="J153" i="369"/>
  <c r="I153" i="369"/>
  <c r="H153" i="369"/>
  <c r="G153" i="369"/>
  <c r="M147" i="369"/>
  <c r="L147" i="369"/>
  <c r="K147" i="369"/>
  <c r="J147" i="369"/>
  <c r="I147" i="369"/>
  <c r="H147" i="369"/>
  <c r="G147" i="369"/>
  <c r="M141" i="369"/>
  <c r="L141" i="369"/>
  <c r="K141" i="369"/>
  <c r="J141" i="369"/>
  <c r="I141" i="369"/>
  <c r="H141" i="369"/>
  <c r="G141" i="369"/>
  <c r="M135" i="369"/>
  <c r="L135" i="369"/>
  <c r="K135" i="369"/>
  <c r="J135" i="369"/>
  <c r="I135" i="369"/>
  <c r="H135" i="369"/>
  <c r="G135" i="369"/>
  <c r="M129" i="369"/>
  <c r="L129" i="369"/>
  <c r="K129" i="369"/>
  <c r="J129" i="369"/>
  <c r="I129" i="369"/>
  <c r="H129" i="369"/>
  <c r="G129" i="369"/>
  <c r="M123" i="369"/>
  <c r="L123" i="369"/>
  <c r="K123" i="369"/>
  <c r="J123" i="369"/>
  <c r="I123" i="369"/>
  <c r="H123" i="369"/>
  <c r="G123" i="369"/>
  <c r="M117" i="369"/>
  <c r="L117" i="369"/>
  <c r="K117" i="369"/>
  <c r="J117" i="369"/>
  <c r="I117" i="369"/>
  <c r="H117" i="369"/>
  <c r="G117" i="369"/>
  <c r="M111" i="369"/>
  <c r="L111" i="369"/>
  <c r="K111" i="369"/>
  <c r="J111" i="369"/>
  <c r="I111" i="369"/>
  <c r="H111" i="369"/>
  <c r="G111" i="369"/>
  <c r="M105" i="369"/>
  <c r="L105" i="369"/>
  <c r="K105" i="369"/>
  <c r="J105" i="369"/>
  <c r="I105" i="369"/>
  <c r="H105" i="369"/>
  <c r="G105" i="369"/>
  <c r="M99" i="369"/>
  <c r="L99" i="369"/>
  <c r="K99" i="369"/>
  <c r="J99" i="369"/>
  <c r="I99" i="369"/>
  <c r="H99" i="369"/>
  <c r="G99" i="369"/>
  <c r="M93" i="369"/>
  <c r="L93" i="369"/>
  <c r="K93" i="369"/>
  <c r="J93" i="369"/>
  <c r="I93" i="369"/>
  <c r="H93" i="369"/>
  <c r="G93" i="369"/>
  <c r="M87" i="369"/>
  <c r="L87" i="369"/>
  <c r="K87" i="369"/>
  <c r="J87" i="369"/>
  <c r="I87" i="369"/>
  <c r="H87" i="369"/>
  <c r="G87" i="369"/>
  <c r="M81" i="369"/>
  <c r="L81" i="369"/>
  <c r="K81" i="369"/>
  <c r="J81" i="369"/>
  <c r="I81" i="369"/>
  <c r="H81" i="369"/>
  <c r="G81" i="369"/>
  <c r="M75" i="369"/>
  <c r="L75" i="369"/>
  <c r="K75" i="369"/>
  <c r="J75" i="369"/>
  <c r="I75" i="369"/>
  <c r="H75" i="369"/>
  <c r="G75" i="369"/>
  <c r="M69" i="369"/>
  <c r="L69" i="369"/>
  <c r="K69" i="369"/>
  <c r="J69" i="369"/>
  <c r="I69" i="369"/>
  <c r="H69" i="369"/>
  <c r="G69" i="369"/>
  <c r="M63" i="369"/>
  <c r="L63" i="369"/>
  <c r="K63" i="369"/>
  <c r="J63" i="369"/>
  <c r="I63" i="369"/>
  <c r="H63" i="369"/>
  <c r="G63" i="369"/>
  <c r="M57" i="369"/>
  <c r="L57" i="369"/>
  <c r="K57" i="369"/>
  <c r="J57" i="369"/>
  <c r="I57" i="369"/>
  <c r="H57" i="369"/>
  <c r="G57" i="369"/>
  <c r="M51" i="369"/>
  <c r="L51" i="369"/>
  <c r="K51" i="369"/>
  <c r="J51" i="369"/>
  <c r="I51" i="369"/>
  <c r="H51" i="369"/>
  <c r="G51" i="369"/>
  <c r="M45" i="369"/>
  <c r="L45" i="369"/>
  <c r="K45" i="369"/>
  <c r="J45" i="369"/>
  <c r="I45" i="369"/>
  <c r="H45" i="369"/>
  <c r="G45" i="369"/>
  <c r="M39" i="369"/>
  <c r="L39" i="369"/>
  <c r="K39" i="369"/>
  <c r="J39" i="369"/>
  <c r="I39" i="369"/>
  <c r="H39" i="369"/>
  <c r="G39" i="369"/>
  <c r="M33" i="369"/>
  <c r="L33" i="369"/>
  <c r="K33" i="369"/>
  <c r="J33" i="369"/>
  <c r="I33" i="369"/>
  <c r="H33" i="369"/>
  <c r="G33" i="369"/>
  <c r="M27" i="369"/>
  <c r="L27" i="369"/>
  <c r="K27" i="369"/>
  <c r="J27" i="369"/>
  <c r="I27" i="369"/>
  <c r="H27" i="369"/>
  <c r="G27" i="369"/>
  <c r="M21" i="369"/>
  <c r="L21" i="369"/>
  <c r="K21" i="369"/>
  <c r="J21" i="369"/>
  <c r="I21" i="369"/>
  <c r="H21" i="369"/>
  <c r="G21" i="369"/>
  <c r="M15" i="369"/>
  <c r="L15" i="369"/>
  <c r="K15" i="369"/>
  <c r="J15" i="369"/>
  <c r="I15" i="369"/>
  <c r="H15" i="369"/>
  <c r="G15" i="369"/>
  <c r="M9" i="369"/>
  <c r="L9" i="369"/>
  <c r="K9" i="369"/>
  <c r="J9" i="369"/>
  <c r="I9" i="369"/>
  <c r="H9" i="369"/>
  <c r="G9" i="369"/>
  <c r="M267" i="368"/>
  <c r="L267" i="368"/>
  <c r="K267" i="368"/>
  <c r="J267" i="368"/>
  <c r="I267" i="368"/>
  <c r="H267" i="368"/>
  <c r="G267" i="368"/>
  <c r="M261" i="368"/>
  <c r="L261" i="368"/>
  <c r="K261" i="368"/>
  <c r="J261" i="368"/>
  <c r="I261" i="368"/>
  <c r="H261" i="368"/>
  <c r="G261" i="368"/>
  <c r="M255" i="368"/>
  <c r="L255" i="368"/>
  <c r="K255" i="368"/>
  <c r="J255" i="368"/>
  <c r="I255" i="368"/>
  <c r="H255" i="368"/>
  <c r="G255" i="368"/>
  <c r="M249" i="368"/>
  <c r="L249" i="368"/>
  <c r="K249" i="368"/>
  <c r="J249" i="368"/>
  <c r="I249" i="368"/>
  <c r="H249" i="368"/>
  <c r="G249" i="368"/>
  <c r="M243" i="368"/>
  <c r="L243" i="368"/>
  <c r="K243" i="368"/>
  <c r="J243" i="368"/>
  <c r="I243" i="368"/>
  <c r="H243" i="368"/>
  <c r="G243" i="368"/>
  <c r="M237" i="368"/>
  <c r="L237" i="368"/>
  <c r="K237" i="368"/>
  <c r="J237" i="368"/>
  <c r="I237" i="368"/>
  <c r="H237" i="368"/>
  <c r="G237" i="368"/>
  <c r="M231" i="368"/>
  <c r="L231" i="368"/>
  <c r="K231" i="368"/>
  <c r="J231" i="368"/>
  <c r="I231" i="368"/>
  <c r="H231" i="368"/>
  <c r="G231" i="368"/>
  <c r="M225" i="368"/>
  <c r="L225" i="368"/>
  <c r="K225" i="368"/>
  <c r="J225" i="368"/>
  <c r="I225" i="368"/>
  <c r="H225" i="368"/>
  <c r="G225" i="368"/>
  <c r="M219" i="368"/>
  <c r="L219" i="368"/>
  <c r="K219" i="368"/>
  <c r="J219" i="368"/>
  <c r="I219" i="368"/>
  <c r="H219" i="368"/>
  <c r="G219" i="368"/>
  <c r="M213" i="368"/>
  <c r="L213" i="368"/>
  <c r="K213" i="368"/>
  <c r="J213" i="368"/>
  <c r="I213" i="368"/>
  <c r="H213" i="368"/>
  <c r="G213" i="368"/>
  <c r="M207" i="368"/>
  <c r="L207" i="368"/>
  <c r="K207" i="368"/>
  <c r="J207" i="368"/>
  <c r="I207" i="368"/>
  <c r="H207" i="368"/>
  <c r="G207" i="368"/>
  <c r="M201" i="368"/>
  <c r="L201" i="368"/>
  <c r="K201" i="368"/>
  <c r="J201" i="368"/>
  <c r="I201" i="368"/>
  <c r="H201" i="368"/>
  <c r="G201" i="368"/>
  <c r="M195" i="368"/>
  <c r="L195" i="368"/>
  <c r="K195" i="368"/>
  <c r="J195" i="368"/>
  <c r="I195" i="368"/>
  <c r="H195" i="368"/>
  <c r="G195" i="368"/>
  <c r="M189" i="368"/>
  <c r="L189" i="368"/>
  <c r="K189" i="368"/>
  <c r="J189" i="368"/>
  <c r="I189" i="368"/>
  <c r="H189" i="368"/>
  <c r="G189" i="368"/>
  <c r="M183" i="368"/>
  <c r="L183" i="368"/>
  <c r="K183" i="368"/>
  <c r="J183" i="368"/>
  <c r="I183" i="368"/>
  <c r="H183" i="368"/>
  <c r="G183" i="368"/>
  <c r="M177" i="368"/>
  <c r="L177" i="368"/>
  <c r="K177" i="368"/>
  <c r="J177" i="368"/>
  <c r="I177" i="368"/>
  <c r="H177" i="368"/>
  <c r="G177" i="368"/>
  <c r="M171" i="368"/>
  <c r="L171" i="368"/>
  <c r="K171" i="368"/>
  <c r="J171" i="368"/>
  <c r="I171" i="368"/>
  <c r="H171" i="368"/>
  <c r="G171" i="368"/>
  <c r="M165" i="368"/>
  <c r="L165" i="368"/>
  <c r="K165" i="368"/>
  <c r="J165" i="368"/>
  <c r="I165" i="368"/>
  <c r="H165" i="368"/>
  <c r="G165" i="368"/>
  <c r="M159" i="368"/>
  <c r="L159" i="368"/>
  <c r="K159" i="368"/>
  <c r="J159" i="368"/>
  <c r="I159" i="368"/>
  <c r="H159" i="368"/>
  <c r="G159" i="368"/>
  <c r="M153" i="368"/>
  <c r="L153" i="368"/>
  <c r="K153" i="368"/>
  <c r="J153" i="368"/>
  <c r="I153" i="368"/>
  <c r="H153" i="368"/>
  <c r="G153" i="368"/>
  <c r="M147" i="368"/>
  <c r="L147" i="368"/>
  <c r="K147" i="368"/>
  <c r="J147" i="368"/>
  <c r="I147" i="368"/>
  <c r="H147" i="368"/>
  <c r="G147" i="368"/>
  <c r="M141" i="368"/>
  <c r="L141" i="368"/>
  <c r="K141" i="368"/>
  <c r="J141" i="368"/>
  <c r="I141" i="368"/>
  <c r="H141" i="368"/>
  <c r="G141" i="368"/>
  <c r="M135" i="368"/>
  <c r="L135" i="368"/>
  <c r="K135" i="368"/>
  <c r="J135" i="368"/>
  <c r="I135" i="368"/>
  <c r="H135" i="368"/>
  <c r="G135" i="368"/>
  <c r="M129" i="368"/>
  <c r="L129" i="368"/>
  <c r="K129" i="368"/>
  <c r="J129" i="368"/>
  <c r="I129" i="368"/>
  <c r="H129" i="368"/>
  <c r="G129" i="368"/>
  <c r="M123" i="368"/>
  <c r="L123" i="368"/>
  <c r="K123" i="368"/>
  <c r="J123" i="368"/>
  <c r="I123" i="368"/>
  <c r="H123" i="368"/>
  <c r="G123" i="368"/>
  <c r="M117" i="368"/>
  <c r="L117" i="368"/>
  <c r="K117" i="368"/>
  <c r="J117" i="368"/>
  <c r="I117" i="368"/>
  <c r="H117" i="368"/>
  <c r="G117" i="368"/>
  <c r="M111" i="368"/>
  <c r="L111" i="368"/>
  <c r="K111" i="368"/>
  <c r="J111" i="368"/>
  <c r="I111" i="368"/>
  <c r="H111" i="368"/>
  <c r="G111" i="368"/>
  <c r="M105" i="368"/>
  <c r="L105" i="368"/>
  <c r="K105" i="368"/>
  <c r="J105" i="368"/>
  <c r="I105" i="368"/>
  <c r="H105" i="368"/>
  <c r="G105" i="368"/>
  <c r="M99" i="368"/>
  <c r="L99" i="368"/>
  <c r="K99" i="368"/>
  <c r="J99" i="368"/>
  <c r="I99" i="368"/>
  <c r="H99" i="368"/>
  <c r="G99" i="368"/>
  <c r="M93" i="368"/>
  <c r="L93" i="368"/>
  <c r="K93" i="368"/>
  <c r="J93" i="368"/>
  <c r="I93" i="368"/>
  <c r="H93" i="368"/>
  <c r="G93" i="368"/>
  <c r="M87" i="368"/>
  <c r="L87" i="368"/>
  <c r="K87" i="368"/>
  <c r="J87" i="368"/>
  <c r="I87" i="368"/>
  <c r="H87" i="368"/>
  <c r="G87" i="368"/>
  <c r="M81" i="368"/>
  <c r="L81" i="368"/>
  <c r="K81" i="368"/>
  <c r="J81" i="368"/>
  <c r="I81" i="368"/>
  <c r="H81" i="368"/>
  <c r="G81" i="368"/>
  <c r="M75" i="368"/>
  <c r="L75" i="368"/>
  <c r="K75" i="368"/>
  <c r="J75" i="368"/>
  <c r="I75" i="368"/>
  <c r="H75" i="368"/>
  <c r="G75" i="368"/>
  <c r="M69" i="368"/>
  <c r="L69" i="368"/>
  <c r="K69" i="368"/>
  <c r="J69" i="368"/>
  <c r="I69" i="368"/>
  <c r="H69" i="368"/>
  <c r="G69" i="368"/>
  <c r="M63" i="368"/>
  <c r="L63" i="368"/>
  <c r="K63" i="368"/>
  <c r="J63" i="368"/>
  <c r="I63" i="368"/>
  <c r="H63" i="368"/>
  <c r="G63" i="368"/>
  <c r="M57" i="368"/>
  <c r="L57" i="368"/>
  <c r="K57" i="368"/>
  <c r="J57" i="368"/>
  <c r="I57" i="368"/>
  <c r="H57" i="368"/>
  <c r="G57" i="368"/>
  <c r="M51" i="368"/>
  <c r="L51" i="368"/>
  <c r="K51" i="368"/>
  <c r="J51" i="368"/>
  <c r="I51" i="368"/>
  <c r="H51" i="368"/>
  <c r="G51" i="368"/>
  <c r="M45" i="368"/>
  <c r="L45" i="368"/>
  <c r="K45" i="368"/>
  <c r="J45" i="368"/>
  <c r="I45" i="368"/>
  <c r="H45" i="368"/>
  <c r="G45" i="368"/>
  <c r="M39" i="368"/>
  <c r="L39" i="368"/>
  <c r="K39" i="368"/>
  <c r="J39" i="368"/>
  <c r="I39" i="368"/>
  <c r="H39" i="368"/>
  <c r="G39" i="368"/>
  <c r="M33" i="368"/>
  <c r="L33" i="368"/>
  <c r="K33" i="368"/>
  <c r="J33" i="368"/>
  <c r="I33" i="368"/>
  <c r="H33" i="368"/>
  <c r="G33" i="368"/>
  <c r="M27" i="368"/>
  <c r="L27" i="368"/>
  <c r="K27" i="368"/>
  <c r="J27" i="368"/>
  <c r="I27" i="368"/>
  <c r="H27" i="368"/>
  <c r="G27" i="368"/>
  <c r="M21" i="368"/>
  <c r="L21" i="368"/>
  <c r="K21" i="368"/>
  <c r="J21" i="368"/>
  <c r="I21" i="368"/>
  <c r="H21" i="368"/>
  <c r="G21" i="368"/>
  <c r="M15" i="368"/>
  <c r="L15" i="368"/>
  <c r="K15" i="368"/>
  <c r="J15" i="368"/>
  <c r="I15" i="368"/>
  <c r="H15" i="368"/>
  <c r="G15" i="368"/>
  <c r="M9" i="368"/>
  <c r="L9" i="368"/>
  <c r="K9" i="368"/>
  <c r="J9" i="368"/>
  <c r="I9" i="368"/>
  <c r="H9" i="368"/>
  <c r="G9" i="368"/>
  <c r="M267" i="367"/>
  <c r="L267" i="367"/>
  <c r="K267" i="367"/>
  <c r="J267" i="367"/>
  <c r="I267" i="367"/>
  <c r="H267" i="367"/>
  <c r="G267" i="367"/>
  <c r="M261" i="367"/>
  <c r="L261" i="367"/>
  <c r="K261" i="367"/>
  <c r="J261" i="367"/>
  <c r="I261" i="367"/>
  <c r="H261" i="367"/>
  <c r="G261" i="367"/>
  <c r="M255" i="367"/>
  <c r="L255" i="367"/>
  <c r="K255" i="367"/>
  <c r="J255" i="367"/>
  <c r="I255" i="367"/>
  <c r="H255" i="367"/>
  <c r="G255" i="367"/>
  <c r="M249" i="367"/>
  <c r="L249" i="367"/>
  <c r="K249" i="367"/>
  <c r="J249" i="367"/>
  <c r="I249" i="367"/>
  <c r="H249" i="367"/>
  <c r="G249" i="367"/>
  <c r="M243" i="367"/>
  <c r="L243" i="367"/>
  <c r="K243" i="367"/>
  <c r="J243" i="367"/>
  <c r="I243" i="367"/>
  <c r="H243" i="367"/>
  <c r="G243" i="367"/>
  <c r="M237" i="367"/>
  <c r="L237" i="367"/>
  <c r="K237" i="367"/>
  <c r="J237" i="367"/>
  <c r="I237" i="367"/>
  <c r="H237" i="367"/>
  <c r="G237" i="367"/>
  <c r="M231" i="367"/>
  <c r="L231" i="367"/>
  <c r="K231" i="367"/>
  <c r="J231" i="367"/>
  <c r="I231" i="367"/>
  <c r="H231" i="367"/>
  <c r="G231" i="367"/>
  <c r="M225" i="367"/>
  <c r="L225" i="367"/>
  <c r="K225" i="367"/>
  <c r="J225" i="367"/>
  <c r="I225" i="367"/>
  <c r="H225" i="367"/>
  <c r="G225" i="367"/>
  <c r="M219" i="367"/>
  <c r="L219" i="367"/>
  <c r="K219" i="367"/>
  <c r="J219" i="367"/>
  <c r="I219" i="367"/>
  <c r="H219" i="367"/>
  <c r="G219" i="367"/>
  <c r="M213" i="367"/>
  <c r="L213" i="367"/>
  <c r="K213" i="367"/>
  <c r="J213" i="367"/>
  <c r="I213" i="367"/>
  <c r="H213" i="367"/>
  <c r="G213" i="367"/>
  <c r="M207" i="367"/>
  <c r="L207" i="367"/>
  <c r="K207" i="367"/>
  <c r="J207" i="367"/>
  <c r="I207" i="367"/>
  <c r="H207" i="367"/>
  <c r="G207" i="367"/>
  <c r="M201" i="367"/>
  <c r="L201" i="367"/>
  <c r="K201" i="367"/>
  <c r="J201" i="367"/>
  <c r="I201" i="367"/>
  <c r="H201" i="367"/>
  <c r="G201" i="367"/>
  <c r="M195" i="367"/>
  <c r="L195" i="367"/>
  <c r="K195" i="367"/>
  <c r="J195" i="367"/>
  <c r="I195" i="367"/>
  <c r="H195" i="367"/>
  <c r="G195" i="367"/>
  <c r="M189" i="367"/>
  <c r="L189" i="367"/>
  <c r="K189" i="367"/>
  <c r="J189" i="367"/>
  <c r="I189" i="367"/>
  <c r="H189" i="367"/>
  <c r="G189" i="367"/>
  <c r="M183" i="367"/>
  <c r="L183" i="367"/>
  <c r="K183" i="367"/>
  <c r="J183" i="367"/>
  <c r="I183" i="367"/>
  <c r="H183" i="367"/>
  <c r="G183" i="367"/>
  <c r="M177" i="367"/>
  <c r="L177" i="367"/>
  <c r="K177" i="367"/>
  <c r="J177" i="367"/>
  <c r="I177" i="367"/>
  <c r="H177" i="367"/>
  <c r="G177" i="367"/>
  <c r="M171" i="367"/>
  <c r="L171" i="367"/>
  <c r="K171" i="367"/>
  <c r="J171" i="367"/>
  <c r="I171" i="367"/>
  <c r="H171" i="367"/>
  <c r="G171" i="367"/>
  <c r="M165" i="367"/>
  <c r="L165" i="367"/>
  <c r="K165" i="367"/>
  <c r="J165" i="367"/>
  <c r="I165" i="367"/>
  <c r="H165" i="367"/>
  <c r="G165" i="367"/>
  <c r="M159" i="367"/>
  <c r="L159" i="367"/>
  <c r="K159" i="367"/>
  <c r="J159" i="367"/>
  <c r="I159" i="367"/>
  <c r="H159" i="367"/>
  <c r="G159" i="367"/>
  <c r="M153" i="367"/>
  <c r="L153" i="367"/>
  <c r="K153" i="367"/>
  <c r="J153" i="367"/>
  <c r="I153" i="367"/>
  <c r="H153" i="367"/>
  <c r="G153" i="367"/>
  <c r="M147" i="367"/>
  <c r="L147" i="367"/>
  <c r="K147" i="367"/>
  <c r="J147" i="367"/>
  <c r="I147" i="367"/>
  <c r="H147" i="367"/>
  <c r="G147" i="367"/>
  <c r="M141" i="367"/>
  <c r="L141" i="367"/>
  <c r="K141" i="367"/>
  <c r="J141" i="367"/>
  <c r="I141" i="367"/>
  <c r="H141" i="367"/>
  <c r="G141" i="367"/>
  <c r="M135" i="367"/>
  <c r="L135" i="367"/>
  <c r="K135" i="367"/>
  <c r="J135" i="367"/>
  <c r="I135" i="367"/>
  <c r="H135" i="367"/>
  <c r="G135" i="367"/>
  <c r="M129" i="367"/>
  <c r="L129" i="367"/>
  <c r="K129" i="367"/>
  <c r="J129" i="367"/>
  <c r="I129" i="367"/>
  <c r="H129" i="367"/>
  <c r="G129" i="367"/>
  <c r="M123" i="367"/>
  <c r="L123" i="367"/>
  <c r="K123" i="367"/>
  <c r="J123" i="367"/>
  <c r="I123" i="367"/>
  <c r="H123" i="367"/>
  <c r="G123" i="367"/>
  <c r="M117" i="367"/>
  <c r="L117" i="367"/>
  <c r="K117" i="367"/>
  <c r="J117" i="367"/>
  <c r="I117" i="367"/>
  <c r="H117" i="367"/>
  <c r="G117" i="367"/>
  <c r="M111" i="367"/>
  <c r="L111" i="367"/>
  <c r="K111" i="367"/>
  <c r="J111" i="367"/>
  <c r="I111" i="367"/>
  <c r="H111" i="367"/>
  <c r="G111" i="367"/>
  <c r="M105" i="367"/>
  <c r="L105" i="367"/>
  <c r="K105" i="367"/>
  <c r="J105" i="367"/>
  <c r="I105" i="367"/>
  <c r="H105" i="367"/>
  <c r="G105" i="367"/>
  <c r="M99" i="367"/>
  <c r="L99" i="367"/>
  <c r="K99" i="367"/>
  <c r="J99" i="367"/>
  <c r="I99" i="367"/>
  <c r="H99" i="367"/>
  <c r="G99" i="367"/>
  <c r="M93" i="367"/>
  <c r="L93" i="367"/>
  <c r="K93" i="367"/>
  <c r="J93" i="367"/>
  <c r="I93" i="367"/>
  <c r="H93" i="367"/>
  <c r="G93" i="367"/>
  <c r="M87" i="367"/>
  <c r="L87" i="367"/>
  <c r="K87" i="367"/>
  <c r="J87" i="367"/>
  <c r="I87" i="367"/>
  <c r="H87" i="367"/>
  <c r="G87" i="367"/>
  <c r="M81" i="367"/>
  <c r="L81" i="367"/>
  <c r="K81" i="367"/>
  <c r="J81" i="367"/>
  <c r="I81" i="367"/>
  <c r="H81" i="367"/>
  <c r="G81" i="367"/>
  <c r="M75" i="367"/>
  <c r="L75" i="367"/>
  <c r="K75" i="367"/>
  <c r="J75" i="367"/>
  <c r="I75" i="367"/>
  <c r="H75" i="367"/>
  <c r="G75" i="367"/>
  <c r="M69" i="367"/>
  <c r="L69" i="367"/>
  <c r="K69" i="367"/>
  <c r="J69" i="367"/>
  <c r="I69" i="367"/>
  <c r="H69" i="367"/>
  <c r="G69" i="367"/>
  <c r="M63" i="367"/>
  <c r="L63" i="367"/>
  <c r="K63" i="367"/>
  <c r="J63" i="367"/>
  <c r="I63" i="367"/>
  <c r="H63" i="367"/>
  <c r="G63" i="367"/>
  <c r="M57" i="367"/>
  <c r="L57" i="367"/>
  <c r="K57" i="367"/>
  <c r="J57" i="367"/>
  <c r="I57" i="367"/>
  <c r="H57" i="367"/>
  <c r="G57" i="367"/>
  <c r="M51" i="367"/>
  <c r="L51" i="367"/>
  <c r="K51" i="367"/>
  <c r="J51" i="367"/>
  <c r="I51" i="367"/>
  <c r="H51" i="367"/>
  <c r="G51" i="367"/>
  <c r="M45" i="367"/>
  <c r="L45" i="367"/>
  <c r="K45" i="367"/>
  <c r="J45" i="367"/>
  <c r="I45" i="367"/>
  <c r="H45" i="367"/>
  <c r="G45" i="367"/>
  <c r="M39" i="367"/>
  <c r="L39" i="367"/>
  <c r="K39" i="367"/>
  <c r="J39" i="367"/>
  <c r="I39" i="367"/>
  <c r="H39" i="367"/>
  <c r="G39" i="367"/>
  <c r="M33" i="367"/>
  <c r="L33" i="367"/>
  <c r="K33" i="367"/>
  <c r="J33" i="367"/>
  <c r="I33" i="367"/>
  <c r="H33" i="367"/>
  <c r="G33" i="367"/>
  <c r="M27" i="367"/>
  <c r="L27" i="367"/>
  <c r="K27" i="367"/>
  <c r="J27" i="367"/>
  <c r="I27" i="367"/>
  <c r="H27" i="367"/>
  <c r="G27" i="367"/>
  <c r="M21" i="367"/>
  <c r="L21" i="367"/>
  <c r="K21" i="367"/>
  <c r="J21" i="367"/>
  <c r="I21" i="367"/>
  <c r="H21" i="367"/>
  <c r="G21" i="367"/>
  <c r="M15" i="367"/>
  <c r="L15" i="367"/>
  <c r="K15" i="367"/>
  <c r="J15" i="367"/>
  <c r="I15" i="367"/>
  <c r="H15" i="367"/>
  <c r="G15" i="367"/>
  <c r="M9" i="367"/>
  <c r="L9" i="367"/>
  <c r="K9" i="367"/>
  <c r="J9" i="367"/>
  <c r="I9" i="367"/>
  <c r="H9" i="367"/>
  <c r="G9" i="367"/>
  <c r="M267" i="366"/>
  <c r="L267" i="366"/>
  <c r="K267" i="366"/>
  <c r="J267" i="366"/>
  <c r="I267" i="366"/>
  <c r="H267" i="366"/>
  <c r="G267" i="366"/>
  <c r="M261" i="366"/>
  <c r="L261" i="366"/>
  <c r="K261" i="366"/>
  <c r="J261" i="366"/>
  <c r="I261" i="366"/>
  <c r="H261" i="366"/>
  <c r="G261" i="366"/>
  <c r="M255" i="366"/>
  <c r="L255" i="366"/>
  <c r="K255" i="366"/>
  <c r="J255" i="366"/>
  <c r="I255" i="366"/>
  <c r="H255" i="366"/>
  <c r="G255" i="366"/>
  <c r="M249" i="366"/>
  <c r="L249" i="366"/>
  <c r="K249" i="366"/>
  <c r="J249" i="366"/>
  <c r="I249" i="366"/>
  <c r="H249" i="366"/>
  <c r="G249" i="366"/>
  <c r="M243" i="366"/>
  <c r="L243" i="366"/>
  <c r="K243" i="366"/>
  <c r="J243" i="366"/>
  <c r="I243" i="366"/>
  <c r="H243" i="366"/>
  <c r="G243" i="366"/>
  <c r="M237" i="366"/>
  <c r="L237" i="366"/>
  <c r="K237" i="366"/>
  <c r="J237" i="366"/>
  <c r="I237" i="366"/>
  <c r="H237" i="366"/>
  <c r="G237" i="366"/>
  <c r="M231" i="366"/>
  <c r="L231" i="366"/>
  <c r="K231" i="366"/>
  <c r="J231" i="366"/>
  <c r="I231" i="366"/>
  <c r="H231" i="366"/>
  <c r="G231" i="366"/>
  <c r="M225" i="366"/>
  <c r="L225" i="366"/>
  <c r="K225" i="366"/>
  <c r="J225" i="366"/>
  <c r="I225" i="366"/>
  <c r="H225" i="366"/>
  <c r="G225" i="366"/>
  <c r="M219" i="366"/>
  <c r="L219" i="366"/>
  <c r="K219" i="366"/>
  <c r="J219" i="366"/>
  <c r="I219" i="366"/>
  <c r="H219" i="366"/>
  <c r="G219" i="366"/>
  <c r="M213" i="366"/>
  <c r="L213" i="366"/>
  <c r="K213" i="366"/>
  <c r="J213" i="366"/>
  <c r="I213" i="366"/>
  <c r="H213" i="366"/>
  <c r="G213" i="366"/>
  <c r="M207" i="366"/>
  <c r="L207" i="366"/>
  <c r="K207" i="366"/>
  <c r="J207" i="366"/>
  <c r="I207" i="366"/>
  <c r="H207" i="366"/>
  <c r="G207" i="366"/>
  <c r="M201" i="366"/>
  <c r="L201" i="366"/>
  <c r="K201" i="366"/>
  <c r="J201" i="366"/>
  <c r="I201" i="366"/>
  <c r="H201" i="366"/>
  <c r="G201" i="366"/>
  <c r="M195" i="366"/>
  <c r="L195" i="366"/>
  <c r="K195" i="366"/>
  <c r="J195" i="366"/>
  <c r="I195" i="366"/>
  <c r="H195" i="366"/>
  <c r="G195" i="366"/>
  <c r="M189" i="366"/>
  <c r="L189" i="366"/>
  <c r="K189" i="366"/>
  <c r="J189" i="366"/>
  <c r="I189" i="366"/>
  <c r="H189" i="366"/>
  <c r="G189" i="366"/>
  <c r="M183" i="366"/>
  <c r="L183" i="366"/>
  <c r="K183" i="366"/>
  <c r="J183" i="366"/>
  <c r="I183" i="366"/>
  <c r="H183" i="366"/>
  <c r="G183" i="366"/>
  <c r="M177" i="366"/>
  <c r="L177" i="366"/>
  <c r="K177" i="366"/>
  <c r="J177" i="366"/>
  <c r="I177" i="366"/>
  <c r="H177" i="366"/>
  <c r="G177" i="366"/>
  <c r="M171" i="366"/>
  <c r="L171" i="366"/>
  <c r="K171" i="366"/>
  <c r="J171" i="366"/>
  <c r="I171" i="366"/>
  <c r="H171" i="366"/>
  <c r="G171" i="366"/>
  <c r="M165" i="366"/>
  <c r="L165" i="366"/>
  <c r="K165" i="366"/>
  <c r="J165" i="366"/>
  <c r="I165" i="366"/>
  <c r="H165" i="366"/>
  <c r="G165" i="366"/>
  <c r="M159" i="366"/>
  <c r="L159" i="366"/>
  <c r="K159" i="366"/>
  <c r="J159" i="366"/>
  <c r="I159" i="366"/>
  <c r="H159" i="366"/>
  <c r="G159" i="366"/>
  <c r="M153" i="366"/>
  <c r="L153" i="366"/>
  <c r="K153" i="366"/>
  <c r="J153" i="366"/>
  <c r="I153" i="366"/>
  <c r="H153" i="366"/>
  <c r="G153" i="366"/>
  <c r="M147" i="366"/>
  <c r="L147" i="366"/>
  <c r="K147" i="366"/>
  <c r="J147" i="366"/>
  <c r="I147" i="366"/>
  <c r="H147" i="366"/>
  <c r="G147" i="366"/>
  <c r="M141" i="366"/>
  <c r="L141" i="366"/>
  <c r="K141" i="366"/>
  <c r="J141" i="366"/>
  <c r="I141" i="366"/>
  <c r="H141" i="366"/>
  <c r="G141" i="366"/>
  <c r="M135" i="366"/>
  <c r="L135" i="366"/>
  <c r="K135" i="366"/>
  <c r="J135" i="366"/>
  <c r="I135" i="366"/>
  <c r="H135" i="366"/>
  <c r="G135" i="366"/>
  <c r="M129" i="366"/>
  <c r="L129" i="366"/>
  <c r="K129" i="366"/>
  <c r="J129" i="366"/>
  <c r="I129" i="366"/>
  <c r="H129" i="366"/>
  <c r="G129" i="366"/>
  <c r="M123" i="366"/>
  <c r="L123" i="366"/>
  <c r="K123" i="366"/>
  <c r="J123" i="366"/>
  <c r="I123" i="366"/>
  <c r="H123" i="366"/>
  <c r="G123" i="366"/>
  <c r="M117" i="366"/>
  <c r="L117" i="366"/>
  <c r="K117" i="366"/>
  <c r="J117" i="366"/>
  <c r="I117" i="366"/>
  <c r="H117" i="366"/>
  <c r="G117" i="366"/>
  <c r="M111" i="366"/>
  <c r="L111" i="366"/>
  <c r="K111" i="366"/>
  <c r="J111" i="366"/>
  <c r="I111" i="366"/>
  <c r="H111" i="366"/>
  <c r="G111" i="366"/>
  <c r="M105" i="366"/>
  <c r="L105" i="366"/>
  <c r="K105" i="366"/>
  <c r="J105" i="366"/>
  <c r="I105" i="366"/>
  <c r="H105" i="366"/>
  <c r="G105" i="366"/>
  <c r="M99" i="366"/>
  <c r="L99" i="366"/>
  <c r="K99" i="366"/>
  <c r="J99" i="366"/>
  <c r="I99" i="366"/>
  <c r="H99" i="366"/>
  <c r="G99" i="366"/>
  <c r="M93" i="366"/>
  <c r="L93" i="366"/>
  <c r="K93" i="366"/>
  <c r="J93" i="366"/>
  <c r="I93" i="366"/>
  <c r="H93" i="366"/>
  <c r="G93" i="366"/>
  <c r="M87" i="366"/>
  <c r="L87" i="366"/>
  <c r="K87" i="366"/>
  <c r="J87" i="366"/>
  <c r="I87" i="366"/>
  <c r="H87" i="366"/>
  <c r="G87" i="366"/>
  <c r="M81" i="366"/>
  <c r="L81" i="366"/>
  <c r="K81" i="366"/>
  <c r="J81" i="366"/>
  <c r="I81" i="366"/>
  <c r="H81" i="366"/>
  <c r="G81" i="366"/>
  <c r="M75" i="366"/>
  <c r="L75" i="366"/>
  <c r="K75" i="366"/>
  <c r="J75" i="366"/>
  <c r="I75" i="366"/>
  <c r="H75" i="366"/>
  <c r="G75" i="366"/>
  <c r="M69" i="366"/>
  <c r="L69" i="366"/>
  <c r="K69" i="366"/>
  <c r="J69" i="366"/>
  <c r="I69" i="366"/>
  <c r="H69" i="366"/>
  <c r="G69" i="366"/>
  <c r="M63" i="366"/>
  <c r="L63" i="366"/>
  <c r="K63" i="366"/>
  <c r="J63" i="366"/>
  <c r="I63" i="366"/>
  <c r="H63" i="366"/>
  <c r="G63" i="366"/>
  <c r="M57" i="366"/>
  <c r="L57" i="366"/>
  <c r="K57" i="366"/>
  <c r="J57" i="366"/>
  <c r="I57" i="366"/>
  <c r="H57" i="366"/>
  <c r="G57" i="366"/>
  <c r="M51" i="366"/>
  <c r="L51" i="366"/>
  <c r="K51" i="366"/>
  <c r="J51" i="366"/>
  <c r="I51" i="366"/>
  <c r="H51" i="366"/>
  <c r="G51" i="366"/>
  <c r="M45" i="366"/>
  <c r="L45" i="366"/>
  <c r="K45" i="366"/>
  <c r="J45" i="366"/>
  <c r="I45" i="366"/>
  <c r="H45" i="366"/>
  <c r="G45" i="366"/>
  <c r="M39" i="366"/>
  <c r="L39" i="366"/>
  <c r="K39" i="366"/>
  <c r="J39" i="366"/>
  <c r="I39" i="366"/>
  <c r="H39" i="366"/>
  <c r="G39" i="366"/>
  <c r="M33" i="366"/>
  <c r="L33" i="366"/>
  <c r="K33" i="366"/>
  <c r="J33" i="366"/>
  <c r="I33" i="366"/>
  <c r="H33" i="366"/>
  <c r="G33" i="366"/>
  <c r="M27" i="366"/>
  <c r="L27" i="366"/>
  <c r="K27" i="366"/>
  <c r="J27" i="366"/>
  <c r="I27" i="366"/>
  <c r="H27" i="366"/>
  <c r="G27" i="366"/>
  <c r="M21" i="366"/>
  <c r="L21" i="366"/>
  <c r="K21" i="366"/>
  <c r="J21" i="366"/>
  <c r="I21" i="366"/>
  <c r="H21" i="366"/>
  <c r="G21" i="366"/>
  <c r="M15" i="366"/>
  <c r="L15" i="366"/>
  <c r="K15" i="366"/>
  <c r="J15" i="366"/>
  <c r="I15" i="366"/>
  <c r="H15" i="366"/>
  <c r="G15" i="366"/>
  <c r="M9" i="366"/>
  <c r="L9" i="366"/>
  <c r="K9" i="366"/>
  <c r="J9" i="366"/>
  <c r="I9" i="366"/>
  <c r="H9" i="366"/>
  <c r="G9" i="366"/>
  <c r="M267" i="365"/>
  <c r="L267" i="365"/>
  <c r="K267" i="365"/>
  <c r="J267" i="365"/>
  <c r="I267" i="365"/>
  <c r="H267" i="365"/>
  <c r="G267" i="365"/>
  <c r="M261" i="365"/>
  <c r="L261" i="365"/>
  <c r="K261" i="365"/>
  <c r="J261" i="365"/>
  <c r="I261" i="365"/>
  <c r="H261" i="365"/>
  <c r="G261" i="365"/>
  <c r="M255" i="365"/>
  <c r="L255" i="365"/>
  <c r="K255" i="365"/>
  <c r="J255" i="365"/>
  <c r="I255" i="365"/>
  <c r="H255" i="365"/>
  <c r="G255" i="365"/>
  <c r="M249" i="365"/>
  <c r="L249" i="365"/>
  <c r="K249" i="365"/>
  <c r="J249" i="365"/>
  <c r="I249" i="365"/>
  <c r="H249" i="365"/>
  <c r="G249" i="365"/>
  <c r="M243" i="365"/>
  <c r="L243" i="365"/>
  <c r="K243" i="365"/>
  <c r="J243" i="365"/>
  <c r="I243" i="365"/>
  <c r="H243" i="365"/>
  <c r="G243" i="365"/>
  <c r="M237" i="365"/>
  <c r="L237" i="365"/>
  <c r="K237" i="365"/>
  <c r="J237" i="365"/>
  <c r="I237" i="365"/>
  <c r="H237" i="365"/>
  <c r="G237" i="365"/>
  <c r="M231" i="365"/>
  <c r="L231" i="365"/>
  <c r="K231" i="365"/>
  <c r="J231" i="365"/>
  <c r="I231" i="365"/>
  <c r="H231" i="365"/>
  <c r="G231" i="365"/>
  <c r="M225" i="365"/>
  <c r="L225" i="365"/>
  <c r="K225" i="365"/>
  <c r="J225" i="365"/>
  <c r="I225" i="365"/>
  <c r="H225" i="365"/>
  <c r="G225" i="365"/>
  <c r="M219" i="365"/>
  <c r="L219" i="365"/>
  <c r="K219" i="365"/>
  <c r="J219" i="365"/>
  <c r="I219" i="365"/>
  <c r="H219" i="365"/>
  <c r="G219" i="365"/>
  <c r="M213" i="365"/>
  <c r="L213" i="365"/>
  <c r="K213" i="365"/>
  <c r="J213" i="365"/>
  <c r="I213" i="365"/>
  <c r="H213" i="365"/>
  <c r="G213" i="365"/>
  <c r="M207" i="365"/>
  <c r="L207" i="365"/>
  <c r="K207" i="365"/>
  <c r="J207" i="365"/>
  <c r="I207" i="365"/>
  <c r="H207" i="365"/>
  <c r="G207" i="365"/>
  <c r="M201" i="365"/>
  <c r="L201" i="365"/>
  <c r="K201" i="365"/>
  <c r="J201" i="365"/>
  <c r="I201" i="365"/>
  <c r="H201" i="365"/>
  <c r="G201" i="365"/>
  <c r="M195" i="365"/>
  <c r="L195" i="365"/>
  <c r="K195" i="365"/>
  <c r="J195" i="365"/>
  <c r="I195" i="365"/>
  <c r="H195" i="365"/>
  <c r="G195" i="365"/>
  <c r="M189" i="365"/>
  <c r="L189" i="365"/>
  <c r="K189" i="365"/>
  <c r="J189" i="365"/>
  <c r="I189" i="365"/>
  <c r="H189" i="365"/>
  <c r="G189" i="365"/>
  <c r="M183" i="365"/>
  <c r="L183" i="365"/>
  <c r="K183" i="365"/>
  <c r="J183" i="365"/>
  <c r="I183" i="365"/>
  <c r="H183" i="365"/>
  <c r="G183" i="365"/>
  <c r="M177" i="365"/>
  <c r="L177" i="365"/>
  <c r="K177" i="365"/>
  <c r="J177" i="365"/>
  <c r="I177" i="365"/>
  <c r="H177" i="365"/>
  <c r="G177" i="365"/>
  <c r="M171" i="365"/>
  <c r="L171" i="365"/>
  <c r="K171" i="365"/>
  <c r="J171" i="365"/>
  <c r="I171" i="365"/>
  <c r="H171" i="365"/>
  <c r="G171" i="365"/>
  <c r="M165" i="365"/>
  <c r="L165" i="365"/>
  <c r="K165" i="365"/>
  <c r="J165" i="365"/>
  <c r="I165" i="365"/>
  <c r="H165" i="365"/>
  <c r="G165" i="365"/>
  <c r="M159" i="365"/>
  <c r="L159" i="365"/>
  <c r="K159" i="365"/>
  <c r="J159" i="365"/>
  <c r="I159" i="365"/>
  <c r="H159" i="365"/>
  <c r="G159" i="365"/>
  <c r="M153" i="365"/>
  <c r="L153" i="365"/>
  <c r="K153" i="365"/>
  <c r="J153" i="365"/>
  <c r="I153" i="365"/>
  <c r="H153" i="365"/>
  <c r="G153" i="365"/>
  <c r="M147" i="365"/>
  <c r="L147" i="365"/>
  <c r="K147" i="365"/>
  <c r="J147" i="365"/>
  <c r="I147" i="365"/>
  <c r="H147" i="365"/>
  <c r="G147" i="365"/>
  <c r="M141" i="365"/>
  <c r="L141" i="365"/>
  <c r="K141" i="365"/>
  <c r="J141" i="365"/>
  <c r="I141" i="365"/>
  <c r="H141" i="365"/>
  <c r="G141" i="365"/>
  <c r="M135" i="365"/>
  <c r="L135" i="365"/>
  <c r="K135" i="365"/>
  <c r="J135" i="365"/>
  <c r="I135" i="365"/>
  <c r="H135" i="365"/>
  <c r="G135" i="365"/>
  <c r="M129" i="365"/>
  <c r="L129" i="365"/>
  <c r="K129" i="365"/>
  <c r="J129" i="365"/>
  <c r="I129" i="365"/>
  <c r="H129" i="365"/>
  <c r="G129" i="365"/>
  <c r="M123" i="365"/>
  <c r="L123" i="365"/>
  <c r="K123" i="365"/>
  <c r="J123" i="365"/>
  <c r="I123" i="365"/>
  <c r="H123" i="365"/>
  <c r="G123" i="365"/>
  <c r="M117" i="365"/>
  <c r="L117" i="365"/>
  <c r="K117" i="365"/>
  <c r="J117" i="365"/>
  <c r="I117" i="365"/>
  <c r="H117" i="365"/>
  <c r="G117" i="365"/>
  <c r="M111" i="365"/>
  <c r="L111" i="365"/>
  <c r="K111" i="365"/>
  <c r="J111" i="365"/>
  <c r="I111" i="365"/>
  <c r="H111" i="365"/>
  <c r="G111" i="365"/>
  <c r="M105" i="365"/>
  <c r="L105" i="365"/>
  <c r="K105" i="365"/>
  <c r="J105" i="365"/>
  <c r="I105" i="365"/>
  <c r="H105" i="365"/>
  <c r="G105" i="365"/>
  <c r="M99" i="365"/>
  <c r="L99" i="365"/>
  <c r="K99" i="365"/>
  <c r="J99" i="365"/>
  <c r="I99" i="365"/>
  <c r="H99" i="365"/>
  <c r="G99" i="365"/>
  <c r="M93" i="365"/>
  <c r="L93" i="365"/>
  <c r="K93" i="365"/>
  <c r="J93" i="365"/>
  <c r="I93" i="365"/>
  <c r="H93" i="365"/>
  <c r="G93" i="365"/>
  <c r="M87" i="365"/>
  <c r="L87" i="365"/>
  <c r="K87" i="365"/>
  <c r="J87" i="365"/>
  <c r="I87" i="365"/>
  <c r="H87" i="365"/>
  <c r="G87" i="365"/>
  <c r="M81" i="365"/>
  <c r="L81" i="365"/>
  <c r="K81" i="365"/>
  <c r="J81" i="365"/>
  <c r="I81" i="365"/>
  <c r="H81" i="365"/>
  <c r="G81" i="365"/>
  <c r="M75" i="365"/>
  <c r="L75" i="365"/>
  <c r="K75" i="365"/>
  <c r="J75" i="365"/>
  <c r="I75" i="365"/>
  <c r="H75" i="365"/>
  <c r="G75" i="365"/>
  <c r="M69" i="365"/>
  <c r="L69" i="365"/>
  <c r="K69" i="365"/>
  <c r="J69" i="365"/>
  <c r="I69" i="365"/>
  <c r="H69" i="365"/>
  <c r="G69" i="365"/>
  <c r="M63" i="365"/>
  <c r="L63" i="365"/>
  <c r="K63" i="365"/>
  <c r="J63" i="365"/>
  <c r="I63" i="365"/>
  <c r="H63" i="365"/>
  <c r="G63" i="365"/>
  <c r="M57" i="365"/>
  <c r="L57" i="365"/>
  <c r="K57" i="365"/>
  <c r="J57" i="365"/>
  <c r="I57" i="365"/>
  <c r="H57" i="365"/>
  <c r="G57" i="365"/>
  <c r="M51" i="365"/>
  <c r="L51" i="365"/>
  <c r="K51" i="365"/>
  <c r="J51" i="365"/>
  <c r="I51" i="365"/>
  <c r="H51" i="365"/>
  <c r="G51" i="365"/>
  <c r="M45" i="365"/>
  <c r="L45" i="365"/>
  <c r="K45" i="365"/>
  <c r="J45" i="365"/>
  <c r="I45" i="365"/>
  <c r="H45" i="365"/>
  <c r="G45" i="365"/>
  <c r="M39" i="365"/>
  <c r="L39" i="365"/>
  <c r="K39" i="365"/>
  <c r="J39" i="365"/>
  <c r="I39" i="365"/>
  <c r="H39" i="365"/>
  <c r="G39" i="365"/>
  <c r="M33" i="365"/>
  <c r="L33" i="365"/>
  <c r="K33" i="365"/>
  <c r="J33" i="365"/>
  <c r="I33" i="365"/>
  <c r="H33" i="365"/>
  <c r="G33" i="365"/>
  <c r="M27" i="365"/>
  <c r="L27" i="365"/>
  <c r="K27" i="365"/>
  <c r="J27" i="365"/>
  <c r="I27" i="365"/>
  <c r="H27" i="365"/>
  <c r="G27" i="365"/>
  <c r="M21" i="365"/>
  <c r="L21" i="365"/>
  <c r="K21" i="365"/>
  <c r="J21" i="365"/>
  <c r="I21" i="365"/>
  <c r="H21" i="365"/>
  <c r="G21" i="365"/>
  <c r="M15" i="365"/>
  <c r="L15" i="365"/>
  <c r="K15" i="365"/>
  <c r="J15" i="365"/>
  <c r="I15" i="365"/>
  <c r="H15" i="365"/>
  <c r="G15" i="365"/>
  <c r="M9" i="365"/>
  <c r="L9" i="365"/>
  <c r="K9" i="365"/>
  <c r="J9" i="365"/>
  <c r="I9" i="365"/>
  <c r="H9" i="365"/>
  <c r="G9" i="365"/>
  <c r="M267" i="364"/>
  <c r="L267" i="364"/>
  <c r="K267" i="364"/>
  <c r="J267" i="364"/>
  <c r="I267" i="364"/>
  <c r="H267" i="364"/>
  <c r="G267" i="364"/>
  <c r="M261" i="364"/>
  <c r="L261" i="364"/>
  <c r="K261" i="364"/>
  <c r="J261" i="364"/>
  <c r="I261" i="364"/>
  <c r="H261" i="364"/>
  <c r="G261" i="364"/>
  <c r="M255" i="364"/>
  <c r="L255" i="364"/>
  <c r="K255" i="364"/>
  <c r="J255" i="364"/>
  <c r="I255" i="364"/>
  <c r="H255" i="364"/>
  <c r="G255" i="364"/>
  <c r="M249" i="364"/>
  <c r="L249" i="364"/>
  <c r="K249" i="364"/>
  <c r="J249" i="364"/>
  <c r="I249" i="364"/>
  <c r="H249" i="364"/>
  <c r="G249" i="364"/>
  <c r="M243" i="364"/>
  <c r="L243" i="364"/>
  <c r="K243" i="364"/>
  <c r="J243" i="364"/>
  <c r="I243" i="364"/>
  <c r="H243" i="364"/>
  <c r="G243" i="364"/>
  <c r="M237" i="364"/>
  <c r="L237" i="364"/>
  <c r="K237" i="364"/>
  <c r="J237" i="364"/>
  <c r="I237" i="364"/>
  <c r="H237" i="364"/>
  <c r="G237" i="364"/>
  <c r="M231" i="364"/>
  <c r="L231" i="364"/>
  <c r="K231" i="364"/>
  <c r="J231" i="364"/>
  <c r="I231" i="364"/>
  <c r="H231" i="364"/>
  <c r="G231" i="364"/>
  <c r="M225" i="364"/>
  <c r="L225" i="364"/>
  <c r="K225" i="364"/>
  <c r="J225" i="364"/>
  <c r="I225" i="364"/>
  <c r="H225" i="364"/>
  <c r="G225" i="364"/>
  <c r="M219" i="364"/>
  <c r="L219" i="364"/>
  <c r="K219" i="364"/>
  <c r="J219" i="364"/>
  <c r="I219" i="364"/>
  <c r="H219" i="364"/>
  <c r="G219" i="364"/>
  <c r="M213" i="364"/>
  <c r="L213" i="364"/>
  <c r="K213" i="364"/>
  <c r="J213" i="364"/>
  <c r="I213" i="364"/>
  <c r="H213" i="364"/>
  <c r="G213" i="364"/>
  <c r="M207" i="364"/>
  <c r="L207" i="364"/>
  <c r="K207" i="364"/>
  <c r="J207" i="364"/>
  <c r="I207" i="364"/>
  <c r="H207" i="364"/>
  <c r="G207" i="364"/>
  <c r="M201" i="364"/>
  <c r="L201" i="364"/>
  <c r="K201" i="364"/>
  <c r="J201" i="364"/>
  <c r="I201" i="364"/>
  <c r="H201" i="364"/>
  <c r="G201" i="364"/>
  <c r="M195" i="364"/>
  <c r="L195" i="364"/>
  <c r="K195" i="364"/>
  <c r="J195" i="364"/>
  <c r="I195" i="364"/>
  <c r="H195" i="364"/>
  <c r="G195" i="364"/>
  <c r="M189" i="364"/>
  <c r="L189" i="364"/>
  <c r="K189" i="364"/>
  <c r="J189" i="364"/>
  <c r="I189" i="364"/>
  <c r="H189" i="364"/>
  <c r="G189" i="364"/>
  <c r="M183" i="364"/>
  <c r="L183" i="364"/>
  <c r="K183" i="364"/>
  <c r="J183" i="364"/>
  <c r="I183" i="364"/>
  <c r="H183" i="364"/>
  <c r="G183" i="364"/>
  <c r="M177" i="364"/>
  <c r="L177" i="364"/>
  <c r="K177" i="364"/>
  <c r="J177" i="364"/>
  <c r="I177" i="364"/>
  <c r="H177" i="364"/>
  <c r="G177" i="364"/>
  <c r="M171" i="364"/>
  <c r="L171" i="364"/>
  <c r="K171" i="364"/>
  <c r="J171" i="364"/>
  <c r="I171" i="364"/>
  <c r="H171" i="364"/>
  <c r="G171" i="364"/>
  <c r="M165" i="364"/>
  <c r="L165" i="364"/>
  <c r="K165" i="364"/>
  <c r="J165" i="364"/>
  <c r="I165" i="364"/>
  <c r="H165" i="364"/>
  <c r="G165" i="364"/>
  <c r="M159" i="364"/>
  <c r="L159" i="364"/>
  <c r="K159" i="364"/>
  <c r="J159" i="364"/>
  <c r="I159" i="364"/>
  <c r="H159" i="364"/>
  <c r="G159" i="364"/>
  <c r="M153" i="364"/>
  <c r="L153" i="364"/>
  <c r="K153" i="364"/>
  <c r="J153" i="364"/>
  <c r="I153" i="364"/>
  <c r="H153" i="364"/>
  <c r="G153" i="364"/>
  <c r="M147" i="364"/>
  <c r="L147" i="364"/>
  <c r="K147" i="364"/>
  <c r="J147" i="364"/>
  <c r="I147" i="364"/>
  <c r="H147" i="364"/>
  <c r="G147" i="364"/>
  <c r="M141" i="364"/>
  <c r="L141" i="364"/>
  <c r="K141" i="364"/>
  <c r="J141" i="364"/>
  <c r="I141" i="364"/>
  <c r="H141" i="364"/>
  <c r="G141" i="364"/>
  <c r="M135" i="364"/>
  <c r="L135" i="364"/>
  <c r="K135" i="364"/>
  <c r="J135" i="364"/>
  <c r="I135" i="364"/>
  <c r="H135" i="364"/>
  <c r="G135" i="364"/>
  <c r="M129" i="364"/>
  <c r="L129" i="364"/>
  <c r="K129" i="364"/>
  <c r="J129" i="364"/>
  <c r="I129" i="364"/>
  <c r="H129" i="364"/>
  <c r="G129" i="364"/>
  <c r="M123" i="364"/>
  <c r="L123" i="364"/>
  <c r="K123" i="364"/>
  <c r="J123" i="364"/>
  <c r="I123" i="364"/>
  <c r="H123" i="364"/>
  <c r="G123" i="364"/>
  <c r="M117" i="364"/>
  <c r="L117" i="364"/>
  <c r="K117" i="364"/>
  <c r="J117" i="364"/>
  <c r="I117" i="364"/>
  <c r="H117" i="364"/>
  <c r="G117" i="364"/>
  <c r="M111" i="364"/>
  <c r="L111" i="364"/>
  <c r="K111" i="364"/>
  <c r="J111" i="364"/>
  <c r="I111" i="364"/>
  <c r="H111" i="364"/>
  <c r="G111" i="364"/>
  <c r="M105" i="364"/>
  <c r="L105" i="364"/>
  <c r="K105" i="364"/>
  <c r="J105" i="364"/>
  <c r="I105" i="364"/>
  <c r="H105" i="364"/>
  <c r="G105" i="364"/>
  <c r="M99" i="364"/>
  <c r="L99" i="364"/>
  <c r="K99" i="364"/>
  <c r="J99" i="364"/>
  <c r="I99" i="364"/>
  <c r="H99" i="364"/>
  <c r="G99" i="364"/>
  <c r="M93" i="364"/>
  <c r="L93" i="364"/>
  <c r="K93" i="364"/>
  <c r="J93" i="364"/>
  <c r="I93" i="364"/>
  <c r="H93" i="364"/>
  <c r="G93" i="364"/>
  <c r="M87" i="364"/>
  <c r="L87" i="364"/>
  <c r="K87" i="364"/>
  <c r="J87" i="364"/>
  <c r="I87" i="364"/>
  <c r="H87" i="364"/>
  <c r="G87" i="364"/>
  <c r="M81" i="364"/>
  <c r="L81" i="364"/>
  <c r="K81" i="364"/>
  <c r="J81" i="364"/>
  <c r="I81" i="364"/>
  <c r="H81" i="364"/>
  <c r="G81" i="364"/>
  <c r="M75" i="364"/>
  <c r="L75" i="364"/>
  <c r="K75" i="364"/>
  <c r="J75" i="364"/>
  <c r="I75" i="364"/>
  <c r="H75" i="364"/>
  <c r="G75" i="364"/>
  <c r="M69" i="364"/>
  <c r="L69" i="364"/>
  <c r="K69" i="364"/>
  <c r="J69" i="364"/>
  <c r="I69" i="364"/>
  <c r="H69" i="364"/>
  <c r="G69" i="364"/>
  <c r="M63" i="364"/>
  <c r="L63" i="364"/>
  <c r="K63" i="364"/>
  <c r="J63" i="364"/>
  <c r="I63" i="364"/>
  <c r="H63" i="364"/>
  <c r="G63" i="364"/>
  <c r="M57" i="364"/>
  <c r="L57" i="364"/>
  <c r="K57" i="364"/>
  <c r="J57" i="364"/>
  <c r="I57" i="364"/>
  <c r="H57" i="364"/>
  <c r="G57" i="364"/>
  <c r="M51" i="364"/>
  <c r="L51" i="364"/>
  <c r="K51" i="364"/>
  <c r="J51" i="364"/>
  <c r="I51" i="364"/>
  <c r="H51" i="364"/>
  <c r="G51" i="364"/>
  <c r="M45" i="364"/>
  <c r="L45" i="364"/>
  <c r="K45" i="364"/>
  <c r="J45" i="364"/>
  <c r="I45" i="364"/>
  <c r="H45" i="364"/>
  <c r="G45" i="364"/>
  <c r="M39" i="364"/>
  <c r="L39" i="364"/>
  <c r="K39" i="364"/>
  <c r="J39" i="364"/>
  <c r="I39" i="364"/>
  <c r="H39" i="364"/>
  <c r="G39" i="364"/>
  <c r="M33" i="364"/>
  <c r="L33" i="364"/>
  <c r="K33" i="364"/>
  <c r="J33" i="364"/>
  <c r="I33" i="364"/>
  <c r="H33" i="364"/>
  <c r="G33" i="364"/>
  <c r="M27" i="364"/>
  <c r="L27" i="364"/>
  <c r="K27" i="364"/>
  <c r="J27" i="364"/>
  <c r="I27" i="364"/>
  <c r="H27" i="364"/>
  <c r="G27" i="364"/>
  <c r="M21" i="364"/>
  <c r="L21" i="364"/>
  <c r="K21" i="364"/>
  <c r="J21" i="364"/>
  <c r="I21" i="364"/>
  <c r="H21" i="364"/>
  <c r="G21" i="364"/>
  <c r="M15" i="364"/>
  <c r="L15" i="364"/>
  <c r="K15" i="364"/>
  <c r="J15" i="364"/>
  <c r="I15" i="364"/>
  <c r="H15" i="364"/>
  <c r="G15" i="364"/>
  <c r="M9" i="364"/>
  <c r="L9" i="364"/>
  <c r="K9" i="364"/>
  <c r="J9" i="364"/>
  <c r="I9" i="364"/>
  <c r="H9" i="364"/>
  <c r="G9" i="364"/>
  <c r="M267" i="363"/>
  <c r="L267" i="363"/>
  <c r="K267" i="363"/>
  <c r="J267" i="363"/>
  <c r="I267" i="363"/>
  <c r="H267" i="363"/>
  <c r="G267" i="363"/>
  <c r="M261" i="363"/>
  <c r="L261" i="363"/>
  <c r="K261" i="363"/>
  <c r="J261" i="363"/>
  <c r="I261" i="363"/>
  <c r="H261" i="363"/>
  <c r="G261" i="363"/>
  <c r="M255" i="363"/>
  <c r="L255" i="363"/>
  <c r="K255" i="363"/>
  <c r="J255" i="363"/>
  <c r="I255" i="363"/>
  <c r="H255" i="363"/>
  <c r="G255" i="363"/>
  <c r="M249" i="363"/>
  <c r="L249" i="363"/>
  <c r="K249" i="363"/>
  <c r="J249" i="363"/>
  <c r="I249" i="363"/>
  <c r="H249" i="363"/>
  <c r="G249" i="363"/>
  <c r="M243" i="363"/>
  <c r="L243" i="363"/>
  <c r="K243" i="363"/>
  <c r="J243" i="363"/>
  <c r="I243" i="363"/>
  <c r="H243" i="363"/>
  <c r="G243" i="363"/>
  <c r="M237" i="363"/>
  <c r="L237" i="363"/>
  <c r="K237" i="363"/>
  <c r="J237" i="363"/>
  <c r="I237" i="363"/>
  <c r="H237" i="363"/>
  <c r="G237" i="363"/>
  <c r="M231" i="363"/>
  <c r="L231" i="363"/>
  <c r="K231" i="363"/>
  <c r="J231" i="363"/>
  <c r="I231" i="363"/>
  <c r="H231" i="363"/>
  <c r="G231" i="363"/>
  <c r="M225" i="363"/>
  <c r="L225" i="363"/>
  <c r="K225" i="363"/>
  <c r="J225" i="363"/>
  <c r="I225" i="363"/>
  <c r="H225" i="363"/>
  <c r="G225" i="363"/>
  <c r="M219" i="363"/>
  <c r="L219" i="363"/>
  <c r="K219" i="363"/>
  <c r="J219" i="363"/>
  <c r="I219" i="363"/>
  <c r="H219" i="363"/>
  <c r="G219" i="363"/>
  <c r="M213" i="363"/>
  <c r="L213" i="363"/>
  <c r="K213" i="363"/>
  <c r="J213" i="363"/>
  <c r="I213" i="363"/>
  <c r="H213" i="363"/>
  <c r="G213" i="363"/>
  <c r="M207" i="363"/>
  <c r="L207" i="363"/>
  <c r="K207" i="363"/>
  <c r="J207" i="363"/>
  <c r="I207" i="363"/>
  <c r="H207" i="363"/>
  <c r="G207" i="363"/>
  <c r="M201" i="363"/>
  <c r="L201" i="363"/>
  <c r="K201" i="363"/>
  <c r="J201" i="363"/>
  <c r="I201" i="363"/>
  <c r="H201" i="363"/>
  <c r="G201" i="363"/>
  <c r="M195" i="363"/>
  <c r="L195" i="363"/>
  <c r="K195" i="363"/>
  <c r="J195" i="363"/>
  <c r="I195" i="363"/>
  <c r="H195" i="363"/>
  <c r="G195" i="363"/>
  <c r="M189" i="363"/>
  <c r="L189" i="363"/>
  <c r="K189" i="363"/>
  <c r="J189" i="363"/>
  <c r="I189" i="363"/>
  <c r="H189" i="363"/>
  <c r="G189" i="363"/>
  <c r="M183" i="363"/>
  <c r="L183" i="363"/>
  <c r="K183" i="363"/>
  <c r="J183" i="363"/>
  <c r="I183" i="363"/>
  <c r="H183" i="363"/>
  <c r="G183" i="363"/>
  <c r="M177" i="363"/>
  <c r="L177" i="363"/>
  <c r="K177" i="363"/>
  <c r="J177" i="363"/>
  <c r="I177" i="363"/>
  <c r="H177" i="363"/>
  <c r="G177" i="363"/>
  <c r="M171" i="363"/>
  <c r="L171" i="363"/>
  <c r="K171" i="363"/>
  <c r="J171" i="363"/>
  <c r="I171" i="363"/>
  <c r="H171" i="363"/>
  <c r="G171" i="363"/>
  <c r="M165" i="363"/>
  <c r="L165" i="363"/>
  <c r="K165" i="363"/>
  <c r="J165" i="363"/>
  <c r="I165" i="363"/>
  <c r="H165" i="363"/>
  <c r="G165" i="363"/>
  <c r="M159" i="363"/>
  <c r="L159" i="363"/>
  <c r="K159" i="363"/>
  <c r="J159" i="363"/>
  <c r="I159" i="363"/>
  <c r="H159" i="363"/>
  <c r="G159" i="363"/>
  <c r="M153" i="363"/>
  <c r="L153" i="363"/>
  <c r="K153" i="363"/>
  <c r="J153" i="363"/>
  <c r="I153" i="363"/>
  <c r="H153" i="363"/>
  <c r="G153" i="363"/>
  <c r="M147" i="363"/>
  <c r="L147" i="363"/>
  <c r="K147" i="363"/>
  <c r="J147" i="363"/>
  <c r="I147" i="363"/>
  <c r="H147" i="363"/>
  <c r="G147" i="363"/>
  <c r="M141" i="363"/>
  <c r="L141" i="363"/>
  <c r="K141" i="363"/>
  <c r="J141" i="363"/>
  <c r="I141" i="363"/>
  <c r="H141" i="363"/>
  <c r="G141" i="363"/>
  <c r="M135" i="363"/>
  <c r="L135" i="363"/>
  <c r="K135" i="363"/>
  <c r="J135" i="363"/>
  <c r="I135" i="363"/>
  <c r="H135" i="363"/>
  <c r="G135" i="363"/>
  <c r="M129" i="363"/>
  <c r="L129" i="363"/>
  <c r="K129" i="363"/>
  <c r="J129" i="363"/>
  <c r="I129" i="363"/>
  <c r="H129" i="363"/>
  <c r="G129" i="363"/>
  <c r="M123" i="363"/>
  <c r="L123" i="363"/>
  <c r="K123" i="363"/>
  <c r="J123" i="363"/>
  <c r="I123" i="363"/>
  <c r="H123" i="363"/>
  <c r="G123" i="363"/>
  <c r="M117" i="363"/>
  <c r="L117" i="363"/>
  <c r="K117" i="363"/>
  <c r="J117" i="363"/>
  <c r="I117" i="363"/>
  <c r="H117" i="363"/>
  <c r="G117" i="363"/>
  <c r="M111" i="363"/>
  <c r="L111" i="363"/>
  <c r="K111" i="363"/>
  <c r="J111" i="363"/>
  <c r="I111" i="363"/>
  <c r="H111" i="363"/>
  <c r="G111" i="363"/>
  <c r="M105" i="363"/>
  <c r="L105" i="363"/>
  <c r="K105" i="363"/>
  <c r="J105" i="363"/>
  <c r="I105" i="363"/>
  <c r="H105" i="363"/>
  <c r="G105" i="363"/>
  <c r="M99" i="363"/>
  <c r="L99" i="363"/>
  <c r="K99" i="363"/>
  <c r="J99" i="363"/>
  <c r="I99" i="363"/>
  <c r="H99" i="363"/>
  <c r="G99" i="363"/>
  <c r="M93" i="363"/>
  <c r="L93" i="363"/>
  <c r="K93" i="363"/>
  <c r="J93" i="363"/>
  <c r="I93" i="363"/>
  <c r="H93" i="363"/>
  <c r="G93" i="363"/>
  <c r="M87" i="363"/>
  <c r="L87" i="363"/>
  <c r="K87" i="363"/>
  <c r="J87" i="363"/>
  <c r="I87" i="363"/>
  <c r="H87" i="363"/>
  <c r="G87" i="363"/>
  <c r="M81" i="363"/>
  <c r="L81" i="363"/>
  <c r="K81" i="363"/>
  <c r="J81" i="363"/>
  <c r="I81" i="363"/>
  <c r="H81" i="363"/>
  <c r="G81" i="363"/>
  <c r="M75" i="363"/>
  <c r="L75" i="363"/>
  <c r="K75" i="363"/>
  <c r="J75" i="363"/>
  <c r="I75" i="363"/>
  <c r="H75" i="363"/>
  <c r="G75" i="363"/>
  <c r="M69" i="363"/>
  <c r="L69" i="363"/>
  <c r="K69" i="363"/>
  <c r="J69" i="363"/>
  <c r="I69" i="363"/>
  <c r="H69" i="363"/>
  <c r="G69" i="363"/>
  <c r="M63" i="363"/>
  <c r="L63" i="363"/>
  <c r="K63" i="363"/>
  <c r="J63" i="363"/>
  <c r="I63" i="363"/>
  <c r="H63" i="363"/>
  <c r="G63" i="363"/>
  <c r="M57" i="363"/>
  <c r="L57" i="363"/>
  <c r="K57" i="363"/>
  <c r="J57" i="363"/>
  <c r="I57" i="363"/>
  <c r="H57" i="363"/>
  <c r="G57" i="363"/>
  <c r="M51" i="363"/>
  <c r="L51" i="363"/>
  <c r="K51" i="363"/>
  <c r="J51" i="363"/>
  <c r="I51" i="363"/>
  <c r="H51" i="363"/>
  <c r="G51" i="363"/>
  <c r="M45" i="363"/>
  <c r="L45" i="363"/>
  <c r="K45" i="363"/>
  <c r="J45" i="363"/>
  <c r="I45" i="363"/>
  <c r="H45" i="363"/>
  <c r="G45" i="363"/>
  <c r="M39" i="363"/>
  <c r="L39" i="363"/>
  <c r="K39" i="363"/>
  <c r="J39" i="363"/>
  <c r="I39" i="363"/>
  <c r="H39" i="363"/>
  <c r="G39" i="363"/>
  <c r="M33" i="363"/>
  <c r="L33" i="363"/>
  <c r="K33" i="363"/>
  <c r="J33" i="363"/>
  <c r="I33" i="363"/>
  <c r="H33" i="363"/>
  <c r="G33" i="363"/>
  <c r="M27" i="363"/>
  <c r="L27" i="363"/>
  <c r="K27" i="363"/>
  <c r="J27" i="363"/>
  <c r="I27" i="363"/>
  <c r="H27" i="363"/>
  <c r="G27" i="363"/>
  <c r="M21" i="363"/>
  <c r="L21" i="363"/>
  <c r="K21" i="363"/>
  <c r="J21" i="363"/>
  <c r="I21" i="363"/>
  <c r="H21" i="363"/>
  <c r="G21" i="363"/>
  <c r="M15" i="363"/>
  <c r="L15" i="363"/>
  <c r="K15" i="363"/>
  <c r="J15" i="363"/>
  <c r="I15" i="363"/>
  <c r="H15" i="363"/>
  <c r="G15" i="363"/>
  <c r="M9" i="363"/>
  <c r="L9" i="363"/>
  <c r="K9" i="363"/>
  <c r="J9" i="363"/>
  <c r="I9" i="363"/>
  <c r="H9" i="363"/>
  <c r="G9" i="363"/>
  <c r="M267" i="362"/>
  <c r="L267" i="362"/>
  <c r="K267" i="362"/>
  <c r="J267" i="362"/>
  <c r="I267" i="362"/>
  <c r="H267" i="362"/>
  <c r="G267" i="362"/>
  <c r="M261" i="362"/>
  <c r="L261" i="362"/>
  <c r="K261" i="362"/>
  <c r="J261" i="362"/>
  <c r="I261" i="362"/>
  <c r="H261" i="362"/>
  <c r="G261" i="362"/>
  <c r="M255" i="362"/>
  <c r="L255" i="362"/>
  <c r="K255" i="362"/>
  <c r="J255" i="362"/>
  <c r="I255" i="362"/>
  <c r="H255" i="362"/>
  <c r="G255" i="362"/>
  <c r="M249" i="362"/>
  <c r="L249" i="362"/>
  <c r="K249" i="362"/>
  <c r="J249" i="362"/>
  <c r="I249" i="362"/>
  <c r="H249" i="362"/>
  <c r="G249" i="362"/>
  <c r="M243" i="362"/>
  <c r="L243" i="362"/>
  <c r="K243" i="362"/>
  <c r="J243" i="362"/>
  <c r="I243" i="362"/>
  <c r="H243" i="362"/>
  <c r="G243" i="362"/>
  <c r="M237" i="362"/>
  <c r="L237" i="362"/>
  <c r="K237" i="362"/>
  <c r="J237" i="362"/>
  <c r="I237" i="362"/>
  <c r="H237" i="362"/>
  <c r="G237" i="362"/>
  <c r="M231" i="362"/>
  <c r="L231" i="362"/>
  <c r="K231" i="362"/>
  <c r="J231" i="362"/>
  <c r="I231" i="362"/>
  <c r="H231" i="362"/>
  <c r="G231" i="362"/>
  <c r="M225" i="362"/>
  <c r="L225" i="362"/>
  <c r="K225" i="362"/>
  <c r="J225" i="362"/>
  <c r="I225" i="362"/>
  <c r="H225" i="362"/>
  <c r="G225" i="362"/>
  <c r="M219" i="362"/>
  <c r="L219" i="362"/>
  <c r="K219" i="362"/>
  <c r="J219" i="362"/>
  <c r="I219" i="362"/>
  <c r="H219" i="362"/>
  <c r="G219" i="362"/>
  <c r="M213" i="362"/>
  <c r="L213" i="362"/>
  <c r="K213" i="362"/>
  <c r="J213" i="362"/>
  <c r="I213" i="362"/>
  <c r="H213" i="362"/>
  <c r="G213" i="362"/>
  <c r="M207" i="362"/>
  <c r="L207" i="362"/>
  <c r="K207" i="362"/>
  <c r="J207" i="362"/>
  <c r="I207" i="362"/>
  <c r="H207" i="362"/>
  <c r="G207" i="362"/>
  <c r="M201" i="362"/>
  <c r="L201" i="362"/>
  <c r="K201" i="362"/>
  <c r="J201" i="362"/>
  <c r="I201" i="362"/>
  <c r="H201" i="362"/>
  <c r="G201" i="362"/>
  <c r="M195" i="362"/>
  <c r="L195" i="362"/>
  <c r="K195" i="362"/>
  <c r="J195" i="362"/>
  <c r="I195" i="362"/>
  <c r="H195" i="362"/>
  <c r="G195" i="362"/>
  <c r="M189" i="362"/>
  <c r="L189" i="362"/>
  <c r="K189" i="362"/>
  <c r="J189" i="362"/>
  <c r="I189" i="362"/>
  <c r="H189" i="362"/>
  <c r="G189" i="362"/>
  <c r="M183" i="362"/>
  <c r="L183" i="362"/>
  <c r="K183" i="362"/>
  <c r="J183" i="362"/>
  <c r="I183" i="362"/>
  <c r="H183" i="362"/>
  <c r="G183" i="362"/>
  <c r="M177" i="362"/>
  <c r="L177" i="362"/>
  <c r="K177" i="362"/>
  <c r="J177" i="362"/>
  <c r="I177" i="362"/>
  <c r="H177" i="362"/>
  <c r="G177" i="362"/>
  <c r="M171" i="362"/>
  <c r="L171" i="362"/>
  <c r="K171" i="362"/>
  <c r="J171" i="362"/>
  <c r="I171" i="362"/>
  <c r="H171" i="362"/>
  <c r="G171" i="362"/>
  <c r="M165" i="362"/>
  <c r="L165" i="362"/>
  <c r="K165" i="362"/>
  <c r="J165" i="362"/>
  <c r="I165" i="362"/>
  <c r="H165" i="362"/>
  <c r="G165" i="362"/>
  <c r="M159" i="362"/>
  <c r="L159" i="362"/>
  <c r="K159" i="362"/>
  <c r="J159" i="362"/>
  <c r="I159" i="362"/>
  <c r="H159" i="362"/>
  <c r="G159" i="362"/>
  <c r="M153" i="362"/>
  <c r="L153" i="362"/>
  <c r="K153" i="362"/>
  <c r="J153" i="362"/>
  <c r="I153" i="362"/>
  <c r="H153" i="362"/>
  <c r="G153" i="362"/>
  <c r="M147" i="362"/>
  <c r="L147" i="362"/>
  <c r="K147" i="362"/>
  <c r="J147" i="362"/>
  <c r="I147" i="362"/>
  <c r="H147" i="362"/>
  <c r="G147" i="362"/>
  <c r="M141" i="362"/>
  <c r="L141" i="362"/>
  <c r="K141" i="362"/>
  <c r="J141" i="362"/>
  <c r="I141" i="362"/>
  <c r="H141" i="362"/>
  <c r="G141" i="362"/>
  <c r="M135" i="362"/>
  <c r="L135" i="362"/>
  <c r="K135" i="362"/>
  <c r="J135" i="362"/>
  <c r="I135" i="362"/>
  <c r="H135" i="362"/>
  <c r="G135" i="362"/>
  <c r="M129" i="362"/>
  <c r="L129" i="362"/>
  <c r="K129" i="362"/>
  <c r="J129" i="362"/>
  <c r="I129" i="362"/>
  <c r="H129" i="362"/>
  <c r="G129" i="362"/>
  <c r="M123" i="362"/>
  <c r="L123" i="362"/>
  <c r="K123" i="362"/>
  <c r="J123" i="362"/>
  <c r="I123" i="362"/>
  <c r="H123" i="362"/>
  <c r="G123" i="362"/>
  <c r="M117" i="362"/>
  <c r="L117" i="362"/>
  <c r="K117" i="362"/>
  <c r="J117" i="362"/>
  <c r="I117" i="362"/>
  <c r="H117" i="362"/>
  <c r="G117" i="362"/>
  <c r="M111" i="362"/>
  <c r="L111" i="362"/>
  <c r="K111" i="362"/>
  <c r="J111" i="362"/>
  <c r="I111" i="362"/>
  <c r="H111" i="362"/>
  <c r="G111" i="362"/>
  <c r="M105" i="362"/>
  <c r="L105" i="362"/>
  <c r="K105" i="362"/>
  <c r="J105" i="362"/>
  <c r="I105" i="362"/>
  <c r="H105" i="362"/>
  <c r="G105" i="362"/>
  <c r="M99" i="362"/>
  <c r="L99" i="362"/>
  <c r="K99" i="362"/>
  <c r="J99" i="362"/>
  <c r="I99" i="362"/>
  <c r="H99" i="362"/>
  <c r="G99" i="362"/>
  <c r="M93" i="362"/>
  <c r="L93" i="362"/>
  <c r="K93" i="362"/>
  <c r="J93" i="362"/>
  <c r="I93" i="362"/>
  <c r="H93" i="362"/>
  <c r="G93" i="362"/>
  <c r="M87" i="362"/>
  <c r="L87" i="362"/>
  <c r="K87" i="362"/>
  <c r="J87" i="362"/>
  <c r="I87" i="362"/>
  <c r="H87" i="362"/>
  <c r="G87" i="362"/>
  <c r="M81" i="362"/>
  <c r="L81" i="362"/>
  <c r="K81" i="362"/>
  <c r="J81" i="362"/>
  <c r="I81" i="362"/>
  <c r="H81" i="362"/>
  <c r="G81" i="362"/>
  <c r="M75" i="362"/>
  <c r="L75" i="362"/>
  <c r="K75" i="362"/>
  <c r="J75" i="362"/>
  <c r="I75" i="362"/>
  <c r="H75" i="362"/>
  <c r="G75" i="362"/>
  <c r="M69" i="362"/>
  <c r="L69" i="362"/>
  <c r="K69" i="362"/>
  <c r="J69" i="362"/>
  <c r="I69" i="362"/>
  <c r="H69" i="362"/>
  <c r="G69" i="362"/>
  <c r="M63" i="362"/>
  <c r="L63" i="362"/>
  <c r="K63" i="362"/>
  <c r="J63" i="362"/>
  <c r="I63" i="362"/>
  <c r="H63" i="362"/>
  <c r="G63" i="362"/>
  <c r="M57" i="362"/>
  <c r="L57" i="362"/>
  <c r="K57" i="362"/>
  <c r="J57" i="362"/>
  <c r="I57" i="362"/>
  <c r="H57" i="362"/>
  <c r="G57" i="362"/>
  <c r="M51" i="362"/>
  <c r="L51" i="362"/>
  <c r="K51" i="362"/>
  <c r="J51" i="362"/>
  <c r="I51" i="362"/>
  <c r="H51" i="362"/>
  <c r="G51" i="362"/>
  <c r="M45" i="362"/>
  <c r="L45" i="362"/>
  <c r="K45" i="362"/>
  <c r="J45" i="362"/>
  <c r="I45" i="362"/>
  <c r="H45" i="362"/>
  <c r="G45" i="362"/>
  <c r="M39" i="362"/>
  <c r="L39" i="362"/>
  <c r="K39" i="362"/>
  <c r="J39" i="362"/>
  <c r="I39" i="362"/>
  <c r="H39" i="362"/>
  <c r="G39" i="362"/>
  <c r="M33" i="362"/>
  <c r="L33" i="362"/>
  <c r="K33" i="362"/>
  <c r="J33" i="362"/>
  <c r="I33" i="362"/>
  <c r="H33" i="362"/>
  <c r="G33" i="362"/>
  <c r="M27" i="362"/>
  <c r="L27" i="362"/>
  <c r="K27" i="362"/>
  <c r="J27" i="362"/>
  <c r="I27" i="362"/>
  <c r="H27" i="362"/>
  <c r="G27" i="362"/>
  <c r="M21" i="362"/>
  <c r="L21" i="362"/>
  <c r="K21" i="362"/>
  <c r="J21" i="362"/>
  <c r="I21" i="362"/>
  <c r="H21" i="362"/>
  <c r="G21" i="362"/>
  <c r="M15" i="362"/>
  <c r="L15" i="362"/>
  <c r="K15" i="362"/>
  <c r="J15" i="362"/>
  <c r="I15" i="362"/>
  <c r="H15" i="362"/>
  <c r="G15" i="362"/>
  <c r="M9" i="362"/>
  <c r="L9" i="362"/>
  <c r="K9" i="362"/>
  <c r="J9" i="362"/>
  <c r="I9" i="362"/>
  <c r="H9" i="362"/>
  <c r="G9" i="362"/>
  <c r="M267" i="361"/>
  <c r="L267" i="361"/>
  <c r="K267" i="361"/>
  <c r="J267" i="361"/>
  <c r="I267" i="361"/>
  <c r="H267" i="361"/>
  <c r="G267" i="361"/>
  <c r="M261" i="361"/>
  <c r="L261" i="361"/>
  <c r="K261" i="361"/>
  <c r="J261" i="361"/>
  <c r="I261" i="361"/>
  <c r="H261" i="361"/>
  <c r="G261" i="361"/>
  <c r="M255" i="361"/>
  <c r="L255" i="361"/>
  <c r="K255" i="361"/>
  <c r="J255" i="361"/>
  <c r="I255" i="361"/>
  <c r="H255" i="361"/>
  <c r="G255" i="361"/>
  <c r="M249" i="361"/>
  <c r="L249" i="361"/>
  <c r="K249" i="361"/>
  <c r="J249" i="361"/>
  <c r="I249" i="361"/>
  <c r="H249" i="361"/>
  <c r="G249" i="361"/>
  <c r="M243" i="361"/>
  <c r="L243" i="361"/>
  <c r="K243" i="361"/>
  <c r="J243" i="361"/>
  <c r="I243" i="361"/>
  <c r="H243" i="361"/>
  <c r="G243" i="361"/>
  <c r="M237" i="361"/>
  <c r="L237" i="361"/>
  <c r="K237" i="361"/>
  <c r="J237" i="361"/>
  <c r="I237" i="361"/>
  <c r="H237" i="361"/>
  <c r="G237" i="361"/>
  <c r="M231" i="361"/>
  <c r="L231" i="361"/>
  <c r="K231" i="361"/>
  <c r="J231" i="361"/>
  <c r="I231" i="361"/>
  <c r="H231" i="361"/>
  <c r="G231" i="361"/>
  <c r="M225" i="361"/>
  <c r="L225" i="361"/>
  <c r="K225" i="361"/>
  <c r="J225" i="361"/>
  <c r="I225" i="361"/>
  <c r="H225" i="361"/>
  <c r="G225" i="361"/>
  <c r="M219" i="361"/>
  <c r="L219" i="361"/>
  <c r="K219" i="361"/>
  <c r="J219" i="361"/>
  <c r="I219" i="361"/>
  <c r="H219" i="361"/>
  <c r="G219" i="361"/>
  <c r="M213" i="361"/>
  <c r="L213" i="361"/>
  <c r="K213" i="361"/>
  <c r="J213" i="361"/>
  <c r="I213" i="361"/>
  <c r="H213" i="361"/>
  <c r="G213" i="361"/>
  <c r="M207" i="361"/>
  <c r="L207" i="361"/>
  <c r="K207" i="361"/>
  <c r="J207" i="361"/>
  <c r="I207" i="361"/>
  <c r="H207" i="361"/>
  <c r="G207" i="361"/>
  <c r="M201" i="361"/>
  <c r="L201" i="361"/>
  <c r="K201" i="361"/>
  <c r="J201" i="361"/>
  <c r="I201" i="361"/>
  <c r="H201" i="361"/>
  <c r="G201" i="361"/>
  <c r="M195" i="361"/>
  <c r="L195" i="361"/>
  <c r="K195" i="361"/>
  <c r="J195" i="361"/>
  <c r="I195" i="361"/>
  <c r="H195" i="361"/>
  <c r="G195" i="361"/>
  <c r="M189" i="361"/>
  <c r="L189" i="361"/>
  <c r="K189" i="361"/>
  <c r="J189" i="361"/>
  <c r="I189" i="361"/>
  <c r="H189" i="361"/>
  <c r="G189" i="361"/>
  <c r="M183" i="361"/>
  <c r="L183" i="361"/>
  <c r="K183" i="361"/>
  <c r="J183" i="361"/>
  <c r="I183" i="361"/>
  <c r="H183" i="361"/>
  <c r="G183" i="361"/>
  <c r="M177" i="361"/>
  <c r="L177" i="361"/>
  <c r="K177" i="361"/>
  <c r="J177" i="361"/>
  <c r="I177" i="361"/>
  <c r="H177" i="361"/>
  <c r="G177" i="361"/>
  <c r="M171" i="361"/>
  <c r="L171" i="361"/>
  <c r="K171" i="361"/>
  <c r="J171" i="361"/>
  <c r="I171" i="361"/>
  <c r="H171" i="361"/>
  <c r="G171" i="361"/>
  <c r="M165" i="361"/>
  <c r="L165" i="361"/>
  <c r="K165" i="361"/>
  <c r="J165" i="361"/>
  <c r="I165" i="361"/>
  <c r="H165" i="361"/>
  <c r="G165" i="361"/>
  <c r="M159" i="361"/>
  <c r="L159" i="361"/>
  <c r="K159" i="361"/>
  <c r="J159" i="361"/>
  <c r="I159" i="361"/>
  <c r="H159" i="361"/>
  <c r="G159" i="361"/>
  <c r="M153" i="361"/>
  <c r="L153" i="361"/>
  <c r="K153" i="361"/>
  <c r="J153" i="361"/>
  <c r="I153" i="361"/>
  <c r="H153" i="361"/>
  <c r="G153" i="361"/>
  <c r="M147" i="361"/>
  <c r="L147" i="361"/>
  <c r="K147" i="361"/>
  <c r="J147" i="361"/>
  <c r="I147" i="361"/>
  <c r="H147" i="361"/>
  <c r="G147" i="361"/>
  <c r="M141" i="361"/>
  <c r="L141" i="361"/>
  <c r="K141" i="361"/>
  <c r="J141" i="361"/>
  <c r="I141" i="361"/>
  <c r="H141" i="361"/>
  <c r="G141" i="361"/>
  <c r="M135" i="361"/>
  <c r="L135" i="361"/>
  <c r="K135" i="361"/>
  <c r="J135" i="361"/>
  <c r="I135" i="361"/>
  <c r="H135" i="361"/>
  <c r="G135" i="361"/>
  <c r="M129" i="361"/>
  <c r="L129" i="361"/>
  <c r="K129" i="361"/>
  <c r="J129" i="361"/>
  <c r="I129" i="361"/>
  <c r="H129" i="361"/>
  <c r="G129" i="361"/>
  <c r="M123" i="361"/>
  <c r="L123" i="361"/>
  <c r="K123" i="361"/>
  <c r="J123" i="361"/>
  <c r="I123" i="361"/>
  <c r="H123" i="361"/>
  <c r="G123" i="361"/>
  <c r="M117" i="361"/>
  <c r="L117" i="361"/>
  <c r="K117" i="361"/>
  <c r="J117" i="361"/>
  <c r="I117" i="361"/>
  <c r="H117" i="361"/>
  <c r="G117" i="361"/>
  <c r="M111" i="361"/>
  <c r="L111" i="361"/>
  <c r="K111" i="361"/>
  <c r="J111" i="361"/>
  <c r="I111" i="361"/>
  <c r="H111" i="361"/>
  <c r="G111" i="361"/>
  <c r="M105" i="361"/>
  <c r="L105" i="361"/>
  <c r="K105" i="361"/>
  <c r="J105" i="361"/>
  <c r="I105" i="361"/>
  <c r="H105" i="361"/>
  <c r="G105" i="361"/>
  <c r="M99" i="361"/>
  <c r="L99" i="361"/>
  <c r="K99" i="361"/>
  <c r="J99" i="361"/>
  <c r="I99" i="361"/>
  <c r="H99" i="361"/>
  <c r="G99" i="361"/>
  <c r="M93" i="361"/>
  <c r="L93" i="361"/>
  <c r="K93" i="361"/>
  <c r="J93" i="361"/>
  <c r="I93" i="361"/>
  <c r="H93" i="361"/>
  <c r="G93" i="361"/>
  <c r="M87" i="361"/>
  <c r="L87" i="361"/>
  <c r="K87" i="361"/>
  <c r="J87" i="361"/>
  <c r="I87" i="361"/>
  <c r="H87" i="361"/>
  <c r="G87" i="361"/>
  <c r="M81" i="361"/>
  <c r="L81" i="361"/>
  <c r="K81" i="361"/>
  <c r="J81" i="361"/>
  <c r="I81" i="361"/>
  <c r="H81" i="361"/>
  <c r="G81" i="361"/>
  <c r="M75" i="361"/>
  <c r="L75" i="361"/>
  <c r="K75" i="361"/>
  <c r="J75" i="361"/>
  <c r="I75" i="361"/>
  <c r="H75" i="361"/>
  <c r="G75" i="361"/>
  <c r="M69" i="361"/>
  <c r="L69" i="361"/>
  <c r="K69" i="361"/>
  <c r="J69" i="361"/>
  <c r="I69" i="361"/>
  <c r="H69" i="361"/>
  <c r="G69" i="361"/>
  <c r="M63" i="361"/>
  <c r="L63" i="361"/>
  <c r="K63" i="361"/>
  <c r="J63" i="361"/>
  <c r="I63" i="361"/>
  <c r="H63" i="361"/>
  <c r="G63" i="361"/>
  <c r="M57" i="361"/>
  <c r="L57" i="361"/>
  <c r="K57" i="361"/>
  <c r="J57" i="361"/>
  <c r="I57" i="361"/>
  <c r="H57" i="361"/>
  <c r="G57" i="361"/>
  <c r="M51" i="361"/>
  <c r="L51" i="361"/>
  <c r="K51" i="361"/>
  <c r="J51" i="361"/>
  <c r="I51" i="361"/>
  <c r="H51" i="361"/>
  <c r="G51" i="361"/>
  <c r="M45" i="361"/>
  <c r="L45" i="361"/>
  <c r="K45" i="361"/>
  <c r="J45" i="361"/>
  <c r="I45" i="361"/>
  <c r="H45" i="361"/>
  <c r="G45" i="361"/>
  <c r="M39" i="361"/>
  <c r="L39" i="361"/>
  <c r="K39" i="361"/>
  <c r="J39" i="361"/>
  <c r="I39" i="361"/>
  <c r="H39" i="361"/>
  <c r="G39" i="361"/>
  <c r="M33" i="361"/>
  <c r="L33" i="361"/>
  <c r="K33" i="361"/>
  <c r="J33" i="361"/>
  <c r="I33" i="361"/>
  <c r="H33" i="361"/>
  <c r="G33" i="361"/>
  <c r="M27" i="361"/>
  <c r="L27" i="361"/>
  <c r="K27" i="361"/>
  <c r="J27" i="361"/>
  <c r="I27" i="361"/>
  <c r="H27" i="361"/>
  <c r="G27" i="361"/>
  <c r="M21" i="361"/>
  <c r="L21" i="361"/>
  <c r="K21" i="361"/>
  <c r="J21" i="361"/>
  <c r="I21" i="361"/>
  <c r="H21" i="361"/>
  <c r="G21" i="361"/>
  <c r="M15" i="361"/>
  <c r="L15" i="361"/>
  <c r="K15" i="361"/>
  <c r="J15" i="361"/>
  <c r="I15" i="361"/>
  <c r="H15" i="361"/>
  <c r="G15" i="361"/>
  <c r="M9" i="361"/>
  <c r="L9" i="361"/>
  <c r="K9" i="361"/>
  <c r="J9" i="361"/>
  <c r="I9" i="361"/>
  <c r="H9" i="361"/>
  <c r="G9" i="361"/>
  <c r="M267" i="360"/>
  <c r="L267" i="360"/>
  <c r="K267" i="360"/>
  <c r="J267" i="360"/>
  <c r="I267" i="360"/>
  <c r="H267" i="360"/>
  <c r="G267" i="360"/>
  <c r="M261" i="360"/>
  <c r="L261" i="360"/>
  <c r="K261" i="360"/>
  <c r="J261" i="360"/>
  <c r="I261" i="360"/>
  <c r="H261" i="360"/>
  <c r="G261" i="360"/>
  <c r="M255" i="360"/>
  <c r="L255" i="360"/>
  <c r="K255" i="360"/>
  <c r="J255" i="360"/>
  <c r="I255" i="360"/>
  <c r="H255" i="360"/>
  <c r="G255" i="360"/>
  <c r="M249" i="360"/>
  <c r="L249" i="360"/>
  <c r="K249" i="360"/>
  <c r="J249" i="360"/>
  <c r="I249" i="360"/>
  <c r="H249" i="360"/>
  <c r="G249" i="360"/>
  <c r="M243" i="360"/>
  <c r="L243" i="360"/>
  <c r="K243" i="360"/>
  <c r="J243" i="360"/>
  <c r="I243" i="360"/>
  <c r="H243" i="360"/>
  <c r="G243" i="360"/>
  <c r="M237" i="360"/>
  <c r="L237" i="360"/>
  <c r="K237" i="360"/>
  <c r="J237" i="360"/>
  <c r="I237" i="360"/>
  <c r="H237" i="360"/>
  <c r="G237" i="360"/>
  <c r="M231" i="360"/>
  <c r="L231" i="360"/>
  <c r="K231" i="360"/>
  <c r="J231" i="360"/>
  <c r="I231" i="360"/>
  <c r="H231" i="360"/>
  <c r="G231" i="360"/>
  <c r="M225" i="360"/>
  <c r="L225" i="360"/>
  <c r="K225" i="360"/>
  <c r="J225" i="360"/>
  <c r="I225" i="360"/>
  <c r="H225" i="360"/>
  <c r="G225" i="360"/>
  <c r="M219" i="360"/>
  <c r="L219" i="360"/>
  <c r="K219" i="360"/>
  <c r="J219" i="360"/>
  <c r="I219" i="360"/>
  <c r="H219" i="360"/>
  <c r="G219" i="360"/>
  <c r="M213" i="360"/>
  <c r="L213" i="360"/>
  <c r="K213" i="360"/>
  <c r="J213" i="360"/>
  <c r="I213" i="360"/>
  <c r="H213" i="360"/>
  <c r="G213" i="360"/>
  <c r="M207" i="360"/>
  <c r="L207" i="360"/>
  <c r="K207" i="360"/>
  <c r="J207" i="360"/>
  <c r="I207" i="360"/>
  <c r="H207" i="360"/>
  <c r="G207" i="360"/>
  <c r="M201" i="360"/>
  <c r="L201" i="360"/>
  <c r="K201" i="360"/>
  <c r="J201" i="360"/>
  <c r="I201" i="360"/>
  <c r="H201" i="360"/>
  <c r="G201" i="360"/>
  <c r="M195" i="360"/>
  <c r="L195" i="360"/>
  <c r="K195" i="360"/>
  <c r="J195" i="360"/>
  <c r="I195" i="360"/>
  <c r="H195" i="360"/>
  <c r="G195" i="360"/>
  <c r="M189" i="360"/>
  <c r="L189" i="360"/>
  <c r="K189" i="360"/>
  <c r="J189" i="360"/>
  <c r="I189" i="360"/>
  <c r="H189" i="360"/>
  <c r="G189" i="360"/>
  <c r="M183" i="360"/>
  <c r="L183" i="360"/>
  <c r="K183" i="360"/>
  <c r="J183" i="360"/>
  <c r="I183" i="360"/>
  <c r="H183" i="360"/>
  <c r="G183" i="360"/>
  <c r="M177" i="360"/>
  <c r="L177" i="360"/>
  <c r="K177" i="360"/>
  <c r="J177" i="360"/>
  <c r="I177" i="360"/>
  <c r="H177" i="360"/>
  <c r="G177" i="360"/>
  <c r="M171" i="360"/>
  <c r="L171" i="360"/>
  <c r="K171" i="360"/>
  <c r="J171" i="360"/>
  <c r="I171" i="360"/>
  <c r="H171" i="360"/>
  <c r="G171" i="360"/>
  <c r="M165" i="360"/>
  <c r="L165" i="360"/>
  <c r="K165" i="360"/>
  <c r="J165" i="360"/>
  <c r="I165" i="360"/>
  <c r="H165" i="360"/>
  <c r="G165" i="360"/>
  <c r="M159" i="360"/>
  <c r="L159" i="360"/>
  <c r="K159" i="360"/>
  <c r="J159" i="360"/>
  <c r="I159" i="360"/>
  <c r="H159" i="360"/>
  <c r="G159" i="360"/>
  <c r="M153" i="360"/>
  <c r="L153" i="360"/>
  <c r="K153" i="360"/>
  <c r="J153" i="360"/>
  <c r="I153" i="360"/>
  <c r="H153" i="360"/>
  <c r="G153" i="360"/>
  <c r="M147" i="360"/>
  <c r="L147" i="360"/>
  <c r="K147" i="360"/>
  <c r="J147" i="360"/>
  <c r="I147" i="360"/>
  <c r="H147" i="360"/>
  <c r="G147" i="360"/>
  <c r="M141" i="360"/>
  <c r="L141" i="360"/>
  <c r="K141" i="360"/>
  <c r="J141" i="360"/>
  <c r="I141" i="360"/>
  <c r="H141" i="360"/>
  <c r="G141" i="360"/>
  <c r="M135" i="360"/>
  <c r="L135" i="360"/>
  <c r="K135" i="360"/>
  <c r="J135" i="360"/>
  <c r="I135" i="360"/>
  <c r="H135" i="360"/>
  <c r="G135" i="360"/>
  <c r="M129" i="360"/>
  <c r="L129" i="360"/>
  <c r="K129" i="360"/>
  <c r="J129" i="360"/>
  <c r="I129" i="360"/>
  <c r="H129" i="360"/>
  <c r="G129" i="360"/>
  <c r="M123" i="360"/>
  <c r="L123" i="360"/>
  <c r="K123" i="360"/>
  <c r="J123" i="360"/>
  <c r="I123" i="360"/>
  <c r="H123" i="360"/>
  <c r="G123" i="360"/>
  <c r="M117" i="360"/>
  <c r="L117" i="360"/>
  <c r="K117" i="360"/>
  <c r="J117" i="360"/>
  <c r="I117" i="360"/>
  <c r="H117" i="360"/>
  <c r="G117" i="360"/>
  <c r="M111" i="360"/>
  <c r="L111" i="360"/>
  <c r="K111" i="360"/>
  <c r="J111" i="360"/>
  <c r="I111" i="360"/>
  <c r="H111" i="360"/>
  <c r="G111" i="360"/>
  <c r="M105" i="360"/>
  <c r="L105" i="360"/>
  <c r="K105" i="360"/>
  <c r="J105" i="360"/>
  <c r="I105" i="360"/>
  <c r="H105" i="360"/>
  <c r="G105" i="360"/>
  <c r="M99" i="360"/>
  <c r="L99" i="360"/>
  <c r="K99" i="360"/>
  <c r="J99" i="360"/>
  <c r="I99" i="360"/>
  <c r="H99" i="360"/>
  <c r="G99" i="360"/>
  <c r="M93" i="360"/>
  <c r="L93" i="360"/>
  <c r="K93" i="360"/>
  <c r="J93" i="360"/>
  <c r="I93" i="360"/>
  <c r="H93" i="360"/>
  <c r="G93" i="360"/>
  <c r="M87" i="360"/>
  <c r="L87" i="360"/>
  <c r="K87" i="360"/>
  <c r="J87" i="360"/>
  <c r="I87" i="360"/>
  <c r="H87" i="360"/>
  <c r="G87" i="360"/>
  <c r="M81" i="360"/>
  <c r="L81" i="360"/>
  <c r="K81" i="360"/>
  <c r="J81" i="360"/>
  <c r="I81" i="360"/>
  <c r="H81" i="360"/>
  <c r="G81" i="360"/>
  <c r="M75" i="360"/>
  <c r="L75" i="360"/>
  <c r="K75" i="360"/>
  <c r="J75" i="360"/>
  <c r="I75" i="360"/>
  <c r="H75" i="360"/>
  <c r="G75" i="360"/>
  <c r="M69" i="360"/>
  <c r="L69" i="360"/>
  <c r="K69" i="360"/>
  <c r="J69" i="360"/>
  <c r="I69" i="360"/>
  <c r="H69" i="360"/>
  <c r="G69" i="360"/>
  <c r="M63" i="360"/>
  <c r="L63" i="360"/>
  <c r="K63" i="360"/>
  <c r="J63" i="360"/>
  <c r="I63" i="360"/>
  <c r="H63" i="360"/>
  <c r="G63" i="360"/>
  <c r="M57" i="360"/>
  <c r="L57" i="360"/>
  <c r="K57" i="360"/>
  <c r="J57" i="360"/>
  <c r="I57" i="360"/>
  <c r="H57" i="360"/>
  <c r="G57" i="360"/>
  <c r="M51" i="360"/>
  <c r="L51" i="360"/>
  <c r="K51" i="360"/>
  <c r="J51" i="360"/>
  <c r="I51" i="360"/>
  <c r="H51" i="360"/>
  <c r="G51" i="360"/>
  <c r="M45" i="360"/>
  <c r="L45" i="360"/>
  <c r="K45" i="360"/>
  <c r="J45" i="360"/>
  <c r="I45" i="360"/>
  <c r="H45" i="360"/>
  <c r="G45" i="360"/>
  <c r="M39" i="360"/>
  <c r="L39" i="360"/>
  <c r="K39" i="360"/>
  <c r="J39" i="360"/>
  <c r="I39" i="360"/>
  <c r="H39" i="360"/>
  <c r="G39" i="360"/>
  <c r="M33" i="360"/>
  <c r="L33" i="360"/>
  <c r="K33" i="360"/>
  <c r="J33" i="360"/>
  <c r="I33" i="360"/>
  <c r="H33" i="360"/>
  <c r="G33" i="360"/>
  <c r="M27" i="360"/>
  <c r="L27" i="360"/>
  <c r="K27" i="360"/>
  <c r="J27" i="360"/>
  <c r="I27" i="360"/>
  <c r="H27" i="360"/>
  <c r="G27" i="360"/>
  <c r="M21" i="360"/>
  <c r="L21" i="360"/>
  <c r="K21" i="360"/>
  <c r="J21" i="360"/>
  <c r="I21" i="360"/>
  <c r="H21" i="360"/>
  <c r="G21" i="360"/>
  <c r="M15" i="360"/>
  <c r="L15" i="360"/>
  <c r="K15" i="360"/>
  <c r="J15" i="360"/>
  <c r="I15" i="360"/>
  <c r="H15" i="360"/>
  <c r="G15" i="360"/>
  <c r="M9" i="360"/>
  <c r="L9" i="360"/>
  <c r="K9" i="360"/>
  <c r="J9" i="360"/>
  <c r="I9" i="360"/>
  <c r="H9" i="360"/>
  <c r="G9" i="360"/>
  <c r="M267" i="359"/>
  <c r="L267" i="359"/>
  <c r="K267" i="359"/>
  <c r="J267" i="359"/>
  <c r="I267" i="359"/>
  <c r="H267" i="359"/>
  <c r="G267" i="359"/>
  <c r="M261" i="359"/>
  <c r="L261" i="359"/>
  <c r="K261" i="359"/>
  <c r="J261" i="359"/>
  <c r="I261" i="359"/>
  <c r="H261" i="359"/>
  <c r="G261" i="359"/>
  <c r="M255" i="359"/>
  <c r="L255" i="359"/>
  <c r="K255" i="359"/>
  <c r="J255" i="359"/>
  <c r="I255" i="359"/>
  <c r="H255" i="359"/>
  <c r="G255" i="359"/>
  <c r="M249" i="359"/>
  <c r="L249" i="359"/>
  <c r="K249" i="359"/>
  <c r="J249" i="359"/>
  <c r="I249" i="359"/>
  <c r="H249" i="359"/>
  <c r="G249" i="359"/>
  <c r="M243" i="359"/>
  <c r="L243" i="359"/>
  <c r="K243" i="359"/>
  <c r="J243" i="359"/>
  <c r="I243" i="359"/>
  <c r="H243" i="359"/>
  <c r="G243" i="359"/>
  <c r="M237" i="359"/>
  <c r="L237" i="359"/>
  <c r="K237" i="359"/>
  <c r="J237" i="359"/>
  <c r="I237" i="359"/>
  <c r="H237" i="359"/>
  <c r="G237" i="359"/>
  <c r="M231" i="359"/>
  <c r="L231" i="359"/>
  <c r="K231" i="359"/>
  <c r="J231" i="359"/>
  <c r="I231" i="359"/>
  <c r="H231" i="359"/>
  <c r="G231" i="359"/>
  <c r="M225" i="359"/>
  <c r="L225" i="359"/>
  <c r="K225" i="359"/>
  <c r="J225" i="359"/>
  <c r="I225" i="359"/>
  <c r="H225" i="359"/>
  <c r="G225" i="359"/>
  <c r="M219" i="359"/>
  <c r="L219" i="359"/>
  <c r="K219" i="359"/>
  <c r="J219" i="359"/>
  <c r="I219" i="359"/>
  <c r="H219" i="359"/>
  <c r="G219" i="359"/>
  <c r="M213" i="359"/>
  <c r="L213" i="359"/>
  <c r="K213" i="359"/>
  <c r="J213" i="359"/>
  <c r="I213" i="359"/>
  <c r="H213" i="359"/>
  <c r="G213" i="359"/>
  <c r="M207" i="359"/>
  <c r="L207" i="359"/>
  <c r="K207" i="359"/>
  <c r="J207" i="359"/>
  <c r="I207" i="359"/>
  <c r="H207" i="359"/>
  <c r="G207" i="359"/>
  <c r="M201" i="359"/>
  <c r="L201" i="359"/>
  <c r="K201" i="359"/>
  <c r="J201" i="359"/>
  <c r="I201" i="359"/>
  <c r="H201" i="359"/>
  <c r="G201" i="359"/>
  <c r="M195" i="359"/>
  <c r="L195" i="359"/>
  <c r="K195" i="359"/>
  <c r="J195" i="359"/>
  <c r="I195" i="359"/>
  <c r="H195" i="359"/>
  <c r="G195" i="359"/>
  <c r="M189" i="359"/>
  <c r="L189" i="359"/>
  <c r="K189" i="359"/>
  <c r="J189" i="359"/>
  <c r="I189" i="359"/>
  <c r="H189" i="359"/>
  <c r="G189" i="359"/>
  <c r="M183" i="359"/>
  <c r="L183" i="359"/>
  <c r="K183" i="359"/>
  <c r="J183" i="359"/>
  <c r="I183" i="359"/>
  <c r="H183" i="359"/>
  <c r="G183" i="359"/>
  <c r="M177" i="359"/>
  <c r="L177" i="359"/>
  <c r="K177" i="359"/>
  <c r="J177" i="359"/>
  <c r="I177" i="359"/>
  <c r="H177" i="359"/>
  <c r="G177" i="359"/>
  <c r="M171" i="359"/>
  <c r="L171" i="359"/>
  <c r="K171" i="359"/>
  <c r="J171" i="359"/>
  <c r="I171" i="359"/>
  <c r="H171" i="359"/>
  <c r="G171" i="359"/>
  <c r="M165" i="359"/>
  <c r="L165" i="359"/>
  <c r="K165" i="359"/>
  <c r="J165" i="359"/>
  <c r="I165" i="359"/>
  <c r="H165" i="359"/>
  <c r="G165" i="359"/>
  <c r="M159" i="359"/>
  <c r="L159" i="359"/>
  <c r="K159" i="359"/>
  <c r="J159" i="359"/>
  <c r="I159" i="359"/>
  <c r="H159" i="359"/>
  <c r="G159" i="359"/>
  <c r="M153" i="359"/>
  <c r="L153" i="359"/>
  <c r="K153" i="359"/>
  <c r="J153" i="359"/>
  <c r="I153" i="359"/>
  <c r="H153" i="359"/>
  <c r="G153" i="359"/>
  <c r="M147" i="359"/>
  <c r="L147" i="359"/>
  <c r="K147" i="359"/>
  <c r="J147" i="359"/>
  <c r="I147" i="359"/>
  <c r="H147" i="359"/>
  <c r="G147" i="359"/>
  <c r="M141" i="359"/>
  <c r="L141" i="359"/>
  <c r="K141" i="359"/>
  <c r="J141" i="359"/>
  <c r="I141" i="359"/>
  <c r="H141" i="359"/>
  <c r="G141" i="359"/>
  <c r="M135" i="359"/>
  <c r="L135" i="359"/>
  <c r="K135" i="359"/>
  <c r="J135" i="359"/>
  <c r="I135" i="359"/>
  <c r="H135" i="359"/>
  <c r="G135" i="359"/>
  <c r="M129" i="359"/>
  <c r="L129" i="359"/>
  <c r="K129" i="359"/>
  <c r="J129" i="359"/>
  <c r="I129" i="359"/>
  <c r="H129" i="359"/>
  <c r="G129" i="359"/>
  <c r="M123" i="359"/>
  <c r="L123" i="359"/>
  <c r="K123" i="359"/>
  <c r="J123" i="359"/>
  <c r="I123" i="359"/>
  <c r="H123" i="359"/>
  <c r="G123" i="359"/>
  <c r="M117" i="359"/>
  <c r="L117" i="359"/>
  <c r="K117" i="359"/>
  <c r="J117" i="359"/>
  <c r="I117" i="359"/>
  <c r="H117" i="359"/>
  <c r="G117" i="359"/>
  <c r="M111" i="359"/>
  <c r="L111" i="359"/>
  <c r="K111" i="359"/>
  <c r="J111" i="359"/>
  <c r="I111" i="359"/>
  <c r="H111" i="359"/>
  <c r="G111" i="359"/>
  <c r="M105" i="359"/>
  <c r="L105" i="359"/>
  <c r="K105" i="359"/>
  <c r="J105" i="359"/>
  <c r="I105" i="359"/>
  <c r="H105" i="359"/>
  <c r="G105" i="359"/>
  <c r="M99" i="359"/>
  <c r="L99" i="359"/>
  <c r="K99" i="359"/>
  <c r="J99" i="359"/>
  <c r="I99" i="359"/>
  <c r="H99" i="359"/>
  <c r="G99" i="359"/>
  <c r="M93" i="359"/>
  <c r="L93" i="359"/>
  <c r="K93" i="359"/>
  <c r="J93" i="359"/>
  <c r="I93" i="359"/>
  <c r="H93" i="359"/>
  <c r="G93" i="359"/>
  <c r="M87" i="359"/>
  <c r="L87" i="359"/>
  <c r="K87" i="359"/>
  <c r="J87" i="359"/>
  <c r="I87" i="359"/>
  <c r="H87" i="359"/>
  <c r="G87" i="359"/>
  <c r="M81" i="359"/>
  <c r="L81" i="359"/>
  <c r="K81" i="359"/>
  <c r="J81" i="359"/>
  <c r="I81" i="359"/>
  <c r="H81" i="359"/>
  <c r="G81" i="359"/>
  <c r="M75" i="359"/>
  <c r="L75" i="359"/>
  <c r="K75" i="359"/>
  <c r="J75" i="359"/>
  <c r="I75" i="359"/>
  <c r="H75" i="359"/>
  <c r="G75" i="359"/>
  <c r="M69" i="359"/>
  <c r="L69" i="359"/>
  <c r="K69" i="359"/>
  <c r="J69" i="359"/>
  <c r="I69" i="359"/>
  <c r="H69" i="359"/>
  <c r="G69" i="359"/>
  <c r="M63" i="359"/>
  <c r="L63" i="359"/>
  <c r="K63" i="359"/>
  <c r="J63" i="359"/>
  <c r="I63" i="359"/>
  <c r="H63" i="359"/>
  <c r="G63" i="359"/>
  <c r="M57" i="359"/>
  <c r="L57" i="359"/>
  <c r="K57" i="359"/>
  <c r="J57" i="359"/>
  <c r="I57" i="359"/>
  <c r="H57" i="359"/>
  <c r="G57" i="359"/>
  <c r="M51" i="359"/>
  <c r="L51" i="359"/>
  <c r="K51" i="359"/>
  <c r="J51" i="359"/>
  <c r="I51" i="359"/>
  <c r="H51" i="359"/>
  <c r="G51" i="359"/>
  <c r="M45" i="359"/>
  <c r="L45" i="359"/>
  <c r="K45" i="359"/>
  <c r="J45" i="359"/>
  <c r="I45" i="359"/>
  <c r="H45" i="359"/>
  <c r="G45" i="359"/>
  <c r="M39" i="359"/>
  <c r="L39" i="359"/>
  <c r="K39" i="359"/>
  <c r="J39" i="359"/>
  <c r="I39" i="359"/>
  <c r="H39" i="359"/>
  <c r="G39" i="359"/>
  <c r="M33" i="359"/>
  <c r="L33" i="359"/>
  <c r="K33" i="359"/>
  <c r="J33" i="359"/>
  <c r="I33" i="359"/>
  <c r="H33" i="359"/>
  <c r="G33" i="359"/>
  <c r="M27" i="359"/>
  <c r="L27" i="359"/>
  <c r="K27" i="359"/>
  <c r="J27" i="359"/>
  <c r="I27" i="359"/>
  <c r="H27" i="359"/>
  <c r="G27" i="359"/>
  <c r="M21" i="359"/>
  <c r="L21" i="359"/>
  <c r="K21" i="359"/>
  <c r="J21" i="359"/>
  <c r="I21" i="359"/>
  <c r="H21" i="359"/>
  <c r="G21" i="359"/>
  <c r="M15" i="359"/>
  <c r="L15" i="359"/>
  <c r="K15" i="359"/>
  <c r="J15" i="359"/>
  <c r="I15" i="359"/>
  <c r="H15" i="359"/>
  <c r="G15" i="359"/>
  <c r="M9" i="359"/>
  <c r="L9" i="359"/>
  <c r="K9" i="359"/>
  <c r="J9" i="359"/>
  <c r="I9" i="359"/>
  <c r="H9" i="359"/>
  <c r="G9" i="359"/>
  <c r="M267" i="358"/>
  <c r="L267" i="358"/>
  <c r="K267" i="358"/>
  <c r="J267" i="358"/>
  <c r="I267" i="358"/>
  <c r="H267" i="358"/>
  <c r="G267" i="358"/>
  <c r="M261" i="358"/>
  <c r="L261" i="358"/>
  <c r="K261" i="358"/>
  <c r="J261" i="358"/>
  <c r="I261" i="358"/>
  <c r="H261" i="358"/>
  <c r="G261" i="358"/>
  <c r="M255" i="358"/>
  <c r="L255" i="358"/>
  <c r="K255" i="358"/>
  <c r="J255" i="358"/>
  <c r="I255" i="358"/>
  <c r="H255" i="358"/>
  <c r="G255" i="358"/>
  <c r="M249" i="358"/>
  <c r="L249" i="358"/>
  <c r="K249" i="358"/>
  <c r="J249" i="358"/>
  <c r="I249" i="358"/>
  <c r="H249" i="358"/>
  <c r="G249" i="358"/>
  <c r="M243" i="358"/>
  <c r="L243" i="358"/>
  <c r="K243" i="358"/>
  <c r="J243" i="358"/>
  <c r="I243" i="358"/>
  <c r="H243" i="358"/>
  <c r="G243" i="358"/>
  <c r="M237" i="358"/>
  <c r="L237" i="358"/>
  <c r="K237" i="358"/>
  <c r="J237" i="358"/>
  <c r="I237" i="358"/>
  <c r="H237" i="358"/>
  <c r="G237" i="358"/>
  <c r="M231" i="358"/>
  <c r="L231" i="358"/>
  <c r="K231" i="358"/>
  <c r="J231" i="358"/>
  <c r="I231" i="358"/>
  <c r="H231" i="358"/>
  <c r="G231" i="358"/>
  <c r="M225" i="358"/>
  <c r="L225" i="358"/>
  <c r="K225" i="358"/>
  <c r="J225" i="358"/>
  <c r="I225" i="358"/>
  <c r="H225" i="358"/>
  <c r="G225" i="358"/>
  <c r="M219" i="358"/>
  <c r="L219" i="358"/>
  <c r="K219" i="358"/>
  <c r="J219" i="358"/>
  <c r="I219" i="358"/>
  <c r="H219" i="358"/>
  <c r="G219" i="358"/>
  <c r="M213" i="358"/>
  <c r="L213" i="358"/>
  <c r="K213" i="358"/>
  <c r="J213" i="358"/>
  <c r="I213" i="358"/>
  <c r="H213" i="358"/>
  <c r="G213" i="358"/>
  <c r="M207" i="358"/>
  <c r="L207" i="358"/>
  <c r="K207" i="358"/>
  <c r="J207" i="358"/>
  <c r="I207" i="358"/>
  <c r="H207" i="358"/>
  <c r="G207" i="358"/>
  <c r="M201" i="358"/>
  <c r="L201" i="358"/>
  <c r="K201" i="358"/>
  <c r="J201" i="358"/>
  <c r="I201" i="358"/>
  <c r="H201" i="358"/>
  <c r="G201" i="358"/>
  <c r="M195" i="358"/>
  <c r="L195" i="358"/>
  <c r="K195" i="358"/>
  <c r="J195" i="358"/>
  <c r="I195" i="358"/>
  <c r="H195" i="358"/>
  <c r="G195" i="358"/>
  <c r="M189" i="358"/>
  <c r="L189" i="358"/>
  <c r="K189" i="358"/>
  <c r="J189" i="358"/>
  <c r="I189" i="358"/>
  <c r="H189" i="358"/>
  <c r="G189" i="358"/>
  <c r="M183" i="358"/>
  <c r="L183" i="358"/>
  <c r="K183" i="358"/>
  <c r="J183" i="358"/>
  <c r="I183" i="358"/>
  <c r="H183" i="358"/>
  <c r="G183" i="358"/>
  <c r="M177" i="358"/>
  <c r="L177" i="358"/>
  <c r="K177" i="358"/>
  <c r="J177" i="358"/>
  <c r="I177" i="358"/>
  <c r="H177" i="358"/>
  <c r="G177" i="358"/>
  <c r="M171" i="358"/>
  <c r="L171" i="358"/>
  <c r="K171" i="358"/>
  <c r="J171" i="358"/>
  <c r="I171" i="358"/>
  <c r="H171" i="358"/>
  <c r="G171" i="358"/>
  <c r="M165" i="358"/>
  <c r="L165" i="358"/>
  <c r="K165" i="358"/>
  <c r="J165" i="358"/>
  <c r="I165" i="358"/>
  <c r="H165" i="358"/>
  <c r="G165" i="358"/>
  <c r="M159" i="358"/>
  <c r="L159" i="358"/>
  <c r="K159" i="358"/>
  <c r="J159" i="358"/>
  <c r="I159" i="358"/>
  <c r="H159" i="358"/>
  <c r="G159" i="358"/>
  <c r="M153" i="358"/>
  <c r="L153" i="358"/>
  <c r="K153" i="358"/>
  <c r="J153" i="358"/>
  <c r="I153" i="358"/>
  <c r="H153" i="358"/>
  <c r="G153" i="358"/>
  <c r="M147" i="358"/>
  <c r="L147" i="358"/>
  <c r="K147" i="358"/>
  <c r="J147" i="358"/>
  <c r="I147" i="358"/>
  <c r="H147" i="358"/>
  <c r="G147" i="358"/>
  <c r="M141" i="358"/>
  <c r="L141" i="358"/>
  <c r="K141" i="358"/>
  <c r="J141" i="358"/>
  <c r="I141" i="358"/>
  <c r="H141" i="358"/>
  <c r="G141" i="358"/>
  <c r="M135" i="358"/>
  <c r="L135" i="358"/>
  <c r="K135" i="358"/>
  <c r="J135" i="358"/>
  <c r="I135" i="358"/>
  <c r="H135" i="358"/>
  <c r="G135" i="358"/>
  <c r="M129" i="358"/>
  <c r="L129" i="358"/>
  <c r="K129" i="358"/>
  <c r="J129" i="358"/>
  <c r="I129" i="358"/>
  <c r="H129" i="358"/>
  <c r="G129" i="358"/>
  <c r="M123" i="358"/>
  <c r="L123" i="358"/>
  <c r="K123" i="358"/>
  <c r="J123" i="358"/>
  <c r="I123" i="358"/>
  <c r="H123" i="358"/>
  <c r="G123" i="358"/>
  <c r="M117" i="358"/>
  <c r="L117" i="358"/>
  <c r="K117" i="358"/>
  <c r="J117" i="358"/>
  <c r="I117" i="358"/>
  <c r="H117" i="358"/>
  <c r="G117" i="358"/>
  <c r="M111" i="358"/>
  <c r="L111" i="358"/>
  <c r="K111" i="358"/>
  <c r="J111" i="358"/>
  <c r="I111" i="358"/>
  <c r="H111" i="358"/>
  <c r="G111" i="358"/>
  <c r="M105" i="358"/>
  <c r="L105" i="358"/>
  <c r="K105" i="358"/>
  <c r="J105" i="358"/>
  <c r="I105" i="358"/>
  <c r="H105" i="358"/>
  <c r="G105" i="358"/>
  <c r="M99" i="358"/>
  <c r="L99" i="358"/>
  <c r="K99" i="358"/>
  <c r="J99" i="358"/>
  <c r="I99" i="358"/>
  <c r="H99" i="358"/>
  <c r="G99" i="358"/>
  <c r="M93" i="358"/>
  <c r="L93" i="358"/>
  <c r="K93" i="358"/>
  <c r="J93" i="358"/>
  <c r="I93" i="358"/>
  <c r="H93" i="358"/>
  <c r="G93" i="358"/>
  <c r="M87" i="358"/>
  <c r="L87" i="358"/>
  <c r="K87" i="358"/>
  <c r="J87" i="358"/>
  <c r="I87" i="358"/>
  <c r="H87" i="358"/>
  <c r="G87" i="358"/>
  <c r="M81" i="358"/>
  <c r="L81" i="358"/>
  <c r="K81" i="358"/>
  <c r="J81" i="358"/>
  <c r="I81" i="358"/>
  <c r="H81" i="358"/>
  <c r="G81" i="358"/>
  <c r="M75" i="358"/>
  <c r="L75" i="358"/>
  <c r="K75" i="358"/>
  <c r="J75" i="358"/>
  <c r="I75" i="358"/>
  <c r="H75" i="358"/>
  <c r="G75" i="358"/>
  <c r="M69" i="358"/>
  <c r="L69" i="358"/>
  <c r="K69" i="358"/>
  <c r="J69" i="358"/>
  <c r="I69" i="358"/>
  <c r="H69" i="358"/>
  <c r="G69" i="358"/>
  <c r="M63" i="358"/>
  <c r="L63" i="358"/>
  <c r="K63" i="358"/>
  <c r="J63" i="358"/>
  <c r="I63" i="358"/>
  <c r="H63" i="358"/>
  <c r="G63" i="358"/>
  <c r="M57" i="358"/>
  <c r="L57" i="358"/>
  <c r="K57" i="358"/>
  <c r="J57" i="358"/>
  <c r="I57" i="358"/>
  <c r="H57" i="358"/>
  <c r="G57" i="358"/>
  <c r="M51" i="358"/>
  <c r="L51" i="358"/>
  <c r="K51" i="358"/>
  <c r="J51" i="358"/>
  <c r="I51" i="358"/>
  <c r="H51" i="358"/>
  <c r="G51" i="358"/>
  <c r="M45" i="358"/>
  <c r="L45" i="358"/>
  <c r="K45" i="358"/>
  <c r="J45" i="358"/>
  <c r="I45" i="358"/>
  <c r="H45" i="358"/>
  <c r="G45" i="358"/>
  <c r="M39" i="358"/>
  <c r="L39" i="358"/>
  <c r="K39" i="358"/>
  <c r="J39" i="358"/>
  <c r="I39" i="358"/>
  <c r="H39" i="358"/>
  <c r="G39" i="358"/>
  <c r="M33" i="358"/>
  <c r="L33" i="358"/>
  <c r="K33" i="358"/>
  <c r="J33" i="358"/>
  <c r="I33" i="358"/>
  <c r="H33" i="358"/>
  <c r="G33" i="358"/>
  <c r="M27" i="358"/>
  <c r="L27" i="358"/>
  <c r="K27" i="358"/>
  <c r="J27" i="358"/>
  <c r="I27" i="358"/>
  <c r="H27" i="358"/>
  <c r="G27" i="358"/>
  <c r="M21" i="358"/>
  <c r="L21" i="358"/>
  <c r="K21" i="358"/>
  <c r="J21" i="358"/>
  <c r="I21" i="358"/>
  <c r="H21" i="358"/>
  <c r="G21" i="358"/>
  <c r="M15" i="358"/>
  <c r="L15" i="358"/>
  <c r="K15" i="358"/>
  <c r="J15" i="358"/>
  <c r="I15" i="358"/>
  <c r="H15" i="358"/>
  <c r="G15" i="358"/>
  <c r="M9" i="358"/>
  <c r="L9" i="358"/>
  <c r="K9" i="358"/>
  <c r="J9" i="358"/>
  <c r="I9" i="358"/>
  <c r="H9" i="358"/>
  <c r="G9" i="358"/>
  <c r="M267" i="357"/>
  <c r="L267" i="357"/>
  <c r="K267" i="357"/>
  <c r="J267" i="357"/>
  <c r="I267" i="357"/>
  <c r="H267" i="357"/>
  <c r="G267" i="357"/>
  <c r="M261" i="357"/>
  <c r="L261" i="357"/>
  <c r="K261" i="357"/>
  <c r="J261" i="357"/>
  <c r="I261" i="357"/>
  <c r="H261" i="357"/>
  <c r="G261" i="357"/>
  <c r="M255" i="357"/>
  <c r="L255" i="357"/>
  <c r="K255" i="357"/>
  <c r="J255" i="357"/>
  <c r="I255" i="357"/>
  <c r="H255" i="357"/>
  <c r="G255" i="357"/>
  <c r="M249" i="357"/>
  <c r="L249" i="357"/>
  <c r="K249" i="357"/>
  <c r="J249" i="357"/>
  <c r="I249" i="357"/>
  <c r="H249" i="357"/>
  <c r="G249" i="357"/>
  <c r="M243" i="357"/>
  <c r="L243" i="357"/>
  <c r="K243" i="357"/>
  <c r="J243" i="357"/>
  <c r="I243" i="357"/>
  <c r="H243" i="357"/>
  <c r="G243" i="357"/>
  <c r="M237" i="357"/>
  <c r="L237" i="357"/>
  <c r="K237" i="357"/>
  <c r="J237" i="357"/>
  <c r="I237" i="357"/>
  <c r="H237" i="357"/>
  <c r="G237" i="357"/>
  <c r="M231" i="357"/>
  <c r="L231" i="357"/>
  <c r="K231" i="357"/>
  <c r="J231" i="357"/>
  <c r="I231" i="357"/>
  <c r="H231" i="357"/>
  <c r="G231" i="357"/>
  <c r="M225" i="357"/>
  <c r="L225" i="357"/>
  <c r="K225" i="357"/>
  <c r="J225" i="357"/>
  <c r="I225" i="357"/>
  <c r="H225" i="357"/>
  <c r="G225" i="357"/>
  <c r="M219" i="357"/>
  <c r="L219" i="357"/>
  <c r="K219" i="357"/>
  <c r="J219" i="357"/>
  <c r="I219" i="357"/>
  <c r="H219" i="357"/>
  <c r="G219" i="357"/>
  <c r="M213" i="357"/>
  <c r="L213" i="357"/>
  <c r="K213" i="357"/>
  <c r="J213" i="357"/>
  <c r="I213" i="357"/>
  <c r="H213" i="357"/>
  <c r="G213" i="357"/>
  <c r="M207" i="357"/>
  <c r="L207" i="357"/>
  <c r="K207" i="357"/>
  <c r="J207" i="357"/>
  <c r="I207" i="357"/>
  <c r="H207" i="357"/>
  <c r="G207" i="357"/>
  <c r="M201" i="357"/>
  <c r="L201" i="357"/>
  <c r="K201" i="357"/>
  <c r="J201" i="357"/>
  <c r="I201" i="357"/>
  <c r="H201" i="357"/>
  <c r="G201" i="357"/>
  <c r="M195" i="357"/>
  <c r="L195" i="357"/>
  <c r="K195" i="357"/>
  <c r="J195" i="357"/>
  <c r="I195" i="357"/>
  <c r="H195" i="357"/>
  <c r="G195" i="357"/>
  <c r="M189" i="357"/>
  <c r="L189" i="357"/>
  <c r="K189" i="357"/>
  <c r="J189" i="357"/>
  <c r="I189" i="357"/>
  <c r="H189" i="357"/>
  <c r="G189" i="357"/>
  <c r="M183" i="357"/>
  <c r="L183" i="357"/>
  <c r="K183" i="357"/>
  <c r="J183" i="357"/>
  <c r="I183" i="357"/>
  <c r="H183" i="357"/>
  <c r="G183" i="357"/>
  <c r="M177" i="357"/>
  <c r="L177" i="357"/>
  <c r="K177" i="357"/>
  <c r="J177" i="357"/>
  <c r="I177" i="357"/>
  <c r="H177" i="357"/>
  <c r="G177" i="357"/>
  <c r="M171" i="357"/>
  <c r="L171" i="357"/>
  <c r="K171" i="357"/>
  <c r="J171" i="357"/>
  <c r="I171" i="357"/>
  <c r="H171" i="357"/>
  <c r="G171" i="357"/>
  <c r="M165" i="357"/>
  <c r="L165" i="357"/>
  <c r="K165" i="357"/>
  <c r="J165" i="357"/>
  <c r="I165" i="357"/>
  <c r="H165" i="357"/>
  <c r="G165" i="357"/>
  <c r="M159" i="357"/>
  <c r="L159" i="357"/>
  <c r="K159" i="357"/>
  <c r="J159" i="357"/>
  <c r="I159" i="357"/>
  <c r="H159" i="357"/>
  <c r="G159" i="357"/>
  <c r="M153" i="357"/>
  <c r="L153" i="357"/>
  <c r="K153" i="357"/>
  <c r="J153" i="357"/>
  <c r="I153" i="357"/>
  <c r="H153" i="357"/>
  <c r="G153" i="357"/>
  <c r="M147" i="357"/>
  <c r="L147" i="357"/>
  <c r="K147" i="357"/>
  <c r="J147" i="357"/>
  <c r="I147" i="357"/>
  <c r="H147" i="357"/>
  <c r="G147" i="357"/>
  <c r="M141" i="357"/>
  <c r="L141" i="357"/>
  <c r="K141" i="357"/>
  <c r="J141" i="357"/>
  <c r="I141" i="357"/>
  <c r="H141" i="357"/>
  <c r="G141" i="357"/>
  <c r="M135" i="357"/>
  <c r="L135" i="357"/>
  <c r="K135" i="357"/>
  <c r="J135" i="357"/>
  <c r="I135" i="357"/>
  <c r="H135" i="357"/>
  <c r="G135" i="357"/>
  <c r="M129" i="357"/>
  <c r="L129" i="357"/>
  <c r="K129" i="357"/>
  <c r="J129" i="357"/>
  <c r="I129" i="357"/>
  <c r="H129" i="357"/>
  <c r="G129" i="357"/>
  <c r="M123" i="357"/>
  <c r="L123" i="357"/>
  <c r="K123" i="357"/>
  <c r="J123" i="357"/>
  <c r="I123" i="357"/>
  <c r="H123" i="357"/>
  <c r="G123" i="357"/>
  <c r="M117" i="357"/>
  <c r="L117" i="357"/>
  <c r="K117" i="357"/>
  <c r="J117" i="357"/>
  <c r="I117" i="357"/>
  <c r="H117" i="357"/>
  <c r="G117" i="357"/>
  <c r="M111" i="357"/>
  <c r="L111" i="357"/>
  <c r="K111" i="357"/>
  <c r="J111" i="357"/>
  <c r="I111" i="357"/>
  <c r="H111" i="357"/>
  <c r="G111" i="357"/>
  <c r="M105" i="357"/>
  <c r="L105" i="357"/>
  <c r="K105" i="357"/>
  <c r="J105" i="357"/>
  <c r="I105" i="357"/>
  <c r="H105" i="357"/>
  <c r="G105" i="357"/>
  <c r="M99" i="357"/>
  <c r="L99" i="357"/>
  <c r="K99" i="357"/>
  <c r="J99" i="357"/>
  <c r="I99" i="357"/>
  <c r="H99" i="357"/>
  <c r="G99" i="357"/>
  <c r="M93" i="357"/>
  <c r="L93" i="357"/>
  <c r="K93" i="357"/>
  <c r="J93" i="357"/>
  <c r="I93" i="357"/>
  <c r="H93" i="357"/>
  <c r="G93" i="357"/>
  <c r="M87" i="357"/>
  <c r="L87" i="357"/>
  <c r="K87" i="357"/>
  <c r="J87" i="357"/>
  <c r="I87" i="357"/>
  <c r="H87" i="357"/>
  <c r="G87" i="357"/>
  <c r="M81" i="357"/>
  <c r="L81" i="357"/>
  <c r="K81" i="357"/>
  <c r="J81" i="357"/>
  <c r="I81" i="357"/>
  <c r="H81" i="357"/>
  <c r="G81" i="357"/>
  <c r="M75" i="357"/>
  <c r="L75" i="357"/>
  <c r="K75" i="357"/>
  <c r="J75" i="357"/>
  <c r="I75" i="357"/>
  <c r="H75" i="357"/>
  <c r="G75" i="357"/>
  <c r="M69" i="357"/>
  <c r="L69" i="357"/>
  <c r="K69" i="357"/>
  <c r="J69" i="357"/>
  <c r="I69" i="357"/>
  <c r="H69" i="357"/>
  <c r="G69" i="357"/>
  <c r="M63" i="357"/>
  <c r="L63" i="357"/>
  <c r="K63" i="357"/>
  <c r="J63" i="357"/>
  <c r="I63" i="357"/>
  <c r="H63" i="357"/>
  <c r="G63" i="357"/>
  <c r="M57" i="357"/>
  <c r="L57" i="357"/>
  <c r="K57" i="357"/>
  <c r="J57" i="357"/>
  <c r="I57" i="357"/>
  <c r="H57" i="357"/>
  <c r="G57" i="357"/>
  <c r="M51" i="357"/>
  <c r="L51" i="357"/>
  <c r="K51" i="357"/>
  <c r="J51" i="357"/>
  <c r="I51" i="357"/>
  <c r="H51" i="357"/>
  <c r="G51" i="357"/>
  <c r="M45" i="357"/>
  <c r="L45" i="357"/>
  <c r="K45" i="357"/>
  <c r="J45" i="357"/>
  <c r="I45" i="357"/>
  <c r="H45" i="357"/>
  <c r="G45" i="357"/>
  <c r="M39" i="357"/>
  <c r="L39" i="357"/>
  <c r="K39" i="357"/>
  <c r="J39" i="357"/>
  <c r="I39" i="357"/>
  <c r="H39" i="357"/>
  <c r="G39" i="357"/>
  <c r="M33" i="357"/>
  <c r="L33" i="357"/>
  <c r="K33" i="357"/>
  <c r="J33" i="357"/>
  <c r="I33" i="357"/>
  <c r="H33" i="357"/>
  <c r="G33" i="357"/>
  <c r="M27" i="357"/>
  <c r="L27" i="357"/>
  <c r="K27" i="357"/>
  <c r="J27" i="357"/>
  <c r="I27" i="357"/>
  <c r="H27" i="357"/>
  <c r="G27" i="357"/>
  <c r="M21" i="357"/>
  <c r="L21" i="357"/>
  <c r="K21" i="357"/>
  <c r="J21" i="357"/>
  <c r="I21" i="357"/>
  <c r="H21" i="357"/>
  <c r="G21" i="357"/>
  <c r="M15" i="357"/>
  <c r="L15" i="357"/>
  <c r="K15" i="357"/>
  <c r="J15" i="357"/>
  <c r="I15" i="357"/>
  <c r="H15" i="357"/>
  <c r="G15" i="357"/>
  <c r="M9" i="357"/>
  <c r="L9" i="357"/>
  <c r="K9" i="357"/>
  <c r="J9" i="357"/>
  <c r="I9" i="357"/>
  <c r="H9" i="357"/>
  <c r="G9" i="357"/>
  <c r="M267" i="356"/>
  <c r="L267" i="356"/>
  <c r="K267" i="356"/>
  <c r="J267" i="356"/>
  <c r="I267" i="356"/>
  <c r="H267" i="356"/>
  <c r="G267" i="356"/>
  <c r="M261" i="356"/>
  <c r="L261" i="356"/>
  <c r="K261" i="356"/>
  <c r="J261" i="356"/>
  <c r="I261" i="356"/>
  <c r="H261" i="356"/>
  <c r="G261" i="356"/>
  <c r="M255" i="356"/>
  <c r="L255" i="356"/>
  <c r="K255" i="356"/>
  <c r="J255" i="356"/>
  <c r="I255" i="356"/>
  <c r="H255" i="356"/>
  <c r="G255" i="356"/>
  <c r="M249" i="356"/>
  <c r="L249" i="356"/>
  <c r="K249" i="356"/>
  <c r="J249" i="356"/>
  <c r="I249" i="356"/>
  <c r="H249" i="356"/>
  <c r="G249" i="356"/>
  <c r="M243" i="356"/>
  <c r="L243" i="356"/>
  <c r="K243" i="356"/>
  <c r="J243" i="356"/>
  <c r="I243" i="356"/>
  <c r="H243" i="356"/>
  <c r="G243" i="356"/>
  <c r="M237" i="356"/>
  <c r="L237" i="356"/>
  <c r="K237" i="356"/>
  <c r="J237" i="356"/>
  <c r="I237" i="356"/>
  <c r="H237" i="356"/>
  <c r="G237" i="356"/>
  <c r="M231" i="356"/>
  <c r="L231" i="356"/>
  <c r="K231" i="356"/>
  <c r="J231" i="356"/>
  <c r="I231" i="356"/>
  <c r="H231" i="356"/>
  <c r="G231" i="356"/>
  <c r="M225" i="356"/>
  <c r="L225" i="356"/>
  <c r="K225" i="356"/>
  <c r="J225" i="356"/>
  <c r="I225" i="356"/>
  <c r="H225" i="356"/>
  <c r="G225" i="356"/>
  <c r="M219" i="356"/>
  <c r="L219" i="356"/>
  <c r="K219" i="356"/>
  <c r="J219" i="356"/>
  <c r="I219" i="356"/>
  <c r="H219" i="356"/>
  <c r="G219" i="356"/>
  <c r="M213" i="356"/>
  <c r="L213" i="356"/>
  <c r="K213" i="356"/>
  <c r="J213" i="356"/>
  <c r="I213" i="356"/>
  <c r="H213" i="356"/>
  <c r="G213" i="356"/>
  <c r="M207" i="356"/>
  <c r="L207" i="356"/>
  <c r="K207" i="356"/>
  <c r="J207" i="356"/>
  <c r="I207" i="356"/>
  <c r="H207" i="356"/>
  <c r="G207" i="356"/>
  <c r="M201" i="356"/>
  <c r="L201" i="356"/>
  <c r="K201" i="356"/>
  <c r="J201" i="356"/>
  <c r="I201" i="356"/>
  <c r="H201" i="356"/>
  <c r="G201" i="356"/>
  <c r="M195" i="356"/>
  <c r="L195" i="356"/>
  <c r="K195" i="356"/>
  <c r="J195" i="356"/>
  <c r="I195" i="356"/>
  <c r="H195" i="356"/>
  <c r="G195" i="356"/>
  <c r="M189" i="356"/>
  <c r="L189" i="356"/>
  <c r="K189" i="356"/>
  <c r="J189" i="356"/>
  <c r="I189" i="356"/>
  <c r="H189" i="356"/>
  <c r="G189" i="356"/>
  <c r="M183" i="356"/>
  <c r="L183" i="356"/>
  <c r="K183" i="356"/>
  <c r="J183" i="356"/>
  <c r="I183" i="356"/>
  <c r="H183" i="356"/>
  <c r="G183" i="356"/>
  <c r="M177" i="356"/>
  <c r="L177" i="356"/>
  <c r="K177" i="356"/>
  <c r="J177" i="356"/>
  <c r="I177" i="356"/>
  <c r="H177" i="356"/>
  <c r="G177" i="356"/>
  <c r="M171" i="356"/>
  <c r="L171" i="356"/>
  <c r="K171" i="356"/>
  <c r="J171" i="356"/>
  <c r="I171" i="356"/>
  <c r="H171" i="356"/>
  <c r="G171" i="356"/>
  <c r="M165" i="356"/>
  <c r="L165" i="356"/>
  <c r="K165" i="356"/>
  <c r="J165" i="356"/>
  <c r="I165" i="356"/>
  <c r="H165" i="356"/>
  <c r="G165" i="356"/>
  <c r="M159" i="356"/>
  <c r="L159" i="356"/>
  <c r="K159" i="356"/>
  <c r="J159" i="356"/>
  <c r="I159" i="356"/>
  <c r="H159" i="356"/>
  <c r="G159" i="356"/>
  <c r="M153" i="356"/>
  <c r="L153" i="356"/>
  <c r="K153" i="356"/>
  <c r="J153" i="356"/>
  <c r="I153" i="356"/>
  <c r="H153" i="356"/>
  <c r="G153" i="356"/>
  <c r="M147" i="356"/>
  <c r="L147" i="356"/>
  <c r="K147" i="356"/>
  <c r="J147" i="356"/>
  <c r="I147" i="356"/>
  <c r="H147" i="356"/>
  <c r="G147" i="356"/>
  <c r="M141" i="356"/>
  <c r="L141" i="356"/>
  <c r="K141" i="356"/>
  <c r="J141" i="356"/>
  <c r="I141" i="356"/>
  <c r="H141" i="356"/>
  <c r="G141" i="356"/>
  <c r="M135" i="356"/>
  <c r="L135" i="356"/>
  <c r="K135" i="356"/>
  <c r="J135" i="356"/>
  <c r="I135" i="356"/>
  <c r="H135" i="356"/>
  <c r="G135" i="356"/>
  <c r="M129" i="356"/>
  <c r="L129" i="356"/>
  <c r="K129" i="356"/>
  <c r="J129" i="356"/>
  <c r="I129" i="356"/>
  <c r="H129" i="356"/>
  <c r="G129" i="356"/>
  <c r="M123" i="356"/>
  <c r="L123" i="356"/>
  <c r="K123" i="356"/>
  <c r="J123" i="356"/>
  <c r="I123" i="356"/>
  <c r="H123" i="356"/>
  <c r="G123" i="356"/>
  <c r="M117" i="356"/>
  <c r="L117" i="356"/>
  <c r="K117" i="356"/>
  <c r="J117" i="356"/>
  <c r="I117" i="356"/>
  <c r="H117" i="356"/>
  <c r="G117" i="356"/>
  <c r="M111" i="356"/>
  <c r="L111" i="356"/>
  <c r="K111" i="356"/>
  <c r="J111" i="356"/>
  <c r="I111" i="356"/>
  <c r="H111" i="356"/>
  <c r="G111" i="356"/>
  <c r="M105" i="356"/>
  <c r="L105" i="356"/>
  <c r="K105" i="356"/>
  <c r="J105" i="356"/>
  <c r="I105" i="356"/>
  <c r="H105" i="356"/>
  <c r="G105" i="356"/>
  <c r="M99" i="356"/>
  <c r="L99" i="356"/>
  <c r="K99" i="356"/>
  <c r="J99" i="356"/>
  <c r="I99" i="356"/>
  <c r="H99" i="356"/>
  <c r="G99" i="356"/>
  <c r="M93" i="356"/>
  <c r="L93" i="356"/>
  <c r="K93" i="356"/>
  <c r="J93" i="356"/>
  <c r="I93" i="356"/>
  <c r="H93" i="356"/>
  <c r="G93" i="356"/>
  <c r="M87" i="356"/>
  <c r="L87" i="356"/>
  <c r="K87" i="356"/>
  <c r="J87" i="356"/>
  <c r="I87" i="356"/>
  <c r="H87" i="356"/>
  <c r="G87" i="356"/>
  <c r="M81" i="356"/>
  <c r="L81" i="356"/>
  <c r="K81" i="356"/>
  <c r="J81" i="356"/>
  <c r="I81" i="356"/>
  <c r="H81" i="356"/>
  <c r="G81" i="356"/>
  <c r="M75" i="356"/>
  <c r="L75" i="356"/>
  <c r="K75" i="356"/>
  <c r="J75" i="356"/>
  <c r="I75" i="356"/>
  <c r="H75" i="356"/>
  <c r="G75" i="356"/>
  <c r="M69" i="356"/>
  <c r="L69" i="356"/>
  <c r="K69" i="356"/>
  <c r="J69" i="356"/>
  <c r="I69" i="356"/>
  <c r="H69" i="356"/>
  <c r="G69" i="356"/>
  <c r="M63" i="356"/>
  <c r="L63" i="356"/>
  <c r="K63" i="356"/>
  <c r="J63" i="356"/>
  <c r="I63" i="356"/>
  <c r="H63" i="356"/>
  <c r="G63" i="356"/>
  <c r="M57" i="356"/>
  <c r="L57" i="356"/>
  <c r="K57" i="356"/>
  <c r="J57" i="356"/>
  <c r="I57" i="356"/>
  <c r="H57" i="356"/>
  <c r="G57" i="356"/>
  <c r="M51" i="356"/>
  <c r="L51" i="356"/>
  <c r="K51" i="356"/>
  <c r="J51" i="356"/>
  <c r="I51" i="356"/>
  <c r="H51" i="356"/>
  <c r="G51" i="356"/>
  <c r="M45" i="356"/>
  <c r="L45" i="356"/>
  <c r="K45" i="356"/>
  <c r="J45" i="356"/>
  <c r="I45" i="356"/>
  <c r="H45" i="356"/>
  <c r="G45" i="356"/>
  <c r="M39" i="356"/>
  <c r="L39" i="356"/>
  <c r="K39" i="356"/>
  <c r="J39" i="356"/>
  <c r="I39" i="356"/>
  <c r="H39" i="356"/>
  <c r="G39" i="356"/>
  <c r="M33" i="356"/>
  <c r="L33" i="356"/>
  <c r="K33" i="356"/>
  <c r="J33" i="356"/>
  <c r="I33" i="356"/>
  <c r="H33" i="356"/>
  <c r="G33" i="356"/>
  <c r="M27" i="356"/>
  <c r="L27" i="356"/>
  <c r="K27" i="356"/>
  <c r="J27" i="356"/>
  <c r="I27" i="356"/>
  <c r="H27" i="356"/>
  <c r="G27" i="356"/>
  <c r="M21" i="356"/>
  <c r="L21" i="356"/>
  <c r="K21" i="356"/>
  <c r="J21" i="356"/>
  <c r="I21" i="356"/>
  <c r="H21" i="356"/>
  <c r="G21" i="356"/>
  <c r="M15" i="356"/>
  <c r="L15" i="356"/>
  <c r="K15" i="356"/>
  <c r="J15" i="356"/>
  <c r="I15" i="356"/>
  <c r="H15" i="356"/>
  <c r="G15" i="356"/>
  <c r="M9" i="356"/>
  <c r="L9" i="356"/>
  <c r="K9" i="356"/>
  <c r="J9" i="356"/>
  <c r="I9" i="356"/>
  <c r="H9" i="356"/>
  <c r="G9" i="356"/>
  <c r="M267" i="355"/>
  <c r="L267" i="355"/>
  <c r="K267" i="355"/>
  <c r="J267" i="355"/>
  <c r="I267" i="355"/>
  <c r="H267" i="355"/>
  <c r="G267" i="355"/>
  <c r="M261" i="355"/>
  <c r="L261" i="355"/>
  <c r="K261" i="355"/>
  <c r="J261" i="355"/>
  <c r="I261" i="355"/>
  <c r="H261" i="355"/>
  <c r="G261" i="355"/>
  <c r="M255" i="355"/>
  <c r="L255" i="355"/>
  <c r="K255" i="355"/>
  <c r="J255" i="355"/>
  <c r="I255" i="355"/>
  <c r="H255" i="355"/>
  <c r="G255" i="355"/>
  <c r="M249" i="355"/>
  <c r="L249" i="355"/>
  <c r="K249" i="355"/>
  <c r="J249" i="355"/>
  <c r="I249" i="355"/>
  <c r="H249" i="355"/>
  <c r="G249" i="355"/>
  <c r="M243" i="355"/>
  <c r="L243" i="355"/>
  <c r="K243" i="355"/>
  <c r="J243" i="355"/>
  <c r="I243" i="355"/>
  <c r="H243" i="355"/>
  <c r="G243" i="355"/>
  <c r="M237" i="355"/>
  <c r="L237" i="355"/>
  <c r="K237" i="355"/>
  <c r="J237" i="355"/>
  <c r="I237" i="355"/>
  <c r="H237" i="355"/>
  <c r="G237" i="355"/>
  <c r="M231" i="355"/>
  <c r="L231" i="355"/>
  <c r="K231" i="355"/>
  <c r="J231" i="355"/>
  <c r="I231" i="355"/>
  <c r="H231" i="355"/>
  <c r="G231" i="355"/>
  <c r="M225" i="355"/>
  <c r="L225" i="355"/>
  <c r="K225" i="355"/>
  <c r="J225" i="355"/>
  <c r="I225" i="355"/>
  <c r="H225" i="355"/>
  <c r="G225" i="355"/>
  <c r="M219" i="355"/>
  <c r="L219" i="355"/>
  <c r="K219" i="355"/>
  <c r="J219" i="355"/>
  <c r="I219" i="355"/>
  <c r="H219" i="355"/>
  <c r="G219" i="355"/>
  <c r="M213" i="355"/>
  <c r="L213" i="355"/>
  <c r="K213" i="355"/>
  <c r="J213" i="355"/>
  <c r="I213" i="355"/>
  <c r="H213" i="355"/>
  <c r="G213" i="355"/>
  <c r="M207" i="355"/>
  <c r="L207" i="355"/>
  <c r="K207" i="355"/>
  <c r="J207" i="355"/>
  <c r="I207" i="355"/>
  <c r="H207" i="355"/>
  <c r="G207" i="355"/>
  <c r="M201" i="355"/>
  <c r="L201" i="355"/>
  <c r="K201" i="355"/>
  <c r="J201" i="355"/>
  <c r="I201" i="355"/>
  <c r="H201" i="355"/>
  <c r="G201" i="355"/>
  <c r="M195" i="355"/>
  <c r="L195" i="355"/>
  <c r="K195" i="355"/>
  <c r="J195" i="355"/>
  <c r="I195" i="355"/>
  <c r="H195" i="355"/>
  <c r="G195" i="355"/>
  <c r="M189" i="355"/>
  <c r="L189" i="355"/>
  <c r="K189" i="355"/>
  <c r="J189" i="355"/>
  <c r="I189" i="355"/>
  <c r="H189" i="355"/>
  <c r="G189" i="355"/>
  <c r="M183" i="355"/>
  <c r="L183" i="355"/>
  <c r="K183" i="355"/>
  <c r="J183" i="355"/>
  <c r="I183" i="355"/>
  <c r="H183" i="355"/>
  <c r="G183" i="355"/>
  <c r="M177" i="355"/>
  <c r="L177" i="355"/>
  <c r="K177" i="355"/>
  <c r="J177" i="355"/>
  <c r="I177" i="355"/>
  <c r="H177" i="355"/>
  <c r="G177" i="355"/>
  <c r="M171" i="355"/>
  <c r="L171" i="355"/>
  <c r="K171" i="355"/>
  <c r="J171" i="355"/>
  <c r="I171" i="355"/>
  <c r="H171" i="355"/>
  <c r="G171" i="355"/>
  <c r="M165" i="355"/>
  <c r="L165" i="355"/>
  <c r="K165" i="355"/>
  <c r="J165" i="355"/>
  <c r="I165" i="355"/>
  <c r="H165" i="355"/>
  <c r="G165" i="355"/>
  <c r="M159" i="355"/>
  <c r="L159" i="355"/>
  <c r="K159" i="355"/>
  <c r="J159" i="355"/>
  <c r="I159" i="355"/>
  <c r="H159" i="355"/>
  <c r="G159" i="355"/>
  <c r="M153" i="355"/>
  <c r="L153" i="355"/>
  <c r="K153" i="355"/>
  <c r="J153" i="355"/>
  <c r="I153" i="355"/>
  <c r="H153" i="355"/>
  <c r="G153" i="355"/>
  <c r="M147" i="355"/>
  <c r="L147" i="355"/>
  <c r="K147" i="355"/>
  <c r="J147" i="355"/>
  <c r="I147" i="355"/>
  <c r="H147" i="355"/>
  <c r="G147" i="355"/>
  <c r="M141" i="355"/>
  <c r="L141" i="355"/>
  <c r="K141" i="355"/>
  <c r="J141" i="355"/>
  <c r="I141" i="355"/>
  <c r="H141" i="355"/>
  <c r="G141" i="355"/>
  <c r="M135" i="355"/>
  <c r="L135" i="355"/>
  <c r="K135" i="355"/>
  <c r="J135" i="355"/>
  <c r="I135" i="355"/>
  <c r="H135" i="355"/>
  <c r="G135" i="355"/>
  <c r="M129" i="355"/>
  <c r="L129" i="355"/>
  <c r="K129" i="355"/>
  <c r="J129" i="355"/>
  <c r="I129" i="355"/>
  <c r="H129" i="355"/>
  <c r="G129" i="355"/>
  <c r="M123" i="355"/>
  <c r="L123" i="355"/>
  <c r="K123" i="355"/>
  <c r="J123" i="355"/>
  <c r="I123" i="355"/>
  <c r="H123" i="355"/>
  <c r="G123" i="355"/>
  <c r="M117" i="355"/>
  <c r="L117" i="355"/>
  <c r="K117" i="355"/>
  <c r="J117" i="355"/>
  <c r="I117" i="355"/>
  <c r="H117" i="355"/>
  <c r="G117" i="355"/>
  <c r="M111" i="355"/>
  <c r="L111" i="355"/>
  <c r="K111" i="355"/>
  <c r="J111" i="355"/>
  <c r="I111" i="355"/>
  <c r="H111" i="355"/>
  <c r="G111" i="355"/>
  <c r="M105" i="355"/>
  <c r="L105" i="355"/>
  <c r="K105" i="355"/>
  <c r="J105" i="355"/>
  <c r="I105" i="355"/>
  <c r="H105" i="355"/>
  <c r="G105" i="355"/>
  <c r="M99" i="355"/>
  <c r="L99" i="355"/>
  <c r="K99" i="355"/>
  <c r="J99" i="355"/>
  <c r="I99" i="355"/>
  <c r="H99" i="355"/>
  <c r="G99" i="355"/>
  <c r="M93" i="355"/>
  <c r="L93" i="355"/>
  <c r="K93" i="355"/>
  <c r="J93" i="355"/>
  <c r="I93" i="355"/>
  <c r="H93" i="355"/>
  <c r="G93" i="355"/>
  <c r="M87" i="355"/>
  <c r="L87" i="355"/>
  <c r="K87" i="355"/>
  <c r="J87" i="355"/>
  <c r="I87" i="355"/>
  <c r="H87" i="355"/>
  <c r="G87" i="355"/>
  <c r="M81" i="355"/>
  <c r="L81" i="355"/>
  <c r="K81" i="355"/>
  <c r="J81" i="355"/>
  <c r="I81" i="355"/>
  <c r="H81" i="355"/>
  <c r="G81" i="355"/>
  <c r="M75" i="355"/>
  <c r="L75" i="355"/>
  <c r="K75" i="355"/>
  <c r="J75" i="355"/>
  <c r="I75" i="355"/>
  <c r="H75" i="355"/>
  <c r="G75" i="355"/>
  <c r="M69" i="355"/>
  <c r="L69" i="355"/>
  <c r="K69" i="355"/>
  <c r="J69" i="355"/>
  <c r="I69" i="355"/>
  <c r="H69" i="355"/>
  <c r="G69" i="355"/>
  <c r="M63" i="355"/>
  <c r="L63" i="355"/>
  <c r="K63" i="355"/>
  <c r="J63" i="355"/>
  <c r="I63" i="355"/>
  <c r="H63" i="355"/>
  <c r="G63" i="355"/>
  <c r="M57" i="355"/>
  <c r="L57" i="355"/>
  <c r="K57" i="355"/>
  <c r="J57" i="355"/>
  <c r="I57" i="355"/>
  <c r="H57" i="355"/>
  <c r="G57" i="355"/>
  <c r="M51" i="355"/>
  <c r="L51" i="355"/>
  <c r="K51" i="355"/>
  <c r="J51" i="355"/>
  <c r="I51" i="355"/>
  <c r="H51" i="355"/>
  <c r="G51" i="355"/>
  <c r="M45" i="355"/>
  <c r="L45" i="355"/>
  <c r="K45" i="355"/>
  <c r="J45" i="355"/>
  <c r="I45" i="355"/>
  <c r="H45" i="355"/>
  <c r="G45" i="355"/>
  <c r="M39" i="355"/>
  <c r="L39" i="355"/>
  <c r="K39" i="355"/>
  <c r="J39" i="355"/>
  <c r="I39" i="355"/>
  <c r="H39" i="355"/>
  <c r="G39" i="355"/>
  <c r="M33" i="355"/>
  <c r="L33" i="355"/>
  <c r="K33" i="355"/>
  <c r="J33" i="355"/>
  <c r="I33" i="355"/>
  <c r="H33" i="355"/>
  <c r="G33" i="355"/>
  <c r="M27" i="355"/>
  <c r="L27" i="355"/>
  <c r="K27" i="355"/>
  <c r="J27" i="355"/>
  <c r="I27" i="355"/>
  <c r="H27" i="355"/>
  <c r="G27" i="355"/>
  <c r="M21" i="355"/>
  <c r="L21" i="355"/>
  <c r="K21" i="355"/>
  <c r="J21" i="355"/>
  <c r="I21" i="355"/>
  <c r="H21" i="355"/>
  <c r="G21" i="355"/>
  <c r="M15" i="355"/>
  <c r="L15" i="355"/>
  <c r="K15" i="355"/>
  <c r="J15" i="355"/>
  <c r="I15" i="355"/>
  <c r="H15" i="355"/>
  <c r="G15" i="355"/>
  <c r="M9" i="355"/>
  <c r="L9" i="355"/>
  <c r="K9" i="355"/>
  <c r="J9" i="355"/>
  <c r="I9" i="355"/>
  <c r="H9" i="355"/>
  <c r="G9" i="355"/>
  <c r="M267" i="354"/>
  <c r="L267" i="354"/>
  <c r="K267" i="354"/>
  <c r="J267" i="354"/>
  <c r="I267" i="354"/>
  <c r="H267" i="354"/>
  <c r="G267" i="354"/>
  <c r="M261" i="354"/>
  <c r="L261" i="354"/>
  <c r="K261" i="354"/>
  <c r="J261" i="354"/>
  <c r="I261" i="354"/>
  <c r="H261" i="354"/>
  <c r="G261" i="354"/>
  <c r="M255" i="354"/>
  <c r="L255" i="354"/>
  <c r="K255" i="354"/>
  <c r="J255" i="354"/>
  <c r="I255" i="354"/>
  <c r="H255" i="354"/>
  <c r="G255" i="354"/>
  <c r="M249" i="354"/>
  <c r="L249" i="354"/>
  <c r="K249" i="354"/>
  <c r="J249" i="354"/>
  <c r="I249" i="354"/>
  <c r="H249" i="354"/>
  <c r="G249" i="354"/>
  <c r="M243" i="354"/>
  <c r="L243" i="354"/>
  <c r="K243" i="354"/>
  <c r="J243" i="354"/>
  <c r="I243" i="354"/>
  <c r="H243" i="354"/>
  <c r="G243" i="354"/>
  <c r="M237" i="354"/>
  <c r="L237" i="354"/>
  <c r="K237" i="354"/>
  <c r="J237" i="354"/>
  <c r="I237" i="354"/>
  <c r="H237" i="354"/>
  <c r="G237" i="354"/>
  <c r="M231" i="354"/>
  <c r="L231" i="354"/>
  <c r="K231" i="354"/>
  <c r="J231" i="354"/>
  <c r="I231" i="354"/>
  <c r="H231" i="354"/>
  <c r="G231" i="354"/>
  <c r="M225" i="354"/>
  <c r="L225" i="354"/>
  <c r="K225" i="354"/>
  <c r="J225" i="354"/>
  <c r="I225" i="354"/>
  <c r="H225" i="354"/>
  <c r="G225" i="354"/>
  <c r="M219" i="354"/>
  <c r="L219" i="354"/>
  <c r="K219" i="354"/>
  <c r="J219" i="354"/>
  <c r="I219" i="354"/>
  <c r="H219" i="354"/>
  <c r="G219" i="354"/>
  <c r="M213" i="354"/>
  <c r="L213" i="354"/>
  <c r="K213" i="354"/>
  <c r="J213" i="354"/>
  <c r="I213" i="354"/>
  <c r="H213" i="354"/>
  <c r="G213" i="354"/>
  <c r="M207" i="354"/>
  <c r="L207" i="354"/>
  <c r="K207" i="354"/>
  <c r="J207" i="354"/>
  <c r="I207" i="354"/>
  <c r="H207" i="354"/>
  <c r="G207" i="354"/>
  <c r="M201" i="354"/>
  <c r="L201" i="354"/>
  <c r="K201" i="354"/>
  <c r="J201" i="354"/>
  <c r="I201" i="354"/>
  <c r="H201" i="354"/>
  <c r="G201" i="354"/>
  <c r="M195" i="354"/>
  <c r="L195" i="354"/>
  <c r="K195" i="354"/>
  <c r="J195" i="354"/>
  <c r="I195" i="354"/>
  <c r="H195" i="354"/>
  <c r="G195" i="354"/>
  <c r="M189" i="354"/>
  <c r="L189" i="354"/>
  <c r="K189" i="354"/>
  <c r="J189" i="354"/>
  <c r="I189" i="354"/>
  <c r="H189" i="354"/>
  <c r="G189" i="354"/>
  <c r="M183" i="354"/>
  <c r="L183" i="354"/>
  <c r="K183" i="354"/>
  <c r="J183" i="354"/>
  <c r="I183" i="354"/>
  <c r="H183" i="354"/>
  <c r="G183" i="354"/>
  <c r="M177" i="354"/>
  <c r="L177" i="354"/>
  <c r="K177" i="354"/>
  <c r="J177" i="354"/>
  <c r="I177" i="354"/>
  <c r="H177" i="354"/>
  <c r="G177" i="354"/>
  <c r="M171" i="354"/>
  <c r="L171" i="354"/>
  <c r="K171" i="354"/>
  <c r="J171" i="354"/>
  <c r="I171" i="354"/>
  <c r="H171" i="354"/>
  <c r="G171" i="354"/>
  <c r="M165" i="354"/>
  <c r="L165" i="354"/>
  <c r="K165" i="354"/>
  <c r="J165" i="354"/>
  <c r="I165" i="354"/>
  <c r="H165" i="354"/>
  <c r="G165" i="354"/>
  <c r="M159" i="354"/>
  <c r="L159" i="354"/>
  <c r="K159" i="354"/>
  <c r="J159" i="354"/>
  <c r="I159" i="354"/>
  <c r="H159" i="354"/>
  <c r="G159" i="354"/>
  <c r="M153" i="354"/>
  <c r="L153" i="354"/>
  <c r="K153" i="354"/>
  <c r="J153" i="354"/>
  <c r="I153" i="354"/>
  <c r="H153" i="354"/>
  <c r="G153" i="354"/>
  <c r="M147" i="354"/>
  <c r="L147" i="354"/>
  <c r="K147" i="354"/>
  <c r="J147" i="354"/>
  <c r="I147" i="354"/>
  <c r="H147" i="354"/>
  <c r="G147" i="354"/>
  <c r="M141" i="354"/>
  <c r="L141" i="354"/>
  <c r="K141" i="354"/>
  <c r="J141" i="354"/>
  <c r="I141" i="354"/>
  <c r="H141" i="354"/>
  <c r="G141" i="354"/>
  <c r="M135" i="354"/>
  <c r="L135" i="354"/>
  <c r="K135" i="354"/>
  <c r="J135" i="354"/>
  <c r="I135" i="354"/>
  <c r="H135" i="354"/>
  <c r="G135" i="354"/>
  <c r="M129" i="354"/>
  <c r="L129" i="354"/>
  <c r="K129" i="354"/>
  <c r="J129" i="354"/>
  <c r="I129" i="354"/>
  <c r="H129" i="354"/>
  <c r="G129" i="354"/>
  <c r="M123" i="354"/>
  <c r="L123" i="354"/>
  <c r="K123" i="354"/>
  <c r="J123" i="354"/>
  <c r="I123" i="354"/>
  <c r="H123" i="354"/>
  <c r="G123" i="354"/>
  <c r="M117" i="354"/>
  <c r="L117" i="354"/>
  <c r="K117" i="354"/>
  <c r="J117" i="354"/>
  <c r="I117" i="354"/>
  <c r="H117" i="354"/>
  <c r="G117" i="354"/>
  <c r="M111" i="354"/>
  <c r="L111" i="354"/>
  <c r="K111" i="354"/>
  <c r="J111" i="354"/>
  <c r="I111" i="354"/>
  <c r="H111" i="354"/>
  <c r="G111" i="354"/>
  <c r="M105" i="354"/>
  <c r="L105" i="354"/>
  <c r="K105" i="354"/>
  <c r="J105" i="354"/>
  <c r="I105" i="354"/>
  <c r="H105" i="354"/>
  <c r="G105" i="354"/>
  <c r="M99" i="354"/>
  <c r="L99" i="354"/>
  <c r="K99" i="354"/>
  <c r="J99" i="354"/>
  <c r="I99" i="354"/>
  <c r="H99" i="354"/>
  <c r="G99" i="354"/>
  <c r="M93" i="354"/>
  <c r="L93" i="354"/>
  <c r="K93" i="354"/>
  <c r="J93" i="354"/>
  <c r="I93" i="354"/>
  <c r="H93" i="354"/>
  <c r="G93" i="354"/>
  <c r="M87" i="354"/>
  <c r="L87" i="354"/>
  <c r="K87" i="354"/>
  <c r="J87" i="354"/>
  <c r="I87" i="354"/>
  <c r="H87" i="354"/>
  <c r="G87" i="354"/>
  <c r="M81" i="354"/>
  <c r="L81" i="354"/>
  <c r="K81" i="354"/>
  <c r="J81" i="354"/>
  <c r="I81" i="354"/>
  <c r="H81" i="354"/>
  <c r="G81" i="354"/>
  <c r="M75" i="354"/>
  <c r="L75" i="354"/>
  <c r="K75" i="354"/>
  <c r="J75" i="354"/>
  <c r="I75" i="354"/>
  <c r="H75" i="354"/>
  <c r="G75" i="354"/>
  <c r="M69" i="354"/>
  <c r="L69" i="354"/>
  <c r="K69" i="354"/>
  <c r="J69" i="354"/>
  <c r="I69" i="354"/>
  <c r="H69" i="354"/>
  <c r="G69" i="354"/>
  <c r="M63" i="354"/>
  <c r="L63" i="354"/>
  <c r="K63" i="354"/>
  <c r="J63" i="354"/>
  <c r="I63" i="354"/>
  <c r="H63" i="354"/>
  <c r="G63" i="354"/>
  <c r="M57" i="354"/>
  <c r="L57" i="354"/>
  <c r="K57" i="354"/>
  <c r="J57" i="354"/>
  <c r="I57" i="354"/>
  <c r="H57" i="354"/>
  <c r="G57" i="354"/>
  <c r="M51" i="354"/>
  <c r="L51" i="354"/>
  <c r="K51" i="354"/>
  <c r="J51" i="354"/>
  <c r="I51" i="354"/>
  <c r="H51" i="354"/>
  <c r="G51" i="354"/>
  <c r="M45" i="354"/>
  <c r="L45" i="354"/>
  <c r="K45" i="354"/>
  <c r="J45" i="354"/>
  <c r="I45" i="354"/>
  <c r="H45" i="354"/>
  <c r="G45" i="354"/>
  <c r="M39" i="354"/>
  <c r="L39" i="354"/>
  <c r="K39" i="354"/>
  <c r="J39" i="354"/>
  <c r="I39" i="354"/>
  <c r="H39" i="354"/>
  <c r="G39" i="354"/>
  <c r="M33" i="354"/>
  <c r="L33" i="354"/>
  <c r="K33" i="354"/>
  <c r="J33" i="354"/>
  <c r="I33" i="354"/>
  <c r="H33" i="354"/>
  <c r="G33" i="354"/>
  <c r="M27" i="354"/>
  <c r="L27" i="354"/>
  <c r="K27" i="354"/>
  <c r="J27" i="354"/>
  <c r="I27" i="354"/>
  <c r="H27" i="354"/>
  <c r="G27" i="354"/>
  <c r="M21" i="354"/>
  <c r="L21" i="354"/>
  <c r="K21" i="354"/>
  <c r="J21" i="354"/>
  <c r="I21" i="354"/>
  <c r="H21" i="354"/>
  <c r="G21" i="354"/>
  <c r="M15" i="354"/>
  <c r="L15" i="354"/>
  <c r="K15" i="354"/>
  <c r="J15" i="354"/>
  <c r="I15" i="354"/>
  <c r="H15" i="354"/>
  <c r="G15" i="354"/>
  <c r="M9" i="354"/>
  <c r="L9" i="354"/>
  <c r="K9" i="354"/>
  <c r="J9" i="354"/>
  <c r="I9" i="354"/>
  <c r="H9" i="354"/>
  <c r="G9" i="354"/>
  <c r="M267" i="353"/>
  <c r="L267" i="353"/>
  <c r="K267" i="353"/>
  <c r="J267" i="353"/>
  <c r="I267" i="353"/>
  <c r="H267" i="353"/>
  <c r="G267" i="353"/>
  <c r="M261" i="353"/>
  <c r="L261" i="353"/>
  <c r="K261" i="353"/>
  <c r="J261" i="353"/>
  <c r="I261" i="353"/>
  <c r="H261" i="353"/>
  <c r="G261" i="353"/>
  <c r="M255" i="353"/>
  <c r="L255" i="353"/>
  <c r="K255" i="353"/>
  <c r="J255" i="353"/>
  <c r="I255" i="353"/>
  <c r="H255" i="353"/>
  <c r="G255" i="353"/>
  <c r="M249" i="353"/>
  <c r="L249" i="353"/>
  <c r="K249" i="353"/>
  <c r="J249" i="353"/>
  <c r="I249" i="353"/>
  <c r="H249" i="353"/>
  <c r="G249" i="353"/>
  <c r="M243" i="353"/>
  <c r="L243" i="353"/>
  <c r="K243" i="353"/>
  <c r="J243" i="353"/>
  <c r="I243" i="353"/>
  <c r="H243" i="353"/>
  <c r="G243" i="353"/>
  <c r="M237" i="353"/>
  <c r="L237" i="353"/>
  <c r="K237" i="353"/>
  <c r="J237" i="353"/>
  <c r="I237" i="353"/>
  <c r="H237" i="353"/>
  <c r="G237" i="353"/>
  <c r="M231" i="353"/>
  <c r="L231" i="353"/>
  <c r="K231" i="353"/>
  <c r="J231" i="353"/>
  <c r="I231" i="353"/>
  <c r="H231" i="353"/>
  <c r="G231" i="353"/>
  <c r="M225" i="353"/>
  <c r="L225" i="353"/>
  <c r="K225" i="353"/>
  <c r="J225" i="353"/>
  <c r="I225" i="353"/>
  <c r="H225" i="353"/>
  <c r="G225" i="353"/>
  <c r="M219" i="353"/>
  <c r="L219" i="353"/>
  <c r="K219" i="353"/>
  <c r="J219" i="353"/>
  <c r="I219" i="353"/>
  <c r="H219" i="353"/>
  <c r="G219" i="353"/>
  <c r="M213" i="353"/>
  <c r="L213" i="353"/>
  <c r="K213" i="353"/>
  <c r="J213" i="353"/>
  <c r="I213" i="353"/>
  <c r="H213" i="353"/>
  <c r="G213" i="353"/>
  <c r="M207" i="353"/>
  <c r="L207" i="353"/>
  <c r="K207" i="353"/>
  <c r="J207" i="353"/>
  <c r="I207" i="353"/>
  <c r="H207" i="353"/>
  <c r="G207" i="353"/>
  <c r="M201" i="353"/>
  <c r="L201" i="353"/>
  <c r="K201" i="353"/>
  <c r="J201" i="353"/>
  <c r="I201" i="353"/>
  <c r="H201" i="353"/>
  <c r="G201" i="353"/>
  <c r="M195" i="353"/>
  <c r="L195" i="353"/>
  <c r="K195" i="353"/>
  <c r="J195" i="353"/>
  <c r="I195" i="353"/>
  <c r="H195" i="353"/>
  <c r="G195" i="353"/>
  <c r="M189" i="353"/>
  <c r="L189" i="353"/>
  <c r="K189" i="353"/>
  <c r="J189" i="353"/>
  <c r="I189" i="353"/>
  <c r="H189" i="353"/>
  <c r="G189" i="353"/>
  <c r="M183" i="353"/>
  <c r="L183" i="353"/>
  <c r="K183" i="353"/>
  <c r="J183" i="353"/>
  <c r="I183" i="353"/>
  <c r="H183" i="353"/>
  <c r="G183" i="353"/>
  <c r="M177" i="353"/>
  <c r="L177" i="353"/>
  <c r="K177" i="353"/>
  <c r="J177" i="353"/>
  <c r="I177" i="353"/>
  <c r="H177" i="353"/>
  <c r="G177" i="353"/>
  <c r="M171" i="353"/>
  <c r="L171" i="353"/>
  <c r="K171" i="353"/>
  <c r="J171" i="353"/>
  <c r="I171" i="353"/>
  <c r="H171" i="353"/>
  <c r="G171" i="353"/>
  <c r="M165" i="353"/>
  <c r="L165" i="353"/>
  <c r="K165" i="353"/>
  <c r="J165" i="353"/>
  <c r="I165" i="353"/>
  <c r="H165" i="353"/>
  <c r="G165" i="353"/>
  <c r="M159" i="353"/>
  <c r="L159" i="353"/>
  <c r="K159" i="353"/>
  <c r="J159" i="353"/>
  <c r="I159" i="353"/>
  <c r="H159" i="353"/>
  <c r="G159" i="353"/>
  <c r="M153" i="353"/>
  <c r="L153" i="353"/>
  <c r="K153" i="353"/>
  <c r="J153" i="353"/>
  <c r="I153" i="353"/>
  <c r="H153" i="353"/>
  <c r="G153" i="353"/>
  <c r="M147" i="353"/>
  <c r="L147" i="353"/>
  <c r="K147" i="353"/>
  <c r="J147" i="353"/>
  <c r="I147" i="353"/>
  <c r="H147" i="353"/>
  <c r="G147" i="353"/>
  <c r="M141" i="353"/>
  <c r="L141" i="353"/>
  <c r="K141" i="353"/>
  <c r="J141" i="353"/>
  <c r="I141" i="353"/>
  <c r="H141" i="353"/>
  <c r="G141" i="353"/>
  <c r="M135" i="353"/>
  <c r="L135" i="353"/>
  <c r="K135" i="353"/>
  <c r="J135" i="353"/>
  <c r="I135" i="353"/>
  <c r="H135" i="353"/>
  <c r="G135" i="353"/>
  <c r="M129" i="353"/>
  <c r="L129" i="353"/>
  <c r="K129" i="353"/>
  <c r="J129" i="353"/>
  <c r="I129" i="353"/>
  <c r="H129" i="353"/>
  <c r="G129" i="353"/>
  <c r="M123" i="353"/>
  <c r="L123" i="353"/>
  <c r="K123" i="353"/>
  <c r="J123" i="353"/>
  <c r="I123" i="353"/>
  <c r="H123" i="353"/>
  <c r="G123" i="353"/>
  <c r="M117" i="353"/>
  <c r="L117" i="353"/>
  <c r="K117" i="353"/>
  <c r="J117" i="353"/>
  <c r="I117" i="353"/>
  <c r="H117" i="353"/>
  <c r="G117" i="353"/>
  <c r="M111" i="353"/>
  <c r="L111" i="353"/>
  <c r="K111" i="353"/>
  <c r="J111" i="353"/>
  <c r="I111" i="353"/>
  <c r="H111" i="353"/>
  <c r="G111" i="353"/>
  <c r="M105" i="353"/>
  <c r="L105" i="353"/>
  <c r="K105" i="353"/>
  <c r="J105" i="353"/>
  <c r="I105" i="353"/>
  <c r="H105" i="353"/>
  <c r="G105" i="353"/>
  <c r="M99" i="353"/>
  <c r="L99" i="353"/>
  <c r="K99" i="353"/>
  <c r="J99" i="353"/>
  <c r="I99" i="353"/>
  <c r="H99" i="353"/>
  <c r="G99" i="353"/>
  <c r="M93" i="353"/>
  <c r="L93" i="353"/>
  <c r="K93" i="353"/>
  <c r="J93" i="353"/>
  <c r="I93" i="353"/>
  <c r="H93" i="353"/>
  <c r="G93" i="353"/>
  <c r="M87" i="353"/>
  <c r="L87" i="353"/>
  <c r="K87" i="353"/>
  <c r="J87" i="353"/>
  <c r="I87" i="353"/>
  <c r="H87" i="353"/>
  <c r="G87" i="353"/>
  <c r="M81" i="353"/>
  <c r="L81" i="353"/>
  <c r="K81" i="353"/>
  <c r="J81" i="353"/>
  <c r="I81" i="353"/>
  <c r="H81" i="353"/>
  <c r="G81" i="353"/>
  <c r="M75" i="353"/>
  <c r="L75" i="353"/>
  <c r="K75" i="353"/>
  <c r="J75" i="353"/>
  <c r="I75" i="353"/>
  <c r="H75" i="353"/>
  <c r="G75" i="353"/>
  <c r="M69" i="353"/>
  <c r="L69" i="353"/>
  <c r="K69" i="353"/>
  <c r="J69" i="353"/>
  <c r="I69" i="353"/>
  <c r="H69" i="353"/>
  <c r="G69" i="353"/>
  <c r="M63" i="353"/>
  <c r="L63" i="353"/>
  <c r="K63" i="353"/>
  <c r="J63" i="353"/>
  <c r="I63" i="353"/>
  <c r="H63" i="353"/>
  <c r="G63" i="353"/>
  <c r="M57" i="353"/>
  <c r="L57" i="353"/>
  <c r="K57" i="353"/>
  <c r="J57" i="353"/>
  <c r="I57" i="353"/>
  <c r="H57" i="353"/>
  <c r="G57" i="353"/>
  <c r="M51" i="353"/>
  <c r="L51" i="353"/>
  <c r="K51" i="353"/>
  <c r="J51" i="353"/>
  <c r="I51" i="353"/>
  <c r="H51" i="353"/>
  <c r="G51" i="353"/>
  <c r="M45" i="353"/>
  <c r="L45" i="353"/>
  <c r="K45" i="353"/>
  <c r="J45" i="353"/>
  <c r="I45" i="353"/>
  <c r="H45" i="353"/>
  <c r="G45" i="353"/>
  <c r="M39" i="353"/>
  <c r="L39" i="353"/>
  <c r="K39" i="353"/>
  <c r="J39" i="353"/>
  <c r="I39" i="353"/>
  <c r="H39" i="353"/>
  <c r="G39" i="353"/>
  <c r="M33" i="353"/>
  <c r="L33" i="353"/>
  <c r="K33" i="353"/>
  <c r="J33" i="353"/>
  <c r="I33" i="353"/>
  <c r="H33" i="353"/>
  <c r="G33" i="353"/>
  <c r="M27" i="353"/>
  <c r="L27" i="353"/>
  <c r="K27" i="353"/>
  <c r="J27" i="353"/>
  <c r="I27" i="353"/>
  <c r="H27" i="353"/>
  <c r="G27" i="353"/>
  <c r="M21" i="353"/>
  <c r="L21" i="353"/>
  <c r="K21" i="353"/>
  <c r="J21" i="353"/>
  <c r="I21" i="353"/>
  <c r="H21" i="353"/>
  <c r="G21" i="353"/>
  <c r="M15" i="353"/>
  <c r="L15" i="353"/>
  <c r="K15" i="353"/>
  <c r="J15" i="353"/>
  <c r="I15" i="353"/>
  <c r="H15" i="353"/>
  <c r="G15" i="353"/>
  <c r="M9" i="353"/>
  <c r="L9" i="353"/>
  <c r="K9" i="353"/>
  <c r="J9" i="353"/>
  <c r="I9" i="353"/>
  <c r="H9" i="353"/>
  <c r="G9" i="353"/>
  <c r="M267" i="352"/>
  <c r="L267" i="352"/>
  <c r="K267" i="352"/>
  <c r="J267" i="352"/>
  <c r="I267" i="352"/>
  <c r="H267" i="352"/>
  <c r="G267" i="352"/>
  <c r="M261" i="352"/>
  <c r="L261" i="352"/>
  <c r="K261" i="352"/>
  <c r="J261" i="352"/>
  <c r="I261" i="352"/>
  <c r="H261" i="352"/>
  <c r="G261" i="352"/>
  <c r="M255" i="352"/>
  <c r="L255" i="352"/>
  <c r="K255" i="352"/>
  <c r="J255" i="352"/>
  <c r="I255" i="352"/>
  <c r="H255" i="352"/>
  <c r="G255" i="352"/>
  <c r="M249" i="352"/>
  <c r="L249" i="352"/>
  <c r="K249" i="352"/>
  <c r="J249" i="352"/>
  <c r="I249" i="352"/>
  <c r="H249" i="352"/>
  <c r="G249" i="352"/>
  <c r="M243" i="352"/>
  <c r="L243" i="352"/>
  <c r="K243" i="352"/>
  <c r="J243" i="352"/>
  <c r="I243" i="352"/>
  <c r="H243" i="352"/>
  <c r="G243" i="352"/>
  <c r="M237" i="352"/>
  <c r="L237" i="352"/>
  <c r="K237" i="352"/>
  <c r="J237" i="352"/>
  <c r="I237" i="352"/>
  <c r="H237" i="352"/>
  <c r="G237" i="352"/>
  <c r="M231" i="352"/>
  <c r="L231" i="352"/>
  <c r="K231" i="352"/>
  <c r="J231" i="352"/>
  <c r="I231" i="352"/>
  <c r="H231" i="352"/>
  <c r="G231" i="352"/>
  <c r="M225" i="352"/>
  <c r="L225" i="352"/>
  <c r="K225" i="352"/>
  <c r="J225" i="352"/>
  <c r="I225" i="352"/>
  <c r="H225" i="352"/>
  <c r="G225" i="352"/>
  <c r="M219" i="352"/>
  <c r="L219" i="352"/>
  <c r="K219" i="352"/>
  <c r="J219" i="352"/>
  <c r="I219" i="352"/>
  <c r="H219" i="352"/>
  <c r="G219" i="352"/>
  <c r="M213" i="352"/>
  <c r="L213" i="352"/>
  <c r="K213" i="352"/>
  <c r="J213" i="352"/>
  <c r="I213" i="352"/>
  <c r="H213" i="352"/>
  <c r="G213" i="352"/>
  <c r="M207" i="352"/>
  <c r="L207" i="352"/>
  <c r="K207" i="352"/>
  <c r="J207" i="352"/>
  <c r="I207" i="352"/>
  <c r="H207" i="352"/>
  <c r="G207" i="352"/>
  <c r="M201" i="352"/>
  <c r="L201" i="352"/>
  <c r="K201" i="352"/>
  <c r="J201" i="352"/>
  <c r="I201" i="352"/>
  <c r="H201" i="352"/>
  <c r="G201" i="352"/>
  <c r="M195" i="352"/>
  <c r="L195" i="352"/>
  <c r="K195" i="352"/>
  <c r="J195" i="352"/>
  <c r="I195" i="352"/>
  <c r="H195" i="352"/>
  <c r="G195" i="352"/>
  <c r="M189" i="352"/>
  <c r="L189" i="352"/>
  <c r="K189" i="352"/>
  <c r="J189" i="352"/>
  <c r="I189" i="352"/>
  <c r="H189" i="352"/>
  <c r="G189" i="352"/>
  <c r="M183" i="352"/>
  <c r="L183" i="352"/>
  <c r="K183" i="352"/>
  <c r="J183" i="352"/>
  <c r="I183" i="352"/>
  <c r="H183" i="352"/>
  <c r="G183" i="352"/>
  <c r="M177" i="352"/>
  <c r="L177" i="352"/>
  <c r="K177" i="352"/>
  <c r="J177" i="352"/>
  <c r="I177" i="352"/>
  <c r="H177" i="352"/>
  <c r="G177" i="352"/>
  <c r="M171" i="352"/>
  <c r="L171" i="352"/>
  <c r="K171" i="352"/>
  <c r="J171" i="352"/>
  <c r="I171" i="352"/>
  <c r="H171" i="352"/>
  <c r="G171" i="352"/>
  <c r="M165" i="352"/>
  <c r="L165" i="352"/>
  <c r="K165" i="352"/>
  <c r="J165" i="352"/>
  <c r="I165" i="352"/>
  <c r="H165" i="352"/>
  <c r="G165" i="352"/>
  <c r="M159" i="352"/>
  <c r="L159" i="352"/>
  <c r="K159" i="352"/>
  <c r="J159" i="352"/>
  <c r="I159" i="352"/>
  <c r="H159" i="352"/>
  <c r="G159" i="352"/>
  <c r="M153" i="352"/>
  <c r="L153" i="352"/>
  <c r="K153" i="352"/>
  <c r="J153" i="352"/>
  <c r="I153" i="352"/>
  <c r="H153" i="352"/>
  <c r="G153" i="352"/>
  <c r="M147" i="352"/>
  <c r="L147" i="352"/>
  <c r="K147" i="352"/>
  <c r="J147" i="352"/>
  <c r="I147" i="352"/>
  <c r="H147" i="352"/>
  <c r="G147" i="352"/>
  <c r="M141" i="352"/>
  <c r="L141" i="352"/>
  <c r="K141" i="352"/>
  <c r="J141" i="352"/>
  <c r="I141" i="352"/>
  <c r="H141" i="352"/>
  <c r="G141" i="352"/>
  <c r="M135" i="352"/>
  <c r="L135" i="352"/>
  <c r="K135" i="352"/>
  <c r="J135" i="352"/>
  <c r="I135" i="352"/>
  <c r="H135" i="352"/>
  <c r="G135" i="352"/>
  <c r="M129" i="352"/>
  <c r="L129" i="352"/>
  <c r="K129" i="352"/>
  <c r="J129" i="352"/>
  <c r="I129" i="352"/>
  <c r="H129" i="352"/>
  <c r="G129" i="352"/>
  <c r="M123" i="352"/>
  <c r="L123" i="352"/>
  <c r="K123" i="352"/>
  <c r="J123" i="352"/>
  <c r="I123" i="352"/>
  <c r="H123" i="352"/>
  <c r="G123" i="352"/>
  <c r="M117" i="352"/>
  <c r="L117" i="352"/>
  <c r="K117" i="352"/>
  <c r="J117" i="352"/>
  <c r="I117" i="352"/>
  <c r="H117" i="352"/>
  <c r="G117" i="352"/>
  <c r="M111" i="352"/>
  <c r="L111" i="352"/>
  <c r="K111" i="352"/>
  <c r="J111" i="352"/>
  <c r="I111" i="352"/>
  <c r="H111" i="352"/>
  <c r="G111" i="352"/>
  <c r="M105" i="352"/>
  <c r="L105" i="352"/>
  <c r="K105" i="352"/>
  <c r="J105" i="352"/>
  <c r="I105" i="352"/>
  <c r="H105" i="352"/>
  <c r="G105" i="352"/>
  <c r="M99" i="352"/>
  <c r="L99" i="352"/>
  <c r="K99" i="352"/>
  <c r="J99" i="352"/>
  <c r="I99" i="352"/>
  <c r="H99" i="352"/>
  <c r="G99" i="352"/>
  <c r="M93" i="352"/>
  <c r="L93" i="352"/>
  <c r="K93" i="352"/>
  <c r="J93" i="352"/>
  <c r="I93" i="352"/>
  <c r="H93" i="352"/>
  <c r="G93" i="352"/>
  <c r="M87" i="352"/>
  <c r="L87" i="352"/>
  <c r="K87" i="352"/>
  <c r="J87" i="352"/>
  <c r="I87" i="352"/>
  <c r="H87" i="352"/>
  <c r="G87" i="352"/>
  <c r="M81" i="352"/>
  <c r="L81" i="352"/>
  <c r="K81" i="352"/>
  <c r="J81" i="352"/>
  <c r="I81" i="352"/>
  <c r="H81" i="352"/>
  <c r="G81" i="352"/>
  <c r="M75" i="352"/>
  <c r="L75" i="352"/>
  <c r="K75" i="352"/>
  <c r="J75" i="352"/>
  <c r="I75" i="352"/>
  <c r="H75" i="352"/>
  <c r="G75" i="352"/>
  <c r="M69" i="352"/>
  <c r="L69" i="352"/>
  <c r="K69" i="352"/>
  <c r="J69" i="352"/>
  <c r="I69" i="352"/>
  <c r="H69" i="352"/>
  <c r="G69" i="352"/>
  <c r="M63" i="352"/>
  <c r="L63" i="352"/>
  <c r="K63" i="352"/>
  <c r="J63" i="352"/>
  <c r="I63" i="352"/>
  <c r="H63" i="352"/>
  <c r="G63" i="352"/>
  <c r="M57" i="352"/>
  <c r="L57" i="352"/>
  <c r="K57" i="352"/>
  <c r="J57" i="352"/>
  <c r="I57" i="352"/>
  <c r="H57" i="352"/>
  <c r="G57" i="352"/>
  <c r="M51" i="352"/>
  <c r="L51" i="352"/>
  <c r="K51" i="352"/>
  <c r="J51" i="352"/>
  <c r="I51" i="352"/>
  <c r="H51" i="352"/>
  <c r="G51" i="352"/>
  <c r="M45" i="352"/>
  <c r="L45" i="352"/>
  <c r="K45" i="352"/>
  <c r="J45" i="352"/>
  <c r="I45" i="352"/>
  <c r="H45" i="352"/>
  <c r="G45" i="352"/>
  <c r="M39" i="352"/>
  <c r="L39" i="352"/>
  <c r="K39" i="352"/>
  <c r="J39" i="352"/>
  <c r="I39" i="352"/>
  <c r="H39" i="352"/>
  <c r="G39" i="352"/>
  <c r="M33" i="352"/>
  <c r="L33" i="352"/>
  <c r="K33" i="352"/>
  <c r="J33" i="352"/>
  <c r="I33" i="352"/>
  <c r="H33" i="352"/>
  <c r="G33" i="352"/>
  <c r="M27" i="352"/>
  <c r="L27" i="352"/>
  <c r="K27" i="352"/>
  <c r="J27" i="352"/>
  <c r="I27" i="352"/>
  <c r="H27" i="352"/>
  <c r="G27" i="352"/>
  <c r="M21" i="352"/>
  <c r="L21" i="352"/>
  <c r="K21" i="352"/>
  <c r="J21" i="352"/>
  <c r="I21" i="352"/>
  <c r="H21" i="352"/>
  <c r="G21" i="352"/>
  <c r="M15" i="352"/>
  <c r="L15" i="352"/>
  <c r="K15" i="352"/>
  <c r="J15" i="352"/>
  <c r="I15" i="352"/>
  <c r="H15" i="352"/>
  <c r="G15" i="352"/>
  <c r="M9" i="352"/>
  <c r="L9" i="352"/>
  <c r="K9" i="352"/>
  <c r="J9" i="352"/>
  <c r="I9" i="352"/>
  <c r="H9" i="352"/>
  <c r="G9" i="352"/>
  <c r="M267" i="351"/>
  <c r="L267" i="351"/>
  <c r="K267" i="351"/>
  <c r="J267" i="351"/>
  <c r="I267" i="351"/>
  <c r="H267" i="351"/>
  <c r="G267" i="351"/>
  <c r="M261" i="351"/>
  <c r="L261" i="351"/>
  <c r="K261" i="351"/>
  <c r="J261" i="351"/>
  <c r="I261" i="351"/>
  <c r="H261" i="351"/>
  <c r="G261" i="351"/>
  <c r="M255" i="351"/>
  <c r="L255" i="351"/>
  <c r="K255" i="351"/>
  <c r="J255" i="351"/>
  <c r="I255" i="351"/>
  <c r="H255" i="351"/>
  <c r="G255" i="351"/>
  <c r="M249" i="351"/>
  <c r="L249" i="351"/>
  <c r="K249" i="351"/>
  <c r="J249" i="351"/>
  <c r="I249" i="351"/>
  <c r="H249" i="351"/>
  <c r="G249" i="351"/>
  <c r="M243" i="351"/>
  <c r="L243" i="351"/>
  <c r="K243" i="351"/>
  <c r="J243" i="351"/>
  <c r="I243" i="351"/>
  <c r="H243" i="351"/>
  <c r="G243" i="351"/>
  <c r="M237" i="351"/>
  <c r="L237" i="351"/>
  <c r="K237" i="351"/>
  <c r="J237" i="351"/>
  <c r="I237" i="351"/>
  <c r="H237" i="351"/>
  <c r="G237" i="351"/>
  <c r="M231" i="351"/>
  <c r="L231" i="351"/>
  <c r="K231" i="351"/>
  <c r="J231" i="351"/>
  <c r="I231" i="351"/>
  <c r="H231" i="351"/>
  <c r="G231" i="351"/>
  <c r="M225" i="351"/>
  <c r="L225" i="351"/>
  <c r="K225" i="351"/>
  <c r="J225" i="351"/>
  <c r="I225" i="351"/>
  <c r="H225" i="351"/>
  <c r="G225" i="351"/>
  <c r="M219" i="351"/>
  <c r="L219" i="351"/>
  <c r="K219" i="351"/>
  <c r="J219" i="351"/>
  <c r="I219" i="351"/>
  <c r="H219" i="351"/>
  <c r="G219" i="351"/>
  <c r="M213" i="351"/>
  <c r="L213" i="351"/>
  <c r="K213" i="351"/>
  <c r="J213" i="351"/>
  <c r="I213" i="351"/>
  <c r="H213" i="351"/>
  <c r="G213" i="351"/>
  <c r="M207" i="351"/>
  <c r="L207" i="351"/>
  <c r="K207" i="351"/>
  <c r="J207" i="351"/>
  <c r="I207" i="351"/>
  <c r="H207" i="351"/>
  <c r="G207" i="351"/>
  <c r="M201" i="351"/>
  <c r="L201" i="351"/>
  <c r="K201" i="351"/>
  <c r="J201" i="351"/>
  <c r="I201" i="351"/>
  <c r="H201" i="351"/>
  <c r="G201" i="351"/>
  <c r="M195" i="351"/>
  <c r="L195" i="351"/>
  <c r="K195" i="351"/>
  <c r="J195" i="351"/>
  <c r="I195" i="351"/>
  <c r="H195" i="351"/>
  <c r="G195" i="351"/>
  <c r="M189" i="351"/>
  <c r="L189" i="351"/>
  <c r="K189" i="351"/>
  <c r="J189" i="351"/>
  <c r="I189" i="351"/>
  <c r="H189" i="351"/>
  <c r="G189" i="351"/>
  <c r="M183" i="351"/>
  <c r="L183" i="351"/>
  <c r="K183" i="351"/>
  <c r="J183" i="351"/>
  <c r="I183" i="351"/>
  <c r="H183" i="351"/>
  <c r="G183" i="351"/>
  <c r="M177" i="351"/>
  <c r="L177" i="351"/>
  <c r="K177" i="351"/>
  <c r="J177" i="351"/>
  <c r="I177" i="351"/>
  <c r="H177" i="351"/>
  <c r="G177" i="351"/>
  <c r="M171" i="351"/>
  <c r="L171" i="351"/>
  <c r="K171" i="351"/>
  <c r="J171" i="351"/>
  <c r="I171" i="351"/>
  <c r="H171" i="351"/>
  <c r="G171" i="351"/>
  <c r="M165" i="351"/>
  <c r="L165" i="351"/>
  <c r="K165" i="351"/>
  <c r="J165" i="351"/>
  <c r="I165" i="351"/>
  <c r="H165" i="351"/>
  <c r="G165" i="351"/>
  <c r="M159" i="351"/>
  <c r="L159" i="351"/>
  <c r="K159" i="351"/>
  <c r="J159" i="351"/>
  <c r="I159" i="351"/>
  <c r="H159" i="351"/>
  <c r="G159" i="351"/>
  <c r="M153" i="351"/>
  <c r="L153" i="351"/>
  <c r="K153" i="351"/>
  <c r="J153" i="351"/>
  <c r="I153" i="351"/>
  <c r="H153" i="351"/>
  <c r="G153" i="351"/>
  <c r="M147" i="351"/>
  <c r="L147" i="351"/>
  <c r="K147" i="351"/>
  <c r="J147" i="351"/>
  <c r="I147" i="351"/>
  <c r="H147" i="351"/>
  <c r="G147" i="351"/>
  <c r="M141" i="351"/>
  <c r="L141" i="351"/>
  <c r="K141" i="351"/>
  <c r="J141" i="351"/>
  <c r="I141" i="351"/>
  <c r="H141" i="351"/>
  <c r="G141" i="351"/>
  <c r="M135" i="351"/>
  <c r="L135" i="351"/>
  <c r="K135" i="351"/>
  <c r="J135" i="351"/>
  <c r="I135" i="351"/>
  <c r="H135" i="351"/>
  <c r="G135" i="351"/>
  <c r="M129" i="351"/>
  <c r="L129" i="351"/>
  <c r="K129" i="351"/>
  <c r="J129" i="351"/>
  <c r="I129" i="351"/>
  <c r="H129" i="351"/>
  <c r="G129" i="351"/>
  <c r="M123" i="351"/>
  <c r="L123" i="351"/>
  <c r="K123" i="351"/>
  <c r="J123" i="351"/>
  <c r="I123" i="351"/>
  <c r="H123" i="351"/>
  <c r="G123" i="351"/>
  <c r="M117" i="351"/>
  <c r="L117" i="351"/>
  <c r="K117" i="351"/>
  <c r="J117" i="351"/>
  <c r="I117" i="351"/>
  <c r="H117" i="351"/>
  <c r="G117" i="351"/>
  <c r="M111" i="351"/>
  <c r="L111" i="351"/>
  <c r="K111" i="351"/>
  <c r="J111" i="351"/>
  <c r="I111" i="351"/>
  <c r="H111" i="351"/>
  <c r="G111" i="351"/>
  <c r="M105" i="351"/>
  <c r="L105" i="351"/>
  <c r="K105" i="351"/>
  <c r="J105" i="351"/>
  <c r="I105" i="351"/>
  <c r="H105" i="351"/>
  <c r="G105" i="351"/>
  <c r="M99" i="351"/>
  <c r="L99" i="351"/>
  <c r="K99" i="351"/>
  <c r="J99" i="351"/>
  <c r="I99" i="351"/>
  <c r="H99" i="351"/>
  <c r="G99" i="351"/>
  <c r="M93" i="351"/>
  <c r="L93" i="351"/>
  <c r="K93" i="351"/>
  <c r="J93" i="351"/>
  <c r="I93" i="351"/>
  <c r="H93" i="351"/>
  <c r="G93" i="351"/>
  <c r="M87" i="351"/>
  <c r="L87" i="351"/>
  <c r="K87" i="351"/>
  <c r="J87" i="351"/>
  <c r="I87" i="351"/>
  <c r="H87" i="351"/>
  <c r="G87" i="351"/>
  <c r="M81" i="351"/>
  <c r="L81" i="351"/>
  <c r="K81" i="351"/>
  <c r="J81" i="351"/>
  <c r="I81" i="351"/>
  <c r="H81" i="351"/>
  <c r="G81" i="351"/>
  <c r="M75" i="351"/>
  <c r="L75" i="351"/>
  <c r="K75" i="351"/>
  <c r="J75" i="351"/>
  <c r="I75" i="351"/>
  <c r="H75" i="351"/>
  <c r="G75" i="351"/>
  <c r="M69" i="351"/>
  <c r="L69" i="351"/>
  <c r="K69" i="351"/>
  <c r="J69" i="351"/>
  <c r="I69" i="351"/>
  <c r="H69" i="351"/>
  <c r="G69" i="351"/>
  <c r="M63" i="351"/>
  <c r="L63" i="351"/>
  <c r="K63" i="351"/>
  <c r="J63" i="351"/>
  <c r="I63" i="351"/>
  <c r="H63" i="351"/>
  <c r="G63" i="351"/>
  <c r="M57" i="351"/>
  <c r="L57" i="351"/>
  <c r="K57" i="351"/>
  <c r="J57" i="351"/>
  <c r="I57" i="351"/>
  <c r="H57" i="351"/>
  <c r="G57" i="351"/>
  <c r="M51" i="351"/>
  <c r="L51" i="351"/>
  <c r="K51" i="351"/>
  <c r="J51" i="351"/>
  <c r="I51" i="351"/>
  <c r="H51" i="351"/>
  <c r="G51" i="351"/>
  <c r="M45" i="351"/>
  <c r="L45" i="351"/>
  <c r="K45" i="351"/>
  <c r="J45" i="351"/>
  <c r="I45" i="351"/>
  <c r="H45" i="351"/>
  <c r="G45" i="351"/>
  <c r="M39" i="351"/>
  <c r="L39" i="351"/>
  <c r="K39" i="351"/>
  <c r="J39" i="351"/>
  <c r="I39" i="351"/>
  <c r="H39" i="351"/>
  <c r="G39" i="351"/>
  <c r="M33" i="351"/>
  <c r="L33" i="351"/>
  <c r="K33" i="351"/>
  <c r="J33" i="351"/>
  <c r="I33" i="351"/>
  <c r="H33" i="351"/>
  <c r="G33" i="351"/>
  <c r="M27" i="351"/>
  <c r="L27" i="351"/>
  <c r="K27" i="351"/>
  <c r="J27" i="351"/>
  <c r="I27" i="351"/>
  <c r="H27" i="351"/>
  <c r="G27" i="351"/>
  <c r="M21" i="351"/>
  <c r="L21" i="351"/>
  <c r="K21" i="351"/>
  <c r="J21" i="351"/>
  <c r="I21" i="351"/>
  <c r="H21" i="351"/>
  <c r="G21" i="351"/>
  <c r="M15" i="351"/>
  <c r="L15" i="351"/>
  <c r="K15" i="351"/>
  <c r="J15" i="351"/>
  <c r="I15" i="351"/>
  <c r="H15" i="351"/>
  <c r="G15" i="351"/>
  <c r="M9" i="351"/>
  <c r="L9" i="351"/>
  <c r="K9" i="351"/>
  <c r="J9" i="351"/>
  <c r="I9" i="351"/>
  <c r="H9" i="351"/>
  <c r="G9" i="351"/>
  <c r="M267" i="350"/>
  <c r="L267" i="350"/>
  <c r="K267" i="350"/>
  <c r="J267" i="350"/>
  <c r="I267" i="350"/>
  <c r="H267" i="350"/>
  <c r="G267" i="350"/>
  <c r="M261" i="350"/>
  <c r="L261" i="350"/>
  <c r="K261" i="350"/>
  <c r="J261" i="350"/>
  <c r="I261" i="350"/>
  <c r="H261" i="350"/>
  <c r="G261" i="350"/>
  <c r="M255" i="350"/>
  <c r="L255" i="350"/>
  <c r="K255" i="350"/>
  <c r="J255" i="350"/>
  <c r="I255" i="350"/>
  <c r="H255" i="350"/>
  <c r="G255" i="350"/>
  <c r="M249" i="350"/>
  <c r="L249" i="350"/>
  <c r="K249" i="350"/>
  <c r="J249" i="350"/>
  <c r="I249" i="350"/>
  <c r="H249" i="350"/>
  <c r="G249" i="350"/>
  <c r="M243" i="350"/>
  <c r="L243" i="350"/>
  <c r="K243" i="350"/>
  <c r="J243" i="350"/>
  <c r="I243" i="350"/>
  <c r="H243" i="350"/>
  <c r="G243" i="350"/>
  <c r="M237" i="350"/>
  <c r="L237" i="350"/>
  <c r="K237" i="350"/>
  <c r="J237" i="350"/>
  <c r="I237" i="350"/>
  <c r="H237" i="350"/>
  <c r="G237" i="350"/>
  <c r="M231" i="350"/>
  <c r="L231" i="350"/>
  <c r="K231" i="350"/>
  <c r="J231" i="350"/>
  <c r="I231" i="350"/>
  <c r="H231" i="350"/>
  <c r="G231" i="350"/>
  <c r="M225" i="350"/>
  <c r="L225" i="350"/>
  <c r="K225" i="350"/>
  <c r="J225" i="350"/>
  <c r="I225" i="350"/>
  <c r="H225" i="350"/>
  <c r="G225" i="350"/>
  <c r="M219" i="350"/>
  <c r="L219" i="350"/>
  <c r="K219" i="350"/>
  <c r="J219" i="350"/>
  <c r="I219" i="350"/>
  <c r="H219" i="350"/>
  <c r="G219" i="350"/>
  <c r="M213" i="350"/>
  <c r="L213" i="350"/>
  <c r="K213" i="350"/>
  <c r="J213" i="350"/>
  <c r="I213" i="350"/>
  <c r="H213" i="350"/>
  <c r="G213" i="350"/>
  <c r="M207" i="350"/>
  <c r="L207" i="350"/>
  <c r="K207" i="350"/>
  <c r="J207" i="350"/>
  <c r="I207" i="350"/>
  <c r="H207" i="350"/>
  <c r="G207" i="350"/>
  <c r="M201" i="350"/>
  <c r="L201" i="350"/>
  <c r="K201" i="350"/>
  <c r="J201" i="350"/>
  <c r="I201" i="350"/>
  <c r="H201" i="350"/>
  <c r="G201" i="350"/>
  <c r="M195" i="350"/>
  <c r="L195" i="350"/>
  <c r="K195" i="350"/>
  <c r="J195" i="350"/>
  <c r="I195" i="350"/>
  <c r="H195" i="350"/>
  <c r="G195" i="350"/>
  <c r="M189" i="350"/>
  <c r="L189" i="350"/>
  <c r="K189" i="350"/>
  <c r="J189" i="350"/>
  <c r="I189" i="350"/>
  <c r="H189" i="350"/>
  <c r="G189" i="350"/>
  <c r="M183" i="350"/>
  <c r="L183" i="350"/>
  <c r="K183" i="350"/>
  <c r="J183" i="350"/>
  <c r="I183" i="350"/>
  <c r="H183" i="350"/>
  <c r="G183" i="350"/>
  <c r="M177" i="350"/>
  <c r="L177" i="350"/>
  <c r="K177" i="350"/>
  <c r="J177" i="350"/>
  <c r="I177" i="350"/>
  <c r="H177" i="350"/>
  <c r="G177" i="350"/>
  <c r="M171" i="350"/>
  <c r="L171" i="350"/>
  <c r="K171" i="350"/>
  <c r="J171" i="350"/>
  <c r="I171" i="350"/>
  <c r="H171" i="350"/>
  <c r="G171" i="350"/>
  <c r="M165" i="350"/>
  <c r="L165" i="350"/>
  <c r="K165" i="350"/>
  <c r="J165" i="350"/>
  <c r="I165" i="350"/>
  <c r="H165" i="350"/>
  <c r="G165" i="350"/>
  <c r="M159" i="350"/>
  <c r="L159" i="350"/>
  <c r="K159" i="350"/>
  <c r="J159" i="350"/>
  <c r="I159" i="350"/>
  <c r="H159" i="350"/>
  <c r="G159" i="350"/>
  <c r="M153" i="350"/>
  <c r="L153" i="350"/>
  <c r="K153" i="350"/>
  <c r="J153" i="350"/>
  <c r="I153" i="350"/>
  <c r="H153" i="350"/>
  <c r="G153" i="350"/>
  <c r="M147" i="350"/>
  <c r="L147" i="350"/>
  <c r="K147" i="350"/>
  <c r="J147" i="350"/>
  <c r="I147" i="350"/>
  <c r="H147" i="350"/>
  <c r="G147" i="350"/>
  <c r="M141" i="350"/>
  <c r="L141" i="350"/>
  <c r="K141" i="350"/>
  <c r="J141" i="350"/>
  <c r="I141" i="350"/>
  <c r="H141" i="350"/>
  <c r="G141" i="350"/>
  <c r="M135" i="350"/>
  <c r="L135" i="350"/>
  <c r="K135" i="350"/>
  <c r="J135" i="350"/>
  <c r="I135" i="350"/>
  <c r="H135" i="350"/>
  <c r="G135" i="350"/>
  <c r="M129" i="350"/>
  <c r="L129" i="350"/>
  <c r="K129" i="350"/>
  <c r="J129" i="350"/>
  <c r="I129" i="350"/>
  <c r="H129" i="350"/>
  <c r="G129" i="350"/>
  <c r="M123" i="350"/>
  <c r="L123" i="350"/>
  <c r="K123" i="350"/>
  <c r="J123" i="350"/>
  <c r="I123" i="350"/>
  <c r="H123" i="350"/>
  <c r="G123" i="350"/>
  <c r="M117" i="350"/>
  <c r="L117" i="350"/>
  <c r="K117" i="350"/>
  <c r="J117" i="350"/>
  <c r="I117" i="350"/>
  <c r="H117" i="350"/>
  <c r="G117" i="350"/>
  <c r="M111" i="350"/>
  <c r="L111" i="350"/>
  <c r="K111" i="350"/>
  <c r="J111" i="350"/>
  <c r="I111" i="350"/>
  <c r="H111" i="350"/>
  <c r="G111" i="350"/>
  <c r="M105" i="350"/>
  <c r="L105" i="350"/>
  <c r="K105" i="350"/>
  <c r="J105" i="350"/>
  <c r="I105" i="350"/>
  <c r="H105" i="350"/>
  <c r="G105" i="350"/>
  <c r="M99" i="350"/>
  <c r="L99" i="350"/>
  <c r="K99" i="350"/>
  <c r="J99" i="350"/>
  <c r="I99" i="350"/>
  <c r="H99" i="350"/>
  <c r="G99" i="350"/>
  <c r="M93" i="350"/>
  <c r="L93" i="350"/>
  <c r="K93" i="350"/>
  <c r="J93" i="350"/>
  <c r="I93" i="350"/>
  <c r="H93" i="350"/>
  <c r="G93" i="350"/>
  <c r="M87" i="350"/>
  <c r="L87" i="350"/>
  <c r="K87" i="350"/>
  <c r="J87" i="350"/>
  <c r="I87" i="350"/>
  <c r="H87" i="350"/>
  <c r="G87" i="350"/>
  <c r="M81" i="350"/>
  <c r="L81" i="350"/>
  <c r="K81" i="350"/>
  <c r="J81" i="350"/>
  <c r="I81" i="350"/>
  <c r="H81" i="350"/>
  <c r="G81" i="350"/>
  <c r="M75" i="350"/>
  <c r="L75" i="350"/>
  <c r="K75" i="350"/>
  <c r="J75" i="350"/>
  <c r="I75" i="350"/>
  <c r="H75" i="350"/>
  <c r="G75" i="350"/>
  <c r="M69" i="350"/>
  <c r="L69" i="350"/>
  <c r="K69" i="350"/>
  <c r="J69" i="350"/>
  <c r="I69" i="350"/>
  <c r="H69" i="350"/>
  <c r="G69" i="350"/>
  <c r="M63" i="350"/>
  <c r="L63" i="350"/>
  <c r="K63" i="350"/>
  <c r="J63" i="350"/>
  <c r="I63" i="350"/>
  <c r="H63" i="350"/>
  <c r="G63" i="350"/>
  <c r="M57" i="350"/>
  <c r="L57" i="350"/>
  <c r="K57" i="350"/>
  <c r="J57" i="350"/>
  <c r="I57" i="350"/>
  <c r="H57" i="350"/>
  <c r="G57" i="350"/>
  <c r="M51" i="350"/>
  <c r="L51" i="350"/>
  <c r="K51" i="350"/>
  <c r="J51" i="350"/>
  <c r="I51" i="350"/>
  <c r="H51" i="350"/>
  <c r="G51" i="350"/>
  <c r="M45" i="350"/>
  <c r="L45" i="350"/>
  <c r="K45" i="350"/>
  <c r="J45" i="350"/>
  <c r="I45" i="350"/>
  <c r="H45" i="350"/>
  <c r="G45" i="350"/>
  <c r="M39" i="350"/>
  <c r="L39" i="350"/>
  <c r="K39" i="350"/>
  <c r="J39" i="350"/>
  <c r="I39" i="350"/>
  <c r="H39" i="350"/>
  <c r="G39" i="350"/>
  <c r="M33" i="350"/>
  <c r="L33" i="350"/>
  <c r="K33" i="350"/>
  <c r="J33" i="350"/>
  <c r="I33" i="350"/>
  <c r="H33" i="350"/>
  <c r="G33" i="350"/>
  <c r="M27" i="350"/>
  <c r="L27" i="350"/>
  <c r="K27" i="350"/>
  <c r="J27" i="350"/>
  <c r="I27" i="350"/>
  <c r="H27" i="350"/>
  <c r="G27" i="350"/>
  <c r="M21" i="350"/>
  <c r="L21" i="350"/>
  <c r="K21" i="350"/>
  <c r="J21" i="350"/>
  <c r="I21" i="350"/>
  <c r="H21" i="350"/>
  <c r="G21" i="350"/>
  <c r="M15" i="350"/>
  <c r="L15" i="350"/>
  <c r="K15" i="350"/>
  <c r="J15" i="350"/>
  <c r="I15" i="350"/>
  <c r="H15" i="350"/>
  <c r="G15" i="350"/>
  <c r="M9" i="350"/>
  <c r="L9" i="350"/>
  <c r="K9" i="350"/>
  <c r="J9" i="350"/>
  <c r="I9" i="350"/>
  <c r="H9" i="350"/>
  <c r="G9" i="350"/>
  <c r="M267" i="349"/>
  <c r="L267" i="349"/>
  <c r="K267" i="349"/>
  <c r="J267" i="349"/>
  <c r="I267" i="349"/>
  <c r="H267" i="349"/>
  <c r="G267" i="349"/>
  <c r="M261" i="349"/>
  <c r="L261" i="349"/>
  <c r="K261" i="349"/>
  <c r="J261" i="349"/>
  <c r="I261" i="349"/>
  <c r="H261" i="349"/>
  <c r="G261" i="349"/>
  <c r="M255" i="349"/>
  <c r="L255" i="349"/>
  <c r="K255" i="349"/>
  <c r="J255" i="349"/>
  <c r="I255" i="349"/>
  <c r="H255" i="349"/>
  <c r="G255" i="349"/>
  <c r="M249" i="349"/>
  <c r="L249" i="349"/>
  <c r="K249" i="349"/>
  <c r="J249" i="349"/>
  <c r="I249" i="349"/>
  <c r="H249" i="349"/>
  <c r="G249" i="349"/>
  <c r="M243" i="349"/>
  <c r="L243" i="349"/>
  <c r="K243" i="349"/>
  <c r="J243" i="349"/>
  <c r="I243" i="349"/>
  <c r="H243" i="349"/>
  <c r="G243" i="349"/>
  <c r="M237" i="349"/>
  <c r="L237" i="349"/>
  <c r="K237" i="349"/>
  <c r="J237" i="349"/>
  <c r="I237" i="349"/>
  <c r="H237" i="349"/>
  <c r="G237" i="349"/>
  <c r="M231" i="349"/>
  <c r="L231" i="349"/>
  <c r="K231" i="349"/>
  <c r="J231" i="349"/>
  <c r="I231" i="349"/>
  <c r="H231" i="349"/>
  <c r="G231" i="349"/>
  <c r="M225" i="349"/>
  <c r="L225" i="349"/>
  <c r="K225" i="349"/>
  <c r="J225" i="349"/>
  <c r="I225" i="349"/>
  <c r="H225" i="349"/>
  <c r="G225" i="349"/>
  <c r="M219" i="349"/>
  <c r="L219" i="349"/>
  <c r="K219" i="349"/>
  <c r="J219" i="349"/>
  <c r="I219" i="349"/>
  <c r="H219" i="349"/>
  <c r="G219" i="349"/>
  <c r="M213" i="349"/>
  <c r="L213" i="349"/>
  <c r="K213" i="349"/>
  <c r="J213" i="349"/>
  <c r="I213" i="349"/>
  <c r="H213" i="349"/>
  <c r="G213" i="349"/>
  <c r="M207" i="349"/>
  <c r="L207" i="349"/>
  <c r="K207" i="349"/>
  <c r="J207" i="349"/>
  <c r="I207" i="349"/>
  <c r="H207" i="349"/>
  <c r="G207" i="349"/>
  <c r="M201" i="349"/>
  <c r="L201" i="349"/>
  <c r="K201" i="349"/>
  <c r="J201" i="349"/>
  <c r="I201" i="349"/>
  <c r="H201" i="349"/>
  <c r="G201" i="349"/>
  <c r="M195" i="349"/>
  <c r="L195" i="349"/>
  <c r="K195" i="349"/>
  <c r="J195" i="349"/>
  <c r="I195" i="349"/>
  <c r="H195" i="349"/>
  <c r="G195" i="349"/>
  <c r="M189" i="349"/>
  <c r="L189" i="349"/>
  <c r="K189" i="349"/>
  <c r="J189" i="349"/>
  <c r="I189" i="349"/>
  <c r="H189" i="349"/>
  <c r="G189" i="349"/>
  <c r="M183" i="349"/>
  <c r="L183" i="349"/>
  <c r="K183" i="349"/>
  <c r="J183" i="349"/>
  <c r="I183" i="349"/>
  <c r="H183" i="349"/>
  <c r="G183" i="349"/>
  <c r="M177" i="349"/>
  <c r="L177" i="349"/>
  <c r="K177" i="349"/>
  <c r="J177" i="349"/>
  <c r="I177" i="349"/>
  <c r="H177" i="349"/>
  <c r="G177" i="349"/>
  <c r="M171" i="349"/>
  <c r="L171" i="349"/>
  <c r="K171" i="349"/>
  <c r="J171" i="349"/>
  <c r="I171" i="349"/>
  <c r="H171" i="349"/>
  <c r="G171" i="349"/>
  <c r="M165" i="349"/>
  <c r="L165" i="349"/>
  <c r="K165" i="349"/>
  <c r="J165" i="349"/>
  <c r="I165" i="349"/>
  <c r="H165" i="349"/>
  <c r="G165" i="349"/>
  <c r="M159" i="349"/>
  <c r="L159" i="349"/>
  <c r="K159" i="349"/>
  <c r="J159" i="349"/>
  <c r="I159" i="349"/>
  <c r="H159" i="349"/>
  <c r="G159" i="349"/>
  <c r="M153" i="349"/>
  <c r="L153" i="349"/>
  <c r="K153" i="349"/>
  <c r="J153" i="349"/>
  <c r="I153" i="349"/>
  <c r="H153" i="349"/>
  <c r="G153" i="349"/>
  <c r="M147" i="349"/>
  <c r="L147" i="349"/>
  <c r="K147" i="349"/>
  <c r="J147" i="349"/>
  <c r="I147" i="349"/>
  <c r="H147" i="349"/>
  <c r="G147" i="349"/>
  <c r="M141" i="349"/>
  <c r="L141" i="349"/>
  <c r="K141" i="349"/>
  <c r="J141" i="349"/>
  <c r="I141" i="349"/>
  <c r="H141" i="349"/>
  <c r="G141" i="349"/>
  <c r="M135" i="349"/>
  <c r="L135" i="349"/>
  <c r="K135" i="349"/>
  <c r="J135" i="349"/>
  <c r="I135" i="349"/>
  <c r="H135" i="349"/>
  <c r="G135" i="349"/>
  <c r="M129" i="349"/>
  <c r="L129" i="349"/>
  <c r="K129" i="349"/>
  <c r="J129" i="349"/>
  <c r="I129" i="349"/>
  <c r="H129" i="349"/>
  <c r="G129" i="349"/>
  <c r="M123" i="349"/>
  <c r="L123" i="349"/>
  <c r="K123" i="349"/>
  <c r="J123" i="349"/>
  <c r="I123" i="349"/>
  <c r="H123" i="349"/>
  <c r="G123" i="349"/>
  <c r="M117" i="349"/>
  <c r="L117" i="349"/>
  <c r="K117" i="349"/>
  <c r="J117" i="349"/>
  <c r="I117" i="349"/>
  <c r="H117" i="349"/>
  <c r="G117" i="349"/>
  <c r="M111" i="349"/>
  <c r="L111" i="349"/>
  <c r="K111" i="349"/>
  <c r="J111" i="349"/>
  <c r="I111" i="349"/>
  <c r="H111" i="349"/>
  <c r="G111" i="349"/>
  <c r="M105" i="349"/>
  <c r="L105" i="349"/>
  <c r="K105" i="349"/>
  <c r="J105" i="349"/>
  <c r="I105" i="349"/>
  <c r="H105" i="349"/>
  <c r="G105" i="349"/>
  <c r="M99" i="349"/>
  <c r="L99" i="349"/>
  <c r="K99" i="349"/>
  <c r="J99" i="349"/>
  <c r="I99" i="349"/>
  <c r="H99" i="349"/>
  <c r="G99" i="349"/>
  <c r="M93" i="349"/>
  <c r="L93" i="349"/>
  <c r="K93" i="349"/>
  <c r="J93" i="349"/>
  <c r="I93" i="349"/>
  <c r="H93" i="349"/>
  <c r="G93" i="349"/>
  <c r="M87" i="349"/>
  <c r="L87" i="349"/>
  <c r="K87" i="349"/>
  <c r="J87" i="349"/>
  <c r="I87" i="349"/>
  <c r="H87" i="349"/>
  <c r="G87" i="349"/>
  <c r="M81" i="349"/>
  <c r="L81" i="349"/>
  <c r="K81" i="349"/>
  <c r="J81" i="349"/>
  <c r="I81" i="349"/>
  <c r="H81" i="349"/>
  <c r="G81" i="349"/>
  <c r="M75" i="349"/>
  <c r="L75" i="349"/>
  <c r="K75" i="349"/>
  <c r="J75" i="349"/>
  <c r="I75" i="349"/>
  <c r="H75" i="349"/>
  <c r="G75" i="349"/>
  <c r="M69" i="349"/>
  <c r="L69" i="349"/>
  <c r="K69" i="349"/>
  <c r="J69" i="349"/>
  <c r="I69" i="349"/>
  <c r="H69" i="349"/>
  <c r="G69" i="349"/>
  <c r="M63" i="349"/>
  <c r="L63" i="349"/>
  <c r="K63" i="349"/>
  <c r="J63" i="349"/>
  <c r="I63" i="349"/>
  <c r="H63" i="349"/>
  <c r="G63" i="349"/>
  <c r="M57" i="349"/>
  <c r="L57" i="349"/>
  <c r="K57" i="349"/>
  <c r="J57" i="349"/>
  <c r="I57" i="349"/>
  <c r="H57" i="349"/>
  <c r="G57" i="349"/>
  <c r="M51" i="349"/>
  <c r="L51" i="349"/>
  <c r="K51" i="349"/>
  <c r="J51" i="349"/>
  <c r="I51" i="349"/>
  <c r="H51" i="349"/>
  <c r="G51" i="349"/>
  <c r="M45" i="349"/>
  <c r="L45" i="349"/>
  <c r="K45" i="349"/>
  <c r="J45" i="349"/>
  <c r="I45" i="349"/>
  <c r="H45" i="349"/>
  <c r="G45" i="349"/>
  <c r="M39" i="349"/>
  <c r="L39" i="349"/>
  <c r="K39" i="349"/>
  <c r="J39" i="349"/>
  <c r="I39" i="349"/>
  <c r="H39" i="349"/>
  <c r="G39" i="349"/>
  <c r="M33" i="349"/>
  <c r="L33" i="349"/>
  <c r="K33" i="349"/>
  <c r="J33" i="349"/>
  <c r="I33" i="349"/>
  <c r="H33" i="349"/>
  <c r="G33" i="349"/>
  <c r="M27" i="349"/>
  <c r="L27" i="349"/>
  <c r="K27" i="349"/>
  <c r="J27" i="349"/>
  <c r="I27" i="349"/>
  <c r="H27" i="349"/>
  <c r="G27" i="349"/>
  <c r="M21" i="349"/>
  <c r="L21" i="349"/>
  <c r="K21" i="349"/>
  <c r="J21" i="349"/>
  <c r="I21" i="349"/>
  <c r="H21" i="349"/>
  <c r="G21" i="349"/>
  <c r="M15" i="349"/>
  <c r="L15" i="349"/>
  <c r="K15" i="349"/>
  <c r="J15" i="349"/>
  <c r="I15" i="349"/>
  <c r="H15" i="349"/>
  <c r="G15" i="349"/>
  <c r="M9" i="349"/>
  <c r="L9" i="349"/>
  <c r="K9" i="349"/>
  <c r="J9" i="349"/>
  <c r="I9" i="349"/>
  <c r="H9" i="349"/>
  <c r="G9" i="349"/>
  <c r="M267" i="348"/>
  <c r="L267" i="348"/>
  <c r="K267" i="348"/>
  <c r="J267" i="348"/>
  <c r="I267" i="348"/>
  <c r="H267" i="348"/>
  <c r="G267" i="348"/>
  <c r="M261" i="348"/>
  <c r="L261" i="348"/>
  <c r="K261" i="348"/>
  <c r="J261" i="348"/>
  <c r="I261" i="348"/>
  <c r="H261" i="348"/>
  <c r="G261" i="348"/>
  <c r="M255" i="348"/>
  <c r="L255" i="348"/>
  <c r="K255" i="348"/>
  <c r="J255" i="348"/>
  <c r="I255" i="348"/>
  <c r="H255" i="348"/>
  <c r="G255" i="348"/>
  <c r="M249" i="348"/>
  <c r="L249" i="348"/>
  <c r="K249" i="348"/>
  <c r="J249" i="348"/>
  <c r="I249" i="348"/>
  <c r="H249" i="348"/>
  <c r="G249" i="348"/>
  <c r="M243" i="348"/>
  <c r="L243" i="348"/>
  <c r="K243" i="348"/>
  <c r="J243" i="348"/>
  <c r="I243" i="348"/>
  <c r="H243" i="348"/>
  <c r="G243" i="348"/>
  <c r="M237" i="348"/>
  <c r="L237" i="348"/>
  <c r="K237" i="348"/>
  <c r="J237" i="348"/>
  <c r="I237" i="348"/>
  <c r="H237" i="348"/>
  <c r="G237" i="348"/>
  <c r="M231" i="348"/>
  <c r="L231" i="348"/>
  <c r="K231" i="348"/>
  <c r="J231" i="348"/>
  <c r="I231" i="348"/>
  <c r="H231" i="348"/>
  <c r="G231" i="348"/>
  <c r="M225" i="348"/>
  <c r="L225" i="348"/>
  <c r="K225" i="348"/>
  <c r="J225" i="348"/>
  <c r="I225" i="348"/>
  <c r="H225" i="348"/>
  <c r="G225" i="348"/>
  <c r="M219" i="348"/>
  <c r="L219" i="348"/>
  <c r="K219" i="348"/>
  <c r="J219" i="348"/>
  <c r="I219" i="348"/>
  <c r="H219" i="348"/>
  <c r="G219" i="348"/>
  <c r="M213" i="348"/>
  <c r="L213" i="348"/>
  <c r="K213" i="348"/>
  <c r="J213" i="348"/>
  <c r="I213" i="348"/>
  <c r="H213" i="348"/>
  <c r="G213" i="348"/>
  <c r="M207" i="348"/>
  <c r="L207" i="348"/>
  <c r="K207" i="348"/>
  <c r="J207" i="348"/>
  <c r="I207" i="348"/>
  <c r="H207" i="348"/>
  <c r="G207" i="348"/>
  <c r="M201" i="348"/>
  <c r="L201" i="348"/>
  <c r="K201" i="348"/>
  <c r="J201" i="348"/>
  <c r="I201" i="348"/>
  <c r="H201" i="348"/>
  <c r="G201" i="348"/>
  <c r="M195" i="348"/>
  <c r="L195" i="348"/>
  <c r="K195" i="348"/>
  <c r="J195" i="348"/>
  <c r="I195" i="348"/>
  <c r="H195" i="348"/>
  <c r="G195" i="348"/>
  <c r="M189" i="348"/>
  <c r="L189" i="348"/>
  <c r="K189" i="348"/>
  <c r="J189" i="348"/>
  <c r="I189" i="348"/>
  <c r="H189" i="348"/>
  <c r="G189" i="348"/>
  <c r="M183" i="348"/>
  <c r="L183" i="348"/>
  <c r="K183" i="348"/>
  <c r="J183" i="348"/>
  <c r="I183" i="348"/>
  <c r="H183" i="348"/>
  <c r="G183" i="348"/>
  <c r="M177" i="348"/>
  <c r="L177" i="348"/>
  <c r="K177" i="348"/>
  <c r="J177" i="348"/>
  <c r="I177" i="348"/>
  <c r="H177" i="348"/>
  <c r="G177" i="348"/>
  <c r="M171" i="348"/>
  <c r="L171" i="348"/>
  <c r="K171" i="348"/>
  <c r="J171" i="348"/>
  <c r="I171" i="348"/>
  <c r="H171" i="348"/>
  <c r="G171" i="348"/>
  <c r="M165" i="348"/>
  <c r="L165" i="348"/>
  <c r="K165" i="348"/>
  <c r="J165" i="348"/>
  <c r="I165" i="348"/>
  <c r="H165" i="348"/>
  <c r="G165" i="348"/>
  <c r="M159" i="348"/>
  <c r="L159" i="348"/>
  <c r="K159" i="348"/>
  <c r="J159" i="348"/>
  <c r="I159" i="348"/>
  <c r="H159" i="348"/>
  <c r="G159" i="348"/>
  <c r="M153" i="348"/>
  <c r="L153" i="348"/>
  <c r="K153" i="348"/>
  <c r="J153" i="348"/>
  <c r="I153" i="348"/>
  <c r="H153" i="348"/>
  <c r="G153" i="348"/>
  <c r="M147" i="348"/>
  <c r="L147" i="348"/>
  <c r="K147" i="348"/>
  <c r="J147" i="348"/>
  <c r="I147" i="348"/>
  <c r="H147" i="348"/>
  <c r="G147" i="348"/>
  <c r="M141" i="348"/>
  <c r="L141" i="348"/>
  <c r="K141" i="348"/>
  <c r="J141" i="348"/>
  <c r="I141" i="348"/>
  <c r="H141" i="348"/>
  <c r="G141" i="348"/>
  <c r="M135" i="348"/>
  <c r="L135" i="348"/>
  <c r="K135" i="348"/>
  <c r="J135" i="348"/>
  <c r="I135" i="348"/>
  <c r="H135" i="348"/>
  <c r="G135" i="348"/>
  <c r="M129" i="348"/>
  <c r="L129" i="348"/>
  <c r="K129" i="348"/>
  <c r="J129" i="348"/>
  <c r="I129" i="348"/>
  <c r="H129" i="348"/>
  <c r="G129" i="348"/>
  <c r="M123" i="348"/>
  <c r="L123" i="348"/>
  <c r="K123" i="348"/>
  <c r="J123" i="348"/>
  <c r="I123" i="348"/>
  <c r="H123" i="348"/>
  <c r="G123" i="348"/>
  <c r="M117" i="348"/>
  <c r="L117" i="348"/>
  <c r="K117" i="348"/>
  <c r="J117" i="348"/>
  <c r="I117" i="348"/>
  <c r="H117" i="348"/>
  <c r="G117" i="348"/>
  <c r="M111" i="348"/>
  <c r="L111" i="348"/>
  <c r="K111" i="348"/>
  <c r="J111" i="348"/>
  <c r="I111" i="348"/>
  <c r="H111" i="348"/>
  <c r="G111" i="348"/>
  <c r="M105" i="348"/>
  <c r="L105" i="348"/>
  <c r="K105" i="348"/>
  <c r="J105" i="348"/>
  <c r="I105" i="348"/>
  <c r="H105" i="348"/>
  <c r="G105" i="348"/>
  <c r="M99" i="348"/>
  <c r="L99" i="348"/>
  <c r="K99" i="348"/>
  <c r="J99" i="348"/>
  <c r="I99" i="348"/>
  <c r="H99" i="348"/>
  <c r="G99" i="348"/>
  <c r="M93" i="348"/>
  <c r="L93" i="348"/>
  <c r="K93" i="348"/>
  <c r="J93" i="348"/>
  <c r="I93" i="348"/>
  <c r="H93" i="348"/>
  <c r="G93" i="348"/>
  <c r="M87" i="348"/>
  <c r="L87" i="348"/>
  <c r="K87" i="348"/>
  <c r="J87" i="348"/>
  <c r="I87" i="348"/>
  <c r="H87" i="348"/>
  <c r="G87" i="348"/>
  <c r="M81" i="348"/>
  <c r="L81" i="348"/>
  <c r="K81" i="348"/>
  <c r="J81" i="348"/>
  <c r="I81" i="348"/>
  <c r="H81" i="348"/>
  <c r="G81" i="348"/>
  <c r="M75" i="348"/>
  <c r="L75" i="348"/>
  <c r="K75" i="348"/>
  <c r="J75" i="348"/>
  <c r="I75" i="348"/>
  <c r="H75" i="348"/>
  <c r="G75" i="348"/>
  <c r="M69" i="348"/>
  <c r="L69" i="348"/>
  <c r="K69" i="348"/>
  <c r="J69" i="348"/>
  <c r="I69" i="348"/>
  <c r="H69" i="348"/>
  <c r="G69" i="348"/>
  <c r="M63" i="348"/>
  <c r="L63" i="348"/>
  <c r="K63" i="348"/>
  <c r="J63" i="348"/>
  <c r="I63" i="348"/>
  <c r="H63" i="348"/>
  <c r="G63" i="348"/>
  <c r="M57" i="348"/>
  <c r="L57" i="348"/>
  <c r="K57" i="348"/>
  <c r="J57" i="348"/>
  <c r="I57" i="348"/>
  <c r="H57" i="348"/>
  <c r="G57" i="348"/>
  <c r="M51" i="348"/>
  <c r="L51" i="348"/>
  <c r="K51" i="348"/>
  <c r="J51" i="348"/>
  <c r="I51" i="348"/>
  <c r="H51" i="348"/>
  <c r="G51" i="348"/>
  <c r="M45" i="348"/>
  <c r="L45" i="348"/>
  <c r="K45" i="348"/>
  <c r="J45" i="348"/>
  <c r="I45" i="348"/>
  <c r="H45" i="348"/>
  <c r="G45" i="348"/>
  <c r="M39" i="348"/>
  <c r="L39" i="348"/>
  <c r="K39" i="348"/>
  <c r="J39" i="348"/>
  <c r="I39" i="348"/>
  <c r="H39" i="348"/>
  <c r="G39" i="348"/>
  <c r="M33" i="348"/>
  <c r="L33" i="348"/>
  <c r="K33" i="348"/>
  <c r="J33" i="348"/>
  <c r="I33" i="348"/>
  <c r="H33" i="348"/>
  <c r="G33" i="348"/>
  <c r="M27" i="348"/>
  <c r="L27" i="348"/>
  <c r="K27" i="348"/>
  <c r="J27" i="348"/>
  <c r="I27" i="348"/>
  <c r="H27" i="348"/>
  <c r="G27" i="348"/>
  <c r="M21" i="348"/>
  <c r="L21" i="348"/>
  <c r="K21" i="348"/>
  <c r="J21" i="348"/>
  <c r="I21" i="348"/>
  <c r="H21" i="348"/>
  <c r="G21" i="348"/>
  <c r="M15" i="348"/>
  <c r="L15" i="348"/>
  <c r="K15" i="348"/>
  <c r="J15" i="348"/>
  <c r="I15" i="348"/>
  <c r="H15" i="348"/>
  <c r="G15" i="348"/>
  <c r="M9" i="348"/>
  <c r="L9" i="348"/>
  <c r="K9" i="348"/>
  <c r="J9" i="348"/>
  <c r="I9" i="348"/>
  <c r="H9" i="348"/>
  <c r="G9" i="348"/>
  <c r="M267" i="347"/>
  <c r="L267" i="347"/>
  <c r="K267" i="347"/>
  <c r="J267" i="347"/>
  <c r="I267" i="347"/>
  <c r="H267" i="347"/>
  <c r="G267" i="347"/>
  <c r="M261" i="347"/>
  <c r="L261" i="347"/>
  <c r="K261" i="347"/>
  <c r="J261" i="347"/>
  <c r="I261" i="347"/>
  <c r="H261" i="347"/>
  <c r="G261" i="347"/>
  <c r="M255" i="347"/>
  <c r="L255" i="347"/>
  <c r="K255" i="347"/>
  <c r="J255" i="347"/>
  <c r="I255" i="347"/>
  <c r="H255" i="347"/>
  <c r="G255" i="347"/>
  <c r="M249" i="347"/>
  <c r="L249" i="347"/>
  <c r="K249" i="347"/>
  <c r="J249" i="347"/>
  <c r="I249" i="347"/>
  <c r="H249" i="347"/>
  <c r="G249" i="347"/>
  <c r="M243" i="347"/>
  <c r="L243" i="347"/>
  <c r="K243" i="347"/>
  <c r="J243" i="347"/>
  <c r="I243" i="347"/>
  <c r="H243" i="347"/>
  <c r="G243" i="347"/>
  <c r="M237" i="347"/>
  <c r="L237" i="347"/>
  <c r="K237" i="347"/>
  <c r="J237" i="347"/>
  <c r="I237" i="347"/>
  <c r="H237" i="347"/>
  <c r="G237" i="347"/>
  <c r="M231" i="347"/>
  <c r="L231" i="347"/>
  <c r="K231" i="347"/>
  <c r="J231" i="347"/>
  <c r="I231" i="347"/>
  <c r="H231" i="347"/>
  <c r="G231" i="347"/>
  <c r="M225" i="347"/>
  <c r="L225" i="347"/>
  <c r="K225" i="347"/>
  <c r="J225" i="347"/>
  <c r="I225" i="347"/>
  <c r="H225" i="347"/>
  <c r="G225" i="347"/>
  <c r="M219" i="347"/>
  <c r="L219" i="347"/>
  <c r="K219" i="347"/>
  <c r="J219" i="347"/>
  <c r="I219" i="347"/>
  <c r="H219" i="347"/>
  <c r="G219" i="347"/>
  <c r="M213" i="347"/>
  <c r="L213" i="347"/>
  <c r="K213" i="347"/>
  <c r="J213" i="347"/>
  <c r="I213" i="347"/>
  <c r="H213" i="347"/>
  <c r="G213" i="347"/>
  <c r="M207" i="347"/>
  <c r="L207" i="347"/>
  <c r="K207" i="347"/>
  <c r="J207" i="347"/>
  <c r="I207" i="347"/>
  <c r="H207" i="347"/>
  <c r="G207" i="347"/>
  <c r="M201" i="347"/>
  <c r="L201" i="347"/>
  <c r="K201" i="347"/>
  <c r="J201" i="347"/>
  <c r="I201" i="347"/>
  <c r="H201" i="347"/>
  <c r="G201" i="347"/>
  <c r="M195" i="347"/>
  <c r="L195" i="347"/>
  <c r="K195" i="347"/>
  <c r="J195" i="347"/>
  <c r="I195" i="347"/>
  <c r="H195" i="347"/>
  <c r="G195" i="347"/>
  <c r="M189" i="347"/>
  <c r="L189" i="347"/>
  <c r="K189" i="347"/>
  <c r="J189" i="347"/>
  <c r="I189" i="347"/>
  <c r="H189" i="347"/>
  <c r="G189" i="347"/>
  <c r="M183" i="347"/>
  <c r="L183" i="347"/>
  <c r="K183" i="347"/>
  <c r="J183" i="347"/>
  <c r="I183" i="347"/>
  <c r="H183" i="347"/>
  <c r="G183" i="347"/>
  <c r="M177" i="347"/>
  <c r="L177" i="347"/>
  <c r="K177" i="347"/>
  <c r="J177" i="347"/>
  <c r="I177" i="347"/>
  <c r="H177" i="347"/>
  <c r="G177" i="347"/>
  <c r="M171" i="347"/>
  <c r="L171" i="347"/>
  <c r="K171" i="347"/>
  <c r="J171" i="347"/>
  <c r="I171" i="347"/>
  <c r="H171" i="347"/>
  <c r="G171" i="347"/>
  <c r="M165" i="347"/>
  <c r="L165" i="347"/>
  <c r="K165" i="347"/>
  <c r="J165" i="347"/>
  <c r="I165" i="347"/>
  <c r="H165" i="347"/>
  <c r="G165" i="347"/>
  <c r="M159" i="347"/>
  <c r="L159" i="347"/>
  <c r="K159" i="347"/>
  <c r="J159" i="347"/>
  <c r="I159" i="347"/>
  <c r="H159" i="347"/>
  <c r="G159" i="347"/>
  <c r="M153" i="347"/>
  <c r="L153" i="347"/>
  <c r="K153" i="347"/>
  <c r="J153" i="347"/>
  <c r="I153" i="347"/>
  <c r="H153" i="347"/>
  <c r="G153" i="347"/>
  <c r="M147" i="347"/>
  <c r="L147" i="347"/>
  <c r="K147" i="347"/>
  <c r="J147" i="347"/>
  <c r="I147" i="347"/>
  <c r="H147" i="347"/>
  <c r="G147" i="347"/>
  <c r="M141" i="347"/>
  <c r="L141" i="347"/>
  <c r="K141" i="347"/>
  <c r="J141" i="347"/>
  <c r="I141" i="347"/>
  <c r="H141" i="347"/>
  <c r="G141" i="347"/>
  <c r="M135" i="347"/>
  <c r="L135" i="347"/>
  <c r="K135" i="347"/>
  <c r="J135" i="347"/>
  <c r="I135" i="347"/>
  <c r="H135" i="347"/>
  <c r="G135" i="347"/>
  <c r="M129" i="347"/>
  <c r="L129" i="347"/>
  <c r="K129" i="347"/>
  <c r="J129" i="347"/>
  <c r="I129" i="347"/>
  <c r="H129" i="347"/>
  <c r="G129" i="347"/>
  <c r="M123" i="347"/>
  <c r="L123" i="347"/>
  <c r="K123" i="347"/>
  <c r="J123" i="347"/>
  <c r="I123" i="347"/>
  <c r="H123" i="347"/>
  <c r="G123" i="347"/>
  <c r="M117" i="347"/>
  <c r="L117" i="347"/>
  <c r="K117" i="347"/>
  <c r="J117" i="347"/>
  <c r="I117" i="347"/>
  <c r="H117" i="347"/>
  <c r="G117" i="347"/>
  <c r="M111" i="347"/>
  <c r="L111" i="347"/>
  <c r="K111" i="347"/>
  <c r="J111" i="347"/>
  <c r="I111" i="347"/>
  <c r="H111" i="347"/>
  <c r="G111" i="347"/>
  <c r="M105" i="347"/>
  <c r="L105" i="347"/>
  <c r="K105" i="347"/>
  <c r="J105" i="347"/>
  <c r="I105" i="347"/>
  <c r="H105" i="347"/>
  <c r="G105" i="347"/>
  <c r="M99" i="347"/>
  <c r="L99" i="347"/>
  <c r="K99" i="347"/>
  <c r="J99" i="347"/>
  <c r="I99" i="347"/>
  <c r="H99" i="347"/>
  <c r="G99" i="347"/>
  <c r="M93" i="347"/>
  <c r="L93" i="347"/>
  <c r="K93" i="347"/>
  <c r="J93" i="347"/>
  <c r="I93" i="347"/>
  <c r="H93" i="347"/>
  <c r="G93" i="347"/>
  <c r="M87" i="347"/>
  <c r="L87" i="347"/>
  <c r="K87" i="347"/>
  <c r="J87" i="347"/>
  <c r="I87" i="347"/>
  <c r="H87" i="347"/>
  <c r="G87" i="347"/>
  <c r="M81" i="347"/>
  <c r="L81" i="347"/>
  <c r="K81" i="347"/>
  <c r="J81" i="347"/>
  <c r="I81" i="347"/>
  <c r="H81" i="347"/>
  <c r="G81" i="347"/>
  <c r="M75" i="347"/>
  <c r="L75" i="347"/>
  <c r="K75" i="347"/>
  <c r="J75" i="347"/>
  <c r="I75" i="347"/>
  <c r="H75" i="347"/>
  <c r="G75" i="347"/>
  <c r="M69" i="347"/>
  <c r="L69" i="347"/>
  <c r="K69" i="347"/>
  <c r="J69" i="347"/>
  <c r="I69" i="347"/>
  <c r="H69" i="347"/>
  <c r="G69" i="347"/>
  <c r="M63" i="347"/>
  <c r="L63" i="347"/>
  <c r="K63" i="347"/>
  <c r="J63" i="347"/>
  <c r="I63" i="347"/>
  <c r="H63" i="347"/>
  <c r="G63" i="347"/>
  <c r="M57" i="347"/>
  <c r="L57" i="347"/>
  <c r="K57" i="347"/>
  <c r="J57" i="347"/>
  <c r="I57" i="347"/>
  <c r="H57" i="347"/>
  <c r="G57" i="347"/>
  <c r="M51" i="347"/>
  <c r="L51" i="347"/>
  <c r="K51" i="347"/>
  <c r="J51" i="347"/>
  <c r="I51" i="347"/>
  <c r="H51" i="347"/>
  <c r="G51" i="347"/>
  <c r="M45" i="347"/>
  <c r="L45" i="347"/>
  <c r="K45" i="347"/>
  <c r="J45" i="347"/>
  <c r="I45" i="347"/>
  <c r="H45" i="347"/>
  <c r="G45" i="347"/>
  <c r="M39" i="347"/>
  <c r="L39" i="347"/>
  <c r="K39" i="347"/>
  <c r="J39" i="347"/>
  <c r="I39" i="347"/>
  <c r="H39" i="347"/>
  <c r="G39" i="347"/>
  <c r="M33" i="347"/>
  <c r="L33" i="347"/>
  <c r="K33" i="347"/>
  <c r="J33" i="347"/>
  <c r="I33" i="347"/>
  <c r="H33" i="347"/>
  <c r="G33" i="347"/>
  <c r="M27" i="347"/>
  <c r="L27" i="347"/>
  <c r="K27" i="347"/>
  <c r="J27" i="347"/>
  <c r="I27" i="347"/>
  <c r="H27" i="347"/>
  <c r="G27" i="347"/>
  <c r="M21" i="347"/>
  <c r="L21" i="347"/>
  <c r="K21" i="347"/>
  <c r="J21" i="347"/>
  <c r="I21" i="347"/>
  <c r="H21" i="347"/>
  <c r="G21" i="347"/>
  <c r="M15" i="347"/>
  <c r="L15" i="347"/>
  <c r="K15" i="347"/>
  <c r="J15" i="347"/>
  <c r="I15" i="347"/>
  <c r="H15" i="347"/>
  <c r="G15" i="347"/>
  <c r="M9" i="347"/>
  <c r="L9" i="347"/>
  <c r="K9" i="347"/>
  <c r="J9" i="347"/>
  <c r="I9" i="347"/>
  <c r="H9" i="347"/>
  <c r="G9" i="347"/>
  <c r="M267" i="346"/>
  <c r="L267" i="346"/>
  <c r="K267" i="346"/>
  <c r="J267" i="346"/>
  <c r="I267" i="346"/>
  <c r="H267" i="346"/>
  <c r="G267" i="346"/>
  <c r="M261" i="346"/>
  <c r="L261" i="346"/>
  <c r="K261" i="346"/>
  <c r="J261" i="346"/>
  <c r="I261" i="346"/>
  <c r="H261" i="346"/>
  <c r="G261" i="346"/>
  <c r="M255" i="346"/>
  <c r="L255" i="346"/>
  <c r="K255" i="346"/>
  <c r="J255" i="346"/>
  <c r="I255" i="346"/>
  <c r="H255" i="346"/>
  <c r="G255" i="346"/>
  <c r="M249" i="346"/>
  <c r="L249" i="346"/>
  <c r="K249" i="346"/>
  <c r="J249" i="346"/>
  <c r="I249" i="346"/>
  <c r="H249" i="346"/>
  <c r="G249" i="346"/>
  <c r="M243" i="346"/>
  <c r="L243" i="346"/>
  <c r="K243" i="346"/>
  <c r="J243" i="346"/>
  <c r="I243" i="346"/>
  <c r="H243" i="346"/>
  <c r="G243" i="346"/>
  <c r="M237" i="346"/>
  <c r="L237" i="346"/>
  <c r="K237" i="346"/>
  <c r="J237" i="346"/>
  <c r="I237" i="346"/>
  <c r="H237" i="346"/>
  <c r="G237" i="346"/>
  <c r="M231" i="346"/>
  <c r="L231" i="346"/>
  <c r="K231" i="346"/>
  <c r="J231" i="346"/>
  <c r="I231" i="346"/>
  <c r="H231" i="346"/>
  <c r="G231" i="346"/>
  <c r="M225" i="346"/>
  <c r="L225" i="346"/>
  <c r="K225" i="346"/>
  <c r="J225" i="346"/>
  <c r="I225" i="346"/>
  <c r="H225" i="346"/>
  <c r="G225" i="346"/>
  <c r="M219" i="346"/>
  <c r="L219" i="346"/>
  <c r="K219" i="346"/>
  <c r="J219" i="346"/>
  <c r="I219" i="346"/>
  <c r="H219" i="346"/>
  <c r="G219" i="346"/>
  <c r="M213" i="346"/>
  <c r="L213" i="346"/>
  <c r="K213" i="346"/>
  <c r="J213" i="346"/>
  <c r="I213" i="346"/>
  <c r="H213" i="346"/>
  <c r="G213" i="346"/>
  <c r="M207" i="346"/>
  <c r="L207" i="346"/>
  <c r="K207" i="346"/>
  <c r="J207" i="346"/>
  <c r="I207" i="346"/>
  <c r="H207" i="346"/>
  <c r="G207" i="346"/>
  <c r="M201" i="346"/>
  <c r="L201" i="346"/>
  <c r="K201" i="346"/>
  <c r="J201" i="346"/>
  <c r="I201" i="346"/>
  <c r="H201" i="346"/>
  <c r="G201" i="346"/>
  <c r="M195" i="346"/>
  <c r="L195" i="346"/>
  <c r="K195" i="346"/>
  <c r="J195" i="346"/>
  <c r="I195" i="346"/>
  <c r="H195" i="346"/>
  <c r="G195" i="346"/>
  <c r="M189" i="346"/>
  <c r="L189" i="346"/>
  <c r="K189" i="346"/>
  <c r="J189" i="346"/>
  <c r="I189" i="346"/>
  <c r="H189" i="346"/>
  <c r="G189" i="346"/>
  <c r="M183" i="346"/>
  <c r="L183" i="346"/>
  <c r="K183" i="346"/>
  <c r="J183" i="346"/>
  <c r="I183" i="346"/>
  <c r="H183" i="346"/>
  <c r="G183" i="346"/>
  <c r="M177" i="346"/>
  <c r="L177" i="346"/>
  <c r="K177" i="346"/>
  <c r="J177" i="346"/>
  <c r="I177" i="346"/>
  <c r="H177" i="346"/>
  <c r="G177" i="346"/>
  <c r="M171" i="346"/>
  <c r="L171" i="346"/>
  <c r="K171" i="346"/>
  <c r="J171" i="346"/>
  <c r="I171" i="346"/>
  <c r="H171" i="346"/>
  <c r="G171" i="346"/>
  <c r="M165" i="346"/>
  <c r="L165" i="346"/>
  <c r="K165" i="346"/>
  <c r="J165" i="346"/>
  <c r="I165" i="346"/>
  <c r="H165" i="346"/>
  <c r="G165" i="346"/>
  <c r="M159" i="346"/>
  <c r="L159" i="346"/>
  <c r="K159" i="346"/>
  <c r="J159" i="346"/>
  <c r="I159" i="346"/>
  <c r="H159" i="346"/>
  <c r="G159" i="346"/>
  <c r="M153" i="346"/>
  <c r="L153" i="346"/>
  <c r="K153" i="346"/>
  <c r="J153" i="346"/>
  <c r="I153" i="346"/>
  <c r="H153" i="346"/>
  <c r="G153" i="346"/>
  <c r="M147" i="346"/>
  <c r="L147" i="346"/>
  <c r="K147" i="346"/>
  <c r="J147" i="346"/>
  <c r="I147" i="346"/>
  <c r="H147" i="346"/>
  <c r="G147" i="346"/>
  <c r="M141" i="346"/>
  <c r="L141" i="346"/>
  <c r="K141" i="346"/>
  <c r="J141" i="346"/>
  <c r="I141" i="346"/>
  <c r="H141" i="346"/>
  <c r="G141" i="346"/>
  <c r="M135" i="346"/>
  <c r="L135" i="346"/>
  <c r="K135" i="346"/>
  <c r="J135" i="346"/>
  <c r="I135" i="346"/>
  <c r="H135" i="346"/>
  <c r="G135" i="346"/>
  <c r="M129" i="346"/>
  <c r="L129" i="346"/>
  <c r="K129" i="346"/>
  <c r="J129" i="346"/>
  <c r="I129" i="346"/>
  <c r="H129" i="346"/>
  <c r="G129" i="346"/>
  <c r="M123" i="346"/>
  <c r="L123" i="346"/>
  <c r="K123" i="346"/>
  <c r="J123" i="346"/>
  <c r="I123" i="346"/>
  <c r="H123" i="346"/>
  <c r="G123" i="346"/>
  <c r="M117" i="346"/>
  <c r="L117" i="346"/>
  <c r="K117" i="346"/>
  <c r="J117" i="346"/>
  <c r="I117" i="346"/>
  <c r="H117" i="346"/>
  <c r="G117" i="346"/>
  <c r="M111" i="346"/>
  <c r="L111" i="346"/>
  <c r="K111" i="346"/>
  <c r="J111" i="346"/>
  <c r="I111" i="346"/>
  <c r="H111" i="346"/>
  <c r="G111" i="346"/>
  <c r="M105" i="346"/>
  <c r="L105" i="346"/>
  <c r="K105" i="346"/>
  <c r="J105" i="346"/>
  <c r="I105" i="346"/>
  <c r="H105" i="346"/>
  <c r="G105" i="346"/>
  <c r="M99" i="346"/>
  <c r="L99" i="346"/>
  <c r="K99" i="346"/>
  <c r="J99" i="346"/>
  <c r="I99" i="346"/>
  <c r="H99" i="346"/>
  <c r="G99" i="346"/>
  <c r="M93" i="346"/>
  <c r="L93" i="346"/>
  <c r="K93" i="346"/>
  <c r="J93" i="346"/>
  <c r="I93" i="346"/>
  <c r="H93" i="346"/>
  <c r="G93" i="346"/>
  <c r="M87" i="346"/>
  <c r="L87" i="346"/>
  <c r="K87" i="346"/>
  <c r="J87" i="346"/>
  <c r="I87" i="346"/>
  <c r="H87" i="346"/>
  <c r="G87" i="346"/>
  <c r="M81" i="346"/>
  <c r="L81" i="346"/>
  <c r="K81" i="346"/>
  <c r="J81" i="346"/>
  <c r="I81" i="346"/>
  <c r="H81" i="346"/>
  <c r="G81" i="346"/>
  <c r="M75" i="346"/>
  <c r="L75" i="346"/>
  <c r="K75" i="346"/>
  <c r="J75" i="346"/>
  <c r="I75" i="346"/>
  <c r="H75" i="346"/>
  <c r="G75" i="346"/>
  <c r="M69" i="346"/>
  <c r="L69" i="346"/>
  <c r="K69" i="346"/>
  <c r="J69" i="346"/>
  <c r="I69" i="346"/>
  <c r="H69" i="346"/>
  <c r="G69" i="346"/>
  <c r="M63" i="346"/>
  <c r="L63" i="346"/>
  <c r="K63" i="346"/>
  <c r="J63" i="346"/>
  <c r="I63" i="346"/>
  <c r="H63" i="346"/>
  <c r="G63" i="346"/>
  <c r="M57" i="346"/>
  <c r="L57" i="346"/>
  <c r="K57" i="346"/>
  <c r="J57" i="346"/>
  <c r="I57" i="346"/>
  <c r="H57" i="346"/>
  <c r="G57" i="346"/>
  <c r="M51" i="346"/>
  <c r="L51" i="346"/>
  <c r="K51" i="346"/>
  <c r="J51" i="346"/>
  <c r="I51" i="346"/>
  <c r="H51" i="346"/>
  <c r="G51" i="346"/>
  <c r="M45" i="346"/>
  <c r="L45" i="346"/>
  <c r="K45" i="346"/>
  <c r="J45" i="346"/>
  <c r="I45" i="346"/>
  <c r="H45" i="346"/>
  <c r="G45" i="346"/>
  <c r="M39" i="346"/>
  <c r="L39" i="346"/>
  <c r="K39" i="346"/>
  <c r="J39" i="346"/>
  <c r="I39" i="346"/>
  <c r="H39" i="346"/>
  <c r="G39" i="346"/>
  <c r="M33" i="346"/>
  <c r="L33" i="346"/>
  <c r="K33" i="346"/>
  <c r="J33" i="346"/>
  <c r="I33" i="346"/>
  <c r="H33" i="346"/>
  <c r="G33" i="346"/>
  <c r="M27" i="346"/>
  <c r="L27" i="346"/>
  <c r="K27" i="346"/>
  <c r="J27" i="346"/>
  <c r="I27" i="346"/>
  <c r="H27" i="346"/>
  <c r="G27" i="346"/>
  <c r="M21" i="346"/>
  <c r="L21" i="346"/>
  <c r="K21" i="346"/>
  <c r="J21" i="346"/>
  <c r="I21" i="346"/>
  <c r="H21" i="346"/>
  <c r="G21" i="346"/>
  <c r="M15" i="346"/>
  <c r="L15" i="346"/>
  <c r="K15" i="346"/>
  <c r="J15" i="346"/>
  <c r="I15" i="346"/>
  <c r="H15" i="346"/>
  <c r="G15" i="346"/>
  <c r="M9" i="346"/>
  <c r="L9" i="346"/>
  <c r="K9" i="346"/>
  <c r="J9" i="346"/>
  <c r="I9" i="346"/>
  <c r="H9" i="346"/>
  <c r="G9" i="346"/>
  <c r="M267" i="345"/>
  <c r="L267" i="345"/>
  <c r="K267" i="345"/>
  <c r="J267" i="345"/>
  <c r="I267" i="345"/>
  <c r="H267" i="345"/>
  <c r="G267" i="345"/>
  <c r="M261" i="345"/>
  <c r="L261" i="345"/>
  <c r="K261" i="345"/>
  <c r="J261" i="345"/>
  <c r="I261" i="345"/>
  <c r="H261" i="345"/>
  <c r="G261" i="345"/>
  <c r="M255" i="345"/>
  <c r="L255" i="345"/>
  <c r="K255" i="345"/>
  <c r="J255" i="345"/>
  <c r="I255" i="345"/>
  <c r="H255" i="345"/>
  <c r="G255" i="345"/>
  <c r="M249" i="345"/>
  <c r="L249" i="345"/>
  <c r="K249" i="345"/>
  <c r="J249" i="345"/>
  <c r="I249" i="345"/>
  <c r="H249" i="345"/>
  <c r="G249" i="345"/>
  <c r="M243" i="345"/>
  <c r="L243" i="345"/>
  <c r="K243" i="345"/>
  <c r="J243" i="345"/>
  <c r="I243" i="345"/>
  <c r="H243" i="345"/>
  <c r="G243" i="345"/>
  <c r="M237" i="345"/>
  <c r="L237" i="345"/>
  <c r="K237" i="345"/>
  <c r="J237" i="345"/>
  <c r="I237" i="345"/>
  <c r="H237" i="345"/>
  <c r="G237" i="345"/>
  <c r="M231" i="345"/>
  <c r="L231" i="345"/>
  <c r="K231" i="345"/>
  <c r="J231" i="345"/>
  <c r="I231" i="345"/>
  <c r="H231" i="345"/>
  <c r="G231" i="345"/>
  <c r="M225" i="345"/>
  <c r="L225" i="345"/>
  <c r="K225" i="345"/>
  <c r="J225" i="345"/>
  <c r="I225" i="345"/>
  <c r="H225" i="345"/>
  <c r="G225" i="345"/>
  <c r="M219" i="345"/>
  <c r="L219" i="345"/>
  <c r="K219" i="345"/>
  <c r="J219" i="345"/>
  <c r="I219" i="345"/>
  <c r="H219" i="345"/>
  <c r="G219" i="345"/>
  <c r="M213" i="345"/>
  <c r="L213" i="345"/>
  <c r="K213" i="345"/>
  <c r="J213" i="345"/>
  <c r="I213" i="345"/>
  <c r="H213" i="345"/>
  <c r="G213" i="345"/>
  <c r="M207" i="345"/>
  <c r="L207" i="345"/>
  <c r="K207" i="345"/>
  <c r="J207" i="345"/>
  <c r="I207" i="345"/>
  <c r="H207" i="345"/>
  <c r="G207" i="345"/>
  <c r="M201" i="345"/>
  <c r="L201" i="345"/>
  <c r="K201" i="345"/>
  <c r="J201" i="345"/>
  <c r="I201" i="345"/>
  <c r="H201" i="345"/>
  <c r="G201" i="345"/>
  <c r="M195" i="345"/>
  <c r="L195" i="345"/>
  <c r="K195" i="345"/>
  <c r="J195" i="345"/>
  <c r="I195" i="345"/>
  <c r="H195" i="345"/>
  <c r="G195" i="345"/>
  <c r="M189" i="345"/>
  <c r="L189" i="345"/>
  <c r="K189" i="345"/>
  <c r="J189" i="345"/>
  <c r="I189" i="345"/>
  <c r="H189" i="345"/>
  <c r="G189" i="345"/>
  <c r="M183" i="345"/>
  <c r="L183" i="345"/>
  <c r="K183" i="345"/>
  <c r="J183" i="345"/>
  <c r="I183" i="345"/>
  <c r="H183" i="345"/>
  <c r="G183" i="345"/>
  <c r="M177" i="345"/>
  <c r="L177" i="345"/>
  <c r="K177" i="345"/>
  <c r="J177" i="345"/>
  <c r="I177" i="345"/>
  <c r="H177" i="345"/>
  <c r="G177" i="345"/>
  <c r="M171" i="345"/>
  <c r="L171" i="345"/>
  <c r="K171" i="345"/>
  <c r="J171" i="345"/>
  <c r="I171" i="345"/>
  <c r="H171" i="345"/>
  <c r="G171" i="345"/>
  <c r="M165" i="345"/>
  <c r="L165" i="345"/>
  <c r="K165" i="345"/>
  <c r="J165" i="345"/>
  <c r="I165" i="345"/>
  <c r="H165" i="345"/>
  <c r="G165" i="345"/>
  <c r="M159" i="345"/>
  <c r="L159" i="345"/>
  <c r="K159" i="345"/>
  <c r="J159" i="345"/>
  <c r="I159" i="345"/>
  <c r="H159" i="345"/>
  <c r="G159" i="345"/>
  <c r="M153" i="345"/>
  <c r="L153" i="345"/>
  <c r="K153" i="345"/>
  <c r="J153" i="345"/>
  <c r="I153" i="345"/>
  <c r="H153" i="345"/>
  <c r="G153" i="345"/>
  <c r="M147" i="345"/>
  <c r="L147" i="345"/>
  <c r="K147" i="345"/>
  <c r="J147" i="345"/>
  <c r="I147" i="345"/>
  <c r="H147" i="345"/>
  <c r="G147" i="345"/>
  <c r="M141" i="345"/>
  <c r="L141" i="345"/>
  <c r="K141" i="345"/>
  <c r="J141" i="345"/>
  <c r="I141" i="345"/>
  <c r="H141" i="345"/>
  <c r="G141" i="345"/>
  <c r="M135" i="345"/>
  <c r="L135" i="345"/>
  <c r="K135" i="345"/>
  <c r="J135" i="345"/>
  <c r="I135" i="345"/>
  <c r="H135" i="345"/>
  <c r="G135" i="345"/>
  <c r="M129" i="345"/>
  <c r="L129" i="345"/>
  <c r="K129" i="345"/>
  <c r="J129" i="345"/>
  <c r="I129" i="345"/>
  <c r="H129" i="345"/>
  <c r="G129" i="345"/>
  <c r="M123" i="345"/>
  <c r="L123" i="345"/>
  <c r="K123" i="345"/>
  <c r="J123" i="345"/>
  <c r="I123" i="345"/>
  <c r="H123" i="345"/>
  <c r="G123" i="345"/>
  <c r="M117" i="345"/>
  <c r="L117" i="345"/>
  <c r="K117" i="345"/>
  <c r="J117" i="345"/>
  <c r="I117" i="345"/>
  <c r="H117" i="345"/>
  <c r="G117" i="345"/>
  <c r="M111" i="345"/>
  <c r="L111" i="345"/>
  <c r="K111" i="345"/>
  <c r="J111" i="345"/>
  <c r="I111" i="345"/>
  <c r="H111" i="345"/>
  <c r="G111" i="345"/>
  <c r="M105" i="345"/>
  <c r="L105" i="345"/>
  <c r="K105" i="345"/>
  <c r="J105" i="345"/>
  <c r="I105" i="345"/>
  <c r="H105" i="345"/>
  <c r="G105" i="345"/>
  <c r="M99" i="345"/>
  <c r="L99" i="345"/>
  <c r="K99" i="345"/>
  <c r="J99" i="345"/>
  <c r="I99" i="345"/>
  <c r="H99" i="345"/>
  <c r="G99" i="345"/>
  <c r="M93" i="345"/>
  <c r="L93" i="345"/>
  <c r="K93" i="345"/>
  <c r="J93" i="345"/>
  <c r="I93" i="345"/>
  <c r="H93" i="345"/>
  <c r="G93" i="345"/>
  <c r="M87" i="345"/>
  <c r="L87" i="345"/>
  <c r="K87" i="345"/>
  <c r="J87" i="345"/>
  <c r="I87" i="345"/>
  <c r="H87" i="345"/>
  <c r="G87" i="345"/>
  <c r="M81" i="345"/>
  <c r="L81" i="345"/>
  <c r="K81" i="345"/>
  <c r="J81" i="345"/>
  <c r="I81" i="345"/>
  <c r="H81" i="345"/>
  <c r="G81" i="345"/>
  <c r="M75" i="345"/>
  <c r="L75" i="345"/>
  <c r="K75" i="345"/>
  <c r="J75" i="345"/>
  <c r="I75" i="345"/>
  <c r="H75" i="345"/>
  <c r="G75" i="345"/>
  <c r="M69" i="345"/>
  <c r="L69" i="345"/>
  <c r="K69" i="345"/>
  <c r="J69" i="345"/>
  <c r="I69" i="345"/>
  <c r="H69" i="345"/>
  <c r="G69" i="345"/>
  <c r="M63" i="345"/>
  <c r="L63" i="345"/>
  <c r="K63" i="345"/>
  <c r="J63" i="345"/>
  <c r="I63" i="345"/>
  <c r="H63" i="345"/>
  <c r="G63" i="345"/>
  <c r="M57" i="345"/>
  <c r="L57" i="345"/>
  <c r="K57" i="345"/>
  <c r="J57" i="345"/>
  <c r="I57" i="345"/>
  <c r="H57" i="345"/>
  <c r="G57" i="345"/>
  <c r="M51" i="345"/>
  <c r="L51" i="345"/>
  <c r="K51" i="345"/>
  <c r="J51" i="345"/>
  <c r="I51" i="345"/>
  <c r="H51" i="345"/>
  <c r="G51" i="345"/>
  <c r="M45" i="345"/>
  <c r="L45" i="345"/>
  <c r="K45" i="345"/>
  <c r="J45" i="345"/>
  <c r="I45" i="345"/>
  <c r="H45" i="345"/>
  <c r="G45" i="345"/>
  <c r="M39" i="345"/>
  <c r="L39" i="345"/>
  <c r="K39" i="345"/>
  <c r="J39" i="345"/>
  <c r="I39" i="345"/>
  <c r="H39" i="345"/>
  <c r="G39" i="345"/>
  <c r="M33" i="345"/>
  <c r="L33" i="345"/>
  <c r="K33" i="345"/>
  <c r="J33" i="345"/>
  <c r="I33" i="345"/>
  <c r="H33" i="345"/>
  <c r="G33" i="345"/>
  <c r="M27" i="345"/>
  <c r="L27" i="345"/>
  <c r="K27" i="345"/>
  <c r="J27" i="345"/>
  <c r="I27" i="345"/>
  <c r="H27" i="345"/>
  <c r="G27" i="345"/>
  <c r="M21" i="345"/>
  <c r="L21" i="345"/>
  <c r="K21" i="345"/>
  <c r="J21" i="345"/>
  <c r="I21" i="345"/>
  <c r="H21" i="345"/>
  <c r="G21" i="345"/>
  <c r="M15" i="345"/>
  <c r="L15" i="345"/>
  <c r="K15" i="345"/>
  <c r="J15" i="345"/>
  <c r="I15" i="345"/>
  <c r="H15" i="345"/>
  <c r="G15" i="345"/>
  <c r="M9" i="345"/>
  <c r="L9" i="345"/>
  <c r="K9" i="345"/>
  <c r="J9" i="345"/>
  <c r="I9" i="345"/>
  <c r="H9" i="345"/>
  <c r="G9" i="345"/>
  <c r="M267" i="344"/>
  <c r="L267" i="344"/>
  <c r="K267" i="344"/>
  <c r="J267" i="344"/>
  <c r="I267" i="344"/>
  <c r="H267" i="344"/>
  <c r="G267" i="344"/>
  <c r="M261" i="344"/>
  <c r="L261" i="344"/>
  <c r="K261" i="344"/>
  <c r="J261" i="344"/>
  <c r="I261" i="344"/>
  <c r="H261" i="344"/>
  <c r="G261" i="344"/>
  <c r="M255" i="344"/>
  <c r="L255" i="344"/>
  <c r="K255" i="344"/>
  <c r="J255" i="344"/>
  <c r="I255" i="344"/>
  <c r="H255" i="344"/>
  <c r="G255" i="344"/>
  <c r="M249" i="344"/>
  <c r="L249" i="344"/>
  <c r="K249" i="344"/>
  <c r="J249" i="344"/>
  <c r="I249" i="344"/>
  <c r="H249" i="344"/>
  <c r="G249" i="344"/>
  <c r="M243" i="344"/>
  <c r="L243" i="344"/>
  <c r="K243" i="344"/>
  <c r="J243" i="344"/>
  <c r="I243" i="344"/>
  <c r="H243" i="344"/>
  <c r="G243" i="344"/>
  <c r="M237" i="344"/>
  <c r="L237" i="344"/>
  <c r="K237" i="344"/>
  <c r="J237" i="344"/>
  <c r="I237" i="344"/>
  <c r="H237" i="344"/>
  <c r="G237" i="344"/>
  <c r="M231" i="344"/>
  <c r="L231" i="344"/>
  <c r="K231" i="344"/>
  <c r="J231" i="344"/>
  <c r="I231" i="344"/>
  <c r="H231" i="344"/>
  <c r="G231" i="344"/>
  <c r="M225" i="344"/>
  <c r="L225" i="344"/>
  <c r="K225" i="344"/>
  <c r="J225" i="344"/>
  <c r="I225" i="344"/>
  <c r="H225" i="344"/>
  <c r="G225" i="344"/>
  <c r="M219" i="344"/>
  <c r="L219" i="344"/>
  <c r="K219" i="344"/>
  <c r="J219" i="344"/>
  <c r="I219" i="344"/>
  <c r="H219" i="344"/>
  <c r="G219" i="344"/>
  <c r="M213" i="344"/>
  <c r="L213" i="344"/>
  <c r="K213" i="344"/>
  <c r="J213" i="344"/>
  <c r="I213" i="344"/>
  <c r="H213" i="344"/>
  <c r="G213" i="344"/>
  <c r="M207" i="344"/>
  <c r="L207" i="344"/>
  <c r="K207" i="344"/>
  <c r="J207" i="344"/>
  <c r="I207" i="344"/>
  <c r="H207" i="344"/>
  <c r="G207" i="344"/>
  <c r="M201" i="344"/>
  <c r="L201" i="344"/>
  <c r="K201" i="344"/>
  <c r="J201" i="344"/>
  <c r="I201" i="344"/>
  <c r="H201" i="344"/>
  <c r="G201" i="344"/>
  <c r="M195" i="344"/>
  <c r="L195" i="344"/>
  <c r="K195" i="344"/>
  <c r="J195" i="344"/>
  <c r="I195" i="344"/>
  <c r="H195" i="344"/>
  <c r="G195" i="344"/>
  <c r="M189" i="344"/>
  <c r="L189" i="344"/>
  <c r="K189" i="344"/>
  <c r="J189" i="344"/>
  <c r="I189" i="344"/>
  <c r="H189" i="344"/>
  <c r="G189" i="344"/>
  <c r="M183" i="344"/>
  <c r="L183" i="344"/>
  <c r="K183" i="344"/>
  <c r="J183" i="344"/>
  <c r="I183" i="344"/>
  <c r="H183" i="344"/>
  <c r="G183" i="344"/>
  <c r="M177" i="344"/>
  <c r="L177" i="344"/>
  <c r="K177" i="344"/>
  <c r="J177" i="344"/>
  <c r="I177" i="344"/>
  <c r="H177" i="344"/>
  <c r="G177" i="344"/>
  <c r="M171" i="344"/>
  <c r="L171" i="344"/>
  <c r="K171" i="344"/>
  <c r="J171" i="344"/>
  <c r="I171" i="344"/>
  <c r="H171" i="344"/>
  <c r="G171" i="344"/>
  <c r="M165" i="344"/>
  <c r="L165" i="344"/>
  <c r="K165" i="344"/>
  <c r="J165" i="344"/>
  <c r="I165" i="344"/>
  <c r="H165" i="344"/>
  <c r="G165" i="344"/>
  <c r="M159" i="344"/>
  <c r="L159" i="344"/>
  <c r="K159" i="344"/>
  <c r="J159" i="344"/>
  <c r="I159" i="344"/>
  <c r="H159" i="344"/>
  <c r="G159" i="344"/>
  <c r="M153" i="344"/>
  <c r="L153" i="344"/>
  <c r="K153" i="344"/>
  <c r="J153" i="344"/>
  <c r="I153" i="344"/>
  <c r="H153" i="344"/>
  <c r="G153" i="344"/>
  <c r="M147" i="344"/>
  <c r="L147" i="344"/>
  <c r="K147" i="344"/>
  <c r="J147" i="344"/>
  <c r="I147" i="344"/>
  <c r="H147" i="344"/>
  <c r="G147" i="344"/>
  <c r="M141" i="344"/>
  <c r="L141" i="344"/>
  <c r="K141" i="344"/>
  <c r="J141" i="344"/>
  <c r="I141" i="344"/>
  <c r="H141" i="344"/>
  <c r="G141" i="344"/>
  <c r="M135" i="344"/>
  <c r="L135" i="344"/>
  <c r="K135" i="344"/>
  <c r="J135" i="344"/>
  <c r="I135" i="344"/>
  <c r="H135" i="344"/>
  <c r="G135" i="344"/>
  <c r="M129" i="344"/>
  <c r="L129" i="344"/>
  <c r="K129" i="344"/>
  <c r="J129" i="344"/>
  <c r="I129" i="344"/>
  <c r="H129" i="344"/>
  <c r="G129" i="344"/>
  <c r="M123" i="344"/>
  <c r="L123" i="344"/>
  <c r="K123" i="344"/>
  <c r="J123" i="344"/>
  <c r="I123" i="344"/>
  <c r="H123" i="344"/>
  <c r="G123" i="344"/>
  <c r="M117" i="344"/>
  <c r="L117" i="344"/>
  <c r="K117" i="344"/>
  <c r="J117" i="344"/>
  <c r="I117" i="344"/>
  <c r="H117" i="344"/>
  <c r="G117" i="344"/>
  <c r="M111" i="344"/>
  <c r="L111" i="344"/>
  <c r="K111" i="344"/>
  <c r="J111" i="344"/>
  <c r="I111" i="344"/>
  <c r="H111" i="344"/>
  <c r="G111" i="344"/>
  <c r="M105" i="344"/>
  <c r="L105" i="344"/>
  <c r="K105" i="344"/>
  <c r="J105" i="344"/>
  <c r="I105" i="344"/>
  <c r="H105" i="344"/>
  <c r="G105" i="344"/>
  <c r="M99" i="344"/>
  <c r="L99" i="344"/>
  <c r="K99" i="344"/>
  <c r="J99" i="344"/>
  <c r="I99" i="344"/>
  <c r="H99" i="344"/>
  <c r="G99" i="344"/>
  <c r="M93" i="344"/>
  <c r="L93" i="344"/>
  <c r="K93" i="344"/>
  <c r="J93" i="344"/>
  <c r="I93" i="344"/>
  <c r="H93" i="344"/>
  <c r="G93" i="344"/>
  <c r="M87" i="344"/>
  <c r="L87" i="344"/>
  <c r="K87" i="344"/>
  <c r="J87" i="344"/>
  <c r="I87" i="344"/>
  <c r="H87" i="344"/>
  <c r="G87" i="344"/>
  <c r="M81" i="344"/>
  <c r="L81" i="344"/>
  <c r="K81" i="344"/>
  <c r="J81" i="344"/>
  <c r="I81" i="344"/>
  <c r="H81" i="344"/>
  <c r="G81" i="344"/>
  <c r="M75" i="344"/>
  <c r="L75" i="344"/>
  <c r="K75" i="344"/>
  <c r="J75" i="344"/>
  <c r="I75" i="344"/>
  <c r="H75" i="344"/>
  <c r="G75" i="344"/>
  <c r="M69" i="344"/>
  <c r="L69" i="344"/>
  <c r="K69" i="344"/>
  <c r="J69" i="344"/>
  <c r="I69" i="344"/>
  <c r="H69" i="344"/>
  <c r="G69" i="344"/>
  <c r="M63" i="344"/>
  <c r="L63" i="344"/>
  <c r="K63" i="344"/>
  <c r="J63" i="344"/>
  <c r="I63" i="344"/>
  <c r="H63" i="344"/>
  <c r="G63" i="344"/>
  <c r="M57" i="344"/>
  <c r="L57" i="344"/>
  <c r="K57" i="344"/>
  <c r="J57" i="344"/>
  <c r="I57" i="344"/>
  <c r="H57" i="344"/>
  <c r="G57" i="344"/>
  <c r="M51" i="344"/>
  <c r="L51" i="344"/>
  <c r="K51" i="344"/>
  <c r="J51" i="344"/>
  <c r="I51" i="344"/>
  <c r="H51" i="344"/>
  <c r="G51" i="344"/>
  <c r="M45" i="344"/>
  <c r="L45" i="344"/>
  <c r="K45" i="344"/>
  <c r="J45" i="344"/>
  <c r="I45" i="344"/>
  <c r="H45" i="344"/>
  <c r="G45" i="344"/>
  <c r="M39" i="344"/>
  <c r="L39" i="344"/>
  <c r="K39" i="344"/>
  <c r="J39" i="344"/>
  <c r="I39" i="344"/>
  <c r="H39" i="344"/>
  <c r="G39" i="344"/>
  <c r="M33" i="344"/>
  <c r="L33" i="344"/>
  <c r="K33" i="344"/>
  <c r="J33" i="344"/>
  <c r="I33" i="344"/>
  <c r="H33" i="344"/>
  <c r="G33" i="344"/>
  <c r="M27" i="344"/>
  <c r="L27" i="344"/>
  <c r="K27" i="344"/>
  <c r="J27" i="344"/>
  <c r="I27" i="344"/>
  <c r="H27" i="344"/>
  <c r="G27" i="344"/>
  <c r="M21" i="344"/>
  <c r="L21" i="344"/>
  <c r="K21" i="344"/>
  <c r="J21" i="344"/>
  <c r="I21" i="344"/>
  <c r="H21" i="344"/>
  <c r="G21" i="344"/>
  <c r="M15" i="344"/>
  <c r="L15" i="344"/>
  <c r="K15" i="344"/>
  <c r="J15" i="344"/>
  <c r="I15" i="344"/>
  <c r="H15" i="344"/>
  <c r="G15" i="344"/>
  <c r="M9" i="344"/>
  <c r="L9" i="344"/>
  <c r="K9" i="344"/>
  <c r="J9" i="344"/>
  <c r="I9" i="344"/>
  <c r="H9" i="344"/>
  <c r="G9" i="344"/>
  <c r="M267" i="343"/>
  <c r="L267" i="343"/>
  <c r="K267" i="343"/>
  <c r="J267" i="343"/>
  <c r="I267" i="343"/>
  <c r="H267" i="343"/>
  <c r="G267" i="343"/>
  <c r="M261" i="343"/>
  <c r="L261" i="343"/>
  <c r="K261" i="343"/>
  <c r="J261" i="343"/>
  <c r="I261" i="343"/>
  <c r="H261" i="343"/>
  <c r="G261" i="343"/>
  <c r="M255" i="343"/>
  <c r="L255" i="343"/>
  <c r="K255" i="343"/>
  <c r="J255" i="343"/>
  <c r="I255" i="343"/>
  <c r="H255" i="343"/>
  <c r="G255" i="343"/>
  <c r="M249" i="343"/>
  <c r="L249" i="343"/>
  <c r="K249" i="343"/>
  <c r="J249" i="343"/>
  <c r="I249" i="343"/>
  <c r="H249" i="343"/>
  <c r="G249" i="343"/>
  <c r="M243" i="343"/>
  <c r="L243" i="343"/>
  <c r="K243" i="343"/>
  <c r="J243" i="343"/>
  <c r="I243" i="343"/>
  <c r="H243" i="343"/>
  <c r="G243" i="343"/>
  <c r="M237" i="343"/>
  <c r="L237" i="343"/>
  <c r="K237" i="343"/>
  <c r="J237" i="343"/>
  <c r="I237" i="343"/>
  <c r="H237" i="343"/>
  <c r="G237" i="343"/>
  <c r="M231" i="343"/>
  <c r="L231" i="343"/>
  <c r="K231" i="343"/>
  <c r="J231" i="343"/>
  <c r="I231" i="343"/>
  <c r="H231" i="343"/>
  <c r="G231" i="343"/>
  <c r="M225" i="343"/>
  <c r="L225" i="343"/>
  <c r="K225" i="343"/>
  <c r="J225" i="343"/>
  <c r="I225" i="343"/>
  <c r="H225" i="343"/>
  <c r="G225" i="343"/>
  <c r="M219" i="343"/>
  <c r="L219" i="343"/>
  <c r="K219" i="343"/>
  <c r="J219" i="343"/>
  <c r="I219" i="343"/>
  <c r="H219" i="343"/>
  <c r="G219" i="343"/>
  <c r="M213" i="343"/>
  <c r="L213" i="343"/>
  <c r="K213" i="343"/>
  <c r="J213" i="343"/>
  <c r="I213" i="343"/>
  <c r="H213" i="343"/>
  <c r="G213" i="343"/>
  <c r="M207" i="343"/>
  <c r="L207" i="343"/>
  <c r="K207" i="343"/>
  <c r="J207" i="343"/>
  <c r="I207" i="343"/>
  <c r="H207" i="343"/>
  <c r="G207" i="343"/>
  <c r="M201" i="343"/>
  <c r="L201" i="343"/>
  <c r="K201" i="343"/>
  <c r="J201" i="343"/>
  <c r="I201" i="343"/>
  <c r="H201" i="343"/>
  <c r="G201" i="343"/>
  <c r="M195" i="343"/>
  <c r="L195" i="343"/>
  <c r="K195" i="343"/>
  <c r="J195" i="343"/>
  <c r="I195" i="343"/>
  <c r="H195" i="343"/>
  <c r="G195" i="343"/>
  <c r="M189" i="343"/>
  <c r="L189" i="343"/>
  <c r="K189" i="343"/>
  <c r="J189" i="343"/>
  <c r="I189" i="343"/>
  <c r="H189" i="343"/>
  <c r="G189" i="343"/>
  <c r="M183" i="343"/>
  <c r="L183" i="343"/>
  <c r="K183" i="343"/>
  <c r="J183" i="343"/>
  <c r="I183" i="343"/>
  <c r="H183" i="343"/>
  <c r="G183" i="343"/>
  <c r="M177" i="343"/>
  <c r="L177" i="343"/>
  <c r="K177" i="343"/>
  <c r="J177" i="343"/>
  <c r="I177" i="343"/>
  <c r="H177" i="343"/>
  <c r="G177" i="343"/>
  <c r="M171" i="343"/>
  <c r="L171" i="343"/>
  <c r="K171" i="343"/>
  <c r="J171" i="343"/>
  <c r="I171" i="343"/>
  <c r="H171" i="343"/>
  <c r="G171" i="343"/>
  <c r="M165" i="343"/>
  <c r="L165" i="343"/>
  <c r="K165" i="343"/>
  <c r="J165" i="343"/>
  <c r="I165" i="343"/>
  <c r="H165" i="343"/>
  <c r="G165" i="343"/>
  <c r="M159" i="343"/>
  <c r="L159" i="343"/>
  <c r="K159" i="343"/>
  <c r="J159" i="343"/>
  <c r="I159" i="343"/>
  <c r="H159" i="343"/>
  <c r="G159" i="343"/>
  <c r="M153" i="343"/>
  <c r="L153" i="343"/>
  <c r="K153" i="343"/>
  <c r="J153" i="343"/>
  <c r="I153" i="343"/>
  <c r="H153" i="343"/>
  <c r="G153" i="343"/>
  <c r="M147" i="343"/>
  <c r="L147" i="343"/>
  <c r="K147" i="343"/>
  <c r="J147" i="343"/>
  <c r="I147" i="343"/>
  <c r="H147" i="343"/>
  <c r="G147" i="343"/>
  <c r="M141" i="343"/>
  <c r="L141" i="343"/>
  <c r="K141" i="343"/>
  <c r="J141" i="343"/>
  <c r="I141" i="343"/>
  <c r="H141" i="343"/>
  <c r="G141" i="343"/>
  <c r="M135" i="343"/>
  <c r="L135" i="343"/>
  <c r="K135" i="343"/>
  <c r="J135" i="343"/>
  <c r="I135" i="343"/>
  <c r="H135" i="343"/>
  <c r="G135" i="343"/>
  <c r="M129" i="343"/>
  <c r="L129" i="343"/>
  <c r="K129" i="343"/>
  <c r="J129" i="343"/>
  <c r="I129" i="343"/>
  <c r="H129" i="343"/>
  <c r="G129" i="343"/>
  <c r="M123" i="343"/>
  <c r="L123" i="343"/>
  <c r="K123" i="343"/>
  <c r="J123" i="343"/>
  <c r="I123" i="343"/>
  <c r="H123" i="343"/>
  <c r="G123" i="343"/>
  <c r="M117" i="343"/>
  <c r="L117" i="343"/>
  <c r="K117" i="343"/>
  <c r="J117" i="343"/>
  <c r="I117" i="343"/>
  <c r="H117" i="343"/>
  <c r="G117" i="343"/>
  <c r="M111" i="343"/>
  <c r="L111" i="343"/>
  <c r="K111" i="343"/>
  <c r="J111" i="343"/>
  <c r="I111" i="343"/>
  <c r="H111" i="343"/>
  <c r="G111" i="343"/>
  <c r="M105" i="343"/>
  <c r="L105" i="343"/>
  <c r="K105" i="343"/>
  <c r="J105" i="343"/>
  <c r="I105" i="343"/>
  <c r="H105" i="343"/>
  <c r="G105" i="343"/>
  <c r="M99" i="343"/>
  <c r="L99" i="343"/>
  <c r="K99" i="343"/>
  <c r="J99" i="343"/>
  <c r="I99" i="343"/>
  <c r="H99" i="343"/>
  <c r="G99" i="343"/>
  <c r="M93" i="343"/>
  <c r="L93" i="343"/>
  <c r="K93" i="343"/>
  <c r="J93" i="343"/>
  <c r="I93" i="343"/>
  <c r="H93" i="343"/>
  <c r="G93" i="343"/>
  <c r="M87" i="343"/>
  <c r="L87" i="343"/>
  <c r="K87" i="343"/>
  <c r="J87" i="343"/>
  <c r="I87" i="343"/>
  <c r="H87" i="343"/>
  <c r="G87" i="343"/>
  <c r="M81" i="343"/>
  <c r="L81" i="343"/>
  <c r="K81" i="343"/>
  <c r="J81" i="343"/>
  <c r="I81" i="343"/>
  <c r="H81" i="343"/>
  <c r="G81" i="343"/>
  <c r="M75" i="343"/>
  <c r="L75" i="343"/>
  <c r="K75" i="343"/>
  <c r="J75" i="343"/>
  <c r="I75" i="343"/>
  <c r="H75" i="343"/>
  <c r="G75" i="343"/>
  <c r="M69" i="343"/>
  <c r="L69" i="343"/>
  <c r="K69" i="343"/>
  <c r="J69" i="343"/>
  <c r="I69" i="343"/>
  <c r="H69" i="343"/>
  <c r="G69" i="343"/>
  <c r="M63" i="343"/>
  <c r="L63" i="343"/>
  <c r="K63" i="343"/>
  <c r="J63" i="343"/>
  <c r="I63" i="343"/>
  <c r="H63" i="343"/>
  <c r="G63" i="343"/>
  <c r="M57" i="343"/>
  <c r="L57" i="343"/>
  <c r="K57" i="343"/>
  <c r="J57" i="343"/>
  <c r="I57" i="343"/>
  <c r="H57" i="343"/>
  <c r="G57" i="343"/>
  <c r="M51" i="343"/>
  <c r="L51" i="343"/>
  <c r="K51" i="343"/>
  <c r="J51" i="343"/>
  <c r="I51" i="343"/>
  <c r="H51" i="343"/>
  <c r="G51" i="343"/>
  <c r="M45" i="343"/>
  <c r="L45" i="343"/>
  <c r="K45" i="343"/>
  <c r="J45" i="343"/>
  <c r="I45" i="343"/>
  <c r="H45" i="343"/>
  <c r="G45" i="343"/>
  <c r="M39" i="343"/>
  <c r="L39" i="343"/>
  <c r="K39" i="343"/>
  <c r="J39" i="343"/>
  <c r="I39" i="343"/>
  <c r="H39" i="343"/>
  <c r="G39" i="343"/>
  <c r="M33" i="343"/>
  <c r="L33" i="343"/>
  <c r="K33" i="343"/>
  <c r="J33" i="343"/>
  <c r="I33" i="343"/>
  <c r="H33" i="343"/>
  <c r="G33" i="343"/>
  <c r="M27" i="343"/>
  <c r="L27" i="343"/>
  <c r="K27" i="343"/>
  <c r="J27" i="343"/>
  <c r="I27" i="343"/>
  <c r="H27" i="343"/>
  <c r="G27" i="343"/>
  <c r="M21" i="343"/>
  <c r="L21" i="343"/>
  <c r="K21" i="343"/>
  <c r="J21" i="343"/>
  <c r="I21" i="343"/>
  <c r="H21" i="343"/>
  <c r="G21" i="343"/>
  <c r="M15" i="343"/>
  <c r="L15" i="343"/>
  <c r="K15" i="343"/>
  <c r="J15" i="343"/>
  <c r="I15" i="343"/>
  <c r="H15" i="343"/>
  <c r="G15" i="343"/>
  <c r="M9" i="343"/>
  <c r="L9" i="343"/>
  <c r="K9" i="343"/>
  <c r="J9" i="343"/>
  <c r="I9" i="343"/>
  <c r="H9" i="343"/>
  <c r="G9" i="343"/>
  <c r="M267" i="342"/>
  <c r="L267" i="342"/>
  <c r="K267" i="342"/>
  <c r="J267" i="342"/>
  <c r="I267" i="342"/>
  <c r="H267" i="342"/>
  <c r="G267" i="342"/>
  <c r="M261" i="342"/>
  <c r="L261" i="342"/>
  <c r="K261" i="342"/>
  <c r="J261" i="342"/>
  <c r="I261" i="342"/>
  <c r="H261" i="342"/>
  <c r="G261" i="342"/>
  <c r="M255" i="342"/>
  <c r="L255" i="342"/>
  <c r="K255" i="342"/>
  <c r="J255" i="342"/>
  <c r="I255" i="342"/>
  <c r="H255" i="342"/>
  <c r="G255" i="342"/>
  <c r="M249" i="342"/>
  <c r="L249" i="342"/>
  <c r="K249" i="342"/>
  <c r="J249" i="342"/>
  <c r="I249" i="342"/>
  <c r="H249" i="342"/>
  <c r="G249" i="342"/>
  <c r="M243" i="342"/>
  <c r="L243" i="342"/>
  <c r="K243" i="342"/>
  <c r="J243" i="342"/>
  <c r="I243" i="342"/>
  <c r="H243" i="342"/>
  <c r="G243" i="342"/>
  <c r="M237" i="342"/>
  <c r="L237" i="342"/>
  <c r="K237" i="342"/>
  <c r="J237" i="342"/>
  <c r="I237" i="342"/>
  <c r="H237" i="342"/>
  <c r="G237" i="342"/>
  <c r="M231" i="342"/>
  <c r="L231" i="342"/>
  <c r="K231" i="342"/>
  <c r="J231" i="342"/>
  <c r="I231" i="342"/>
  <c r="H231" i="342"/>
  <c r="G231" i="342"/>
  <c r="M225" i="342"/>
  <c r="L225" i="342"/>
  <c r="K225" i="342"/>
  <c r="J225" i="342"/>
  <c r="I225" i="342"/>
  <c r="H225" i="342"/>
  <c r="G225" i="342"/>
  <c r="M219" i="342"/>
  <c r="L219" i="342"/>
  <c r="K219" i="342"/>
  <c r="J219" i="342"/>
  <c r="I219" i="342"/>
  <c r="H219" i="342"/>
  <c r="G219" i="342"/>
  <c r="M213" i="342"/>
  <c r="L213" i="342"/>
  <c r="K213" i="342"/>
  <c r="J213" i="342"/>
  <c r="I213" i="342"/>
  <c r="H213" i="342"/>
  <c r="G213" i="342"/>
  <c r="M207" i="342"/>
  <c r="L207" i="342"/>
  <c r="K207" i="342"/>
  <c r="J207" i="342"/>
  <c r="I207" i="342"/>
  <c r="H207" i="342"/>
  <c r="G207" i="342"/>
  <c r="M201" i="342"/>
  <c r="L201" i="342"/>
  <c r="K201" i="342"/>
  <c r="J201" i="342"/>
  <c r="I201" i="342"/>
  <c r="H201" i="342"/>
  <c r="G201" i="342"/>
  <c r="M195" i="342"/>
  <c r="L195" i="342"/>
  <c r="K195" i="342"/>
  <c r="J195" i="342"/>
  <c r="I195" i="342"/>
  <c r="H195" i="342"/>
  <c r="G195" i="342"/>
  <c r="M189" i="342"/>
  <c r="L189" i="342"/>
  <c r="K189" i="342"/>
  <c r="J189" i="342"/>
  <c r="I189" i="342"/>
  <c r="H189" i="342"/>
  <c r="G189" i="342"/>
  <c r="M183" i="342"/>
  <c r="L183" i="342"/>
  <c r="K183" i="342"/>
  <c r="J183" i="342"/>
  <c r="I183" i="342"/>
  <c r="H183" i="342"/>
  <c r="G183" i="342"/>
  <c r="M177" i="342"/>
  <c r="L177" i="342"/>
  <c r="K177" i="342"/>
  <c r="J177" i="342"/>
  <c r="I177" i="342"/>
  <c r="H177" i="342"/>
  <c r="G177" i="342"/>
  <c r="M171" i="342"/>
  <c r="L171" i="342"/>
  <c r="K171" i="342"/>
  <c r="J171" i="342"/>
  <c r="I171" i="342"/>
  <c r="H171" i="342"/>
  <c r="G171" i="342"/>
  <c r="M165" i="342"/>
  <c r="L165" i="342"/>
  <c r="K165" i="342"/>
  <c r="J165" i="342"/>
  <c r="I165" i="342"/>
  <c r="H165" i="342"/>
  <c r="G165" i="342"/>
  <c r="M159" i="342"/>
  <c r="L159" i="342"/>
  <c r="K159" i="342"/>
  <c r="J159" i="342"/>
  <c r="I159" i="342"/>
  <c r="H159" i="342"/>
  <c r="G159" i="342"/>
  <c r="M153" i="342"/>
  <c r="L153" i="342"/>
  <c r="K153" i="342"/>
  <c r="J153" i="342"/>
  <c r="I153" i="342"/>
  <c r="H153" i="342"/>
  <c r="G153" i="342"/>
  <c r="M147" i="342"/>
  <c r="L147" i="342"/>
  <c r="K147" i="342"/>
  <c r="J147" i="342"/>
  <c r="I147" i="342"/>
  <c r="H147" i="342"/>
  <c r="G147" i="342"/>
  <c r="M141" i="342"/>
  <c r="L141" i="342"/>
  <c r="K141" i="342"/>
  <c r="J141" i="342"/>
  <c r="I141" i="342"/>
  <c r="H141" i="342"/>
  <c r="G141" i="342"/>
  <c r="M135" i="342"/>
  <c r="L135" i="342"/>
  <c r="K135" i="342"/>
  <c r="J135" i="342"/>
  <c r="I135" i="342"/>
  <c r="H135" i="342"/>
  <c r="G135" i="342"/>
  <c r="M129" i="342"/>
  <c r="L129" i="342"/>
  <c r="K129" i="342"/>
  <c r="J129" i="342"/>
  <c r="I129" i="342"/>
  <c r="H129" i="342"/>
  <c r="G129" i="342"/>
  <c r="M123" i="342"/>
  <c r="L123" i="342"/>
  <c r="K123" i="342"/>
  <c r="J123" i="342"/>
  <c r="I123" i="342"/>
  <c r="H123" i="342"/>
  <c r="G123" i="342"/>
  <c r="M117" i="342"/>
  <c r="L117" i="342"/>
  <c r="K117" i="342"/>
  <c r="J117" i="342"/>
  <c r="I117" i="342"/>
  <c r="H117" i="342"/>
  <c r="G117" i="342"/>
  <c r="M111" i="342"/>
  <c r="L111" i="342"/>
  <c r="K111" i="342"/>
  <c r="J111" i="342"/>
  <c r="I111" i="342"/>
  <c r="H111" i="342"/>
  <c r="G111" i="342"/>
  <c r="M105" i="342"/>
  <c r="L105" i="342"/>
  <c r="K105" i="342"/>
  <c r="J105" i="342"/>
  <c r="I105" i="342"/>
  <c r="H105" i="342"/>
  <c r="G105" i="342"/>
  <c r="M99" i="342"/>
  <c r="L99" i="342"/>
  <c r="K99" i="342"/>
  <c r="J99" i="342"/>
  <c r="I99" i="342"/>
  <c r="H99" i="342"/>
  <c r="G99" i="342"/>
  <c r="M93" i="342"/>
  <c r="L93" i="342"/>
  <c r="K93" i="342"/>
  <c r="J93" i="342"/>
  <c r="I93" i="342"/>
  <c r="H93" i="342"/>
  <c r="G93" i="342"/>
  <c r="M87" i="342"/>
  <c r="L87" i="342"/>
  <c r="K87" i="342"/>
  <c r="J87" i="342"/>
  <c r="I87" i="342"/>
  <c r="H87" i="342"/>
  <c r="G87" i="342"/>
  <c r="M81" i="342"/>
  <c r="L81" i="342"/>
  <c r="K81" i="342"/>
  <c r="J81" i="342"/>
  <c r="I81" i="342"/>
  <c r="H81" i="342"/>
  <c r="G81" i="342"/>
  <c r="M75" i="342"/>
  <c r="L75" i="342"/>
  <c r="K75" i="342"/>
  <c r="J75" i="342"/>
  <c r="I75" i="342"/>
  <c r="H75" i="342"/>
  <c r="G75" i="342"/>
  <c r="M69" i="342"/>
  <c r="L69" i="342"/>
  <c r="K69" i="342"/>
  <c r="J69" i="342"/>
  <c r="I69" i="342"/>
  <c r="H69" i="342"/>
  <c r="G69" i="342"/>
  <c r="M63" i="342"/>
  <c r="L63" i="342"/>
  <c r="K63" i="342"/>
  <c r="J63" i="342"/>
  <c r="I63" i="342"/>
  <c r="H63" i="342"/>
  <c r="G63" i="342"/>
  <c r="M57" i="342"/>
  <c r="L57" i="342"/>
  <c r="K57" i="342"/>
  <c r="J57" i="342"/>
  <c r="I57" i="342"/>
  <c r="H57" i="342"/>
  <c r="G57" i="342"/>
  <c r="M51" i="342"/>
  <c r="L51" i="342"/>
  <c r="K51" i="342"/>
  <c r="J51" i="342"/>
  <c r="I51" i="342"/>
  <c r="H51" i="342"/>
  <c r="G51" i="342"/>
  <c r="M45" i="342"/>
  <c r="L45" i="342"/>
  <c r="K45" i="342"/>
  <c r="J45" i="342"/>
  <c r="I45" i="342"/>
  <c r="H45" i="342"/>
  <c r="G45" i="342"/>
  <c r="M39" i="342"/>
  <c r="L39" i="342"/>
  <c r="K39" i="342"/>
  <c r="J39" i="342"/>
  <c r="I39" i="342"/>
  <c r="H39" i="342"/>
  <c r="G39" i="342"/>
  <c r="M33" i="342"/>
  <c r="L33" i="342"/>
  <c r="K33" i="342"/>
  <c r="J33" i="342"/>
  <c r="I33" i="342"/>
  <c r="H33" i="342"/>
  <c r="G33" i="342"/>
  <c r="M27" i="342"/>
  <c r="L27" i="342"/>
  <c r="K27" i="342"/>
  <c r="J27" i="342"/>
  <c r="I27" i="342"/>
  <c r="H27" i="342"/>
  <c r="G27" i="342"/>
  <c r="M21" i="342"/>
  <c r="L21" i="342"/>
  <c r="K21" i="342"/>
  <c r="J21" i="342"/>
  <c r="I21" i="342"/>
  <c r="H21" i="342"/>
  <c r="G21" i="342"/>
  <c r="M15" i="342"/>
  <c r="L15" i="342"/>
  <c r="K15" i="342"/>
  <c r="J15" i="342"/>
  <c r="I15" i="342"/>
  <c r="H15" i="342"/>
  <c r="G15" i="342"/>
  <c r="M9" i="342"/>
  <c r="L9" i="342"/>
  <c r="K9" i="342"/>
  <c r="J9" i="342"/>
  <c r="I9" i="342"/>
  <c r="H9" i="342"/>
  <c r="G9" i="342"/>
  <c r="M267" i="341"/>
  <c r="L267" i="341"/>
  <c r="K267" i="341"/>
  <c r="J267" i="341"/>
  <c r="I267" i="341"/>
  <c r="H267" i="341"/>
  <c r="G267" i="341"/>
  <c r="M261" i="341"/>
  <c r="L261" i="341"/>
  <c r="K261" i="341"/>
  <c r="J261" i="341"/>
  <c r="I261" i="341"/>
  <c r="H261" i="341"/>
  <c r="G261" i="341"/>
  <c r="M255" i="341"/>
  <c r="L255" i="341"/>
  <c r="K255" i="341"/>
  <c r="J255" i="341"/>
  <c r="I255" i="341"/>
  <c r="H255" i="341"/>
  <c r="G255" i="341"/>
  <c r="M249" i="341"/>
  <c r="L249" i="341"/>
  <c r="K249" i="341"/>
  <c r="J249" i="341"/>
  <c r="I249" i="341"/>
  <c r="H249" i="341"/>
  <c r="G249" i="341"/>
  <c r="M243" i="341"/>
  <c r="L243" i="341"/>
  <c r="K243" i="341"/>
  <c r="J243" i="341"/>
  <c r="I243" i="341"/>
  <c r="H243" i="341"/>
  <c r="G243" i="341"/>
  <c r="M237" i="341"/>
  <c r="L237" i="341"/>
  <c r="K237" i="341"/>
  <c r="J237" i="341"/>
  <c r="I237" i="341"/>
  <c r="H237" i="341"/>
  <c r="G237" i="341"/>
  <c r="M231" i="341"/>
  <c r="L231" i="341"/>
  <c r="K231" i="341"/>
  <c r="J231" i="341"/>
  <c r="I231" i="341"/>
  <c r="H231" i="341"/>
  <c r="G231" i="341"/>
  <c r="M225" i="341"/>
  <c r="L225" i="341"/>
  <c r="K225" i="341"/>
  <c r="J225" i="341"/>
  <c r="I225" i="341"/>
  <c r="H225" i="341"/>
  <c r="G225" i="341"/>
  <c r="M219" i="341"/>
  <c r="L219" i="341"/>
  <c r="K219" i="341"/>
  <c r="J219" i="341"/>
  <c r="I219" i="341"/>
  <c r="H219" i="341"/>
  <c r="G219" i="341"/>
  <c r="M213" i="341"/>
  <c r="L213" i="341"/>
  <c r="K213" i="341"/>
  <c r="J213" i="341"/>
  <c r="I213" i="341"/>
  <c r="H213" i="341"/>
  <c r="G213" i="341"/>
  <c r="M207" i="341"/>
  <c r="L207" i="341"/>
  <c r="K207" i="341"/>
  <c r="J207" i="341"/>
  <c r="I207" i="341"/>
  <c r="H207" i="341"/>
  <c r="G207" i="341"/>
  <c r="M201" i="341"/>
  <c r="L201" i="341"/>
  <c r="K201" i="341"/>
  <c r="J201" i="341"/>
  <c r="I201" i="341"/>
  <c r="H201" i="341"/>
  <c r="G201" i="341"/>
  <c r="M195" i="341"/>
  <c r="L195" i="341"/>
  <c r="K195" i="341"/>
  <c r="J195" i="341"/>
  <c r="I195" i="341"/>
  <c r="H195" i="341"/>
  <c r="G195" i="341"/>
  <c r="M189" i="341"/>
  <c r="L189" i="341"/>
  <c r="K189" i="341"/>
  <c r="J189" i="341"/>
  <c r="I189" i="341"/>
  <c r="H189" i="341"/>
  <c r="G189" i="341"/>
  <c r="M183" i="341"/>
  <c r="L183" i="341"/>
  <c r="K183" i="341"/>
  <c r="J183" i="341"/>
  <c r="I183" i="341"/>
  <c r="H183" i="341"/>
  <c r="G183" i="341"/>
  <c r="M177" i="341"/>
  <c r="L177" i="341"/>
  <c r="K177" i="341"/>
  <c r="J177" i="341"/>
  <c r="I177" i="341"/>
  <c r="H177" i="341"/>
  <c r="G177" i="341"/>
  <c r="M171" i="341"/>
  <c r="L171" i="341"/>
  <c r="K171" i="341"/>
  <c r="J171" i="341"/>
  <c r="I171" i="341"/>
  <c r="H171" i="341"/>
  <c r="G171" i="341"/>
  <c r="M165" i="341"/>
  <c r="L165" i="341"/>
  <c r="K165" i="341"/>
  <c r="J165" i="341"/>
  <c r="I165" i="341"/>
  <c r="H165" i="341"/>
  <c r="G165" i="341"/>
  <c r="M159" i="341"/>
  <c r="L159" i="341"/>
  <c r="K159" i="341"/>
  <c r="J159" i="341"/>
  <c r="I159" i="341"/>
  <c r="H159" i="341"/>
  <c r="G159" i="341"/>
  <c r="M153" i="341"/>
  <c r="L153" i="341"/>
  <c r="K153" i="341"/>
  <c r="J153" i="341"/>
  <c r="I153" i="341"/>
  <c r="H153" i="341"/>
  <c r="G153" i="341"/>
  <c r="M147" i="341"/>
  <c r="L147" i="341"/>
  <c r="K147" i="341"/>
  <c r="J147" i="341"/>
  <c r="I147" i="341"/>
  <c r="H147" i="341"/>
  <c r="G147" i="341"/>
  <c r="M141" i="341"/>
  <c r="L141" i="341"/>
  <c r="K141" i="341"/>
  <c r="J141" i="341"/>
  <c r="I141" i="341"/>
  <c r="H141" i="341"/>
  <c r="G141" i="341"/>
  <c r="M135" i="341"/>
  <c r="L135" i="341"/>
  <c r="K135" i="341"/>
  <c r="J135" i="341"/>
  <c r="I135" i="341"/>
  <c r="H135" i="341"/>
  <c r="G135" i="341"/>
  <c r="M129" i="341"/>
  <c r="L129" i="341"/>
  <c r="K129" i="341"/>
  <c r="J129" i="341"/>
  <c r="I129" i="341"/>
  <c r="H129" i="341"/>
  <c r="G129" i="341"/>
  <c r="M123" i="341"/>
  <c r="L123" i="341"/>
  <c r="K123" i="341"/>
  <c r="J123" i="341"/>
  <c r="I123" i="341"/>
  <c r="H123" i="341"/>
  <c r="G123" i="341"/>
  <c r="M117" i="341"/>
  <c r="L117" i="341"/>
  <c r="K117" i="341"/>
  <c r="J117" i="341"/>
  <c r="I117" i="341"/>
  <c r="H117" i="341"/>
  <c r="G117" i="341"/>
  <c r="M111" i="341"/>
  <c r="L111" i="341"/>
  <c r="K111" i="341"/>
  <c r="J111" i="341"/>
  <c r="I111" i="341"/>
  <c r="H111" i="341"/>
  <c r="G111" i="341"/>
  <c r="M105" i="341"/>
  <c r="L105" i="341"/>
  <c r="K105" i="341"/>
  <c r="J105" i="341"/>
  <c r="I105" i="341"/>
  <c r="H105" i="341"/>
  <c r="G105" i="341"/>
  <c r="M99" i="341"/>
  <c r="L99" i="341"/>
  <c r="K99" i="341"/>
  <c r="J99" i="341"/>
  <c r="I99" i="341"/>
  <c r="H99" i="341"/>
  <c r="G99" i="341"/>
  <c r="M93" i="341"/>
  <c r="L93" i="341"/>
  <c r="K93" i="341"/>
  <c r="J93" i="341"/>
  <c r="I93" i="341"/>
  <c r="H93" i="341"/>
  <c r="G93" i="341"/>
  <c r="M87" i="341"/>
  <c r="L87" i="341"/>
  <c r="K87" i="341"/>
  <c r="J87" i="341"/>
  <c r="I87" i="341"/>
  <c r="H87" i="341"/>
  <c r="G87" i="341"/>
  <c r="M81" i="341"/>
  <c r="L81" i="341"/>
  <c r="K81" i="341"/>
  <c r="J81" i="341"/>
  <c r="I81" i="341"/>
  <c r="H81" i="341"/>
  <c r="G81" i="341"/>
  <c r="M75" i="341"/>
  <c r="L75" i="341"/>
  <c r="K75" i="341"/>
  <c r="J75" i="341"/>
  <c r="I75" i="341"/>
  <c r="H75" i="341"/>
  <c r="G75" i="341"/>
  <c r="M69" i="341"/>
  <c r="L69" i="341"/>
  <c r="K69" i="341"/>
  <c r="J69" i="341"/>
  <c r="I69" i="341"/>
  <c r="H69" i="341"/>
  <c r="G69" i="341"/>
  <c r="M63" i="341"/>
  <c r="L63" i="341"/>
  <c r="K63" i="341"/>
  <c r="J63" i="341"/>
  <c r="I63" i="341"/>
  <c r="H63" i="341"/>
  <c r="G63" i="341"/>
  <c r="M57" i="341"/>
  <c r="L57" i="341"/>
  <c r="K57" i="341"/>
  <c r="J57" i="341"/>
  <c r="I57" i="341"/>
  <c r="H57" i="341"/>
  <c r="G57" i="341"/>
  <c r="M51" i="341"/>
  <c r="L51" i="341"/>
  <c r="K51" i="341"/>
  <c r="J51" i="341"/>
  <c r="I51" i="341"/>
  <c r="H51" i="341"/>
  <c r="G51" i="341"/>
  <c r="M45" i="341"/>
  <c r="L45" i="341"/>
  <c r="K45" i="341"/>
  <c r="J45" i="341"/>
  <c r="I45" i="341"/>
  <c r="H45" i="341"/>
  <c r="G45" i="341"/>
  <c r="M39" i="341"/>
  <c r="L39" i="341"/>
  <c r="K39" i="341"/>
  <c r="J39" i="341"/>
  <c r="I39" i="341"/>
  <c r="H39" i="341"/>
  <c r="G39" i="341"/>
  <c r="M33" i="341"/>
  <c r="L33" i="341"/>
  <c r="K33" i="341"/>
  <c r="J33" i="341"/>
  <c r="I33" i="341"/>
  <c r="H33" i="341"/>
  <c r="G33" i="341"/>
  <c r="M27" i="341"/>
  <c r="L27" i="341"/>
  <c r="K27" i="341"/>
  <c r="J27" i="341"/>
  <c r="I27" i="341"/>
  <c r="H27" i="341"/>
  <c r="G27" i="341"/>
  <c r="M21" i="341"/>
  <c r="L21" i="341"/>
  <c r="K21" i="341"/>
  <c r="J21" i="341"/>
  <c r="I21" i="341"/>
  <c r="H21" i="341"/>
  <c r="G21" i="341"/>
  <c r="M15" i="341"/>
  <c r="L15" i="341"/>
  <c r="K15" i="341"/>
  <c r="J15" i="341"/>
  <c r="I15" i="341"/>
  <c r="H15" i="341"/>
  <c r="G15" i="341"/>
  <c r="M9" i="341"/>
  <c r="L9" i="341"/>
  <c r="K9" i="341"/>
  <c r="J9" i="341"/>
  <c r="I9" i="341"/>
  <c r="H9" i="341"/>
  <c r="G9" i="341"/>
  <c r="M267" i="340"/>
  <c r="L267" i="340"/>
  <c r="K267" i="340"/>
  <c r="J267" i="340"/>
  <c r="I267" i="340"/>
  <c r="H267" i="340"/>
  <c r="G267" i="340"/>
  <c r="M261" i="340"/>
  <c r="L261" i="340"/>
  <c r="K261" i="340"/>
  <c r="J261" i="340"/>
  <c r="I261" i="340"/>
  <c r="H261" i="340"/>
  <c r="G261" i="340"/>
  <c r="M255" i="340"/>
  <c r="L255" i="340"/>
  <c r="K255" i="340"/>
  <c r="J255" i="340"/>
  <c r="I255" i="340"/>
  <c r="H255" i="340"/>
  <c r="G255" i="340"/>
  <c r="M249" i="340"/>
  <c r="L249" i="340"/>
  <c r="K249" i="340"/>
  <c r="J249" i="340"/>
  <c r="I249" i="340"/>
  <c r="H249" i="340"/>
  <c r="G249" i="340"/>
  <c r="M243" i="340"/>
  <c r="L243" i="340"/>
  <c r="K243" i="340"/>
  <c r="J243" i="340"/>
  <c r="I243" i="340"/>
  <c r="H243" i="340"/>
  <c r="G243" i="340"/>
  <c r="M237" i="340"/>
  <c r="L237" i="340"/>
  <c r="K237" i="340"/>
  <c r="J237" i="340"/>
  <c r="I237" i="340"/>
  <c r="H237" i="340"/>
  <c r="G237" i="340"/>
  <c r="M231" i="340"/>
  <c r="L231" i="340"/>
  <c r="K231" i="340"/>
  <c r="J231" i="340"/>
  <c r="I231" i="340"/>
  <c r="H231" i="340"/>
  <c r="G231" i="340"/>
  <c r="M225" i="340"/>
  <c r="L225" i="340"/>
  <c r="K225" i="340"/>
  <c r="J225" i="340"/>
  <c r="I225" i="340"/>
  <c r="H225" i="340"/>
  <c r="G225" i="340"/>
  <c r="M219" i="340"/>
  <c r="L219" i="340"/>
  <c r="K219" i="340"/>
  <c r="J219" i="340"/>
  <c r="I219" i="340"/>
  <c r="H219" i="340"/>
  <c r="G219" i="340"/>
  <c r="M213" i="340"/>
  <c r="L213" i="340"/>
  <c r="K213" i="340"/>
  <c r="J213" i="340"/>
  <c r="I213" i="340"/>
  <c r="H213" i="340"/>
  <c r="G213" i="340"/>
  <c r="M207" i="340"/>
  <c r="L207" i="340"/>
  <c r="K207" i="340"/>
  <c r="J207" i="340"/>
  <c r="I207" i="340"/>
  <c r="H207" i="340"/>
  <c r="G207" i="340"/>
  <c r="M201" i="340"/>
  <c r="L201" i="340"/>
  <c r="K201" i="340"/>
  <c r="J201" i="340"/>
  <c r="I201" i="340"/>
  <c r="H201" i="340"/>
  <c r="G201" i="340"/>
  <c r="M195" i="340"/>
  <c r="L195" i="340"/>
  <c r="K195" i="340"/>
  <c r="J195" i="340"/>
  <c r="I195" i="340"/>
  <c r="H195" i="340"/>
  <c r="G195" i="340"/>
  <c r="M189" i="340"/>
  <c r="L189" i="340"/>
  <c r="K189" i="340"/>
  <c r="J189" i="340"/>
  <c r="I189" i="340"/>
  <c r="H189" i="340"/>
  <c r="G189" i="340"/>
  <c r="M183" i="340"/>
  <c r="L183" i="340"/>
  <c r="K183" i="340"/>
  <c r="J183" i="340"/>
  <c r="I183" i="340"/>
  <c r="H183" i="340"/>
  <c r="G183" i="340"/>
  <c r="M177" i="340"/>
  <c r="L177" i="340"/>
  <c r="K177" i="340"/>
  <c r="J177" i="340"/>
  <c r="I177" i="340"/>
  <c r="H177" i="340"/>
  <c r="G177" i="340"/>
  <c r="M171" i="340"/>
  <c r="L171" i="340"/>
  <c r="K171" i="340"/>
  <c r="J171" i="340"/>
  <c r="I171" i="340"/>
  <c r="H171" i="340"/>
  <c r="G171" i="340"/>
  <c r="M165" i="340"/>
  <c r="L165" i="340"/>
  <c r="K165" i="340"/>
  <c r="J165" i="340"/>
  <c r="I165" i="340"/>
  <c r="H165" i="340"/>
  <c r="G165" i="340"/>
  <c r="M159" i="340"/>
  <c r="L159" i="340"/>
  <c r="K159" i="340"/>
  <c r="J159" i="340"/>
  <c r="I159" i="340"/>
  <c r="H159" i="340"/>
  <c r="G159" i="340"/>
  <c r="M153" i="340"/>
  <c r="L153" i="340"/>
  <c r="K153" i="340"/>
  <c r="J153" i="340"/>
  <c r="I153" i="340"/>
  <c r="H153" i="340"/>
  <c r="G153" i="340"/>
  <c r="M147" i="340"/>
  <c r="L147" i="340"/>
  <c r="K147" i="340"/>
  <c r="J147" i="340"/>
  <c r="I147" i="340"/>
  <c r="H147" i="340"/>
  <c r="G147" i="340"/>
  <c r="M141" i="340"/>
  <c r="L141" i="340"/>
  <c r="K141" i="340"/>
  <c r="J141" i="340"/>
  <c r="I141" i="340"/>
  <c r="H141" i="340"/>
  <c r="G141" i="340"/>
  <c r="M135" i="340"/>
  <c r="L135" i="340"/>
  <c r="K135" i="340"/>
  <c r="J135" i="340"/>
  <c r="I135" i="340"/>
  <c r="H135" i="340"/>
  <c r="G135" i="340"/>
  <c r="M129" i="340"/>
  <c r="L129" i="340"/>
  <c r="K129" i="340"/>
  <c r="J129" i="340"/>
  <c r="I129" i="340"/>
  <c r="H129" i="340"/>
  <c r="G129" i="340"/>
  <c r="M123" i="340"/>
  <c r="L123" i="340"/>
  <c r="K123" i="340"/>
  <c r="J123" i="340"/>
  <c r="I123" i="340"/>
  <c r="H123" i="340"/>
  <c r="G123" i="340"/>
  <c r="M117" i="340"/>
  <c r="L117" i="340"/>
  <c r="K117" i="340"/>
  <c r="J117" i="340"/>
  <c r="I117" i="340"/>
  <c r="H117" i="340"/>
  <c r="G117" i="340"/>
  <c r="M111" i="340"/>
  <c r="L111" i="340"/>
  <c r="K111" i="340"/>
  <c r="J111" i="340"/>
  <c r="I111" i="340"/>
  <c r="H111" i="340"/>
  <c r="G111" i="340"/>
  <c r="M105" i="340"/>
  <c r="L105" i="340"/>
  <c r="K105" i="340"/>
  <c r="J105" i="340"/>
  <c r="I105" i="340"/>
  <c r="H105" i="340"/>
  <c r="G105" i="340"/>
  <c r="M99" i="340"/>
  <c r="L99" i="340"/>
  <c r="K99" i="340"/>
  <c r="J99" i="340"/>
  <c r="I99" i="340"/>
  <c r="H99" i="340"/>
  <c r="G99" i="340"/>
  <c r="M93" i="340"/>
  <c r="L93" i="340"/>
  <c r="K93" i="340"/>
  <c r="J93" i="340"/>
  <c r="I93" i="340"/>
  <c r="H93" i="340"/>
  <c r="G93" i="340"/>
  <c r="M87" i="340"/>
  <c r="L87" i="340"/>
  <c r="K87" i="340"/>
  <c r="J87" i="340"/>
  <c r="I87" i="340"/>
  <c r="H87" i="340"/>
  <c r="G87" i="340"/>
  <c r="M81" i="340"/>
  <c r="L81" i="340"/>
  <c r="K81" i="340"/>
  <c r="J81" i="340"/>
  <c r="I81" i="340"/>
  <c r="H81" i="340"/>
  <c r="G81" i="340"/>
  <c r="M75" i="340"/>
  <c r="L75" i="340"/>
  <c r="K75" i="340"/>
  <c r="J75" i="340"/>
  <c r="I75" i="340"/>
  <c r="H75" i="340"/>
  <c r="G75" i="340"/>
  <c r="M69" i="340"/>
  <c r="L69" i="340"/>
  <c r="K69" i="340"/>
  <c r="J69" i="340"/>
  <c r="I69" i="340"/>
  <c r="H69" i="340"/>
  <c r="G69" i="340"/>
  <c r="M63" i="340"/>
  <c r="L63" i="340"/>
  <c r="K63" i="340"/>
  <c r="J63" i="340"/>
  <c r="I63" i="340"/>
  <c r="H63" i="340"/>
  <c r="G63" i="340"/>
  <c r="M57" i="340"/>
  <c r="L57" i="340"/>
  <c r="K57" i="340"/>
  <c r="J57" i="340"/>
  <c r="I57" i="340"/>
  <c r="H57" i="340"/>
  <c r="G57" i="340"/>
  <c r="M51" i="340"/>
  <c r="L51" i="340"/>
  <c r="K51" i="340"/>
  <c r="J51" i="340"/>
  <c r="I51" i="340"/>
  <c r="H51" i="340"/>
  <c r="G51" i="340"/>
  <c r="M45" i="340"/>
  <c r="L45" i="340"/>
  <c r="K45" i="340"/>
  <c r="J45" i="340"/>
  <c r="I45" i="340"/>
  <c r="H45" i="340"/>
  <c r="G45" i="340"/>
  <c r="M39" i="340"/>
  <c r="L39" i="340"/>
  <c r="K39" i="340"/>
  <c r="J39" i="340"/>
  <c r="I39" i="340"/>
  <c r="H39" i="340"/>
  <c r="G39" i="340"/>
  <c r="M33" i="340"/>
  <c r="L33" i="340"/>
  <c r="K33" i="340"/>
  <c r="J33" i="340"/>
  <c r="I33" i="340"/>
  <c r="H33" i="340"/>
  <c r="G33" i="340"/>
  <c r="M27" i="340"/>
  <c r="L27" i="340"/>
  <c r="K27" i="340"/>
  <c r="J27" i="340"/>
  <c r="I27" i="340"/>
  <c r="H27" i="340"/>
  <c r="G27" i="340"/>
  <c r="M21" i="340"/>
  <c r="L21" i="340"/>
  <c r="K21" i="340"/>
  <c r="J21" i="340"/>
  <c r="I21" i="340"/>
  <c r="H21" i="340"/>
  <c r="G21" i="340"/>
  <c r="M15" i="340"/>
  <c r="L15" i="340"/>
  <c r="K15" i="340"/>
  <c r="J15" i="340"/>
  <c r="I15" i="340"/>
  <c r="H15" i="340"/>
  <c r="G15" i="340"/>
  <c r="M9" i="340"/>
  <c r="L9" i="340"/>
  <c r="K9" i="340"/>
  <c r="J9" i="340"/>
  <c r="I9" i="340"/>
  <c r="H9" i="340"/>
  <c r="G9" i="340"/>
  <c r="M267" i="339"/>
  <c r="L267" i="339"/>
  <c r="K267" i="339"/>
  <c r="J267" i="339"/>
  <c r="I267" i="339"/>
  <c r="H267" i="339"/>
  <c r="G267" i="339"/>
  <c r="M261" i="339"/>
  <c r="L261" i="339"/>
  <c r="K261" i="339"/>
  <c r="J261" i="339"/>
  <c r="I261" i="339"/>
  <c r="H261" i="339"/>
  <c r="G261" i="339"/>
  <c r="M255" i="339"/>
  <c r="L255" i="339"/>
  <c r="K255" i="339"/>
  <c r="J255" i="339"/>
  <c r="I255" i="339"/>
  <c r="H255" i="339"/>
  <c r="G255" i="339"/>
  <c r="M249" i="339"/>
  <c r="L249" i="339"/>
  <c r="K249" i="339"/>
  <c r="J249" i="339"/>
  <c r="I249" i="339"/>
  <c r="H249" i="339"/>
  <c r="G249" i="339"/>
  <c r="M243" i="339"/>
  <c r="L243" i="339"/>
  <c r="K243" i="339"/>
  <c r="J243" i="339"/>
  <c r="I243" i="339"/>
  <c r="H243" i="339"/>
  <c r="G243" i="339"/>
  <c r="M237" i="339"/>
  <c r="L237" i="339"/>
  <c r="K237" i="339"/>
  <c r="J237" i="339"/>
  <c r="I237" i="339"/>
  <c r="H237" i="339"/>
  <c r="G237" i="339"/>
  <c r="M231" i="339"/>
  <c r="L231" i="339"/>
  <c r="K231" i="339"/>
  <c r="J231" i="339"/>
  <c r="I231" i="339"/>
  <c r="H231" i="339"/>
  <c r="G231" i="339"/>
  <c r="M225" i="339"/>
  <c r="L225" i="339"/>
  <c r="K225" i="339"/>
  <c r="J225" i="339"/>
  <c r="I225" i="339"/>
  <c r="H225" i="339"/>
  <c r="G225" i="339"/>
  <c r="M219" i="339"/>
  <c r="L219" i="339"/>
  <c r="K219" i="339"/>
  <c r="J219" i="339"/>
  <c r="I219" i="339"/>
  <c r="H219" i="339"/>
  <c r="G219" i="339"/>
  <c r="M213" i="339"/>
  <c r="L213" i="339"/>
  <c r="K213" i="339"/>
  <c r="J213" i="339"/>
  <c r="I213" i="339"/>
  <c r="H213" i="339"/>
  <c r="G213" i="339"/>
  <c r="M207" i="339"/>
  <c r="L207" i="339"/>
  <c r="K207" i="339"/>
  <c r="J207" i="339"/>
  <c r="I207" i="339"/>
  <c r="H207" i="339"/>
  <c r="G207" i="339"/>
  <c r="M201" i="339"/>
  <c r="L201" i="339"/>
  <c r="K201" i="339"/>
  <c r="J201" i="339"/>
  <c r="I201" i="339"/>
  <c r="H201" i="339"/>
  <c r="G201" i="339"/>
  <c r="M195" i="339"/>
  <c r="L195" i="339"/>
  <c r="K195" i="339"/>
  <c r="J195" i="339"/>
  <c r="I195" i="339"/>
  <c r="H195" i="339"/>
  <c r="G195" i="339"/>
  <c r="M189" i="339"/>
  <c r="L189" i="339"/>
  <c r="K189" i="339"/>
  <c r="J189" i="339"/>
  <c r="I189" i="339"/>
  <c r="H189" i="339"/>
  <c r="G189" i="339"/>
  <c r="M183" i="339"/>
  <c r="L183" i="339"/>
  <c r="K183" i="339"/>
  <c r="J183" i="339"/>
  <c r="I183" i="339"/>
  <c r="H183" i="339"/>
  <c r="G183" i="339"/>
  <c r="M177" i="339"/>
  <c r="L177" i="339"/>
  <c r="K177" i="339"/>
  <c r="J177" i="339"/>
  <c r="I177" i="339"/>
  <c r="H177" i="339"/>
  <c r="G177" i="339"/>
  <c r="M171" i="339"/>
  <c r="L171" i="339"/>
  <c r="K171" i="339"/>
  <c r="J171" i="339"/>
  <c r="I171" i="339"/>
  <c r="H171" i="339"/>
  <c r="G171" i="339"/>
  <c r="M165" i="339"/>
  <c r="L165" i="339"/>
  <c r="K165" i="339"/>
  <c r="J165" i="339"/>
  <c r="I165" i="339"/>
  <c r="H165" i="339"/>
  <c r="G165" i="339"/>
  <c r="M159" i="339"/>
  <c r="L159" i="339"/>
  <c r="K159" i="339"/>
  <c r="J159" i="339"/>
  <c r="I159" i="339"/>
  <c r="H159" i="339"/>
  <c r="G159" i="339"/>
  <c r="M153" i="339"/>
  <c r="L153" i="339"/>
  <c r="K153" i="339"/>
  <c r="J153" i="339"/>
  <c r="I153" i="339"/>
  <c r="H153" i="339"/>
  <c r="G153" i="339"/>
  <c r="M147" i="339"/>
  <c r="L147" i="339"/>
  <c r="K147" i="339"/>
  <c r="J147" i="339"/>
  <c r="I147" i="339"/>
  <c r="H147" i="339"/>
  <c r="G147" i="339"/>
  <c r="M141" i="339"/>
  <c r="L141" i="339"/>
  <c r="K141" i="339"/>
  <c r="J141" i="339"/>
  <c r="I141" i="339"/>
  <c r="H141" i="339"/>
  <c r="G141" i="339"/>
  <c r="M135" i="339"/>
  <c r="L135" i="339"/>
  <c r="K135" i="339"/>
  <c r="J135" i="339"/>
  <c r="I135" i="339"/>
  <c r="H135" i="339"/>
  <c r="G135" i="339"/>
  <c r="M129" i="339"/>
  <c r="L129" i="339"/>
  <c r="K129" i="339"/>
  <c r="J129" i="339"/>
  <c r="I129" i="339"/>
  <c r="H129" i="339"/>
  <c r="G129" i="339"/>
  <c r="M123" i="339"/>
  <c r="L123" i="339"/>
  <c r="K123" i="339"/>
  <c r="J123" i="339"/>
  <c r="I123" i="339"/>
  <c r="H123" i="339"/>
  <c r="G123" i="339"/>
  <c r="M117" i="339"/>
  <c r="L117" i="339"/>
  <c r="K117" i="339"/>
  <c r="J117" i="339"/>
  <c r="I117" i="339"/>
  <c r="H117" i="339"/>
  <c r="G117" i="339"/>
  <c r="M111" i="339"/>
  <c r="L111" i="339"/>
  <c r="K111" i="339"/>
  <c r="J111" i="339"/>
  <c r="I111" i="339"/>
  <c r="H111" i="339"/>
  <c r="G111" i="339"/>
  <c r="M105" i="339"/>
  <c r="L105" i="339"/>
  <c r="K105" i="339"/>
  <c r="J105" i="339"/>
  <c r="I105" i="339"/>
  <c r="H105" i="339"/>
  <c r="G105" i="339"/>
  <c r="M99" i="339"/>
  <c r="L99" i="339"/>
  <c r="K99" i="339"/>
  <c r="J99" i="339"/>
  <c r="I99" i="339"/>
  <c r="H99" i="339"/>
  <c r="G99" i="339"/>
  <c r="M93" i="339"/>
  <c r="L93" i="339"/>
  <c r="K93" i="339"/>
  <c r="J93" i="339"/>
  <c r="I93" i="339"/>
  <c r="H93" i="339"/>
  <c r="G93" i="339"/>
  <c r="M87" i="339"/>
  <c r="L87" i="339"/>
  <c r="K87" i="339"/>
  <c r="J87" i="339"/>
  <c r="I87" i="339"/>
  <c r="H87" i="339"/>
  <c r="G87" i="339"/>
  <c r="M81" i="339"/>
  <c r="L81" i="339"/>
  <c r="K81" i="339"/>
  <c r="J81" i="339"/>
  <c r="I81" i="339"/>
  <c r="H81" i="339"/>
  <c r="G81" i="339"/>
  <c r="M75" i="339"/>
  <c r="L75" i="339"/>
  <c r="K75" i="339"/>
  <c r="J75" i="339"/>
  <c r="I75" i="339"/>
  <c r="H75" i="339"/>
  <c r="G75" i="339"/>
  <c r="M69" i="339"/>
  <c r="L69" i="339"/>
  <c r="K69" i="339"/>
  <c r="J69" i="339"/>
  <c r="I69" i="339"/>
  <c r="H69" i="339"/>
  <c r="G69" i="339"/>
  <c r="M63" i="339"/>
  <c r="L63" i="339"/>
  <c r="K63" i="339"/>
  <c r="J63" i="339"/>
  <c r="I63" i="339"/>
  <c r="H63" i="339"/>
  <c r="G63" i="339"/>
  <c r="M57" i="339"/>
  <c r="L57" i="339"/>
  <c r="K57" i="339"/>
  <c r="J57" i="339"/>
  <c r="I57" i="339"/>
  <c r="H57" i="339"/>
  <c r="G57" i="339"/>
  <c r="M51" i="339"/>
  <c r="L51" i="339"/>
  <c r="K51" i="339"/>
  <c r="J51" i="339"/>
  <c r="I51" i="339"/>
  <c r="H51" i="339"/>
  <c r="G51" i="339"/>
  <c r="M45" i="339"/>
  <c r="L45" i="339"/>
  <c r="K45" i="339"/>
  <c r="J45" i="339"/>
  <c r="I45" i="339"/>
  <c r="H45" i="339"/>
  <c r="G45" i="339"/>
  <c r="M39" i="339"/>
  <c r="L39" i="339"/>
  <c r="K39" i="339"/>
  <c r="J39" i="339"/>
  <c r="I39" i="339"/>
  <c r="H39" i="339"/>
  <c r="G39" i="339"/>
  <c r="M33" i="339"/>
  <c r="L33" i="339"/>
  <c r="K33" i="339"/>
  <c r="J33" i="339"/>
  <c r="I33" i="339"/>
  <c r="H33" i="339"/>
  <c r="G33" i="339"/>
  <c r="M27" i="339"/>
  <c r="L27" i="339"/>
  <c r="K27" i="339"/>
  <c r="J27" i="339"/>
  <c r="I27" i="339"/>
  <c r="H27" i="339"/>
  <c r="G27" i="339"/>
  <c r="M21" i="339"/>
  <c r="L21" i="339"/>
  <c r="K21" i="339"/>
  <c r="J21" i="339"/>
  <c r="I21" i="339"/>
  <c r="H21" i="339"/>
  <c r="G21" i="339"/>
  <c r="M15" i="339"/>
  <c r="L15" i="339"/>
  <c r="K15" i="339"/>
  <c r="J15" i="339"/>
  <c r="I15" i="339"/>
  <c r="H15" i="339"/>
  <c r="G15" i="339"/>
  <c r="M9" i="339"/>
  <c r="L9" i="339"/>
  <c r="K9" i="339"/>
  <c r="J9" i="339"/>
  <c r="I9" i="339"/>
  <c r="H9" i="339"/>
  <c r="G9" i="339"/>
  <c r="M267" i="32" l="1"/>
  <c r="L267" i="32"/>
  <c r="K267" i="32"/>
  <c r="J267" i="32"/>
  <c r="I267" i="32"/>
  <c r="H267" i="32"/>
  <c r="G267" i="32"/>
  <c r="M261" i="32"/>
  <c r="L261" i="32"/>
  <c r="K261" i="32"/>
  <c r="J261" i="32"/>
  <c r="I261" i="32"/>
  <c r="H261" i="32"/>
  <c r="G261" i="32"/>
  <c r="M255" i="32"/>
  <c r="L255" i="32"/>
  <c r="K255" i="32"/>
  <c r="J255" i="32"/>
  <c r="I255" i="32"/>
  <c r="H255" i="32"/>
  <c r="G255" i="32"/>
  <c r="M249" i="32"/>
  <c r="L249" i="32"/>
  <c r="K249" i="32"/>
  <c r="J249" i="32"/>
  <c r="I249" i="32"/>
  <c r="H249" i="32"/>
  <c r="G249" i="32"/>
  <c r="M243" i="32"/>
  <c r="L243" i="32"/>
  <c r="K243" i="32"/>
  <c r="J243" i="32"/>
  <c r="I243" i="32"/>
  <c r="H243" i="32"/>
  <c r="G243" i="32"/>
  <c r="M237" i="32"/>
  <c r="L237" i="32"/>
  <c r="K237" i="32"/>
  <c r="J237" i="32"/>
  <c r="I237" i="32"/>
  <c r="H237" i="32"/>
  <c r="G237" i="32"/>
  <c r="M231" i="32"/>
  <c r="L231" i="32"/>
  <c r="K231" i="32"/>
  <c r="J231" i="32"/>
  <c r="I231" i="32"/>
  <c r="H231" i="32"/>
  <c r="G231" i="32"/>
  <c r="M225" i="32"/>
  <c r="L225" i="32"/>
  <c r="K225" i="32"/>
  <c r="J225" i="32"/>
  <c r="I225" i="32"/>
  <c r="H225" i="32"/>
  <c r="G225" i="32"/>
  <c r="M219" i="32"/>
  <c r="L219" i="32"/>
  <c r="K219" i="32"/>
  <c r="J219" i="32"/>
  <c r="I219" i="32"/>
  <c r="H219" i="32"/>
  <c r="G219" i="32"/>
  <c r="M213" i="32"/>
  <c r="L213" i="32"/>
  <c r="K213" i="32"/>
  <c r="J213" i="32"/>
  <c r="I213" i="32"/>
  <c r="H213" i="32"/>
  <c r="G213" i="32"/>
  <c r="M207" i="32"/>
  <c r="L207" i="32"/>
  <c r="K207" i="32"/>
  <c r="J207" i="32"/>
  <c r="I207" i="32"/>
  <c r="H207" i="32"/>
  <c r="G207" i="32"/>
  <c r="M201" i="32"/>
  <c r="L201" i="32"/>
  <c r="K201" i="32"/>
  <c r="J201" i="32"/>
  <c r="I201" i="32"/>
  <c r="H201" i="32"/>
  <c r="G201" i="32"/>
  <c r="M195" i="32"/>
  <c r="L195" i="32"/>
  <c r="K195" i="32"/>
  <c r="J195" i="32"/>
  <c r="I195" i="32"/>
  <c r="H195" i="32"/>
  <c r="G195" i="32"/>
  <c r="M189" i="32"/>
  <c r="L189" i="32"/>
  <c r="K189" i="32"/>
  <c r="J189" i="32"/>
  <c r="I189" i="32"/>
  <c r="H189" i="32"/>
  <c r="G189" i="32"/>
  <c r="M183" i="32"/>
  <c r="L183" i="32"/>
  <c r="K183" i="32"/>
  <c r="J183" i="32"/>
  <c r="I183" i="32"/>
  <c r="H183" i="32"/>
  <c r="G183" i="32"/>
  <c r="M177" i="32"/>
  <c r="L177" i="32"/>
  <c r="K177" i="32"/>
  <c r="J177" i="32"/>
  <c r="I177" i="32"/>
  <c r="H177" i="32"/>
  <c r="G177" i="32"/>
  <c r="M171" i="32"/>
  <c r="L171" i="32"/>
  <c r="K171" i="32"/>
  <c r="J171" i="32"/>
  <c r="I171" i="32"/>
  <c r="H171" i="32"/>
  <c r="G171" i="32"/>
  <c r="M165" i="32"/>
  <c r="L165" i="32"/>
  <c r="K165" i="32"/>
  <c r="J165" i="32"/>
  <c r="I165" i="32"/>
  <c r="H165" i="32"/>
  <c r="G165" i="32"/>
  <c r="M159" i="32"/>
  <c r="L159" i="32"/>
  <c r="K159" i="32"/>
  <c r="J159" i="32"/>
  <c r="I159" i="32"/>
  <c r="H159" i="32"/>
  <c r="G159" i="32"/>
  <c r="M153" i="32"/>
  <c r="L153" i="32"/>
  <c r="K153" i="32"/>
  <c r="J153" i="32"/>
  <c r="I153" i="32"/>
  <c r="H153" i="32"/>
  <c r="G153" i="32"/>
  <c r="M147" i="32"/>
  <c r="L147" i="32"/>
  <c r="K147" i="32"/>
  <c r="J147" i="32"/>
  <c r="I147" i="32"/>
  <c r="H147" i="32"/>
  <c r="G147" i="32"/>
  <c r="M141" i="32"/>
  <c r="L141" i="32"/>
  <c r="K141" i="32"/>
  <c r="J141" i="32"/>
  <c r="I141" i="32"/>
  <c r="H141" i="32"/>
  <c r="G141" i="32"/>
  <c r="M135" i="32"/>
  <c r="L135" i="32"/>
  <c r="K135" i="32"/>
  <c r="J135" i="32"/>
  <c r="I135" i="32"/>
  <c r="H135" i="32"/>
  <c r="G135" i="32"/>
  <c r="M129" i="32"/>
  <c r="L129" i="32"/>
  <c r="K129" i="32"/>
  <c r="J129" i="32"/>
  <c r="I129" i="32"/>
  <c r="H129" i="32"/>
  <c r="G129" i="32"/>
  <c r="M123" i="32"/>
  <c r="L123" i="32"/>
  <c r="K123" i="32"/>
  <c r="J123" i="32"/>
  <c r="I123" i="32"/>
  <c r="H123" i="32"/>
  <c r="G123" i="32"/>
  <c r="M117" i="32"/>
  <c r="L117" i="32"/>
  <c r="K117" i="32"/>
  <c r="J117" i="32"/>
  <c r="I117" i="32"/>
  <c r="H117" i="32"/>
  <c r="G117" i="32"/>
  <c r="M111" i="32"/>
  <c r="L111" i="32"/>
  <c r="K111" i="32"/>
  <c r="J111" i="32"/>
  <c r="I111" i="32"/>
  <c r="H111" i="32"/>
  <c r="G111" i="32"/>
  <c r="M105" i="32"/>
  <c r="L105" i="32"/>
  <c r="K105" i="32"/>
  <c r="J105" i="32"/>
  <c r="I105" i="32"/>
  <c r="H105" i="32"/>
  <c r="G105" i="32"/>
  <c r="M99" i="32"/>
  <c r="L99" i="32"/>
  <c r="K99" i="32"/>
  <c r="J99" i="32"/>
  <c r="I99" i="32"/>
  <c r="H99" i="32"/>
  <c r="G99" i="32"/>
  <c r="M93" i="32"/>
  <c r="L93" i="32"/>
  <c r="K93" i="32"/>
  <c r="J93" i="32"/>
  <c r="I93" i="32"/>
  <c r="H93" i="32"/>
  <c r="G93" i="32"/>
  <c r="M87" i="32"/>
  <c r="L87" i="32"/>
  <c r="K87" i="32"/>
  <c r="J87" i="32"/>
  <c r="I87" i="32"/>
  <c r="H87" i="32"/>
  <c r="G87" i="32"/>
  <c r="M81" i="32"/>
  <c r="L81" i="32"/>
  <c r="K81" i="32"/>
  <c r="J81" i="32"/>
  <c r="I81" i="32"/>
  <c r="H81" i="32"/>
  <c r="G81" i="32"/>
  <c r="M75" i="32"/>
  <c r="L75" i="32"/>
  <c r="K75" i="32"/>
  <c r="J75" i="32"/>
  <c r="I75" i="32"/>
  <c r="H75" i="32"/>
  <c r="G75" i="32"/>
  <c r="M69" i="32"/>
  <c r="L69" i="32"/>
  <c r="K69" i="32"/>
  <c r="J69" i="32"/>
  <c r="I69" i="32"/>
  <c r="H69" i="32"/>
  <c r="G69" i="32"/>
  <c r="M63" i="32"/>
  <c r="L63" i="32"/>
  <c r="K63" i="32"/>
  <c r="J63" i="32"/>
  <c r="I63" i="32"/>
  <c r="H63" i="32"/>
  <c r="G63" i="32"/>
  <c r="M57" i="32"/>
  <c r="L57" i="32"/>
  <c r="K57" i="32"/>
  <c r="J57" i="32"/>
  <c r="I57" i="32"/>
  <c r="H57" i="32"/>
  <c r="G57" i="32"/>
  <c r="M51" i="32"/>
  <c r="L51" i="32"/>
  <c r="K51" i="32"/>
  <c r="J51" i="32"/>
  <c r="I51" i="32"/>
  <c r="H51" i="32"/>
  <c r="G51" i="32"/>
  <c r="M45" i="32"/>
  <c r="L45" i="32"/>
  <c r="K45" i="32"/>
  <c r="J45" i="32"/>
  <c r="I45" i="32"/>
  <c r="H45" i="32"/>
  <c r="G45" i="32"/>
  <c r="M39" i="32"/>
  <c r="L39" i="32"/>
  <c r="K39" i="32"/>
  <c r="J39" i="32"/>
  <c r="I39" i="32"/>
  <c r="H39" i="32"/>
  <c r="G39" i="32"/>
  <c r="M33" i="32"/>
  <c r="L33" i="32"/>
  <c r="K33" i="32"/>
  <c r="J33" i="32"/>
  <c r="I33" i="32"/>
  <c r="H33" i="32"/>
  <c r="G33" i="32"/>
  <c r="M27" i="32"/>
  <c r="L27" i="32"/>
  <c r="K27" i="32"/>
  <c r="J27" i="32"/>
  <c r="I27" i="32"/>
  <c r="H27" i="32"/>
  <c r="G27" i="32"/>
  <c r="M21" i="32"/>
  <c r="L21" i="32"/>
  <c r="K21" i="32"/>
  <c r="J21" i="32"/>
  <c r="I21" i="32"/>
  <c r="H21" i="32"/>
  <c r="G21" i="32"/>
  <c r="M15" i="32"/>
  <c r="L15" i="32"/>
  <c r="K15" i="32"/>
  <c r="J15" i="32"/>
  <c r="I15" i="32"/>
  <c r="H15" i="32"/>
  <c r="G15" i="32"/>
  <c r="M9" i="32"/>
  <c r="L9" i="32"/>
  <c r="K9" i="32"/>
  <c r="J9" i="32"/>
  <c r="I9" i="32"/>
  <c r="H9" i="32"/>
  <c r="G9" i="32"/>
</calcChain>
</file>

<file path=xl/sharedStrings.xml><?xml version="1.0" encoding="utf-8"?>
<sst xmlns="http://schemas.openxmlformats.org/spreadsheetml/2006/main" count="52010" uniqueCount="168">
  <si>
    <t>【導入】</t>
    <rPh sb="1" eb="3">
      <t>ドウニュウ</t>
    </rPh>
    <phoneticPr fontId="1"/>
  </si>
  <si>
    <t>【台数】</t>
    <rPh sb="1" eb="3">
      <t>ダイスウ</t>
    </rPh>
    <phoneticPr fontId="1"/>
  </si>
  <si>
    <t>コイン単価</t>
    <rPh sb="3" eb="5">
      <t>タンカ</t>
    </rPh>
    <phoneticPr fontId="1"/>
  </si>
  <si>
    <t>出玉率</t>
    <rPh sb="0" eb="2">
      <t>デダマ</t>
    </rPh>
    <rPh sb="2" eb="3">
      <t>リツ</t>
    </rPh>
    <phoneticPr fontId="1"/>
  </si>
  <si>
    <t>月</t>
    <rPh sb="0" eb="1">
      <t>ゲツ</t>
    </rPh>
    <phoneticPr fontId="1"/>
  </si>
  <si>
    <t>火</t>
  </si>
  <si>
    <t>水</t>
  </si>
  <si>
    <t>木</t>
  </si>
  <si>
    <t>金</t>
  </si>
  <si>
    <t>日</t>
  </si>
  <si>
    <t>アウト</t>
  </si>
  <si>
    <t>○</t>
  </si>
  <si>
    <t>※1フォルダ内のテキストファイルが31ファイルを超えるとエラーとなるので注意</t>
    <rPh sb="6" eb="7">
      <t>ナイ</t>
    </rPh>
    <rPh sb="24" eb="25">
      <t>コ</t>
    </rPh>
    <rPh sb="36" eb="38">
      <t>チュウイ</t>
    </rPh>
    <phoneticPr fontId="1"/>
  </si>
  <si>
    <t>（月ごとにフォルダを分けている前提）</t>
    <rPh sb="1" eb="2">
      <t>ツキ</t>
    </rPh>
    <rPh sb="10" eb="11">
      <t>ワ</t>
    </rPh>
    <rPh sb="15" eb="17">
      <t>ゼンテイ</t>
    </rPh>
    <phoneticPr fontId="1"/>
  </si>
  <si>
    <t>上記マクロを実行してSISの日毎テキストデータを格納しているフォルダを選択してください</t>
    <rPh sb="0" eb="2">
      <t>ジョウキ</t>
    </rPh>
    <rPh sb="6" eb="8">
      <t>ジッコウ</t>
    </rPh>
    <rPh sb="14" eb="16">
      <t>ヒゴト</t>
    </rPh>
    <rPh sb="24" eb="26">
      <t>カクノウ</t>
    </rPh>
    <rPh sb="35" eb="37">
      <t>センタク</t>
    </rPh>
    <phoneticPr fontId="1"/>
  </si>
  <si>
    <t>～</t>
    <phoneticPr fontId="1"/>
  </si>
  <si>
    <t>土</t>
    <phoneticPr fontId="1"/>
  </si>
  <si>
    <t>全国アウト</t>
    <phoneticPr fontId="1"/>
  </si>
  <si>
    <t>SアイムジャグラーＥＸ</t>
  </si>
  <si>
    <t>SマイジャグラーV</t>
  </si>
  <si>
    <t>粗利</t>
  </si>
  <si>
    <t>粗利</t>
    <phoneticPr fontId="1"/>
  </si>
  <si>
    <t>台数</t>
    <rPh sb="0" eb="2">
      <t>ダイスウ</t>
    </rPh>
    <phoneticPr fontId="1"/>
  </si>
  <si>
    <t>順番設定</t>
    <rPh sb="0" eb="2">
      <t>ジュンバン</t>
    </rPh>
    <rPh sb="2" eb="4">
      <t>セッテイ</t>
    </rPh>
    <phoneticPr fontId="1"/>
  </si>
  <si>
    <t>デフォルト</t>
  </si>
  <si>
    <t>S沖ドキ！ＧＯＬＤ-30</t>
  </si>
  <si>
    <t>Sキングハナハナ-30</t>
  </si>
  <si>
    <t>Lスマスロ北斗の拳</t>
  </si>
  <si>
    <t>稼働割合</t>
  </si>
  <si>
    <t>稼働割合</t>
    <rPh sb="0" eb="4">
      <t>カドウワリアイ</t>
    </rPh>
    <phoneticPr fontId="1"/>
  </si>
  <si>
    <t>Lスマスロ　モンキーターンＶ</t>
  </si>
  <si>
    <t>Lパチスロからくりサーカス</t>
  </si>
  <si>
    <t>S沖ドキ！ＢＬＡＣＫ</t>
  </si>
  <si>
    <t>Lスマスロ　ゴッドイーター　リザレクション</t>
  </si>
  <si>
    <t>Lスマスロかぐや様は告らせたい</t>
  </si>
  <si>
    <t>L真・一騎当千</t>
  </si>
  <si>
    <t>L Re：ゼロから始める異世界生活 season2</t>
  </si>
  <si>
    <t>Lバンドリ！</t>
  </si>
  <si>
    <t>L新・必殺仕置人 回胴 CRASH SPEC</t>
  </si>
  <si>
    <t>Lモンスターハンターライズ</t>
  </si>
  <si>
    <t>L超華祭</t>
  </si>
  <si>
    <t>Lルパン三世 大航海者の秘宝</t>
  </si>
  <si>
    <t>L犬夜叉2</t>
  </si>
  <si>
    <t>S沖ドキ！ゴージャス-30</t>
  </si>
  <si>
    <t>Sウルトラミラクルジャグラー</t>
  </si>
  <si>
    <t>L聖戦士ダンバイン</t>
  </si>
  <si>
    <t>L桃太郎電鉄～パチスロも定番!～</t>
  </si>
  <si>
    <t>Lダンベル何キロ持てる？</t>
  </si>
  <si>
    <t>L一方通行　とある魔術の禁書目録</t>
  </si>
  <si>
    <t>Lスーパービンゴネオ</t>
  </si>
  <si>
    <t>Lサラリーマン金太郎</t>
  </si>
  <si>
    <t>新台</t>
  </si>
  <si>
    <t>Lチバリヨ2プラス</t>
  </si>
  <si>
    <t>Sスターハナハナ-30</t>
  </si>
  <si>
    <t>新台</t>
    <phoneticPr fontId="1"/>
  </si>
  <si>
    <t>Lシン・エヴァンゲリオン</t>
  </si>
  <si>
    <t>Lにゃんこ大戦争 超神速</t>
  </si>
  <si>
    <t>LディスクアップULTRAREMIX</t>
  </si>
  <si>
    <t>L島娘</t>
  </si>
  <si>
    <t>L七つの魔剣が支配する</t>
  </si>
  <si>
    <t>Lスターハナハナ</t>
  </si>
  <si>
    <t>新台</t>
    <phoneticPr fontId="1"/>
  </si>
  <si>
    <t>L東京喰種</t>
  </si>
  <si>
    <t>Lスーパーブラックジャック</t>
  </si>
  <si>
    <t>Lありふれた職業で世界最強</t>
  </si>
  <si>
    <t>Lシャーマンキング</t>
  </si>
  <si>
    <t>新台</t>
    <phoneticPr fontId="1"/>
  </si>
  <si>
    <t>Lバイオハザード5</t>
  </si>
  <si>
    <t>L回胴黙示録カイジ 狂宴</t>
  </si>
  <si>
    <t>L Sister Quest</t>
  </si>
  <si>
    <t>L少女☆歌劇 レヴュースタァライト -The SLOT-</t>
  </si>
  <si>
    <t>Lてぃだどんどん</t>
  </si>
  <si>
    <t>新台</t>
    <phoneticPr fontId="1"/>
  </si>
  <si>
    <t>L仮面ライダー電王</t>
  </si>
  <si>
    <t>新台</t>
    <phoneticPr fontId="1"/>
  </si>
  <si>
    <t>Lマギアレコード 魔法少女まどか☆マギカ外伝</t>
  </si>
  <si>
    <t>Lうしおととら 白面決戦</t>
  </si>
  <si>
    <t>Lゴジラ</t>
  </si>
  <si>
    <t>新台</t>
    <phoneticPr fontId="1"/>
  </si>
  <si>
    <t>L吉宗</t>
  </si>
  <si>
    <t>L麻雀物語</t>
  </si>
  <si>
    <t>Lアイドルマスター ミリオンライブ！</t>
  </si>
  <si>
    <t>新台</t>
    <phoneticPr fontId="1"/>
  </si>
  <si>
    <t>L機動戦士ガンダムSEED</t>
  </si>
  <si>
    <t>L緑ドン VIVA!情熱南米編 REVIVAL</t>
  </si>
  <si>
    <t>Lようこそ実力至上主義の教室へ</t>
  </si>
  <si>
    <t>新台</t>
    <phoneticPr fontId="1"/>
  </si>
  <si>
    <t>L ToLOVEるダークネスTRANCEver.8.7</t>
  </si>
  <si>
    <t>L花笠</t>
  </si>
  <si>
    <t>新台</t>
    <phoneticPr fontId="1"/>
  </si>
  <si>
    <t>Lデビルメイクライ5 スタイリッシュトライブ</t>
  </si>
  <si>
    <t>Lいざ！番長</t>
  </si>
  <si>
    <t>Lギルティクラウン2</t>
  </si>
  <si>
    <t>LBニューパルサー</t>
  </si>
  <si>
    <t>L ULTRAMAN</t>
  </si>
  <si>
    <t>LB翔べ！ハーレムエース</t>
  </si>
  <si>
    <t>LBプレミアムうまい棒</t>
  </si>
  <si>
    <t>LB1000ちゃんA</t>
  </si>
  <si>
    <t>新台</t>
    <phoneticPr fontId="1"/>
  </si>
  <si>
    <t>L絶対衝激PLATONIC HEART</t>
  </si>
  <si>
    <t>新台</t>
    <phoneticPr fontId="1"/>
  </si>
  <si>
    <t>LBエヴァンゲリヲン約束の扉</t>
  </si>
  <si>
    <t>LBアレックス ブライト</t>
  </si>
  <si>
    <t>Lわたしの幸せな結婚</t>
  </si>
  <si>
    <t>Sハイビリターン-30</t>
  </si>
  <si>
    <t>LBトリプルクラウン</t>
  </si>
  <si>
    <t>新台</t>
    <phoneticPr fontId="1"/>
  </si>
  <si>
    <t>Lダーリン・イン・ザ・フランキス</t>
  </si>
  <si>
    <t>L咲-Saki-頂上決戦</t>
  </si>
  <si>
    <t>L転生したら剣でした</t>
  </si>
  <si>
    <t>LアズールレーンTHE ANIMATION</t>
  </si>
  <si>
    <t>LBマタドールIII</t>
  </si>
  <si>
    <t>新台</t>
    <phoneticPr fontId="1"/>
  </si>
  <si>
    <t>SネオアイムジャグラーEX</t>
  </si>
  <si>
    <t>新台</t>
    <phoneticPr fontId="1"/>
  </si>
  <si>
    <t>L東京リベンジャーズ</t>
  </si>
  <si>
    <t>LBクレアの秘宝伝ボーナストリガーver.</t>
  </si>
  <si>
    <t>Lドルアーガの塔</t>
  </si>
  <si>
    <t>新台</t>
    <phoneticPr fontId="1"/>
  </si>
  <si>
    <t>LBマジカルハロウィン ボーナストリガー</t>
  </si>
  <si>
    <t>新台</t>
    <phoneticPr fontId="1"/>
  </si>
  <si>
    <t>L新鬼武者3</t>
  </si>
  <si>
    <t>L主役は銭形5</t>
  </si>
  <si>
    <t>Lバベル</t>
  </si>
  <si>
    <t>新台</t>
    <phoneticPr fontId="1"/>
  </si>
  <si>
    <t>L荒野のコトブキ飛行隊</t>
  </si>
  <si>
    <t>LB SHAKE BONUS TRIGGER</t>
  </si>
  <si>
    <t>新台</t>
    <phoneticPr fontId="1"/>
  </si>
  <si>
    <t>L革命機ヴァルヴレイヴ2</t>
  </si>
  <si>
    <t>Lとある科学の超電磁砲2</t>
  </si>
  <si>
    <t>L絶対衝激IV</t>
  </si>
  <si>
    <t>新台</t>
    <phoneticPr fontId="1"/>
  </si>
  <si>
    <t>Lネオプラネット</t>
  </si>
  <si>
    <t>新台</t>
    <phoneticPr fontId="1"/>
  </si>
  <si>
    <t>Lバーニングエクスプレス</t>
  </si>
  <si>
    <t>新台</t>
    <phoneticPr fontId="1"/>
  </si>
  <si>
    <t>L化物語</t>
  </si>
  <si>
    <t>Lプリズムナナ</t>
  </si>
  <si>
    <t>L銀河英雄伝説 DIE NEUE THESE</t>
  </si>
  <si>
    <t>新台</t>
    <phoneticPr fontId="1"/>
  </si>
  <si>
    <t>L沖ドキ！DUO アンコール</t>
  </si>
  <si>
    <t>L秘宝伝</t>
  </si>
  <si>
    <t>L無職転生 ?異世界行ったら本気だす?</t>
  </si>
  <si>
    <t>LB不二子</t>
  </si>
  <si>
    <t>新台</t>
    <phoneticPr fontId="1"/>
  </si>
  <si>
    <t>L北斗の拳 転生の章2</t>
  </si>
  <si>
    <t>L鉄拳6</t>
  </si>
  <si>
    <t>SBニューキングハナハナV-30</t>
  </si>
  <si>
    <t>新台</t>
    <phoneticPr fontId="1"/>
  </si>
  <si>
    <t>L炎炎ノ消防隊2</t>
  </si>
  <si>
    <t>L攻殻機動隊</t>
  </si>
  <si>
    <t>LゴブリンスレイヤーII</t>
  </si>
  <si>
    <t>Lハナビ</t>
  </si>
  <si>
    <t>L範馬刃牙</t>
  </si>
  <si>
    <t>Lうみねこのなく頃に2</t>
  </si>
  <si>
    <t>新台</t>
    <phoneticPr fontId="1"/>
  </si>
  <si>
    <t>L甲鉄城のカバネリ海門決戦</t>
  </si>
  <si>
    <t>LBサンダーV</t>
  </si>
  <si>
    <t>新台</t>
    <phoneticPr fontId="1"/>
  </si>
  <si>
    <t>L真打吉宗</t>
  </si>
  <si>
    <t>Lヨルムンガンド</t>
  </si>
  <si>
    <t>LB異世界かるてっと</t>
  </si>
  <si>
    <t>Lアクダマドライブ</t>
  </si>
  <si>
    <t>L虚構推理</t>
  </si>
  <si>
    <t>新台</t>
    <phoneticPr fontId="1"/>
  </si>
  <si>
    <t>Lミリオンゴッド?神々の軌跡?</t>
  </si>
  <si>
    <t>L機動戦士ガンダムユニコーン 覚醒DRIVE</t>
  </si>
  <si>
    <t>Lアニマルスロットドッチ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</si>
</sst>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&quot;台&quot;"/>
    <numFmt numFmtId="177" formatCode="0.0%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rgb="FFFF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0" fillId="0" borderId="0" xfId="0" applyBorder="1">
      <alignment vertical="center"/>
    </xf>
    <xf numFmtId="14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0" xfId="0" applyNumberFormat="1" applyFont="1" applyBorder="1">
      <alignment vertical="center"/>
    </xf>
    <xf numFmtId="0" fontId="3" fillId="0" borderId="9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3" fillId="2" borderId="15" xfId="0" applyNumberFormat="1" applyFont="1" applyFill="1" applyBorder="1">
      <alignment vertical="center"/>
    </xf>
    <xf numFmtId="0" fontId="3" fillId="2" borderId="15" xfId="0" applyFont="1" applyFill="1" applyBorder="1">
      <alignment vertical="center"/>
    </xf>
    <xf numFmtId="0" fontId="3" fillId="2" borderId="16" xfId="0" applyFont="1" applyFill="1" applyBorder="1">
      <alignment vertical="center"/>
    </xf>
    <xf numFmtId="14" fontId="3" fillId="3" borderId="1" xfId="0" applyNumberFormat="1" applyFont="1" applyFill="1" applyBorder="1" applyAlignment="1">
      <alignment horizontal="left" vertical="center"/>
    </xf>
    <xf numFmtId="14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7" xfId="0" applyNumberFormat="1" applyFont="1" applyFill="1" applyBorder="1">
      <alignment vertical="center"/>
    </xf>
    <xf numFmtId="0" fontId="3" fillId="3" borderId="18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6" xfId="0" applyFont="1" applyFill="1" applyBorder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>
      <alignment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20" xfId="0" applyNumberFormat="1" applyFont="1" applyFill="1" applyBorder="1">
      <alignment vertical="center"/>
    </xf>
    <xf numFmtId="0" fontId="3" fillId="3" borderId="21" xfId="0" applyFont="1" applyFill="1" applyBorder="1">
      <alignment vertical="center"/>
    </xf>
    <xf numFmtId="0" fontId="3" fillId="3" borderId="22" xfId="0" applyFont="1" applyFill="1" applyBorder="1">
      <alignment vertical="center"/>
    </xf>
    <xf numFmtId="176" fontId="3" fillId="3" borderId="0" xfId="0" applyNumberFormat="1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23" xfId="0" applyNumberFormat="1" applyFont="1" applyFill="1" applyBorder="1">
      <alignment vertical="center"/>
    </xf>
    <xf numFmtId="0" fontId="3" fillId="3" borderId="24" xfId="0" applyNumberFormat="1" applyFont="1" applyFill="1" applyBorder="1">
      <alignment vertical="center"/>
    </xf>
    <xf numFmtId="0" fontId="3" fillId="3" borderId="25" xfId="0" applyNumberFormat="1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right" vertical="center"/>
    </xf>
    <xf numFmtId="0" fontId="3" fillId="0" borderId="18" xfId="0" applyNumberFormat="1" applyFont="1" applyBorder="1" applyAlignment="1">
      <alignment horizontal="right" vertical="center"/>
    </xf>
    <xf numFmtId="0" fontId="3" fillId="0" borderId="19" xfId="0" applyNumberFormat="1" applyFont="1" applyBorder="1" applyAlignment="1">
      <alignment horizontal="right" vertical="center"/>
    </xf>
    <xf numFmtId="0" fontId="3" fillId="0" borderId="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NumberFormat="1" applyFont="1" applyBorder="1" applyAlignment="1">
      <alignment horizontal="right" vertical="center"/>
    </xf>
    <xf numFmtId="0" fontId="3" fillId="0" borderId="21" xfId="0" applyNumberFormat="1" applyFont="1" applyBorder="1" applyAlignment="1">
      <alignment horizontal="right" vertical="center"/>
    </xf>
    <xf numFmtId="0" fontId="3" fillId="0" borderId="22" xfId="0" applyNumberFormat="1" applyFont="1" applyBorder="1" applyAlignment="1">
      <alignment horizontal="right" vertical="center"/>
    </xf>
    <xf numFmtId="176" fontId="3" fillId="0" borderId="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NumberFormat="1" applyFont="1" applyFill="1" applyBorder="1">
      <alignment vertical="center"/>
    </xf>
    <xf numFmtId="0" fontId="3" fillId="0" borderId="24" xfId="0" applyNumberFormat="1" applyFont="1" applyFill="1" applyBorder="1">
      <alignment vertical="center"/>
    </xf>
    <xf numFmtId="0" fontId="3" fillId="0" borderId="25" xfId="0" applyNumberFormat="1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26" xfId="0" applyNumberFormat="1" applyFont="1" applyFill="1" applyBorder="1">
      <alignment vertical="center"/>
    </xf>
    <xf numFmtId="0" fontId="3" fillId="3" borderId="27" xfId="0" applyFont="1" applyFill="1" applyBorder="1">
      <alignment vertical="center"/>
    </xf>
    <xf numFmtId="0" fontId="3" fillId="3" borderId="28" xfId="0" applyFont="1" applyFill="1" applyBorder="1">
      <alignment vertical="center"/>
    </xf>
    <xf numFmtId="0" fontId="3" fillId="0" borderId="26" xfId="0" applyNumberFormat="1" applyFont="1" applyBorder="1" applyAlignment="1">
      <alignment horizontal="right" vertical="center"/>
    </xf>
    <xf numFmtId="0" fontId="3" fillId="0" borderId="27" xfId="0" applyNumberFormat="1" applyFont="1" applyBorder="1" applyAlignment="1">
      <alignment horizontal="right" vertical="center"/>
    </xf>
    <xf numFmtId="0" fontId="3" fillId="0" borderId="28" xfId="0" applyNumberFormat="1" applyFon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176" fontId="3" fillId="0" borderId="30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0" borderId="33" xfId="0" applyNumberFormat="1" applyFont="1" applyBorder="1" applyAlignment="1">
      <alignment horizontal="center" vertical="center"/>
    </xf>
    <xf numFmtId="3" fontId="3" fillId="3" borderId="27" xfId="0" applyNumberFormat="1" applyFont="1" applyFill="1" applyBorder="1">
      <alignment vertical="center"/>
    </xf>
    <xf numFmtId="3" fontId="3" fillId="0" borderId="27" xfId="0" applyNumberFormat="1" applyFont="1" applyBorder="1" applyAlignment="1">
      <alignment horizontal="right" vertical="center"/>
    </xf>
    <xf numFmtId="14" fontId="3" fillId="0" borderId="34" xfId="0" applyNumberFormat="1" applyFont="1" applyBorder="1" applyAlignment="1">
      <alignment horizontal="left" vertical="center" shrinkToFit="1"/>
    </xf>
    <xf numFmtId="14" fontId="3" fillId="0" borderId="34" xfId="0" applyNumberFormat="1" applyFont="1" applyBorder="1" applyAlignment="1">
      <alignment horizontal="center" vertical="center" shrinkToFit="1"/>
    </xf>
    <xf numFmtId="177" fontId="3" fillId="3" borderId="26" xfId="1" applyNumberFormat="1" applyFont="1" applyFill="1" applyBorder="1">
      <alignment vertical="center"/>
    </xf>
    <xf numFmtId="177" fontId="3" fillId="3" borderId="27" xfId="1" applyNumberFormat="1" applyFont="1" applyFill="1" applyBorder="1">
      <alignment vertical="center"/>
    </xf>
    <xf numFmtId="177" fontId="3" fillId="3" borderId="28" xfId="1" applyNumberFormat="1" applyFont="1" applyFill="1" applyBorder="1">
      <alignment vertical="center"/>
    </xf>
    <xf numFmtId="177" fontId="3" fillId="0" borderId="26" xfId="1" applyNumberFormat="1" applyFont="1" applyBorder="1" applyAlignment="1">
      <alignment horizontal="right" vertical="center"/>
    </xf>
    <xf numFmtId="177" fontId="3" fillId="0" borderId="27" xfId="1" applyNumberFormat="1" applyFont="1" applyBorder="1" applyAlignment="1">
      <alignment horizontal="right" vertical="center"/>
    </xf>
    <xf numFmtId="177" fontId="3" fillId="0" borderId="28" xfId="1" applyNumberFormat="1" applyFont="1" applyBorder="1" applyAlignment="1">
      <alignment horizontal="right" vertical="center"/>
    </xf>
    <xf numFmtId="177" fontId="3" fillId="3" borderId="26" xfId="0" applyNumberFormat="1" applyFont="1" applyFill="1" applyBorder="1">
      <alignment vertical="center"/>
    </xf>
    <xf numFmtId="177" fontId="3" fillId="3" borderId="27" xfId="0" applyNumberFormat="1" applyFont="1" applyFill="1" applyBorder="1">
      <alignment vertical="center"/>
    </xf>
    <xf numFmtId="177" fontId="3" fillId="3" borderId="28" xfId="0" applyNumberFormat="1" applyFont="1" applyFill="1" applyBorder="1">
      <alignment vertical="center"/>
    </xf>
    <xf numFmtId="177" fontId="3" fillId="0" borderId="26" xfId="0" applyNumberFormat="1" applyFont="1" applyBorder="1" applyAlignment="1">
      <alignment horizontal="right" vertical="center"/>
    </xf>
    <xf numFmtId="177" fontId="3" fillId="0" borderId="27" xfId="0" applyNumberFormat="1" applyFont="1" applyBorder="1" applyAlignment="1">
      <alignment horizontal="right" vertical="center"/>
    </xf>
    <xf numFmtId="177" fontId="3" fillId="0" borderId="28" xfId="0" applyNumberFormat="1" applyFont="1" applyBorder="1" applyAlignment="1">
      <alignment horizontal="right" vertical="center"/>
    </xf>
    <xf numFmtId="3" fontId="3" fillId="3" borderId="28" xfId="0" applyNumberFormat="1" applyFont="1" applyFill="1" applyBorder="1">
      <alignment vertical="center"/>
    </xf>
    <xf numFmtId="3" fontId="3" fillId="0" borderId="28" xfId="0" applyNumberFormat="1" applyFont="1" applyBorder="1" applyAlignment="1">
      <alignment horizontal="right" vertical="center"/>
    </xf>
    <xf numFmtId="3" fontId="3" fillId="3" borderId="26" xfId="0" applyNumberFormat="1" applyFont="1" applyFill="1" applyBorder="1">
      <alignment vertical="center"/>
    </xf>
    <xf numFmtId="3" fontId="3" fillId="0" borderId="26" xfId="0" applyNumberFormat="1" applyFont="1" applyBorder="1" applyAlignment="1">
      <alignment horizontal="right" vertical="center"/>
    </xf>
    <xf numFmtId="14" fontId="3" fillId="4" borderId="1" xfId="0" applyNumberFormat="1" applyFont="1" applyFill="1" applyBorder="1" applyAlignment="1">
      <alignment horizontal="left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7" xfId="0" applyNumberFormat="1" applyFont="1" applyFill="1" applyBorder="1" applyAlignment="1">
      <alignment horizontal="right" vertical="center"/>
    </xf>
    <xf numFmtId="0" fontId="3" fillId="4" borderId="18" xfId="0" applyNumberFormat="1" applyFont="1" applyFill="1" applyBorder="1" applyAlignment="1">
      <alignment horizontal="right" vertical="center"/>
    </xf>
    <xf numFmtId="0" fontId="3" fillId="4" borderId="19" xfId="0" applyNumberFormat="1" applyFont="1" applyFill="1" applyBorder="1" applyAlignment="1">
      <alignment horizontal="right" vertical="center"/>
    </xf>
    <xf numFmtId="0" fontId="3" fillId="4" borderId="6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20" xfId="0" applyNumberFormat="1" applyFont="1" applyFill="1" applyBorder="1" applyAlignment="1">
      <alignment horizontal="right" vertical="center"/>
    </xf>
    <xf numFmtId="0" fontId="3" fillId="4" borderId="21" xfId="0" applyNumberFormat="1" applyFont="1" applyFill="1" applyBorder="1" applyAlignment="1">
      <alignment horizontal="right" vertical="center"/>
    </xf>
    <xf numFmtId="0" fontId="3" fillId="4" borderId="22" xfId="0" applyNumberFormat="1" applyFont="1" applyFill="1" applyBorder="1" applyAlignment="1">
      <alignment horizontal="right" vertical="center"/>
    </xf>
    <xf numFmtId="176" fontId="3" fillId="4" borderId="0" xfId="0" applyNumberFormat="1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26" xfId="0" applyNumberFormat="1" applyFont="1" applyFill="1" applyBorder="1" applyAlignment="1">
      <alignment horizontal="right" vertical="center"/>
    </xf>
    <xf numFmtId="3" fontId="3" fillId="4" borderId="27" xfId="0" applyNumberFormat="1" applyFont="1" applyFill="1" applyBorder="1" applyAlignment="1">
      <alignment horizontal="right" vertical="center"/>
    </xf>
    <xf numFmtId="0" fontId="3" fillId="4" borderId="27" xfId="0" applyNumberFormat="1" applyFont="1" applyFill="1" applyBorder="1" applyAlignment="1">
      <alignment horizontal="right" vertical="center"/>
    </xf>
    <xf numFmtId="177" fontId="3" fillId="4" borderId="26" xfId="0" applyNumberFormat="1" applyFont="1" applyFill="1" applyBorder="1" applyAlignment="1">
      <alignment horizontal="right" vertical="center"/>
    </xf>
    <xf numFmtId="177" fontId="3" fillId="4" borderId="27" xfId="0" applyNumberFormat="1" applyFont="1" applyFill="1" applyBorder="1" applyAlignment="1">
      <alignment horizontal="right" vertical="center"/>
    </xf>
    <xf numFmtId="177" fontId="3" fillId="4" borderId="28" xfId="0" applyNumberFormat="1" applyFont="1" applyFill="1" applyBorder="1" applyAlignment="1">
      <alignment horizontal="right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3" xfId="0" applyNumberFormat="1" applyFont="1" applyFill="1" applyBorder="1">
      <alignment vertical="center"/>
    </xf>
    <xf numFmtId="0" fontId="3" fillId="4" borderId="24" xfId="0" applyNumberFormat="1" applyFont="1" applyFill="1" applyBorder="1">
      <alignment vertical="center"/>
    </xf>
    <xf numFmtId="0" fontId="3" fillId="4" borderId="25" xfId="0" applyNumberFormat="1" applyFont="1" applyFill="1" applyBorder="1">
      <alignment vertical="center"/>
    </xf>
    <xf numFmtId="0" fontId="5" fillId="4" borderId="0" xfId="0" applyFont="1" applyFill="1" applyBorder="1">
      <alignment vertical="center"/>
    </xf>
    <xf numFmtId="0" fontId="3" fillId="4" borderId="17" xfId="0" applyNumberFormat="1" applyFont="1" applyFill="1" applyBorder="1">
      <alignment vertical="center"/>
    </xf>
    <xf numFmtId="0" fontId="3" fillId="4" borderId="18" xfId="0" applyFont="1" applyFill="1" applyBorder="1">
      <alignment vertical="center"/>
    </xf>
    <xf numFmtId="0" fontId="3" fillId="4" borderId="19" xfId="0" applyFont="1" applyFill="1" applyBorder="1">
      <alignment vertical="center"/>
    </xf>
    <xf numFmtId="0" fontId="3" fillId="4" borderId="20" xfId="0" applyNumberFormat="1" applyFont="1" applyFill="1" applyBorder="1">
      <alignment vertical="center"/>
    </xf>
    <xf numFmtId="0" fontId="3" fillId="4" borderId="21" xfId="0" applyFont="1" applyFill="1" applyBorder="1">
      <alignment vertical="center"/>
    </xf>
    <xf numFmtId="0" fontId="3" fillId="4" borderId="22" xfId="0" applyFont="1" applyFill="1" applyBorder="1">
      <alignment vertical="center"/>
    </xf>
    <xf numFmtId="0" fontId="3" fillId="4" borderId="26" xfId="0" applyNumberFormat="1" applyFont="1" applyFill="1" applyBorder="1">
      <alignment vertical="center"/>
    </xf>
    <xf numFmtId="3" fontId="3" fillId="4" borderId="27" xfId="0" applyNumberFormat="1" applyFont="1" applyFill="1" applyBorder="1">
      <alignment vertical="center"/>
    </xf>
    <xf numFmtId="177" fontId="3" fillId="4" borderId="26" xfId="0" applyNumberFormat="1" applyFont="1" applyFill="1" applyBorder="1">
      <alignment vertical="center"/>
    </xf>
    <xf numFmtId="177" fontId="3" fillId="4" borderId="27" xfId="0" applyNumberFormat="1" applyFont="1" applyFill="1" applyBorder="1">
      <alignment vertical="center"/>
    </xf>
    <xf numFmtId="177" fontId="3" fillId="4" borderId="28" xfId="0" applyNumberFormat="1" applyFont="1" applyFill="1" applyBorder="1">
      <alignment vertical="center"/>
    </xf>
    <xf numFmtId="3" fontId="3" fillId="4" borderId="28" xfId="0" applyNumberFormat="1" applyFont="1" applyFill="1" applyBorder="1" applyAlignment="1">
      <alignment horizontal="right" vertical="center"/>
    </xf>
    <xf numFmtId="3" fontId="3" fillId="4" borderId="28" xfId="0" applyNumberFormat="1" applyFont="1" applyFill="1" applyBorder="1">
      <alignment vertical="center"/>
    </xf>
    <xf numFmtId="0" fontId="3" fillId="4" borderId="27" xfId="0" applyFont="1" applyFill="1" applyBorder="1">
      <alignment vertical="center"/>
    </xf>
    <xf numFmtId="0" fontId="3" fillId="4" borderId="28" xfId="0" applyNumberFormat="1" applyFont="1" applyFill="1" applyBorder="1" applyAlignment="1">
      <alignment horizontal="right" vertical="center"/>
    </xf>
    <xf numFmtId="0" fontId="3" fillId="4" borderId="28" xfId="0" applyFont="1" applyFill="1" applyBorder="1">
      <alignment vertical="center"/>
    </xf>
    <xf numFmtId="14" fontId="3" fillId="2" borderId="11" xfId="0" applyNumberFormat="1" applyFont="1" applyFill="1" applyBorder="1" applyAlignment="1">
      <alignment horizontal="center" vertical="center"/>
    </xf>
    <xf numFmtId="14" fontId="3" fillId="2" borderId="12" xfId="0" applyNumberFormat="1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CCFFCC"/>
      <color rgb="FFCCFFFF"/>
      <color rgb="FF66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2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1066369" name="Button 1" hidden="1">
              <a:extLst>
                <a:ext uri="{63B3BB69-23CF-44E3-9099-C40C66FF867C}">
                  <a14:compatExt spid="_x0000_s1106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941441" name="Button 1" hidden="1">
              <a:extLst>
                <a:ext uri="{63B3BB69-23CF-44E3-9099-C40C66FF867C}">
                  <a14:compatExt spid="_x0000_s1094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817537" name="Button 1" hidden="1">
              <a:extLst>
                <a:ext uri="{63B3BB69-23CF-44E3-9099-C40C66FF867C}">
                  <a14:compatExt spid="_x0000_s10817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694657" name="Button 1" hidden="1">
              <a:extLst>
                <a:ext uri="{63B3BB69-23CF-44E3-9099-C40C66FF867C}">
                  <a14:compatExt spid="_x0000_s10694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572801" name="Button 1" hidden="1">
              <a:extLst>
                <a:ext uri="{63B3BB69-23CF-44E3-9099-C40C66FF867C}">
                  <a14:compatExt spid="_x0000_s10572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451969" name="Button 1" hidden="1">
              <a:extLst>
                <a:ext uri="{63B3BB69-23CF-44E3-9099-C40C66FF867C}">
                  <a14:compatExt spid="_x0000_s1045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332161" name="Button 1" hidden="1">
              <a:extLst>
                <a:ext uri="{63B3BB69-23CF-44E3-9099-C40C66FF867C}">
                  <a14:compatExt spid="_x0000_s1033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213377" name="Button 1" hidden="1">
              <a:extLst>
                <a:ext uri="{63B3BB69-23CF-44E3-9099-C40C66FF867C}">
                  <a14:compatExt spid="_x0000_s10213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095617" name="Button 1" hidden="1">
              <a:extLst>
                <a:ext uri="{63B3BB69-23CF-44E3-9099-C40C66FF867C}">
                  <a14:compatExt spid="_x0000_s10095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978881" name="Button 1" hidden="1">
              <a:extLst>
                <a:ext uri="{63B3BB69-23CF-44E3-9099-C40C66FF867C}">
                  <a14:compatExt spid="_x0000_s9978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863169" name="Button 1" hidden="1">
              <a:extLst>
                <a:ext uri="{63B3BB69-23CF-44E3-9099-C40C66FF867C}">
                  <a14:compatExt spid="_x0000_s986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748481" name="Button 1" hidden="1">
              <a:extLst>
                <a:ext uri="{63B3BB69-23CF-44E3-9099-C40C66FF867C}">
                  <a14:compatExt spid="_x0000_s9748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634817" name="Button 1" hidden="1">
              <a:extLst>
                <a:ext uri="{63B3BB69-23CF-44E3-9099-C40C66FF867C}">
                  <a14:compatExt spid="_x0000_s96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522177" name="Button 1" hidden="1">
              <a:extLst>
                <a:ext uri="{63B3BB69-23CF-44E3-9099-C40C66FF867C}">
                  <a14:compatExt spid="_x0000_s952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410561" name="Button 1" hidden="1">
              <a:extLst>
                <a:ext uri="{63B3BB69-23CF-44E3-9099-C40C66FF867C}">
                  <a14:compatExt spid="_x0000_s9410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299969" name="Button 1" hidden="1">
              <a:extLst>
                <a:ext uri="{63B3BB69-23CF-44E3-9099-C40C66FF867C}">
                  <a14:compatExt spid="_x0000_s9299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190401" name="Button 1" hidden="1">
              <a:extLst>
                <a:ext uri="{63B3BB69-23CF-44E3-9099-C40C66FF867C}">
                  <a14:compatExt spid="_x0000_s9190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081857" name="Button 1" hidden="1">
              <a:extLst>
                <a:ext uri="{63B3BB69-23CF-44E3-9099-C40C66FF867C}">
                  <a14:compatExt spid="_x0000_s908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974337" name="Button 1" hidden="1">
              <a:extLst>
                <a:ext uri="{63B3BB69-23CF-44E3-9099-C40C66FF867C}">
                  <a14:compatExt spid="_x0000_s897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867841" name="Button 1" hidden="1">
              <a:extLst>
                <a:ext uri="{63B3BB69-23CF-44E3-9099-C40C66FF867C}">
                  <a14:compatExt spid="_x0000_s886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762369" name="Button 1" hidden="1">
              <a:extLst>
                <a:ext uri="{63B3BB69-23CF-44E3-9099-C40C66FF867C}">
                  <a14:compatExt spid="_x0000_s8762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657921" name="Button 1" hidden="1">
              <a:extLst>
                <a:ext uri="{63B3BB69-23CF-44E3-9099-C40C66FF867C}">
                  <a14:compatExt spid="_x0000_s86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554497" name="Button 1" hidden="1">
              <a:extLst>
                <a:ext uri="{63B3BB69-23CF-44E3-9099-C40C66FF867C}">
                  <a14:compatExt spid="_x0000_s855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452097" name="Button 1" hidden="1">
              <a:extLst>
                <a:ext uri="{63B3BB69-23CF-44E3-9099-C40C66FF867C}">
                  <a14:compatExt spid="_x0000_s845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350721" name="Button 1" hidden="1">
              <a:extLst>
                <a:ext uri="{63B3BB69-23CF-44E3-9099-C40C66FF867C}">
                  <a14:compatExt spid="_x0000_s835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250369" name="Button 1" hidden="1">
              <a:extLst>
                <a:ext uri="{63B3BB69-23CF-44E3-9099-C40C66FF867C}">
                  <a14:compatExt spid="_x0000_s8250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151041" name="Button 1" hidden="1">
              <a:extLst>
                <a:ext uri="{63B3BB69-23CF-44E3-9099-C40C66FF867C}">
                  <a14:compatExt spid="_x0000_s815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052737" name="Button 1" hidden="1">
              <a:extLst>
                <a:ext uri="{63B3BB69-23CF-44E3-9099-C40C66FF867C}">
                  <a14:compatExt spid="_x0000_s8052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955457" name="Button 1" hidden="1">
              <a:extLst>
                <a:ext uri="{63B3BB69-23CF-44E3-9099-C40C66FF867C}">
                  <a14:compatExt spid="_x0000_s7955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859201" name="Button 1" hidden="1">
              <a:extLst>
                <a:ext uri="{63B3BB69-23CF-44E3-9099-C40C66FF867C}">
                  <a14:compatExt spid="_x0000_s7859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763969" name="Button 1" hidden="1">
              <a:extLst>
                <a:ext uri="{63B3BB69-23CF-44E3-9099-C40C66FF867C}">
                  <a14:compatExt spid="_x0000_s7763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669761" name="Button 1" hidden="1">
              <a:extLst>
                <a:ext uri="{63B3BB69-23CF-44E3-9099-C40C66FF867C}">
                  <a14:compatExt spid="_x0000_s7669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576577" name="Button 1" hidden="1">
              <a:extLst>
                <a:ext uri="{63B3BB69-23CF-44E3-9099-C40C66FF867C}">
                  <a14:compatExt spid="_x0000_s7576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484417" name="Button 1" hidden="1">
              <a:extLst>
                <a:ext uri="{63B3BB69-23CF-44E3-9099-C40C66FF867C}">
                  <a14:compatExt spid="_x0000_s7484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393281" name="Button 1" hidden="1">
              <a:extLst>
                <a:ext uri="{63B3BB69-23CF-44E3-9099-C40C66FF867C}">
                  <a14:compatExt spid="_x0000_s7393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303169" name="Button 1" hidden="1">
              <a:extLst>
                <a:ext uri="{63B3BB69-23CF-44E3-9099-C40C66FF867C}">
                  <a14:compatExt spid="_x0000_s730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214081" name="Button 1" hidden="1">
              <a:extLst>
                <a:ext uri="{63B3BB69-23CF-44E3-9099-C40C66FF867C}">
                  <a14:compatExt spid="_x0000_s7214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126017" name="Button 1" hidden="1">
              <a:extLst>
                <a:ext uri="{63B3BB69-23CF-44E3-9099-C40C66FF867C}">
                  <a14:compatExt spid="_x0000_s7126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038977" name="Button 1" hidden="1">
              <a:extLst>
                <a:ext uri="{63B3BB69-23CF-44E3-9099-C40C66FF867C}">
                  <a14:compatExt spid="_x0000_s703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952961" name="Button 1" hidden="1">
              <a:extLst>
                <a:ext uri="{63B3BB69-23CF-44E3-9099-C40C66FF867C}">
                  <a14:compatExt spid="_x0000_s6952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867969" name="Button 1" hidden="1">
              <a:extLst>
                <a:ext uri="{63B3BB69-23CF-44E3-9099-C40C66FF867C}">
                  <a14:compatExt spid="_x0000_s6867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784001" name="Button 1" hidden="1">
              <a:extLst>
                <a:ext uri="{63B3BB69-23CF-44E3-9099-C40C66FF867C}">
                  <a14:compatExt spid="_x0000_s6784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701057" name="Button 1" hidden="1">
              <a:extLst>
                <a:ext uri="{63B3BB69-23CF-44E3-9099-C40C66FF867C}">
                  <a14:compatExt spid="_x0000_s670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619137" name="Button 1" hidden="1">
              <a:extLst>
                <a:ext uri="{63B3BB69-23CF-44E3-9099-C40C66FF867C}">
                  <a14:compatExt spid="_x0000_s6619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538241" name="Button 1" hidden="1">
              <a:extLst>
                <a:ext uri="{63B3BB69-23CF-44E3-9099-C40C66FF867C}">
                  <a14:compatExt spid="_x0000_s6538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458369" name="Button 1" hidden="1">
              <a:extLst>
                <a:ext uri="{63B3BB69-23CF-44E3-9099-C40C66FF867C}">
                  <a14:compatExt spid="_x0000_s64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379521" name="Button 1" hidden="1">
              <a:extLst>
                <a:ext uri="{63B3BB69-23CF-44E3-9099-C40C66FF867C}">
                  <a14:compatExt spid="_x0000_s6379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301697" name="Button 1" hidden="1">
              <a:extLst>
                <a:ext uri="{63B3BB69-23CF-44E3-9099-C40C66FF867C}">
                  <a14:compatExt spid="_x0000_s630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224897" name="Button 1" hidden="1">
              <a:extLst>
                <a:ext uri="{63B3BB69-23CF-44E3-9099-C40C66FF867C}">
                  <a14:compatExt spid="_x0000_s622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149121" name="Button 1" hidden="1">
              <a:extLst>
                <a:ext uri="{63B3BB69-23CF-44E3-9099-C40C66FF867C}">
                  <a14:compatExt spid="_x0000_s6149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074369" name="Button 1" hidden="1">
              <a:extLst>
                <a:ext uri="{63B3BB69-23CF-44E3-9099-C40C66FF867C}">
                  <a14:compatExt spid="_x0000_s607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000641" name="Button 1" hidden="1">
              <a:extLst>
                <a:ext uri="{63B3BB69-23CF-44E3-9099-C40C66FF867C}">
                  <a14:compatExt spid="_x0000_s6000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927937" name="Button 1" hidden="1">
              <a:extLst>
                <a:ext uri="{63B3BB69-23CF-44E3-9099-C40C66FF867C}">
                  <a14:compatExt spid="_x0000_s592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856257" name="Button 1" hidden="1">
              <a:extLst>
                <a:ext uri="{63B3BB69-23CF-44E3-9099-C40C66FF867C}">
                  <a14:compatExt spid="_x0000_s585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785601" name="Button 1" hidden="1">
              <a:extLst>
                <a:ext uri="{63B3BB69-23CF-44E3-9099-C40C66FF867C}">
                  <a14:compatExt spid="_x0000_s578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715969" name="Button 1" hidden="1">
              <a:extLst>
                <a:ext uri="{63B3BB69-23CF-44E3-9099-C40C66FF867C}">
                  <a14:compatExt spid="_x0000_s5715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47361" name="Button 1" hidden="1">
              <a:extLst>
                <a:ext uri="{63B3BB69-23CF-44E3-9099-C40C66FF867C}">
                  <a14:compatExt spid="_x0000_s5647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79777" name="Button 1" hidden="1">
              <a:extLst>
                <a:ext uri="{63B3BB69-23CF-44E3-9099-C40C66FF867C}">
                  <a14:compatExt spid="_x0000_s5579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13217" name="Button 1" hidden="1">
              <a:extLst>
                <a:ext uri="{63B3BB69-23CF-44E3-9099-C40C66FF867C}">
                  <a14:compatExt spid="_x0000_s551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47681" name="Button 1" hidden="1">
              <a:extLst>
                <a:ext uri="{63B3BB69-23CF-44E3-9099-C40C66FF867C}">
                  <a14:compatExt spid="_x0000_s544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383169" name="Button 1" hidden="1">
              <a:extLst>
                <a:ext uri="{63B3BB69-23CF-44E3-9099-C40C66FF867C}">
                  <a14:compatExt spid="_x0000_s538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319681" name="Button 1" hidden="1">
              <a:extLst>
                <a:ext uri="{63B3BB69-23CF-44E3-9099-C40C66FF867C}">
                  <a14:compatExt spid="_x0000_s5319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257217" name="Button 1" hidden="1">
              <a:extLst>
                <a:ext uri="{63B3BB69-23CF-44E3-9099-C40C66FF867C}">
                  <a14:compatExt spid="_x0000_s525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195777" name="Button 1" hidden="1">
              <a:extLst>
                <a:ext uri="{63B3BB69-23CF-44E3-9099-C40C66FF867C}">
                  <a14:compatExt spid="_x0000_s519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135361" name="Button 1" hidden="1">
              <a:extLst>
                <a:ext uri="{63B3BB69-23CF-44E3-9099-C40C66FF867C}">
                  <a14:compatExt spid="_x0000_s513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075969" name="Button 1" hidden="1">
              <a:extLst>
                <a:ext uri="{63B3BB69-23CF-44E3-9099-C40C66FF867C}">
                  <a14:compatExt spid="_x0000_s5075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017601" name="Button 1" hidden="1">
              <a:extLst>
                <a:ext uri="{63B3BB69-23CF-44E3-9099-C40C66FF867C}">
                  <a14:compatExt spid="_x0000_s501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60257" name="Button 1" hidden="1">
              <a:extLst>
                <a:ext uri="{63B3BB69-23CF-44E3-9099-C40C66FF867C}">
                  <a14:compatExt spid="_x0000_s496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3937" name="Button 1" hidden="1">
              <a:extLst>
                <a:ext uri="{63B3BB69-23CF-44E3-9099-C40C66FF867C}">
                  <a14:compatExt spid="_x0000_s4903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2913" name="Button 1" hidden="1">
              <a:extLst>
                <a:ext uri="{63B3BB69-23CF-44E3-9099-C40C66FF867C}">
                  <a14:compatExt spid="_x0000_s4902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1889" name="Button 1" hidden="1">
              <a:extLst>
                <a:ext uri="{63B3BB69-23CF-44E3-9099-C40C66FF867C}">
                  <a14:compatExt spid="_x0000_s490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900865" name="Button 1" hidden="1">
              <a:extLst>
                <a:ext uri="{63B3BB69-23CF-44E3-9099-C40C66FF867C}">
                  <a14:compatExt spid="_x0000_s4900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9841" name="Button 1" hidden="1">
              <a:extLst>
                <a:ext uri="{63B3BB69-23CF-44E3-9099-C40C66FF867C}">
                  <a14:compatExt spid="_x0000_s4899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8817" name="Button 1" hidden="1">
              <a:extLst>
                <a:ext uri="{63B3BB69-23CF-44E3-9099-C40C66FF867C}">
                  <a14:compatExt spid="_x0000_s489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7793" name="Button 1" hidden="1">
              <a:extLst>
                <a:ext uri="{63B3BB69-23CF-44E3-9099-C40C66FF867C}">
                  <a14:compatExt spid="_x0000_s4897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6769" name="Button 1" hidden="1">
              <a:extLst>
                <a:ext uri="{63B3BB69-23CF-44E3-9099-C40C66FF867C}">
                  <a14:compatExt spid="_x0000_s4896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5745" name="Button 1" hidden="1">
              <a:extLst>
                <a:ext uri="{63B3BB69-23CF-44E3-9099-C40C66FF867C}">
                  <a14:compatExt spid="_x0000_s4895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4721" name="Button 1" hidden="1">
              <a:extLst>
                <a:ext uri="{63B3BB69-23CF-44E3-9099-C40C66FF867C}">
                  <a14:compatExt spid="_x0000_s489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3697" name="Button 1" hidden="1">
              <a:extLst>
                <a:ext uri="{63B3BB69-23CF-44E3-9099-C40C66FF867C}">
                  <a14:compatExt spid="_x0000_s4893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2673" name="Button 1" hidden="1">
              <a:extLst>
                <a:ext uri="{63B3BB69-23CF-44E3-9099-C40C66FF867C}">
                  <a14:compatExt spid="_x0000_s489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1649" name="Button 1" hidden="1">
              <a:extLst>
                <a:ext uri="{63B3BB69-23CF-44E3-9099-C40C66FF867C}">
                  <a14:compatExt spid="_x0000_s4891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90625" name="Button 1" hidden="1">
              <a:extLst>
                <a:ext uri="{63B3BB69-23CF-44E3-9099-C40C66FF867C}">
                  <a14:compatExt spid="_x0000_s4890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9601" name="Button 1" hidden="1">
              <a:extLst>
                <a:ext uri="{63B3BB69-23CF-44E3-9099-C40C66FF867C}">
                  <a14:compatExt spid="_x0000_s4889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8577" name="Button 1" hidden="1">
              <a:extLst>
                <a:ext uri="{63B3BB69-23CF-44E3-9099-C40C66FF867C}">
                  <a14:compatExt spid="_x0000_s4888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7553" name="Button 1" hidden="1">
              <a:extLst>
                <a:ext uri="{63B3BB69-23CF-44E3-9099-C40C66FF867C}">
                  <a14:compatExt spid="_x0000_s4887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6529" name="Button 1" hidden="1">
              <a:extLst>
                <a:ext uri="{63B3BB69-23CF-44E3-9099-C40C66FF867C}">
                  <a14:compatExt spid="_x0000_s488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5505" name="Button 1" hidden="1">
              <a:extLst>
                <a:ext uri="{63B3BB69-23CF-44E3-9099-C40C66FF867C}">
                  <a14:compatExt spid="_x0000_s488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4481" name="Button 1" hidden="1">
              <a:extLst>
                <a:ext uri="{63B3BB69-23CF-44E3-9099-C40C66FF867C}">
                  <a14:compatExt spid="_x0000_s4884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3457" name="Button 1" hidden="1">
              <a:extLst>
                <a:ext uri="{63B3BB69-23CF-44E3-9099-C40C66FF867C}">
                  <a14:compatExt spid="_x0000_s4883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2433" name="Button 1" hidden="1">
              <a:extLst>
                <a:ext uri="{63B3BB69-23CF-44E3-9099-C40C66FF867C}">
                  <a14:compatExt spid="_x0000_s4882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1409" name="Button 1" hidden="1">
              <a:extLst>
                <a:ext uri="{63B3BB69-23CF-44E3-9099-C40C66FF867C}">
                  <a14:compatExt spid="_x0000_s488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80385" name="Button 1" hidden="1">
              <a:extLst>
                <a:ext uri="{63B3BB69-23CF-44E3-9099-C40C66FF867C}">
                  <a14:compatExt spid="_x0000_s4880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9361" name="Button 1" hidden="1">
              <a:extLst>
                <a:ext uri="{63B3BB69-23CF-44E3-9099-C40C66FF867C}">
                  <a14:compatExt spid="_x0000_s4879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8337" name="Button 1" hidden="1">
              <a:extLst>
                <a:ext uri="{63B3BB69-23CF-44E3-9099-C40C66FF867C}">
                  <a14:compatExt spid="_x0000_s4878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7313" name="Button 1" hidden="1">
              <a:extLst>
                <a:ext uri="{63B3BB69-23CF-44E3-9099-C40C66FF867C}">
                  <a14:compatExt spid="_x0000_s4877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6289" name="Button 1" hidden="1">
              <a:extLst>
                <a:ext uri="{63B3BB69-23CF-44E3-9099-C40C66FF867C}">
                  <a14:compatExt spid="_x0000_s4876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5265" name="Button 1" hidden="1">
              <a:extLst>
                <a:ext uri="{63B3BB69-23CF-44E3-9099-C40C66FF867C}">
                  <a14:compatExt spid="_x0000_s4875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4241" name="Button 1" hidden="1">
              <a:extLst>
                <a:ext uri="{63B3BB69-23CF-44E3-9099-C40C66FF867C}">
                  <a14:compatExt spid="_x0000_s4874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3217" name="Button 1" hidden="1">
              <a:extLst>
                <a:ext uri="{63B3BB69-23CF-44E3-9099-C40C66FF867C}">
                  <a14:compatExt spid="_x0000_s487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2193" name="Button 1" hidden="1">
              <a:extLst>
                <a:ext uri="{63B3BB69-23CF-44E3-9099-C40C66FF867C}">
                  <a14:compatExt spid="_x0000_s487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1169" name="Button 1" hidden="1">
              <a:extLst>
                <a:ext uri="{63B3BB69-23CF-44E3-9099-C40C66FF867C}">
                  <a14:compatExt spid="_x0000_s487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70145" name="Button 1" hidden="1">
              <a:extLst>
                <a:ext uri="{63B3BB69-23CF-44E3-9099-C40C66FF867C}">
                  <a14:compatExt spid="_x0000_s4870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9121" name="Button 1" hidden="1">
              <a:extLst>
                <a:ext uri="{63B3BB69-23CF-44E3-9099-C40C66FF867C}">
                  <a14:compatExt spid="_x0000_s4869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8097" name="Button 1" hidden="1">
              <a:extLst>
                <a:ext uri="{63B3BB69-23CF-44E3-9099-C40C66FF867C}">
                  <a14:compatExt spid="_x0000_s4868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7073" name="Button 1" hidden="1">
              <a:extLst>
                <a:ext uri="{63B3BB69-23CF-44E3-9099-C40C66FF867C}">
                  <a14:compatExt spid="_x0000_s4867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6049" name="Button 1" hidden="1">
              <a:extLst>
                <a:ext uri="{63B3BB69-23CF-44E3-9099-C40C66FF867C}">
                  <a14:compatExt spid="_x0000_s4866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5025" name="Button 1" hidden="1">
              <a:extLst>
                <a:ext uri="{63B3BB69-23CF-44E3-9099-C40C66FF867C}">
                  <a14:compatExt spid="_x0000_s4865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4001" name="Button 1" hidden="1">
              <a:extLst>
                <a:ext uri="{63B3BB69-23CF-44E3-9099-C40C66FF867C}">
                  <a14:compatExt spid="_x0000_s4864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2977" name="Button 1" hidden="1">
              <a:extLst>
                <a:ext uri="{63B3BB69-23CF-44E3-9099-C40C66FF867C}">
                  <a14:compatExt spid="_x0000_s4862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1953" name="Button 1" hidden="1">
              <a:extLst>
                <a:ext uri="{63B3BB69-23CF-44E3-9099-C40C66FF867C}">
                  <a14:compatExt spid="_x0000_s486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60929" name="Button 1" hidden="1">
              <a:extLst>
                <a:ext uri="{63B3BB69-23CF-44E3-9099-C40C66FF867C}">
                  <a14:compatExt spid="_x0000_s4860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9905" name="Button 1" hidden="1">
              <a:extLst>
                <a:ext uri="{63B3BB69-23CF-44E3-9099-C40C66FF867C}">
                  <a14:compatExt spid="_x0000_s4859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8881" name="Button 1" hidden="1">
              <a:extLst>
                <a:ext uri="{63B3BB69-23CF-44E3-9099-C40C66FF867C}">
                  <a14:compatExt spid="_x0000_s4858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7857" name="Button 1" hidden="1">
              <a:extLst>
                <a:ext uri="{63B3BB69-23CF-44E3-9099-C40C66FF867C}">
                  <a14:compatExt spid="_x0000_s4857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6833" name="Button 1" hidden="1">
              <a:extLst>
                <a:ext uri="{63B3BB69-23CF-44E3-9099-C40C66FF867C}">
                  <a14:compatExt spid="_x0000_s4856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5809" name="Button 1" hidden="1">
              <a:extLst>
                <a:ext uri="{63B3BB69-23CF-44E3-9099-C40C66FF867C}">
                  <a14:compatExt spid="_x0000_s4855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4785" name="Button 1" hidden="1">
              <a:extLst>
                <a:ext uri="{63B3BB69-23CF-44E3-9099-C40C66FF867C}">
                  <a14:compatExt spid="_x0000_s4854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3761" name="Button 1" hidden="1">
              <a:extLst>
                <a:ext uri="{63B3BB69-23CF-44E3-9099-C40C66FF867C}">
                  <a14:compatExt spid="_x0000_s4853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2737" name="Button 1" hidden="1">
              <a:extLst>
                <a:ext uri="{63B3BB69-23CF-44E3-9099-C40C66FF867C}">
                  <a14:compatExt spid="_x0000_s4852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1713" name="Button 1" hidden="1">
              <a:extLst>
                <a:ext uri="{63B3BB69-23CF-44E3-9099-C40C66FF867C}">
                  <a14:compatExt spid="_x0000_s485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4850689" name="Button 1" hidden="1">
              <a:extLst>
                <a:ext uri="{63B3BB69-23CF-44E3-9099-C40C66FF867C}">
                  <a14:compatExt spid="_x0000_s4850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676275</xdr:colOff>
          <xdr:row>4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SIS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データ読み込み</a:t>
              </a:r>
            </a:p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※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フォルダ検索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4" Type="http://schemas.openxmlformats.org/officeDocument/2006/relationships/ctrlProp" Target="../ctrlProps/ctrlProp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4" Type="http://schemas.openxmlformats.org/officeDocument/2006/relationships/ctrlProp" Target="../ctrlProps/ctrlProp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4" Type="http://schemas.openxmlformats.org/officeDocument/2006/relationships/ctrlProp" Target="../ctrlProps/ctrlProp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4" Type="http://schemas.openxmlformats.org/officeDocument/2006/relationships/ctrlProp" Target="../ctrlProps/ctrlProp5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4" Type="http://schemas.openxmlformats.org/officeDocument/2006/relationships/ctrlProp" Target="../ctrlProps/ctrlProp58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Relationship Id="rId4" Type="http://schemas.openxmlformats.org/officeDocument/2006/relationships/ctrlProp" Target="../ctrlProps/ctrlProp5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Relationship Id="rId4" Type="http://schemas.openxmlformats.org/officeDocument/2006/relationships/ctrlProp" Target="../ctrlProps/ctrlProp6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6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Relationship Id="rId4" Type="http://schemas.openxmlformats.org/officeDocument/2006/relationships/ctrlProp" Target="../ctrlProps/ctrlProp6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Relationship Id="rId4" Type="http://schemas.openxmlformats.org/officeDocument/2006/relationships/ctrlProp" Target="../ctrlProps/ctrlProp63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Relationship Id="rId4" Type="http://schemas.openxmlformats.org/officeDocument/2006/relationships/ctrlProp" Target="../ctrlProps/ctrlProp6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Relationship Id="rId4" Type="http://schemas.openxmlformats.org/officeDocument/2006/relationships/ctrlProp" Target="../ctrlProps/ctrlProp6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Relationship Id="rId4" Type="http://schemas.openxmlformats.org/officeDocument/2006/relationships/ctrlProp" Target="../ctrlProps/ctrlProp66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Relationship Id="rId4" Type="http://schemas.openxmlformats.org/officeDocument/2006/relationships/ctrlProp" Target="../ctrlProps/ctrlProp6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6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Relationship Id="rId4" Type="http://schemas.openxmlformats.org/officeDocument/2006/relationships/ctrlProp" Target="../ctrlProps/ctrlProp6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Relationship Id="rId4" Type="http://schemas.openxmlformats.org/officeDocument/2006/relationships/ctrlProp" Target="../ctrlProps/ctrlProp70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Relationship Id="rId4" Type="http://schemas.openxmlformats.org/officeDocument/2006/relationships/ctrlProp" Target="../ctrlProps/ctrlProp7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Relationship Id="rId4" Type="http://schemas.openxmlformats.org/officeDocument/2006/relationships/ctrlProp" Target="../ctrlProps/ctrlProp72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Relationship Id="rId4" Type="http://schemas.openxmlformats.org/officeDocument/2006/relationships/ctrlProp" Target="../ctrlProps/ctrlProp7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Relationship Id="rId4" Type="http://schemas.openxmlformats.org/officeDocument/2006/relationships/ctrlProp" Target="../ctrlProps/ctrlProp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Relationship Id="rId4" Type="http://schemas.openxmlformats.org/officeDocument/2006/relationships/ctrlProp" Target="../ctrlProps/ctrlProp75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Relationship Id="rId4" Type="http://schemas.openxmlformats.org/officeDocument/2006/relationships/ctrlProp" Target="../ctrlProps/ctrlProp76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Relationship Id="rId4" Type="http://schemas.openxmlformats.org/officeDocument/2006/relationships/ctrlProp" Target="../ctrlProps/ctrlProp77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Relationship Id="rId4" Type="http://schemas.openxmlformats.org/officeDocument/2006/relationships/ctrlProp" Target="../ctrlProps/ctrlProp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Relationship Id="rId4" Type="http://schemas.openxmlformats.org/officeDocument/2006/relationships/ctrlProp" Target="../ctrlProps/ctrlProp79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0.vml"/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Relationship Id="rId4" Type="http://schemas.openxmlformats.org/officeDocument/2006/relationships/ctrlProp" Target="../ctrlProps/ctrlProp80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1.vml"/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Relationship Id="rId4" Type="http://schemas.openxmlformats.org/officeDocument/2006/relationships/ctrlProp" Target="../ctrlProps/ctrlProp81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2.vml"/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Relationship Id="rId4" Type="http://schemas.openxmlformats.org/officeDocument/2006/relationships/ctrlProp" Target="../ctrlProps/ctrlProp82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3.vml"/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Relationship Id="rId4" Type="http://schemas.openxmlformats.org/officeDocument/2006/relationships/ctrlProp" Target="../ctrlProps/ctrlProp83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Relationship Id="rId4" Type="http://schemas.openxmlformats.org/officeDocument/2006/relationships/ctrlProp" Target="../ctrlProps/ctrlProp8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5.vml"/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Relationship Id="rId4" Type="http://schemas.openxmlformats.org/officeDocument/2006/relationships/ctrlProp" Target="../ctrlProps/ctrlProp8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6.v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Relationship Id="rId4" Type="http://schemas.openxmlformats.org/officeDocument/2006/relationships/ctrlProp" Target="../ctrlProps/ctrlProp8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7.vml"/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Relationship Id="rId4" Type="http://schemas.openxmlformats.org/officeDocument/2006/relationships/ctrlProp" Target="../ctrlProps/ctrlProp8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8.vml"/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Relationship Id="rId4" Type="http://schemas.openxmlformats.org/officeDocument/2006/relationships/ctrlProp" Target="../ctrlProps/ctrlProp8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9.v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Relationship Id="rId4" Type="http://schemas.openxmlformats.org/officeDocument/2006/relationships/ctrlProp" Target="../ctrlProps/ctrlProp89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0.vml"/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Relationship Id="rId4" Type="http://schemas.openxmlformats.org/officeDocument/2006/relationships/ctrlProp" Target="../ctrlProps/ctrlProp90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Relationship Id="rId4" Type="http://schemas.openxmlformats.org/officeDocument/2006/relationships/ctrlProp" Target="../ctrlProps/ctrlProp91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2.vml"/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Relationship Id="rId4" Type="http://schemas.openxmlformats.org/officeDocument/2006/relationships/ctrlProp" Target="../ctrlProps/ctrlProp9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3.vml"/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Relationship Id="rId4" Type="http://schemas.openxmlformats.org/officeDocument/2006/relationships/ctrlProp" Target="../ctrlProps/ctrlProp93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4.vml"/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Relationship Id="rId4" Type="http://schemas.openxmlformats.org/officeDocument/2006/relationships/ctrlProp" Target="../ctrlProps/ctrlProp94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5.vml"/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Relationship Id="rId4" Type="http://schemas.openxmlformats.org/officeDocument/2006/relationships/ctrlProp" Target="../ctrlProps/ctrlProp95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6.vml"/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Relationship Id="rId4" Type="http://schemas.openxmlformats.org/officeDocument/2006/relationships/ctrlProp" Target="../ctrlProps/ctrlProp96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7.vml"/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Relationship Id="rId4" Type="http://schemas.openxmlformats.org/officeDocument/2006/relationships/ctrlProp" Target="../ctrlProps/ctrlProp97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8.vml"/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Relationship Id="rId4" Type="http://schemas.openxmlformats.org/officeDocument/2006/relationships/ctrlProp" Target="../ctrlProps/ctrlProp98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9.vml"/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Relationship Id="rId4" Type="http://schemas.openxmlformats.org/officeDocument/2006/relationships/ctrlProp" Target="../ctrlProps/ctrlProp99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0.vml"/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Relationship Id="rId4" Type="http://schemas.openxmlformats.org/officeDocument/2006/relationships/ctrlProp" Target="../ctrlProps/ctrlProp100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1.vml"/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Relationship Id="rId4" Type="http://schemas.openxmlformats.org/officeDocument/2006/relationships/ctrlProp" Target="../ctrlProps/ctrlProp101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2.vml"/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Relationship Id="rId4" Type="http://schemas.openxmlformats.org/officeDocument/2006/relationships/ctrlProp" Target="../ctrlProps/ctrlProp102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3.vml"/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Relationship Id="rId4" Type="http://schemas.openxmlformats.org/officeDocument/2006/relationships/ctrlProp" Target="../ctrlProps/ctrlProp103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4.vml"/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Relationship Id="rId4" Type="http://schemas.openxmlformats.org/officeDocument/2006/relationships/ctrlProp" Target="../ctrlProps/ctrlProp104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5.vml"/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Relationship Id="rId4" Type="http://schemas.openxmlformats.org/officeDocument/2006/relationships/ctrlProp" Target="../ctrlProps/ctrlProp105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6.vml"/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Relationship Id="rId4" Type="http://schemas.openxmlformats.org/officeDocument/2006/relationships/ctrlProp" Target="../ctrlProps/ctrlProp106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7.vml"/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Relationship Id="rId4" Type="http://schemas.openxmlformats.org/officeDocument/2006/relationships/ctrlProp" Target="../ctrlProps/ctrlProp107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8.vml"/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Relationship Id="rId4" Type="http://schemas.openxmlformats.org/officeDocument/2006/relationships/ctrlProp" Target="../ctrlProps/ctrlProp108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9.vml"/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Relationship Id="rId4" Type="http://schemas.openxmlformats.org/officeDocument/2006/relationships/ctrlProp" Target="../ctrlProps/ctrlProp109.xml"/></Relationships>
</file>

<file path=xl/worksheets/_rels/sheet1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0.vml"/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Relationship Id="rId4" Type="http://schemas.openxmlformats.org/officeDocument/2006/relationships/ctrlProp" Target="../ctrlProps/ctrlProp110.xml"/></Relationships>
</file>

<file path=xl/worksheets/_rels/sheet1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1.vml"/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Relationship Id="rId4" Type="http://schemas.openxmlformats.org/officeDocument/2006/relationships/ctrlProp" Target="../ctrlProps/ctrlProp111.xml"/></Relationships>
</file>

<file path=xl/worksheets/_rels/sheet1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2.vml"/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Relationship Id="rId4" Type="http://schemas.openxmlformats.org/officeDocument/2006/relationships/ctrlProp" Target="../ctrlProps/ctrlProp112.xml"/></Relationships>
</file>

<file path=xl/worksheets/_rels/sheet1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3.vml"/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Relationship Id="rId4" Type="http://schemas.openxmlformats.org/officeDocument/2006/relationships/ctrlProp" Target="../ctrlProps/ctrlProp113.xml"/></Relationships>
</file>

<file path=xl/worksheets/_rels/sheet1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4.vml"/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Relationship Id="rId4" Type="http://schemas.openxmlformats.org/officeDocument/2006/relationships/ctrlProp" Target="../ctrlProps/ctrlProp114.xml"/></Relationships>
</file>

<file path=xl/worksheets/_rels/sheet1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5.vml"/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Relationship Id="rId4" Type="http://schemas.openxmlformats.org/officeDocument/2006/relationships/ctrlProp" Target="../ctrlProps/ctrlProp115.xml"/></Relationships>
</file>

<file path=xl/worksheets/_rels/sheet1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6.vml"/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Relationship Id="rId4" Type="http://schemas.openxmlformats.org/officeDocument/2006/relationships/ctrlProp" Target="../ctrlProps/ctrlProp116.xml"/></Relationships>
</file>

<file path=xl/worksheets/_rels/sheet1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7.vml"/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Relationship Id="rId4" Type="http://schemas.openxmlformats.org/officeDocument/2006/relationships/ctrlProp" Target="../ctrlProps/ctrlProp117.xml"/></Relationships>
</file>

<file path=xl/worksheets/_rels/sheet1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8.vml"/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Relationship Id="rId4" Type="http://schemas.openxmlformats.org/officeDocument/2006/relationships/ctrlProp" Target="../ctrlProps/ctrlProp118.xml"/></Relationships>
</file>

<file path=xl/worksheets/_rels/sheet1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9.vml"/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Relationship Id="rId4" Type="http://schemas.openxmlformats.org/officeDocument/2006/relationships/ctrlProp" Target="../ctrlProps/ctrlProp119.xml"/></Relationships>
</file>

<file path=xl/worksheets/_rels/sheet1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0.vml"/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Relationship Id="rId4" Type="http://schemas.openxmlformats.org/officeDocument/2006/relationships/ctrlProp" Target="../ctrlProps/ctrlProp120.xml"/></Relationships>
</file>

<file path=xl/worksheets/_rels/sheet1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1.vml"/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Relationship Id="rId4" Type="http://schemas.openxmlformats.org/officeDocument/2006/relationships/ctrlProp" Target="../ctrlProps/ctrlProp121.xml"/></Relationships>
</file>

<file path=xl/worksheets/_rels/sheet1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2.vml"/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Relationship Id="rId4" Type="http://schemas.openxmlformats.org/officeDocument/2006/relationships/ctrlProp" Target="../ctrlProps/ctrlProp122.xml"/></Relationships>
</file>

<file path=xl/worksheets/_rels/sheet1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3.vml"/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Relationship Id="rId4" Type="http://schemas.openxmlformats.org/officeDocument/2006/relationships/ctrlProp" Target="../ctrlProps/ctrlProp1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3"/>
  <dimension ref="A1:M268"/>
  <sheetViews>
    <sheetView showGridLines="0" tabSelected="1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46132</v>
      </c>
      <c r="H3" s="11">
        <v>46133</v>
      </c>
      <c r="I3" s="11">
        <v>46134</v>
      </c>
      <c r="J3" s="11">
        <v>46135</v>
      </c>
      <c r="K3" s="11">
        <v>46136</v>
      </c>
      <c r="L3" s="11">
        <v>46137</v>
      </c>
      <c r="M3" s="12">
        <v>46138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7980</v>
      </c>
      <c r="H4" s="14">
        <v>8291</v>
      </c>
      <c r="I4" s="14"/>
      <c r="J4" s="14"/>
      <c r="K4" s="14"/>
      <c r="L4" s="14"/>
      <c r="M4" s="15"/>
    </row>
    <row r="5" spans="1:13" x14ac:dyDescent="0.15">
      <c r="A5" s="5"/>
      <c r="B5" s="90" t="s">
        <v>167</v>
      </c>
      <c r="C5" s="91"/>
      <c r="D5" s="92"/>
      <c r="E5" s="93"/>
      <c r="F5" s="94" t="s">
        <v>10</v>
      </c>
      <c r="G5" s="95"/>
      <c r="H5" s="96">
        <v>15612</v>
      </c>
      <c r="I5" s="96"/>
      <c r="J5" s="96"/>
      <c r="K5" s="96"/>
      <c r="L5" s="96"/>
      <c r="M5" s="97"/>
    </row>
    <row r="6" spans="1:13" x14ac:dyDescent="0.15">
      <c r="A6" s="5"/>
      <c r="B6" s="98" t="s">
        <v>0</v>
      </c>
      <c r="C6" s="99" t="s">
        <v>51</v>
      </c>
      <c r="D6" s="100"/>
      <c r="E6" s="117" t="s">
        <v>51</v>
      </c>
      <c r="F6" s="101" t="s">
        <v>2</v>
      </c>
      <c r="G6" s="102"/>
      <c r="H6" s="103">
        <v>3.42</v>
      </c>
      <c r="I6" s="103"/>
      <c r="J6" s="103"/>
      <c r="K6" s="103"/>
      <c r="L6" s="103"/>
      <c r="M6" s="104"/>
    </row>
    <row r="7" spans="1:13" x14ac:dyDescent="0.15">
      <c r="A7" s="5"/>
      <c r="B7" s="98" t="s">
        <v>1</v>
      </c>
      <c r="C7" s="105">
        <v>860</v>
      </c>
      <c r="D7" s="100" t="s">
        <v>15</v>
      </c>
      <c r="E7" s="105"/>
      <c r="F7" s="101" t="s">
        <v>3</v>
      </c>
      <c r="G7" s="102"/>
      <c r="H7" s="103">
        <v>97.5</v>
      </c>
      <c r="I7" s="103"/>
      <c r="J7" s="103"/>
      <c r="K7" s="103"/>
      <c r="L7" s="103"/>
      <c r="M7" s="104"/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10820</v>
      </c>
      <c r="I8" s="109"/>
      <c r="J8" s="109"/>
      <c r="K8" s="109"/>
      <c r="L8" s="109"/>
      <c r="M8" s="132"/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>G5/G$4</f>
        <v>0</v>
      </c>
      <c r="H9" s="111">
        <f>H5/H$4</f>
        <v>1.8830056687974912</v>
      </c>
      <c r="I9" s="111" t="e">
        <f>I5/I$4</f>
        <v>#DIV/0!</v>
      </c>
      <c r="J9" s="111" t="e">
        <f>J5/J$4</f>
        <v>#DIV/0!</v>
      </c>
      <c r="K9" s="111" t="e">
        <f>K5/K$4</f>
        <v>#DIV/0!</v>
      </c>
      <c r="L9" s="111" t="e">
        <f>L5/L$4</f>
        <v>#DIV/0!</v>
      </c>
      <c r="M9" s="112" t="e">
        <f>M5/M$4</f>
        <v>#DIV/0!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860</v>
      </c>
      <c r="I10" s="115"/>
      <c r="J10" s="115"/>
      <c r="K10" s="115"/>
      <c r="L10" s="115"/>
      <c r="M10" s="116"/>
    </row>
    <row r="11" spans="1:13" x14ac:dyDescent="0.15">
      <c r="A11" s="5"/>
      <c r="B11" s="90" t="s">
        <v>166</v>
      </c>
      <c r="C11" s="91"/>
      <c r="D11" s="92"/>
      <c r="E11" s="93"/>
      <c r="F11" s="94" t="s">
        <v>10</v>
      </c>
      <c r="G11" s="118"/>
      <c r="H11" s="119">
        <v>19829</v>
      </c>
      <c r="I11" s="119"/>
      <c r="J11" s="119"/>
      <c r="K11" s="119"/>
      <c r="L11" s="119"/>
      <c r="M11" s="120"/>
    </row>
    <row r="12" spans="1:13" x14ac:dyDescent="0.15">
      <c r="A12" s="5"/>
      <c r="B12" s="98" t="s">
        <v>0</v>
      </c>
      <c r="C12" s="99" t="s">
        <v>51</v>
      </c>
      <c r="D12" s="100"/>
      <c r="E12" s="117" t="s">
        <v>51</v>
      </c>
      <c r="F12" s="101" t="s">
        <v>2</v>
      </c>
      <c r="G12" s="121"/>
      <c r="H12" s="122">
        <v>3.95</v>
      </c>
      <c r="I12" s="122"/>
      <c r="J12" s="122"/>
      <c r="K12" s="122"/>
      <c r="L12" s="122"/>
      <c r="M12" s="123"/>
    </row>
    <row r="13" spans="1:13" x14ac:dyDescent="0.15">
      <c r="A13" s="5"/>
      <c r="B13" s="98" t="s">
        <v>1</v>
      </c>
      <c r="C13" s="105">
        <v>3660</v>
      </c>
      <c r="D13" s="100" t="s">
        <v>15</v>
      </c>
      <c r="E13" s="105"/>
      <c r="F13" s="101" t="s">
        <v>3</v>
      </c>
      <c r="G13" s="121"/>
      <c r="H13" s="122">
        <v>98.6</v>
      </c>
      <c r="I13" s="122"/>
      <c r="J13" s="122"/>
      <c r="K13" s="122"/>
      <c r="L13" s="122"/>
      <c r="M13" s="123"/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10573</v>
      </c>
      <c r="I14" s="131"/>
      <c r="J14" s="131"/>
      <c r="K14" s="131"/>
      <c r="L14" s="131"/>
      <c r="M14" s="133"/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>G11/G$4</f>
        <v>0</v>
      </c>
      <c r="H15" s="127">
        <f>H11/H$4</f>
        <v>2.3916294777469544</v>
      </c>
      <c r="I15" s="127" t="e">
        <f>I11/I$4</f>
        <v>#DIV/0!</v>
      </c>
      <c r="J15" s="127" t="e">
        <f>J11/J$4</f>
        <v>#DIV/0!</v>
      </c>
      <c r="K15" s="127" t="e">
        <f>K11/K$4</f>
        <v>#DIV/0!</v>
      </c>
      <c r="L15" s="127" t="e">
        <f>L11/L$4</f>
        <v>#DIV/0!</v>
      </c>
      <c r="M15" s="128" t="e">
        <f>M11/M$4</f>
        <v>#DIV/0!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3660</v>
      </c>
      <c r="I16" s="115"/>
      <c r="J16" s="115"/>
      <c r="K16" s="115"/>
      <c r="L16" s="115"/>
      <c r="M16" s="116"/>
    </row>
    <row r="17" spans="1:13" x14ac:dyDescent="0.15">
      <c r="A17" s="5"/>
      <c r="B17" s="90" t="s">
        <v>165</v>
      </c>
      <c r="C17" s="91"/>
      <c r="D17" s="92"/>
      <c r="E17" s="93"/>
      <c r="F17" s="94" t="s">
        <v>10</v>
      </c>
      <c r="G17" s="95"/>
      <c r="H17" s="96">
        <v>26316</v>
      </c>
      <c r="I17" s="96"/>
      <c r="J17" s="96"/>
      <c r="K17" s="96"/>
      <c r="L17" s="96"/>
      <c r="M17" s="97"/>
    </row>
    <row r="18" spans="1:13" x14ac:dyDescent="0.15">
      <c r="A18" s="5"/>
      <c r="B18" s="98" t="s">
        <v>0</v>
      </c>
      <c r="C18" s="99" t="s">
        <v>51</v>
      </c>
      <c r="D18" s="100"/>
      <c r="E18" s="117" t="s">
        <v>51</v>
      </c>
      <c r="F18" s="101" t="s">
        <v>2</v>
      </c>
      <c r="G18" s="102"/>
      <c r="H18" s="103">
        <v>4.25</v>
      </c>
      <c r="I18" s="103"/>
      <c r="J18" s="103"/>
      <c r="K18" s="103"/>
      <c r="L18" s="103"/>
      <c r="M18" s="104"/>
    </row>
    <row r="19" spans="1:13" x14ac:dyDescent="0.15">
      <c r="A19" s="5"/>
      <c r="B19" s="98" t="s">
        <v>1</v>
      </c>
      <c r="C19" s="105">
        <v>9100</v>
      </c>
      <c r="D19" s="100" t="s">
        <v>15</v>
      </c>
      <c r="E19" s="105"/>
      <c r="F19" s="101" t="s">
        <v>3</v>
      </c>
      <c r="G19" s="102"/>
      <c r="H19" s="103">
        <v>93.7</v>
      </c>
      <c r="I19" s="103"/>
      <c r="J19" s="103"/>
      <c r="K19" s="103"/>
      <c r="L19" s="103"/>
      <c r="M19" s="104"/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40477</v>
      </c>
      <c r="I20" s="109"/>
      <c r="J20" s="109"/>
      <c r="K20" s="109"/>
      <c r="L20" s="109"/>
      <c r="M20" s="132"/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>G17/G$4</f>
        <v>0</v>
      </c>
      <c r="H21" s="111">
        <f>H17/H$4</f>
        <v>3.1740441442528042</v>
      </c>
      <c r="I21" s="111" t="e">
        <f>I17/I$4</f>
        <v>#DIV/0!</v>
      </c>
      <c r="J21" s="111" t="e">
        <f>J17/J$4</f>
        <v>#DIV/0!</v>
      </c>
      <c r="K21" s="111" t="e">
        <f>K17/K$4</f>
        <v>#DIV/0!</v>
      </c>
      <c r="L21" s="111" t="e">
        <f>L17/L$4</f>
        <v>#DIV/0!</v>
      </c>
      <c r="M21" s="112" t="e">
        <f>M17/M$4</f>
        <v>#DIV/0!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9100</v>
      </c>
      <c r="I22" s="115"/>
      <c r="J22" s="115"/>
      <c r="K22" s="115"/>
      <c r="L22" s="115"/>
      <c r="M22" s="116"/>
    </row>
    <row r="23" spans="1:13" x14ac:dyDescent="0.15">
      <c r="A23" s="5"/>
      <c r="B23" s="16" t="s">
        <v>159</v>
      </c>
      <c r="C23" s="17"/>
      <c r="D23" s="18"/>
      <c r="E23" s="19"/>
      <c r="F23" s="20" t="s">
        <v>10</v>
      </c>
      <c r="G23" s="21">
        <v>17998</v>
      </c>
      <c r="H23" s="22">
        <v>17129</v>
      </c>
      <c r="I23" s="22"/>
      <c r="J23" s="22"/>
      <c r="K23" s="22"/>
      <c r="L23" s="22"/>
      <c r="M23" s="23"/>
    </row>
    <row r="24" spans="1:13" x14ac:dyDescent="0.15">
      <c r="A24" s="5"/>
      <c r="B24" s="24" t="s">
        <v>0</v>
      </c>
      <c r="C24" s="25">
        <v>46118</v>
      </c>
      <c r="D24" s="26"/>
      <c r="E24" s="27"/>
      <c r="F24" s="28" t="s">
        <v>2</v>
      </c>
      <c r="G24" s="29">
        <v>4.21</v>
      </c>
      <c r="H24" s="30">
        <v>4.2</v>
      </c>
      <c r="I24" s="30"/>
      <c r="J24" s="30"/>
      <c r="K24" s="30"/>
      <c r="L24" s="30"/>
      <c r="M24" s="31"/>
    </row>
    <row r="25" spans="1:13" x14ac:dyDescent="0.15">
      <c r="A25" s="5"/>
      <c r="B25" s="24" t="s">
        <v>1</v>
      </c>
      <c r="C25" s="32">
        <v>5360</v>
      </c>
      <c r="D25" s="26" t="s">
        <v>15</v>
      </c>
      <c r="E25" s="32"/>
      <c r="F25" s="28" t="s">
        <v>3</v>
      </c>
      <c r="G25" s="29">
        <v>97.8</v>
      </c>
      <c r="H25" s="30">
        <v>97.6</v>
      </c>
      <c r="I25" s="30"/>
      <c r="J25" s="30"/>
      <c r="K25" s="30"/>
      <c r="L25" s="30"/>
      <c r="M25" s="31"/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12614</v>
      </c>
      <c r="H26" s="70">
        <v>12858</v>
      </c>
      <c r="I26" s="58"/>
      <c r="J26" s="58"/>
      <c r="K26" s="58"/>
      <c r="L26" s="58"/>
      <c r="M26" s="59"/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2.2553884711779451</v>
      </c>
      <c r="H27" s="75">
        <f t="shared" ref="H27:M27" si="0">H23/H$4</f>
        <v>2.0659751537812086</v>
      </c>
      <c r="I27" s="75" t="e">
        <f t="shared" si="0"/>
        <v>#DIV/0!</v>
      </c>
      <c r="J27" s="75" t="e">
        <f t="shared" si="0"/>
        <v>#DIV/0!</v>
      </c>
      <c r="K27" s="75" t="e">
        <f t="shared" si="0"/>
        <v>#DIV/0!</v>
      </c>
      <c r="L27" s="75" t="e">
        <f t="shared" si="0"/>
        <v>#DIV/0!</v>
      </c>
      <c r="M27" s="76" t="e">
        <f t="shared" si="0"/>
        <v>#DIV/0!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5360</v>
      </c>
      <c r="H28" s="35">
        <v>5450</v>
      </c>
      <c r="I28" s="35"/>
      <c r="J28" s="35"/>
      <c r="K28" s="35"/>
      <c r="L28" s="35"/>
      <c r="M28" s="36"/>
    </row>
    <row r="29" spans="1:13" x14ac:dyDescent="0.15">
      <c r="A29" s="5"/>
      <c r="B29" s="37" t="s">
        <v>160</v>
      </c>
      <c r="C29" s="38"/>
      <c r="D29" s="39"/>
      <c r="E29" s="40"/>
      <c r="F29" s="41" t="s">
        <v>10</v>
      </c>
      <c r="G29" s="42">
        <v>12383</v>
      </c>
      <c r="H29" s="43">
        <v>11189</v>
      </c>
      <c r="I29" s="43"/>
      <c r="J29" s="43"/>
      <c r="K29" s="43"/>
      <c r="L29" s="43"/>
      <c r="M29" s="44"/>
    </row>
    <row r="30" spans="1:13" x14ac:dyDescent="0.15">
      <c r="A30" s="5"/>
      <c r="B30" s="45" t="s">
        <v>0</v>
      </c>
      <c r="C30" s="3">
        <v>46118</v>
      </c>
      <c r="F30" s="46" t="s">
        <v>2</v>
      </c>
      <c r="G30" s="47">
        <v>3.65</v>
      </c>
      <c r="H30" s="48">
        <v>3.67</v>
      </c>
      <c r="I30" s="48"/>
      <c r="J30" s="48"/>
      <c r="K30" s="48"/>
      <c r="L30" s="48"/>
      <c r="M30" s="49"/>
    </row>
    <row r="31" spans="1:13" x14ac:dyDescent="0.15">
      <c r="A31" s="5"/>
      <c r="B31" s="45" t="s">
        <v>1</v>
      </c>
      <c r="C31" s="50">
        <v>2860</v>
      </c>
      <c r="D31" s="4" t="s">
        <v>15</v>
      </c>
      <c r="E31" s="50"/>
      <c r="F31" s="46" t="s">
        <v>3</v>
      </c>
      <c r="G31" s="47">
        <v>97.5</v>
      </c>
      <c r="H31" s="48">
        <v>97.7</v>
      </c>
      <c r="I31" s="48"/>
      <c r="J31" s="48"/>
      <c r="K31" s="48"/>
      <c r="L31" s="48"/>
      <c r="M31" s="49"/>
    </row>
    <row r="32" spans="1:13" x14ac:dyDescent="0.15">
      <c r="A32" s="5"/>
      <c r="B32" s="45"/>
      <c r="C32" s="50"/>
      <c r="E32" s="50"/>
      <c r="F32" s="55" t="s">
        <v>20</v>
      </c>
      <c r="G32" s="89">
        <v>8969</v>
      </c>
      <c r="H32" s="71">
        <v>7699</v>
      </c>
      <c r="I32" s="61"/>
      <c r="J32" s="61"/>
      <c r="K32" s="61"/>
      <c r="L32" s="61"/>
      <c r="M32" s="62"/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1.5517543859649123</v>
      </c>
      <c r="H33" s="78">
        <f t="shared" ref="H33:M33" si="1">H29/H$4</f>
        <v>1.3495356410565673</v>
      </c>
      <c r="I33" s="78" t="e">
        <f t="shared" si="1"/>
        <v>#DIV/0!</v>
      </c>
      <c r="J33" s="78" t="e">
        <f t="shared" si="1"/>
        <v>#DIV/0!</v>
      </c>
      <c r="K33" s="78" t="e">
        <f t="shared" si="1"/>
        <v>#DIV/0!</v>
      </c>
      <c r="L33" s="78" t="e">
        <f t="shared" si="1"/>
        <v>#DIV/0!</v>
      </c>
      <c r="M33" s="79" t="e">
        <f t="shared" si="1"/>
        <v>#DIV/0!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2860</v>
      </c>
      <c r="H34" s="53">
        <v>2830</v>
      </c>
      <c r="I34" s="53"/>
      <c r="J34" s="53"/>
      <c r="K34" s="53"/>
      <c r="L34" s="53"/>
      <c r="M34" s="54"/>
    </row>
    <row r="35" spans="1:13" x14ac:dyDescent="0.15">
      <c r="A35" s="5"/>
      <c r="B35" s="16" t="s">
        <v>161</v>
      </c>
      <c r="C35" s="17"/>
      <c r="D35" s="18"/>
      <c r="E35" s="19"/>
      <c r="F35" s="20" t="s">
        <v>10</v>
      </c>
      <c r="G35" s="21">
        <v>13165</v>
      </c>
      <c r="H35" s="22">
        <v>12659</v>
      </c>
      <c r="I35" s="22"/>
      <c r="J35" s="22"/>
      <c r="K35" s="22"/>
      <c r="L35" s="22"/>
      <c r="M35" s="23"/>
    </row>
    <row r="36" spans="1:13" x14ac:dyDescent="0.15">
      <c r="A36" s="5"/>
      <c r="B36" s="24" t="s">
        <v>0</v>
      </c>
      <c r="C36" s="25">
        <v>46118</v>
      </c>
      <c r="D36" s="26"/>
      <c r="E36" s="27"/>
      <c r="F36" s="28" t="s">
        <v>2</v>
      </c>
      <c r="G36" s="29">
        <v>2.6</v>
      </c>
      <c r="H36" s="30">
        <v>2.5499999999999998</v>
      </c>
      <c r="I36" s="30"/>
      <c r="J36" s="30"/>
      <c r="K36" s="30"/>
      <c r="L36" s="30"/>
      <c r="M36" s="31"/>
    </row>
    <row r="37" spans="1:13" x14ac:dyDescent="0.15">
      <c r="A37" s="5"/>
      <c r="B37" s="24" t="s">
        <v>1</v>
      </c>
      <c r="C37" s="32">
        <v>1620</v>
      </c>
      <c r="D37" s="26" t="s">
        <v>15</v>
      </c>
      <c r="E37" s="32"/>
      <c r="F37" s="28" t="s">
        <v>3</v>
      </c>
      <c r="G37" s="29">
        <v>99.3</v>
      </c>
      <c r="H37" s="30">
        <v>99.1</v>
      </c>
      <c r="I37" s="30"/>
      <c r="J37" s="30"/>
      <c r="K37" s="30"/>
      <c r="L37" s="30"/>
      <c r="M37" s="31"/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3907</v>
      </c>
      <c r="H38" s="70">
        <v>4312</v>
      </c>
      <c r="I38" s="58"/>
      <c r="J38" s="58"/>
      <c r="K38" s="58"/>
      <c r="L38" s="58"/>
      <c r="M38" s="59"/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1.649749373433584</v>
      </c>
      <c r="H39" s="81">
        <f t="shared" ref="H39:M39" si="2">H35/H$4</f>
        <v>1.5268363285490292</v>
      </c>
      <c r="I39" s="81" t="e">
        <f t="shared" si="2"/>
        <v>#DIV/0!</v>
      </c>
      <c r="J39" s="81" t="e">
        <f t="shared" si="2"/>
        <v>#DIV/0!</v>
      </c>
      <c r="K39" s="81" t="e">
        <f t="shared" si="2"/>
        <v>#DIV/0!</v>
      </c>
      <c r="L39" s="81" t="e">
        <f t="shared" si="2"/>
        <v>#DIV/0!</v>
      </c>
      <c r="M39" s="82" t="e">
        <f t="shared" si="2"/>
        <v>#DIV/0!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1620</v>
      </c>
      <c r="H40" s="35">
        <v>1640</v>
      </c>
      <c r="I40" s="35"/>
      <c r="J40" s="35"/>
      <c r="K40" s="35"/>
      <c r="L40" s="35"/>
      <c r="M40" s="36"/>
    </row>
    <row r="41" spans="1:13" x14ac:dyDescent="0.15">
      <c r="A41" s="5"/>
      <c r="B41" s="37" t="s">
        <v>162</v>
      </c>
      <c r="C41" s="38"/>
      <c r="D41" s="39"/>
      <c r="E41" s="40"/>
      <c r="F41" s="41" t="s">
        <v>10</v>
      </c>
      <c r="G41" s="42">
        <v>12081</v>
      </c>
      <c r="H41" s="43">
        <v>11258</v>
      </c>
      <c r="I41" s="43"/>
      <c r="J41" s="43"/>
      <c r="K41" s="43"/>
      <c r="L41" s="43"/>
      <c r="M41" s="44"/>
    </row>
    <row r="42" spans="1:13" x14ac:dyDescent="0.15">
      <c r="A42" s="5"/>
      <c r="B42" s="45" t="s">
        <v>0</v>
      </c>
      <c r="C42" s="3">
        <v>46118</v>
      </c>
      <c r="F42" s="46" t="s">
        <v>2</v>
      </c>
      <c r="G42" s="47">
        <v>4.6900000000000004</v>
      </c>
      <c r="H42" s="48">
        <v>4.67</v>
      </c>
      <c r="I42" s="48"/>
      <c r="J42" s="48"/>
      <c r="K42" s="48"/>
      <c r="L42" s="48"/>
      <c r="M42" s="49"/>
    </row>
    <row r="43" spans="1:13" x14ac:dyDescent="0.15">
      <c r="A43" s="5"/>
      <c r="B43" s="45" t="s">
        <v>1</v>
      </c>
      <c r="C43" s="50">
        <v>1180</v>
      </c>
      <c r="D43" s="4" t="s">
        <v>15</v>
      </c>
      <c r="E43" s="50"/>
      <c r="F43" s="46" t="s">
        <v>3</v>
      </c>
      <c r="G43" s="47">
        <v>96.6</v>
      </c>
      <c r="H43" s="48">
        <v>96.7</v>
      </c>
      <c r="I43" s="48"/>
      <c r="J43" s="48"/>
      <c r="K43" s="48"/>
      <c r="L43" s="48"/>
      <c r="M43" s="49"/>
    </row>
    <row r="44" spans="1:13" x14ac:dyDescent="0.15">
      <c r="A44" s="5"/>
      <c r="B44" s="45"/>
      <c r="C44" s="50"/>
      <c r="E44" s="50"/>
      <c r="F44" s="55" t="s">
        <v>20</v>
      </c>
      <c r="G44" s="89">
        <v>11791</v>
      </c>
      <c r="H44" s="71">
        <v>10416</v>
      </c>
      <c r="I44" s="61"/>
      <c r="J44" s="61"/>
      <c r="K44" s="61"/>
      <c r="L44" s="61"/>
      <c r="M44" s="62"/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1.5139097744360903</v>
      </c>
      <c r="H45" s="84">
        <f t="shared" ref="H45:M45" si="3">H41/H$4</f>
        <v>1.3578579182245809</v>
      </c>
      <c r="I45" s="84" t="e">
        <f t="shared" si="3"/>
        <v>#DIV/0!</v>
      </c>
      <c r="J45" s="84" t="e">
        <f t="shared" si="3"/>
        <v>#DIV/0!</v>
      </c>
      <c r="K45" s="84" t="e">
        <f t="shared" si="3"/>
        <v>#DIV/0!</v>
      </c>
      <c r="L45" s="84" t="e">
        <f t="shared" si="3"/>
        <v>#DIV/0!</v>
      </c>
      <c r="M45" s="85" t="e">
        <f t="shared" si="3"/>
        <v>#DIV/0!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1180</v>
      </c>
      <c r="H46" s="53">
        <v>1140</v>
      </c>
      <c r="I46" s="53"/>
      <c r="J46" s="53"/>
      <c r="K46" s="53"/>
      <c r="L46" s="53"/>
      <c r="M46" s="54"/>
    </row>
    <row r="47" spans="1:13" x14ac:dyDescent="0.15">
      <c r="A47" s="5"/>
      <c r="B47" s="16" t="s">
        <v>163</v>
      </c>
      <c r="C47" s="17"/>
      <c r="D47" s="18"/>
      <c r="E47" s="19"/>
      <c r="F47" s="20" t="s">
        <v>10</v>
      </c>
      <c r="G47" s="21">
        <v>16617</v>
      </c>
      <c r="H47" s="22">
        <v>15206</v>
      </c>
      <c r="I47" s="22"/>
      <c r="J47" s="22"/>
      <c r="K47" s="22"/>
      <c r="L47" s="22"/>
      <c r="M47" s="23"/>
    </row>
    <row r="48" spans="1:13" x14ac:dyDescent="0.15">
      <c r="A48" s="5"/>
      <c r="B48" s="24" t="s">
        <v>0</v>
      </c>
      <c r="C48" s="25">
        <v>46118</v>
      </c>
      <c r="D48" s="26"/>
      <c r="E48" s="27"/>
      <c r="F48" s="28" t="s">
        <v>2</v>
      </c>
      <c r="G48" s="29">
        <v>3.63</v>
      </c>
      <c r="H48" s="30">
        <v>3.55</v>
      </c>
      <c r="I48" s="30"/>
      <c r="J48" s="30"/>
      <c r="K48" s="30"/>
      <c r="L48" s="30"/>
      <c r="M48" s="31"/>
    </row>
    <row r="49" spans="1:13" x14ac:dyDescent="0.15">
      <c r="A49" s="5"/>
      <c r="B49" s="24" t="s">
        <v>1</v>
      </c>
      <c r="C49" s="32">
        <v>1020</v>
      </c>
      <c r="D49" s="26" t="s">
        <v>15</v>
      </c>
      <c r="E49" s="32"/>
      <c r="F49" s="28" t="s">
        <v>3</v>
      </c>
      <c r="G49" s="29">
        <v>97.8</v>
      </c>
      <c r="H49" s="30">
        <v>98.8</v>
      </c>
      <c r="I49" s="30"/>
      <c r="J49" s="30"/>
      <c r="K49" s="30"/>
      <c r="L49" s="30"/>
      <c r="M49" s="31"/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11138</v>
      </c>
      <c r="H50" s="70">
        <v>6790</v>
      </c>
      <c r="I50" s="58"/>
      <c r="J50" s="58"/>
      <c r="K50" s="58"/>
      <c r="L50" s="58"/>
      <c r="M50" s="59"/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2.0823308270676693</v>
      </c>
      <c r="H51" s="81">
        <f t="shared" ref="H51:M51" si="4">H47/H$4</f>
        <v>1.8340369074900496</v>
      </c>
      <c r="I51" s="81" t="e">
        <f t="shared" si="4"/>
        <v>#DIV/0!</v>
      </c>
      <c r="J51" s="81" t="e">
        <f t="shared" si="4"/>
        <v>#DIV/0!</v>
      </c>
      <c r="K51" s="81" t="e">
        <f t="shared" si="4"/>
        <v>#DIV/0!</v>
      </c>
      <c r="L51" s="81" t="e">
        <f t="shared" si="4"/>
        <v>#DIV/0!</v>
      </c>
      <c r="M51" s="82" t="e">
        <f t="shared" si="4"/>
        <v>#DIV/0!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1020</v>
      </c>
      <c r="H52" s="35">
        <v>1010</v>
      </c>
      <c r="I52" s="35"/>
      <c r="J52" s="35"/>
      <c r="K52" s="35"/>
      <c r="L52" s="35"/>
      <c r="M52" s="36"/>
    </row>
    <row r="53" spans="1:13" x14ac:dyDescent="0.15">
      <c r="A53" s="5"/>
      <c r="B53" s="37" t="s">
        <v>156</v>
      </c>
      <c r="C53" s="38"/>
      <c r="D53" s="39"/>
      <c r="E53" s="40"/>
      <c r="F53" s="41" t="s">
        <v>10</v>
      </c>
      <c r="G53" s="42">
        <v>16234</v>
      </c>
      <c r="H53" s="43">
        <v>16018</v>
      </c>
      <c r="I53" s="43"/>
      <c r="J53" s="43"/>
      <c r="K53" s="43"/>
      <c r="L53" s="43"/>
      <c r="M53" s="44"/>
    </row>
    <row r="54" spans="1:13" x14ac:dyDescent="0.15">
      <c r="A54" s="5"/>
      <c r="B54" s="45" t="s">
        <v>0</v>
      </c>
      <c r="C54" s="3">
        <v>46083</v>
      </c>
      <c r="F54" s="46" t="s">
        <v>2</v>
      </c>
      <c r="G54" s="47">
        <v>3.26</v>
      </c>
      <c r="H54" s="48">
        <v>3.18</v>
      </c>
      <c r="I54" s="48"/>
      <c r="J54" s="48"/>
      <c r="K54" s="48"/>
      <c r="L54" s="48"/>
      <c r="M54" s="49"/>
    </row>
    <row r="55" spans="1:13" x14ac:dyDescent="0.15">
      <c r="A55" s="5"/>
      <c r="B55" s="45" t="s">
        <v>1</v>
      </c>
      <c r="C55" s="50">
        <v>15170</v>
      </c>
      <c r="D55" s="4" t="s">
        <v>15</v>
      </c>
      <c r="E55" s="50"/>
      <c r="F55" s="46" t="s">
        <v>3</v>
      </c>
      <c r="G55" s="47">
        <v>99.1</v>
      </c>
      <c r="H55" s="48">
        <v>99.7</v>
      </c>
      <c r="I55" s="48"/>
      <c r="J55" s="48"/>
      <c r="K55" s="48"/>
      <c r="L55" s="48"/>
      <c r="M55" s="49"/>
    </row>
    <row r="56" spans="1:13" x14ac:dyDescent="0.15">
      <c r="A56" s="5"/>
      <c r="B56" s="45"/>
      <c r="C56" s="50"/>
      <c r="E56" s="50"/>
      <c r="F56" s="55" t="s">
        <v>20</v>
      </c>
      <c r="G56" s="89">
        <v>6024</v>
      </c>
      <c r="H56" s="71">
        <v>4166</v>
      </c>
      <c r="I56" s="61"/>
      <c r="J56" s="61"/>
      <c r="K56" s="61"/>
      <c r="L56" s="61"/>
      <c r="M56" s="62"/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2.0343358395989974</v>
      </c>
      <c r="H57" s="84">
        <f t="shared" ref="H57:M57" si="5">H53/H$4</f>
        <v>1.9319744301049331</v>
      </c>
      <c r="I57" s="84" t="e">
        <f t="shared" si="5"/>
        <v>#DIV/0!</v>
      </c>
      <c r="J57" s="84" t="e">
        <f t="shared" si="5"/>
        <v>#DIV/0!</v>
      </c>
      <c r="K57" s="84" t="e">
        <f t="shared" si="5"/>
        <v>#DIV/0!</v>
      </c>
      <c r="L57" s="84" t="e">
        <f t="shared" si="5"/>
        <v>#DIV/0!</v>
      </c>
      <c r="M57" s="85" t="e">
        <f t="shared" si="5"/>
        <v>#DIV/0!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15170</v>
      </c>
      <c r="H58" s="53">
        <v>15420</v>
      </c>
      <c r="I58" s="53"/>
      <c r="J58" s="53"/>
      <c r="K58" s="53"/>
      <c r="L58" s="53"/>
      <c r="M58" s="54"/>
    </row>
    <row r="59" spans="1:13" x14ac:dyDescent="0.15">
      <c r="A59" s="5"/>
      <c r="B59" s="16" t="s">
        <v>157</v>
      </c>
      <c r="C59" s="17"/>
      <c r="D59" s="18"/>
      <c r="E59" s="19"/>
      <c r="F59" s="20" t="s">
        <v>10</v>
      </c>
      <c r="G59" s="21">
        <v>10291</v>
      </c>
      <c r="H59" s="22">
        <v>10345</v>
      </c>
      <c r="I59" s="22"/>
      <c r="J59" s="22"/>
      <c r="K59" s="22"/>
      <c r="L59" s="22"/>
      <c r="M59" s="23"/>
    </row>
    <row r="60" spans="1:13" x14ac:dyDescent="0.15">
      <c r="A60" s="5"/>
      <c r="B60" s="24" t="s">
        <v>0</v>
      </c>
      <c r="C60" s="25">
        <v>46083</v>
      </c>
      <c r="D60" s="26"/>
      <c r="E60" s="27"/>
      <c r="F60" s="28" t="s">
        <v>2</v>
      </c>
      <c r="G60" s="29">
        <v>2.2400000000000002</v>
      </c>
      <c r="H60" s="30">
        <v>2.2599999999999998</v>
      </c>
      <c r="I60" s="30"/>
      <c r="J60" s="30"/>
      <c r="K60" s="30"/>
      <c r="L60" s="30"/>
      <c r="M60" s="31"/>
    </row>
    <row r="61" spans="1:13" x14ac:dyDescent="0.15">
      <c r="A61" s="5"/>
      <c r="B61" s="24" t="s">
        <v>1</v>
      </c>
      <c r="C61" s="32">
        <v>2650</v>
      </c>
      <c r="D61" s="26" t="s">
        <v>15</v>
      </c>
      <c r="E61" s="32"/>
      <c r="F61" s="28" t="s">
        <v>3</v>
      </c>
      <c r="G61" s="29">
        <v>100.1</v>
      </c>
      <c r="H61" s="30">
        <v>99.4</v>
      </c>
      <c r="I61" s="30"/>
      <c r="J61" s="30"/>
      <c r="K61" s="30"/>
      <c r="L61" s="30"/>
      <c r="M61" s="31"/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1070</v>
      </c>
      <c r="H62" s="70">
        <v>2553</v>
      </c>
      <c r="I62" s="58"/>
      <c r="J62" s="58"/>
      <c r="K62" s="58"/>
      <c r="L62" s="58"/>
      <c r="M62" s="59"/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1.2895989974937343</v>
      </c>
      <c r="H63" s="81">
        <f t="shared" ref="H63:M63" si="6">H59/H$4</f>
        <v>1.2477385116391269</v>
      </c>
      <c r="I63" s="81" t="e">
        <f t="shared" si="6"/>
        <v>#DIV/0!</v>
      </c>
      <c r="J63" s="81" t="e">
        <f t="shared" si="6"/>
        <v>#DIV/0!</v>
      </c>
      <c r="K63" s="81" t="e">
        <f t="shared" si="6"/>
        <v>#DIV/0!</v>
      </c>
      <c r="L63" s="81" t="e">
        <f t="shared" si="6"/>
        <v>#DIV/0!</v>
      </c>
      <c r="M63" s="82" t="e">
        <f t="shared" si="6"/>
        <v>#DIV/0!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2650</v>
      </c>
      <c r="H64" s="35">
        <v>2670</v>
      </c>
      <c r="I64" s="35"/>
      <c r="J64" s="35"/>
      <c r="K64" s="35"/>
      <c r="L64" s="35"/>
      <c r="M64" s="36"/>
    </row>
    <row r="65" spans="1:13" x14ac:dyDescent="0.15">
      <c r="A65" s="5"/>
      <c r="B65" s="37" t="s">
        <v>149</v>
      </c>
      <c r="C65" s="38"/>
      <c r="D65" s="39"/>
      <c r="E65" s="40"/>
      <c r="F65" s="41" t="s">
        <v>10</v>
      </c>
      <c r="G65" s="42">
        <v>9789</v>
      </c>
      <c r="H65" s="43">
        <v>9968</v>
      </c>
      <c r="I65" s="43"/>
      <c r="J65" s="43"/>
      <c r="K65" s="43"/>
      <c r="L65" s="43"/>
      <c r="M65" s="44"/>
    </row>
    <row r="66" spans="1:13" x14ac:dyDescent="0.15">
      <c r="A66" s="5"/>
      <c r="B66" s="45" t="s">
        <v>0</v>
      </c>
      <c r="C66" s="3">
        <v>46055</v>
      </c>
      <c r="F66" s="46" t="s">
        <v>2</v>
      </c>
      <c r="G66" s="47">
        <v>3.41</v>
      </c>
      <c r="H66" s="48">
        <v>3.26</v>
      </c>
      <c r="I66" s="48"/>
      <c r="J66" s="48"/>
      <c r="K66" s="48"/>
      <c r="L66" s="48"/>
      <c r="M66" s="49"/>
    </row>
    <row r="67" spans="1:13" x14ac:dyDescent="0.15">
      <c r="A67" s="5"/>
      <c r="B67" s="45" t="s">
        <v>1</v>
      </c>
      <c r="C67" s="50">
        <v>6510</v>
      </c>
      <c r="D67" s="4" t="s">
        <v>15</v>
      </c>
      <c r="E67" s="50"/>
      <c r="F67" s="46" t="s">
        <v>3</v>
      </c>
      <c r="G67" s="47">
        <v>98.9</v>
      </c>
      <c r="H67" s="48">
        <v>99.8</v>
      </c>
      <c r="I67" s="48"/>
      <c r="J67" s="48"/>
      <c r="K67" s="48"/>
      <c r="L67" s="48"/>
      <c r="M67" s="49"/>
    </row>
    <row r="68" spans="1:13" x14ac:dyDescent="0.15">
      <c r="A68" s="5"/>
      <c r="B68" s="45"/>
      <c r="C68" s="50"/>
      <c r="E68" s="50"/>
      <c r="F68" s="55" t="s">
        <v>20</v>
      </c>
      <c r="G68" s="89">
        <v>4325</v>
      </c>
      <c r="H68" s="71">
        <v>2340</v>
      </c>
      <c r="I68" s="61"/>
      <c r="J68" s="61"/>
      <c r="K68" s="61"/>
      <c r="L68" s="61"/>
      <c r="M68" s="62"/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1.2266917293233082</v>
      </c>
      <c r="H69" s="84">
        <f t="shared" ref="H69:M69" si="7">H65/H$4</f>
        <v>1.2022675189965022</v>
      </c>
      <c r="I69" s="84" t="e">
        <f t="shared" si="7"/>
        <v>#DIV/0!</v>
      </c>
      <c r="J69" s="84" t="e">
        <f t="shared" si="7"/>
        <v>#DIV/0!</v>
      </c>
      <c r="K69" s="84" t="e">
        <f t="shared" si="7"/>
        <v>#DIV/0!</v>
      </c>
      <c r="L69" s="84" t="e">
        <f t="shared" si="7"/>
        <v>#DIV/0!</v>
      </c>
      <c r="M69" s="85" t="e">
        <f t="shared" si="7"/>
        <v>#DIV/0!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6510</v>
      </c>
      <c r="H70" s="53">
        <v>6660</v>
      </c>
      <c r="I70" s="53"/>
      <c r="J70" s="53"/>
      <c r="K70" s="53"/>
      <c r="L70" s="53"/>
      <c r="M70" s="54"/>
    </row>
    <row r="71" spans="1:13" x14ac:dyDescent="0.15">
      <c r="A71" s="5"/>
      <c r="B71" s="16" t="s">
        <v>150</v>
      </c>
      <c r="C71" s="17"/>
      <c r="D71" s="18"/>
      <c r="E71" s="19"/>
      <c r="F71" s="20" t="s">
        <v>10</v>
      </c>
      <c r="G71" s="21">
        <v>11136</v>
      </c>
      <c r="H71" s="22">
        <v>10829</v>
      </c>
      <c r="I71" s="22"/>
      <c r="J71" s="22"/>
      <c r="K71" s="22"/>
      <c r="L71" s="22"/>
      <c r="M71" s="23"/>
    </row>
    <row r="72" spans="1:13" x14ac:dyDescent="0.15">
      <c r="A72" s="5"/>
      <c r="B72" s="24" t="s">
        <v>0</v>
      </c>
      <c r="C72" s="25">
        <v>46055</v>
      </c>
      <c r="D72" s="26"/>
      <c r="E72" s="27"/>
      <c r="F72" s="28" t="s">
        <v>2</v>
      </c>
      <c r="G72" s="29">
        <v>3.42</v>
      </c>
      <c r="H72" s="30">
        <v>3.41</v>
      </c>
      <c r="I72" s="30"/>
      <c r="J72" s="30"/>
      <c r="K72" s="30"/>
      <c r="L72" s="30"/>
      <c r="M72" s="31"/>
    </row>
    <row r="73" spans="1:13" x14ac:dyDescent="0.15">
      <c r="A73" s="5"/>
      <c r="B73" s="24" t="s">
        <v>1</v>
      </c>
      <c r="C73" s="32">
        <v>3910</v>
      </c>
      <c r="D73" s="26" t="s">
        <v>15</v>
      </c>
      <c r="E73" s="32"/>
      <c r="F73" s="28" t="s">
        <v>3</v>
      </c>
      <c r="G73" s="29">
        <v>98.7</v>
      </c>
      <c r="H73" s="30">
        <v>98.7</v>
      </c>
      <c r="I73" s="30"/>
      <c r="J73" s="30"/>
      <c r="K73" s="30"/>
      <c r="L73" s="30"/>
      <c r="M73" s="31"/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5196</v>
      </c>
      <c r="H74" s="70">
        <v>5077</v>
      </c>
      <c r="I74" s="58"/>
      <c r="J74" s="58"/>
      <c r="K74" s="58"/>
      <c r="L74" s="58"/>
      <c r="M74" s="59"/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1.3954887218045113</v>
      </c>
      <c r="H75" s="81">
        <f t="shared" ref="H75:M75" si="8">H71/H$4</f>
        <v>1.3061150645278012</v>
      </c>
      <c r="I75" s="81" t="e">
        <f t="shared" si="8"/>
        <v>#DIV/0!</v>
      </c>
      <c r="J75" s="81" t="e">
        <f t="shared" si="8"/>
        <v>#DIV/0!</v>
      </c>
      <c r="K75" s="81" t="e">
        <f t="shared" si="8"/>
        <v>#DIV/0!</v>
      </c>
      <c r="L75" s="81" t="e">
        <f t="shared" si="8"/>
        <v>#DIV/0!</v>
      </c>
      <c r="M75" s="82" t="e">
        <f t="shared" si="8"/>
        <v>#DIV/0!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3910</v>
      </c>
      <c r="H76" s="35">
        <v>3960</v>
      </c>
      <c r="I76" s="35"/>
      <c r="J76" s="35"/>
      <c r="K76" s="35"/>
      <c r="L76" s="35"/>
      <c r="M76" s="36"/>
    </row>
    <row r="77" spans="1:13" x14ac:dyDescent="0.15">
      <c r="A77" s="5"/>
      <c r="B77" s="37" t="s">
        <v>151</v>
      </c>
      <c r="C77" s="38"/>
      <c r="D77" s="39"/>
      <c r="E77" s="40"/>
      <c r="F77" s="41" t="s">
        <v>10</v>
      </c>
      <c r="G77" s="42">
        <v>3417</v>
      </c>
      <c r="H77" s="43">
        <v>3191</v>
      </c>
      <c r="I77" s="43"/>
      <c r="J77" s="43"/>
      <c r="K77" s="43"/>
      <c r="L77" s="43"/>
      <c r="M77" s="44"/>
    </row>
    <row r="78" spans="1:13" x14ac:dyDescent="0.15">
      <c r="A78" s="5"/>
      <c r="B78" s="45" t="s">
        <v>0</v>
      </c>
      <c r="C78" s="3">
        <v>46055</v>
      </c>
      <c r="F78" s="46" t="s">
        <v>2</v>
      </c>
      <c r="G78" s="47">
        <v>4.68</v>
      </c>
      <c r="H78" s="48">
        <v>4.6900000000000004</v>
      </c>
      <c r="I78" s="48"/>
      <c r="J78" s="48"/>
      <c r="K78" s="48"/>
      <c r="L78" s="48"/>
      <c r="M78" s="49"/>
    </row>
    <row r="79" spans="1:13" x14ac:dyDescent="0.15">
      <c r="A79" s="5"/>
      <c r="B79" s="45" t="s">
        <v>1</v>
      </c>
      <c r="C79" s="50">
        <v>2100</v>
      </c>
      <c r="D79" s="4" t="s">
        <v>15</v>
      </c>
      <c r="E79" s="50"/>
      <c r="F79" s="46" t="s">
        <v>3</v>
      </c>
      <c r="G79" s="47">
        <v>97.8</v>
      </c>
      <c r="H79" s="48">
        <v>97.9</v>
      </c>
      <c r="I79" s="48"/>
      <c r="J79" s="48"/>
      <c r="K79" s="48"/>
      <c r="L79" s="48"/>
      <c r="M79" s="49"/>
    </row>
    <row r="80" spans="1:13" x14ac:dyDescent="0.15">
      <c r="A80" s="5"/>
      <c r="B80" s="45"/>
      <c r="C80" s="50"/>
      <c r="E80" s="50"/>
      <c r="F80" s="55" t="s">
        <v>20</v>
      </c>
      <c r="G80" s="89">
        <v>2497</v>
      </c>
      <c r="H80" s="71">
        <v>2199</v>
      </c>
      <c r="I80" s="61"/>
      <c r="J80" s="61"/>
      <c r="K80" s="61"/>
      <c r="L80" s="61"/>
      <c r="M80" s="62"/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0.42819548872180452</v>
      </c>
      <c r="H81" s="84">
        <f t="shared" ref="H81:M81" si="9">H77/H$4</f>
        <v>0.38487516584247977</v>
      </c>
      <c r="I81" s="84" t="e">
        <f t="shared" si="9"/>
        <v>#DIV/0!</v>
      </c>
      <c r="J81" s="84" t="e">
        <f t="shared" si="9"/>
        <v>#DIV/0!</v>
      </c>
      <c r="K81" s="84" t="e">
        <f t="shared" si="9"/>
        <v>#DIV/0!</v>
      </c>
      <c r="L81" s="84" t="e">
        <f t="shared" si="9"/>
        <v>#DIV/0!</v>
      </c>
      <c r="M81" s="85" t="e">
        <f t="shared" si="9"/>
        <v>#DIV/0!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2100</v>
      </c>
      <c r="H82" s="53">
        <v>1960</v>
      </c>
      <c r="I82" s="53"/>
      <c r="J82" s="53"/>
      <c r="K82" s="53"/>
      <c r="L82" s="53"/>
      <c r="M82" s="54"/>
    </row>
    <row r="83" spans="1:13" x14ac:dyDescent="0.15">
      <c r="A83" s="5"/>
      <c r="B83" s="16" t="s">
        <v>152</v>
      </c>
      <c r="C83" s="17"/>
      <c r="D83" s="18"/>
      <c r="E83" s="19"/>
      <c r="F83" s="20" t="s">
        <v>10</v>
      </c>
      <c r="G83" s="21">
        <v>7798</v>
      </c>
      <c r="H83" s="22">
        <v>8031</v>
      </c>
      <c r="I83" s="22"/>
      <c r="J83" s="22"/>
      <c r="K83" s="22"/>
      <c r="L83" s="22"/>
      <c r="M83" s="23"/>
    </row>
    <row r="84" spans="1:13" x14ac:dyDescent="0.15">
      <c r="A84" s="5"/>
      <c r="B84" s="24" t="s">
        <v>0</v>
      </c>
      <c r="C84" s="25">
        <v>46055</v>
      </c>
      <c r="D84" s="26"/>
      <c r="E84" s="27"/>
      <c r="F84" s="28" t="s">
        <v>2</v>
      </c>
      <c r="G84" s="29">
        <v>1.98</v>
      </c>
      <c r="H84" s="30">
        <v>1.9</v>
      </c>
      <c r="I84" s="30"/>
      <c r="J84" s="30"/>
      <c r="K84" s="30"/>
      <c r="L84" s="30"/>
      <c r="M84" s="31"/>
    </row>
    <row r="85" spans="1:13" x14ac:dyDescent="0.15">
      <c r="A85" s="5"/>
      <c r="B85" s="24" t="s">
        <v>1</v>
      </c>
      <c r="C85" s="32">
        <v>4570</v>
      </c>
      <c r="D85" s="26" t="s">
        <v>15</v>
      </c>
      <c r="E85" s="32"/>
      <c r="F85" s="28" t="s">
        <v>3</v>
      </c>
      <c r="G85" s="29">
        <v>98.8</v>
      </c>
      <c r="H85" s="30">
        <v>99.4</v>
      </c>
      <c r="I85" s="30"/>
      <c r="J85" s="30"/>
      <c r="K85" s="30"/>
      <c r="L85" s="30"/>
      <c r="M85" s="31"/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2756</v>
      </c>
      <c r="H86" s="70">
        <v>1727</v>
      </c>
      <c r="I86" s="58"/>
      <c r="J86" s="58"/>
      <c r="K86" s="58"/>
      <c r="L86" s="58"/>
      <c r="M86" s="59"/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0.97719298245614039</v>
      </c>
      <c r="H87" s="81">
        <f t="shared" ref="H87:M87" si="10">H83/H$4</f>
        <v>0.96864069472922443</v>
      </c>
      <c r="I87" s="81" t="e">
        <f t="shared" si="10"/>
        <v>#DIV/0!</v>
      </c>
      <c r="J87" s="81" t="e">
        <f t="shared" si="10"/>
        <v>#DIV/0!</v>
      </c>
      <c r="K87" s="81" t="e">
        <f t="shared" si="10"/>
        <v>#DIV/0!</v>
      </c>
      <c r="L87" s="81" t="e">
        <f t="shared" si="10"/>
        <v>#DIV/0!</v>
      </c>
      <c r="M87" s="82" t="e">
        <f t="shared" si="10"/>
        <v>#DIV/0!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4570</v>
      </c>
      <c r="H88" s="35">
        <v>4590</v>
      </c>
      <c r="I88" s="35"/>
      <c r="J88" s="35"/>
      <c r="K88" s="35"/>
      <c r="L88" s="35"/>
      <c r="M88" s="36"/>
    </row>
    <row r="89" spans="1:13" x14ac:dyDescent="0.15">
      <c r="A89" s="5"/>
      <c r="B89" s="37" t="s">
        <v>153</v>
      </c>
      <c r="C89" s="38"/>
      <c r="D89" s="39"/>
      <c r="E89" s="40"/>
      <c r="F89" s="41" t="s">
        <v>10</v>
      </c>
      <c r="G89" s="42">
        <v>3634</v>
      </c>
      <c r="H89" s="43">
        <v>3667</v>
      </c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46055</v>
      </c>
      <c r="F90" s="46" t="s">
        <v>2</v>
      </c>
      <c r="G90" s="47">
        <v>3.75</v>
      </c>
      <c r="H90" s="48">
        <v>3.76</v>
      </c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1390</v>
      </c>
      <c r="D91" s="4" t="s">
        <v>15</v>
      </c>
      <c r="E91" s="50"/>
      <c r="F91" s="46" t="s">
        <v>3</v>
      </c>
      <c r="G91" s="47">
        <v>98.5</v>
      </c>
      <c r="H91" s="48">
        <v>97.5</v>
      </c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1969</v>
      </c>
      <c r="H92" s="71">
        <v>2667</v>
      </c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0.45538847117794484</v>
      </c>
      <c r="H93" s="84">
        <f t="shared" ref="H93:M93" si="11">H89/H$4</f>
        <v>0.44228681703051503</v>
      </c>
      <c r="I93" s="84" t="e">
        <f t="shared" si="11"/>
        <v>#DIV/0!</v>
      </c>
      <c r="J93" s="84" t="e">
        <f t="shared" si="11"/>
        <v>#DIV/0!</v>
      </c>
      <c r="K93" s="84" t="e">
        <f t="shared" si="11"/>
        <v>#DIV/0!</v>
      </c>
      <c r="L93" s="84" t="e">
        <f t="shared" si="11"/>
        <v>#DIV/0!</v>
      </c>
      <c r="M93" s="85" t="e">
        <f t="shared" si="11"/>
        <v>#DIV/0!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1390</v>
      </c>
      <c r="H94" s="53">
        <v>1270</v>
      </c>
      <c r="I94" s="53"/>
      <c r="J94" s="53"/>
      <c r="K94" s="53"/>
      <c r="L94" s="53"/>
      <c r="M94" s="54"/>
    </row>
    <row r="95" spans="1:13" x14ac:dyDescent="0.15">
      <c r="A95" s="5"/>
      <c r="B95" s="16" t="s">
        <v>154</v>
      </c>
      <c r="C95" s="17"/>
      <c r="D95" s="18"/>
      <c r="E95" s="19"/>
      <c r="F95" s="20" t="s">
        <v>10</v>
      </c>
      <c r="G95" s="21">
        <v>14095</v>
      </c>
      <c r="H95" s="22">
        <v>14507</v>
      </c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46055</v>
      </c>
      <c r="D96" s="26"/>
      <c r="E96" s="27"/>
      <c r="F96" s="28" t="s">
        <v>2</v>
      </c>
      <c r="G96" s="29">
        <v>1.72</v>
      </c>
      <c r="H96" s="30">
        <v>1.72</v>
      </c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820</v>
      </c>
      <c r="D97" s="26" t="s">
        <v>15</v>
      </c>
      <c r="E97" s="32"/>
      <c r="F97" s="28" t="s">
        <v>3</v>
      </c>
      <c r="G97" s="29">
        <v>100.3</v>
      </c>
      <c r="H97" s="30">
        <v>100.9</v>
      </c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57">
        <v>489</v>
      </c>
      <c r="H98" s="70">
        <v>-1160</v>
      </c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1.7662907268170427</v>
      </c>
      <c r="H99" s="81">
        <f t="shared" ref="H99:M99" si="12">H95/H$4</f>
        <v>1.7497286213966952</v>
      </c>
      <c r="I99" s="81" t="e">
        <f t="shared" si="12"/>
        <v>#DIV/0!</v>
      </c>
      <c r="J99" s="81" t="e">
        <f t="shared" si="12"/>
        <v>#DIV/0!</v>
      </c>
      <c r="K99" s="81" t="e">
        <f t="shared" si="12"/>
        <v>#DIV/0!</v>
      </c>
      <c r="L99" s="81" t="e">
        <f t="shared" si="12"/>
        <v>#DIV/0!</v>
      </c>
      <c r="M99" s="82" t="e">
        <f t="shared" si="12"/>
        <v>#DIV/0!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820</v>
      </c>
      <c r="H100" s="35">
        <v>820</v>
      </c>
      <c r="I100" s="35"/>
      <c r="J100" s="35"/>
      <c r="K100" s="35"/>
      <c r="L100" s="35"/>
      <c r="M100" s="36"/>
    </row>
    <row r="101" spans="1:13" x14ac:dyDescent="0.15">
      <c r="A101" s="5"/>
      <c r="B101" s="37" t="s">
        <v>145</v>
      </c>
      <c r="C101" s="38"/>
      <c r="D101" s="39"/>
      <c r="E101" s="40"/>
      <c r="F101" s="41" t="s">
        <v>10</v>
      </c>
      <c r="G101" s="42">
        <v>9570</v>
      </c>
      <c r="H101" s="43">
        <v>9731</v>
      </c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46027</v>
      </c>
      <c r="F102" s="46" t="s">
        <v>2</v>
      </c>
      <c r="G102" s="47">
        <v>3.7</v>
      </c>
      <c r="H102" s="48">
        <v>3.62</v>
      </c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20680</v>
      </c>
      <c r="D103" s="4" t="s">
        <v>15</v>
      </c>
      <c r="E103" s="50"/>
      <c r="F103" s="46" t="s">
        <v>3</v>
      </c>
      <c r="G103" s="47">
        <v>100.2</v>
      </c>
      <c r="H103" s="48">
        <v>100.5</v>
      </c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1618</v>
      </c>
      <c r="H104" s="71">
        <v>1031</v>
      </c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1.1992481203007519</v>
      </c>
      <c r="H105" s="84">
        <f t="shared" ref="H105:M105" si="13">H101/H$4</f>
        <v>1.1736823061150645</v>
      </c>
      <c r="I105" s="84" t="e">
        <f t="shared" si="13"/>
        <v>#DIV/0!</v>
      </c>
      <c r="J105" s="84" t="e">
        <f t="shared" si="13"/>
        <v>#DIV/0!</v>
      </c>
      <c r="K105" s="84" t="e">
        <f t="shared" si="13"/>
        <v>#DIV/0!</v>
      </c>
      <c r="L105" s="84" t="e">
        <f t="shared" si="13"/>
        <v>#DIV/0!</v>
      </c>
      <c r="M105" s="85" t="e">
        <f t="shared" si="13"/>
        <v>#DIV/0!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20680</v>
      </c>
      <c r="H106" s="53">
        <v>20790</v>
      </c>
      <c r="I106" s="53"/>
      <c r="J106" s="53"/>
      <c r="K106" s="53"/>
      <c r="L106" s="53"/>
      <c r="M106" s="54"/>
    </row>
    <row r="107" spans="1:13" x14ac:dyDescent="0.15">
      <c r="A107" s="5"/>
      <c r="B107" s="16" t="s">
        <v>146</v>
      </c>
      <c r="C107" s="17"/>
      <c r="D107" s="18"/>
      <c r="E107" s="19"/>
      <c r="F107" s="20" t="s">
        <v>10</v>
      </c>
      <c r="G107" s="21">
        <v>5307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46027</v>
      </c>
      <c r="D108" s="26"/>
      <c r="E108" s="27"/>
      <c r="F108" s="28" t="s">
        <v>2</v>
      </c>
      <c r="G108" s="29">
        <v>3.6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6420</v>
      </c>
      <c r="D109" s="26" t="s">
        <v>15</v>
      </c>
      <c r="E109" s="32"/>
      <c r="F109" s="28" t="s">
        <v>3</v>
      </c>
      <c r="G109" s="29">
        <v>99.6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1611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0.66503759398496243</v>
      </c>
      <c r="H111" s="81">
        <f t="shared" ref="H111:M111" si="14">H107/H$4</f>
        <v>0</v>
      </c>
      <c r="I111" s="81" t="e">
        <f t="shared" si="14"/>
        <v>#DIV/0!</v>
      </c>
      <c r="J111" s="81" t="e">
        <f t="shared" si="14"/>
        <v>#DIV/0!</v>
      </c>
      <c r="K111" s="81" t="e">
        <f t="shared" si="14"/>
        <v>#DIV/0!</v>
      </c>
      <c r="L111" s="81" t="e">
        <f t="shared" si="14"/>
        <v>#DIV/0!</v>
      </c>
      <c r="M111" s="82" t="e">
        <f t="shared" si="14"/>
        <v>#DIV/0!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6420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147</v>
      </c>
      <c r="C113" s="38"/>
      <c r="D113" s="39"/>
      <c r="E113" s="40"/>
      <c r="F113" s="41" t="s">
        <v>10</v>
      </c>
      <c r="G113" s="42">
        <v>11349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46027</v>
      </c>
      <c r="F114" s="46" t="s">
        <v>2</v>
      </c>
      <c r="G114" s="47">
        <v>1.87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4120</v>
      </c>
      <c r="D115" s="4" t="s">
        <v>15</v>
      </c>
      <c r="E115" s="50"/>
      <c r="F115" s="46" t="s">
        <v>3</v>
      </c>
      <c r="G115" s="47">
        <v>99.9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1728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1.4221804511278195</v>
      </c>
      <c r="H117" s="84">
        <f t="shared" ref="H117:M117" si="15">H113/H$4</f>
        <v>0</v>
      </c>
      <c r="I117" s="84" t="e">
        <f t="shared" si="15"/>
        <v>#DIV/0!</v>
      </c>
      <c r="J117" s="84" t="e">
        <f t="shared" si="15"/>
        <v>#DIV/0!</v>
      </c>
      <c r="K117" s="84" t="e">
        <f t="shared" si="15"/>
        <v>#DIV/0!</v>
      </c>
      <c r="L117" s="84" t="e">
        <f t="shared" si="15"/>
        <v>#DIV/0!</v>
      </c>
      <c r="M117" s="85" t="e">
        <f t="shared" si="15"/>
        <v>#DIV/0!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4120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57</v>
      </c>
      <c r="C119" s="17"/>
      <c r="D119" s="18"/>
      <c r="E119" s="19"/>
      <c r="F119" s="20" t="s">
        <v>10</v>
      </c>
      <c r="G119" s="21">
        <v>9331</v>
      </c>
      <c r="H119" s="22">
        <v>9423</v>
      </c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45677</v>
      </c>
      <c r="D120" s="26"/>
      <c r="E120" s="27"/>
      <c r="F120" s="28" t="s">
        <v>2</v>
      </c>
      <c r="G120" s="29">
        <v>2.2200000000000002</v>
      </c>
      <c r="H120" s="30">
        <v>2.15</v>
      </c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1410</v>
      </c>
      <c r="D121" s="26" t="s">
        <v>15</v>
      </c>
      <c r="E121" s="32"/>
      <c r="F121" s="28" t="s">
        <v>3</v>
      </c>
      <c r="G121" s="29">
        <v>101.2</v>
      </c>
      <c r="H121" s="30">
        <v>102</v>
      </c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-1057</v>
      </c>
      <c r="H122" s="70">
        <v>-2730</v>
      </c>
      <c r="I122" s="58"/>
      <c r="J122" s="58"/>
      <c r="K122" s="58"/>
      <c r="L122" s="58"/>
      <c r="M122" s="59"/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1.1692982456140351</v>
      </c>
      <c r="H123" s="81">
        <f t="shared" ref="H123:M123" si="16">H119/H$4</f>
        <v>1.1365335906404535</v>
      </c>
      <c r="I123" s="81" t="e">
        <f t="shared" si="16"/>
        <v>#DIV/0!</v>
      </c>
      <c r="J123" s="81" t="e">
        <f t="shared" si="16"/>
        <v>#DIV/0!</v>
      </c>
      <c r="K123" s="81" t="e">
        <f t="shared" si="16"/>
        <v>#DIV/0!</v>
      </c>
      <c r="L123" s="81" t="e">
        <f t="shared" si="16"/>
        <v>#DIV/0!</v>
      </c>
      <c r="M123" s="82" t="e">
        <f t="shared" si="16"/>
        <v>#DIV/0!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1410</v>
      </c>
      <c r="H124" s="35">
        <v>1450</v>
      </c>
      <c r="I124" s="35"/>
      <c r="J124" s="35"/>
      <c r="K124" s="35"/>
      <c r="L124" s="35"/>
      <c r="M124" s="36"/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12294</v>
      </c>
      <c r="H125" s="43">
        <v>12662</v>
      </c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1.81</v>
      </c>
      <c r="H126" s="48">
        <v>1.79</v>
      </c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29810</v>
      </c>
      <c r="D127" s="4" t="s">
        <v>15</v>
      </c>
      <c r="E127" s="50"/>
      <c r="F127" s="46" t="s">
        <v>3</v>
      </c>
      <c r="G127" s="47">
        <v>99.4</v>
      </c>
      <c r="H127" s="48">
        <v>99.6</v>
      </c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20</v>
      </c>
      <c r="G128" s="89">
        <v>2887</v>
      </c>
      <c r="H128" s="71">
        <v>2404</v>
      </c>
      <c r="I128" s="61"/>
      <c r="J128" s="61"/>
      <c r="K128" s="61"/>
      <c r="L128" s="61"/>
      <c r="M128" s="62"/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1.5406015037593985</v>
      </c>
      <c r="H129" s="84">
        <f t="shared" ref="H129:M129" si="17">H125/H$4</f>
        <v>1.5271981666867689</v>
      </c>
      <c r="I129" s="84" t="e">
        <f t="shared" si="17"/>
        <v>#DIV/0!</v>
      </c>
      <c r="J129" s="84" t="e">
        <f t="shared" si="17"/>
        <v>#DIV/0!</v>
      </c>
      <c r="K129" s="84" t="e">
        <f t="shared" si="17"/>
        <v>#DIV/0!</v>
      </c>
      <c r="L129" s="84" t="e">
        <f t="shared" si="17"/>
        <v>#DIV/0!</v>
      </c>
      <c r="M129" s="85" t="e">
        <f t="shared" si="17"/>
        <v>#DIV/0!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29810</v>
      </c>
      <c r="H130" s="53">
        <v>30380</v>
      </c>
      <c r="I130" s="53"/>
      <c r="J130" s="53"/>
      <c r="K130" s="53"/>
      <c r="L130" s="53"/>
      <c r="M130" s="54"/>
    </row>
    <row r="131" spans="1:13" x14ac:dyDescent="0.15">
      <c r="A131" s="5"/>
      <c r="B131" s="16" t="s">
        <v>113</v>
      </c>
      <c r="C131" s="17"/>
      <c r="D131" s="18"/>
      <c r="E131" s="19"/>
      <c r="F131" s="20" t="s">
        <v>10</v>
      </c>
      <c r="G131" s="21">
        <v>9013</v>
      </c>
      <c r="H131" s="22">
        <v>9198</v>
      </c>
      <c r="I131" s="22"/>
      <c r="J131" s="22"/>
      <c r="K131" s="22"/>
      <c r="L131" s="22"/>
      <c r="M131" s="23"/>
    </row>
    <row r="132" spans="1:13" x14ac:dyDescent="0.15">
      <c r="A132" s="5"/>
      <c r="B132" s="24" t="s">
        <v>0</v>
      </c>
      <c r="C132" s="25">
        <v>45901</v>
      </c>
      <c r="D132" s="26"/>
      <c r="E132" s="27"/>
      <c r="F132" s="28" t="s">
        <v>2</v>
      </c>
      <c r="G132" s="29">
        <v>1.98</v>
      </c>
      <c r="H132" s="30">
        <v>1.97</v>
      </c>
      <c r="I132" s="30"/>
      <c r="J132" s="30"/>
      <c r="K132" s="30"/>
      <c r="L132" s="30"/>
      <c r="M132" s="31"/>
    </row>
    <row r="133" spans="1:13" x14ac:dyDescent="0.15">
      <c r="A133" s="5"/>
      <c r="B133" s="24" t="s">
        <v>1</v>
      </c>
      <c r="C133" s="32">
        <v>29500</v>
      </c>
      <c r="D133" s="26" t="s">
        <v>15</v>
      </c>
      <c r="E133" s="32"/>
      <c r="F133" s="28" t="s">
        <v>3</v>
      </c>
      <c r="G133" s="29">
        <v>99.3</v>
      </c>
      <c r="H133" s="30">
        <v>99.5</v>
      </c>
      <c r="I133" s="30"/>
      <c r="J133" s="30"/>
      <c r="K133" s="30"/>
      <c r="L133" s="30"/>
      <c r="M133" s="31"/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2349</v>
      </c>
      <c r="H134" s="70">
        <v>2080</v>
      </c>
      <c r="I134" s="58"/>
      <c r="J134" s="58"/>
      <c r="K134" s="58"/>
      <c r="L134" s="58"/>
      <c r="M134" s="59"/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1.1294486215538848</v>
      </c>
      <c r="H135" s="81">
        <f t="shared" ref="H135:M135" si="18">H131/H$4</f>
        <v>1.1093957303099746</v>
      </c>
      <c r="I135" s="81" t="e">
        <f t="shared" si="18"/>
        <v>#DIV/0!</v>
      </c>
      <c r="J135" s="81" t="e">
        <f t="shared" si="18"/>
        <v>#DIV/0!</v>
      </c>
      <c r="K135" s="81" t="e">
        <f t="shared" si="18"/>
        <v>#DIV/0!</v>
      </c>
      <c r="L135" s="81" t="e">
        <f t="shared" si="18"/>
        <v>#DIV/0!</v>
      </c>
      <c r="M135" s="82" t="e">
        <f t="shared" si="18"/>
        <v>#DIV/0!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29500</v>
      </c>
      <c r="H136" s="35">
        <v>29790</v>
      </c>
      <c r="I136" s="35"/>
      <c r="J136" s="35"/>
      <c r="K136" s="35"/>
      <c r="L136" s="35"/>
      <c r="M136" s="36"/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4602</v>
      </c>
      <c r="H137" s="43">
        <v>4759</v>
      </c>
      <c r="I137" s="43"/>
      <c r="J137" s="43"/>
      <c r="K137" s="43"/>
      <c r="L137" s="43"/>
      <c r="M137" s="44"/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3.56</v>
      </c>
      <c r="H138" s="48">
        <v>3.47</v>
      </c>
      <c r="I138" s="48"/>
      <c r="J138" s="48"/>
      <c r="K138" s="48"/>
      <c r="L138" s="48"/>
      <c r="M138" s="49"/>
    </row>
    <row r="139" spans="1:13" x14ac:dyDescent="0.15">
      <c r="A139" s="5"/>
      <c r="B139" s="45" t="s">
        <v>1</v>
      </c>
      <c r="C139" s="50">
        <v>15890</v>
      </c>
      <c r="D139" s="4" t="s">
        <v>15</v>
      </c>
      <c r="E139" s="50"/>
      <c r="F139" s="46" t="s">
        <v>3</v>
      </c>
      <c r="G139" s="47">
        <v>99.5</v>
      </c>
      <c r="H139" s="48">
        <v>100.1</v>
      </c>
      <c r="I139" s="48"/>
      <c r="J139" s="48"/>
      <c r="K139" s="48"/>
      <c r="L139" s="48"/>
      <c r="M139" s="49"/>
    </row>
    <row r="140" spans="1:13" x14ac:dyDescent="0.15">
      <c r="A140" s="5"/>
      <c r="B140" s="45"/>
      <c r="C140" s="50"/>
      <c r="E140" s="50"/>
      <c r="F140" s="55" t="s">
        <v>20</v>
      </c>
      <c r="G140" s="89">
        <v>1409</v>
      </c>
      <c r="H140" s="61">
        <v>928</v>
      </c>
      <c r="I140" s="61"/>
      <c r="J140" s="61"/>
      <c r="K140" s="61"/>
      <c r="L140" s="61"/>
      <c r="M140" s="62"/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0.57669172932330826</v>
      </c>
      <c r="H141" s="84">
        <f t="shared" ref="H141:M141" si="19">H137/H$4</f>
        <v>0.57399589916777227</v>
      </c>
      <c r="I141" s="84" t="e">
        <f t="shared" si="19"/>
        <v>#DIV/0!</v>
      </c>
      <c r="J141" s="84" t="e">
        <f t="shared" si="19"/>
        <v>#DIV/0!</v>
      </c>
      <c r="K141" s="84" t="e">
        <f t="shared" si="19"/>
        <v>#DIV/0!</v>
      </c>
      <c r="L141" s="84" t="e">
        <f t="shared" si="19"/>
        <v>#DIV/0!</v>
      </c>
      <c r="M141" s="85" t="e">
        <f t="shared" si="19"/>
        <v>#DIV/0!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15890</v>
      </c>
      <c r="H142" s="53">
        <v>15820</v>
      </c>
      <c r="I142" s="53"/>
      <c r="J142" s="53"/>
      <c r="K142" s="53"/>
      <c r="L142" s="53"/>
      <c r="M142" s="54"/>
    </row>
    <row r="143" spans="1:13" x14ac:dyDescent="0.15">
      <c r="A143" s="5"/>
      <c r="B143" s="16" t="s">
        <v>30</v>
      </c>
      <c r="C143" s="17"/>
      <c r="D143" s="18"/>
      <c r="E143" s="19"/>
      <c r="F143" s="20" t="s">
        <v>10</v>
      </c>
      <c r="G143" s="21">
        <v>7025</v>
      </c>
      <c r="H143" s="22">
        <v>7138</v>
      </c>
      <c r="I143" s="22"/>
      <c r="J143" s="22"/>
      <c r="K143" s="22"/>
      <c r="L143" s="22"/>
      <c r="M143" s="23"/>
    </row>
    <row r="144" spans="1:13" x14ac:dyDescent="0.15">
      <c r="A144" s="5"/>
      <c r="B144" s="24" t="s">
        <v>0</v>
      </c>
      <c r="C144" s="25">
        <v>45264</v>
      </c>
      <c r="D144" s="26"/>
      <c r="E144" s="27"/>
      <c r="F144" s="28" t="s">
        <v>2</v>
      </c>
      <c r="G144" s="29">
        <v>3.31</v>
      </c>
      <c r="H144" s="30">
        <v>3.31</v>
      </c>
      <c r="I144" s="30"/>
      <c r="J144" s="30"/>
      <c r="K144" s="30"/>
      <c r="L144" s="30"/>
      <c r="M144" s="31"/>
    </row>
    <row r="145" spans="1:13" x14ac:dyDescent="0.15">
      <c r="A145" s="5"/>
      <c r="B145" s="24" t="s">
        <v>1</v>
      </c>
      <c r="C145" s="32">
        <v>15880</v>
      </c>
      <c r="D145" s="26" t="s">
        <v>15</v>
      </c>
      <c r="E145" s="32"/>
      <c r="F145" s="28" t="s">
        <v>3</v>
      </c>
      <c r="G145" s="29">
        <v>100.4</v>
      </c>
      <c r="H145" s="30">
        <v>100.5</v>
      </c>
      <c r="I145" s="30"/>
      <c r="J145" s="30"/>
      <c r="K145" s="30"/>
      <c r="L145" s="30"/>
      <c r="M145" s="31"/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57">
        <v>813</v>
      </c>
      <c r="H146" s="58">
        <v>689</v>
      </c>
      <c r="I146" s="58"/>
      <c r="J146" s="58"/>
      <c r="K146" s="58"/>
      <c r="L146" s="58"/>
      <c r="M146" s="59"/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0.88032581453634084</v>
      </c>
      <c r="H147" s="81">
        <f t="shared" ref="H147:M147" si="20">H143/H$4</f>
        <v>0.86093354239536846</v>
      </c>
      <c r="I147" s="81" t="e">
        <f t="shared" si="20"/>
        <v>#DIV/0!</v>
      </c>
      <c r="J147" s="81" t="e">
        <f t="shared" si="20"/>
        <v>#DIV/0!</v>
      </c>
      <c r="K147" s="81" t="e">
        <f t="shared" si="20"/>
        <v>#DIV/0!</v>
      </c>
      <c r="L147" s="81" t="e">
        <f t="shared" si="20"/>
        <v>#DIV/0!</v>
      </c>
      <c r="M147" s="82" t="e">
        <f t="shared" si="20"/>
        <v>#DIV/0!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15880</v>
      </c>
      <c r="H148" s="35">
        <v>16060</v>
      </c>
      <c r="I148" s="35"/>
      <c r="J148" s="35"/>
      <c r="K148" s="35"/>
      <c r="L148" s="35"/>
      <c r="M148" s="36"/>
    </row>
    <row r="149" spans="1:13" x14ac:dyDescent="0.15">
      <c r="A149" s="5"/>
      <c r="B149" s="37" t="s">
        <v>62</v>
      </c>
      <c r="C149" s="38"/>
      <c r="D149" s="39"/>
      <c r="E149" s="40"/>
      <c r="F149" s="41" t="s">
        <v>10</v>
      </c>
      <c r="G149" s="42">
        <v>11398</v>
      </c>
      <c r="H149" s="43">
        <v>12254</v>
      </c>
      <c r="I149" s="43"/>
      <c r="J149" s="43"/>
      <c r="K149" s="43"/>
      <c r="L149" s="43"/>
      <c r="M149" s="44"/>
    </row>
    <row r="150" spans="1:13" x14ac:dyDescent="0.15">
      <c r="A150" s="5"/>
      <c r="B150" s="45" t="s">
        <v>0</v>
      </c>
      <c r="C150" s="3">
        <v>45691</v>
      </c>
      <c r="F150" s="46" t="s">
        <v>2</v>
      </c>
      <c r="G150" s="47">
        <v>3.77</v>
      </c>
      <c r="H150" s="48">
        <v>3.65</v>
      </c>
      <c r="I150" s="48"/>
      <c r="J150" s="48"/>
      <c r="K150" s="48"/>
      <c r="L150" s="48"/>
      <c r="M150" s="49"/>
    </row>
    <row r="151" spans="1:13" x14ac:dyDescent="0.15">
      <c r="A151" s="5"/>
      <c r="B151" s="45" t="s">
        <v>1</v>
      </c>
      <c r="C151" s="50">
        <v>17440</v>
      </c>
      <c r="D151" s="4" t="s">
        <v>15</v>
      </c>
      <c r="E151" s="50"/>
      <c r="F151" s="46" t="s">
        <v>3</v>
      </c>
      <c r="G151" s="47">
        <v>100</v>
      </c>
      <c r="H151" s="48">
        <v>101</v>
      </c>
      <c r="I151" s="48"/>
      <c r="J151" s="48"/>
      <c r="K151" s="48"/>
      <c r="L151" s="48"/>
      <c r="M151" s="49"/>
    </row>
    <row r="152" spans="1:13" x14ac:dyDescent="0.15">
      <c r="A152" s="5"/>
      <c r="B152" s="45"/>
      <c r="C152" s="50"/>
      <c r="E152" s="50"/>
      <c r="F152" s="55" t="s">
        <v>20</v>
      </c>
      <c r="G152" s="89">
        <v>2843</v>
      </c>
      <c r="H152" s="61">
        <v>292</v>
      </c>
      <c r="I152" s="61"/>
      <c r="J152" s="61"/>
      <c r="K152" s="61"/>
      <c r="L152" s="61"/>
      <c r="M152" s="62"/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1.4283208020050124</v>
      </c>
      <c r="H153" s="84">
        <f t="shared" ref="H153:M153" si="21">H149/H$4</f>
        <v>1.4779881799541672</v>
      </c>
      <c r="I153" s="84" t="e">
        <f t="shared" si="21"/>
        <v>#DIV/0!</v>
      </c>
      <c r="J153" s="84" t="e">
        <f t="shared" si="21"/>
        <v>#DIV/0!</v>
      </c>
      <c r="K153" s="84" t="e">
        <f t="shared" si="21"/>
        <v>#DIV/0!</v>
      </c>
      <c r="L153" s="84" t="e">
        <f t="shared" si="21"/>
        <v>#DIV/0!</v>
      </c>
      <c r="M153" s="85" t="e">
        <f t="shared" si="21"/>
        <v>#DIV/0!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17440</v>
      </c>
      <c r="H154" s="53">
        <v>19060</v>
      </c>
      <c r="I154" s="53"/>
      <c r="J154" s="53"/>
      <c r="K154" s="53"/>
      <c r="L154" s="53"/>
      <c r="M154" s="54"/>
    </row>
    <row r="155" spans="1:13" x14ac:dyDescent="0.15">
      <c r="A155" s="5"/>
      <c r="B155" s="16" t="s">
        <v>128</v>
      </c>
      <c r="C155" s="17"/>
      <c r="D155" s="18"/>
      <c r="E155" s="19"/>
      <c r="F155" s="20" t="s">
        <v>10</v>
      </c>
      <c r="G155" s="21">
        <v>6556</v>
      </c>
      <c r="H155" s="22"/>
      <c r="I155" s="22"/>
      <c r="J155" s="22"/>
      <c r="K155" s="22"/>
      <c r="L155" s="22"/>
      <c r="M155" s="23"/>
    </row>
    <row r="156" spans="1:13" x14ac:dyDescent="0.15">
      <c r="A156" s="5"/>
      <c r="B156" s="24" t="s">
        <v>0</v>
      </c>
      <c r="C156" s="25">
        <v>45964</v>
      </c>
      <c r="D156" s="26"/>
      <c r="E156" s="27"/>
      <c r="F156" s="28" t="s">
        <v>2</v>
      </c>
      <c r="G156" s="29">
        <v>4.12</v>
      </c>
      <c r="H156" s="30"/>
      <c r="I156" s="30"/>
      <c r="J156" s="30"/>
      <c r="K156" s="30"/>
      <c r="L156" s="30"/>
      <c r="M156" s="31"/>
    </row>
    <row r="157" spans="1:13" x14ac:dyDescent="0.15">
      <c r="A157" s="5"/>
      <c r="B157" s="24" t="s">
        <v>1</v>
      </c>
      <c r="C157" s="32">
        <v>12850</v>
      </c>
      <c r="D157" s="26" t="s">
        <v>15</v>
      </c>
      <c r="E157" s="32"/>
      <c r="F157" s="28" t="s">
        <v>3</v>
      </c>
      <c r="G157" s="29">
        <v>99.6</v>
      </c>
      <c r="H157" s="30"/>
      <c r="I157" s="30"/>
      <c r="J157" s="30"/>
      <c r="K157" s="30"/>
      <c r="L157" s="30"/>
      <c r="M157" s="31"/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2195</v>
      </c>
      <c r="H158" s="58"/>
      <c r="I158" s="58"/>
      <c r="J158" s="58"/>
      <c r="K158" s="58"/>
      <c r="L158" s="58"/>
      <c r="M158" s="59"/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0.82155388471177948</v>
      </c>
      <c r="H159" s="81">
        <f t="shared" ref="H159:M159" si="22">H155/H$4</f>
        <v>0</v>
      </c>
      <c r="I159" s="81" t="e">
        <f t="shared" si="22"/>
        <v>#DIV/0!</v>
      </c>
      <c r="J159" s="81" t="e">
        <f t="shared" si="22"/>
        <v>#DIV/0!</v>
      </c>
      <c r="K159" s="81" t="e">
        <f t="shared" si="22"/>
        <v>#DIV/0!</v>
      </c>
      <c r="L159" s="81" t="e">
        <f t="shared" si="22"/>
        <v>#DIV/0!</v>
      </c>
      <c r="M159" s="82" t="e">
        <f t="shared" si="22"/>
        <v>#DIV/0!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12850</v>
      </c>
      <c r="H160" s="35"/>
      <c r="I160" s="35"/>
      <c r="J160" s="35"/>
      <c r="K160" s="35"/>
      <c r="L160" s="35"/>
      <c r="M160" s="36"/>
    </row>
    <row r="161" spans="1:13" x14ac:dyDescent="0.15">
      <c r="A161" s="5"/>
      <c r="B161" s="37" t="s">
        <v>32</v>
      </c>
      <c r="C161" s="38"/>
      <c r="D161" s="39"/>
      <c r="E161" s="40"/>
      <c r="F161" s="41" t="s">
        <v>10</v>
      </c>
      <c r="G161" s="42">
        <v>8062</v>
      </c>
      <c r="H161" s="43">
        <v>7916</v>
      </c>
      <c r="I161" s="43"/>
      <c r="J161" s="43"/>
      <c r="K161" s="43"/>
      <c r="L161" s="43"/>
      <c r="M161" s="44"/>
    </row>
    <row r="162" spans="1:13" x14ac:dyDescent="0.15">
      <c r="A162" s="5"/>
      <c r="B162" s="45" t="s">
        <v>0</v>
      </c>
      <c r="C162" s="3">
        <v>45474</v>
      </c>
      <c r="F162" s="46" t="s">
        <v>2</v>
      </c>
      <c r="G162" s="47">
        <v>3.95</v>
      </c>
      <c r="H162" s="48">
        <v>3.93</v>
      </c>
      <c r="I162" s="48"/>
      <c r="J162" s="48"/>
      <c r="K162" s="48"/>
      <c r="L162" s="48"/>
      <c r="M162" s="49"/>
    </row>
    <row r="163" spans="1:13" x14ac:dyDescent="0.15">
      <c r="A163" s="5"/>
      <c r="B163" s="45" t="s">
        <v>1</v>
      </c>
      <c r="C163" s="50">
        <v>7440</v>
      </c>
      <c r="D163" s="4" t="s">
        <v>15</v>
      </c>
      <c r="E163" s="50"/>
      <c r="F163" s="46" t="s">
        <v>3</v>
      </c>
      <c r="G163" s="47">
        <v>98</v>
      </c>
      <c r="H163" s="48">
        <v>98.4</v>
      </c>
      <c r="I163" s="48"/>
      <c r="J163" s="48"/>
      <c r="K163" s="48"/>
      <c r="L163" s="48"/>
      <c r="M163" s="49"/>
    </row>
    <row r="164" spans="1:13" x14ac:dyDescent="0.15">
      <c r="A164" s="5"/>
      <c r="B164" s="45"/>
      <c r="C164" s="50"/>
      <c r="E164" s="50"/>
      <c r="F164" s="55" t="s">
        <v>20</v>
      </c>
      <c r="G164" s="89">
        <v>5027</v>
      </c>
      <c r="H164" s="71">
        <v>4260</v>
      </c>
      <c r="I164" s="61"/>
      <c r="J164" s="61"/>
      <c r="K164" s="61"/>
      <c r="L164" s="61"/>
      <c r="M164" s="62"/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1.0102756892230575</v>
      </c>
      <c r="H165" s="84">
        <f t="shared" ref="H165:M165" si="23">H161/H$4</f>
        <v>0.95477023278253526</v>
      </c>
      <c r="I165" s="84" t="e">
        <f t="shared" si="23"/>
        <v>#DIV/0!</v>
      </c>
      <c r="J165" s="84" t="e">
        <f t="shared" si="23"/>
        <v>#DIV/0!</v>
      </c>
      <c r="K165" s="84" t="e">
        <f t="shared" si="23"/>
        <v>#DIV/0!</v>
      </c>
      <c r="L165" s="84" t="e">
        <f t="shared" si="23"/>
        <v>#DIV/0!</v>
      </c>
      <c r="M165" s="85" t="e">
        <f t="shared" si="23"/>
        <v>#DIV/0!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7440</v>
      </c>
      <c r="H166" s="53">
        <v>7500</v>
      </c>
      <c r="I166" s="53"/>
      <c r="J166" s="53"/>
      <c r="K166" s="53"/>
      <c r="L166" s="53"/>
      <c r="M166" s="54"/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9700</v>
      </c>
      <c r="H167" s="22">
        <v>9172</v>
      </c>
      <c r="I167" s="22"/>
      <c r="J167" s="22"/>
      <c r="K167" s="22"/>
      <c r="L167" s="22"/>
      <c r="M167" s="23"/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1.66</v>
      </c>
      <c r="H168" s="30">
        <v>1.63</v>
      </c>
      <c r="I168" s="30"/>
      <c r="J168" s="30"/>
      <c r="K168" s="30"/>
      <c r="L168" s="30"/>
      <c r="M168" s="31"/>
    </row>
    <row r="169" spans="1:13" x14ac:dyDescent="0.15">
      <c r="A169" s="5"/>
      <c r="B169" s="24" t="s">
        <v>1</v>
      </c>
      <c r="C169" s="32">
        <v>6010</v>
      </c>
      <c r="D169" s="26" t="s">
        <v>15</v>
      </c>
      <c r="E169" s="32"/>
      <c r="F169" s="28" t="s">
        <v>3</v>
      </c>
      <c r="G169" s="29">
        <v>99.8</v>
      </c>
      <c r="H169" s="30">
        <v>100</v>
      </c>
      <c r="I169" s="30"/>
      <c r="J169" s="30"/>
      <c r="K169" s="30"/>
      <c r="L169" s="30"/>
      <c r="M169" s="31"/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1481</v>
      </c>
      <c r="H170" s="70">
        <v>1062</v>
      </c>
      <c r="I170" s="58"/>
      <c r="J170" s="58"/>
      <c r="K170" s="58"/>
      <c r="L170" s="58"/>
      <c r="M170" s="59"/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1.2155388471177946</v>
      </c>
      <c r="H171" s="81">
        <f t="shared" ref="H171:M171" si="24">H167/H$4</f>
        <v>1.1062597997828971</v>
      </c>
      <c r="I171" s="81" t="e">
        <f t="shared" si="24"/>
        <v>#DIV/0!</v>
      </c>
      <c r="J171" s="81" t="e">
        <f t="shared" si="24"/>
        <v>#DIV/0!</v>
      </c>
      <c r="K171" s="81" t="e">
        <f t="shared" si="24"/>
        <v>#DIV/0!</v>
      </c>
      <c r="L171" s="81" t="e">
        <f t="shared" si="24"/>
        <v>#DIV/0!</v>
      </c>
      <c r="M171" s="82" t="e">
        <f t="shared" si="24"/>
        <v>#DIV/0!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6010</v>
      </c>
      <c r="H172" s="35">
        <v>6200</v>
      </c>
      <c r="I172" s="35"/>
      <c r="J172" s="35"/>
      <c r="K172" s="35"/>
      <c r="L172" s="35"/>
      <c r="M172" s="36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5">H173/H$4</f>
        <v>0</v>
      </c>
      <c r="I177" s="81" t="e">
        <f t="shared" si="25"/>
        <v>#DIV/0!</v>
      </c>
      <c r="J177" s="81" t="e">
        <f t="shared" si="25"/>
        <v>#DIV/0!</v>
      </c>
      <c r="K177" s="81" t="e">
        <f t="shared" si="25"/>
        <v>#DIV/0!</v>
      </c>
      <c r="L177" s="81" t="e">
        <f t="shared" si="25"/>
        <v>#DIV/0!</v>
      </c>
      <c r="M177" s="82" t="e">
        <f t="shared" si="25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6">H179/H$4</f>
        <v>0</v>
      </c>
      <c r="I183" s="84" t="e">
        <f t="shared" si="26"/>
        <v>#DIV/0!</v>
      </c>
      <c r="J183" s="84" t="e">
        <f t="shared" si="26"/>
        <v>#DIV/0!</v>
      </c>
      <c r="K183" s="84" t="e">
        <f t="shared" si="26"/>
        <v>#DIV/0!</v>
      </c>
      <c r="L183" s="84" t="e">
        <f t="shared" si="26"/>
        <v>#DIV/0!</v>
      </c>
      <c r="M183" s="85" t="e">
        <f t="shared" si="26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27">H185/H$4</f>
        <v>0</v>
      </c>
      <c r="I189" s="81" t="e">
        <f t="shared" si="27"/>
        <v>#DIV/0!</v>
      </c>
      <c r="J189" s="81" t="e">
        <f t="shared" si="27"/>
        <v>#DIV/0!</v>
      </c>
      <c r="K189" s="81" t="e">
        <f t="shared" si="27"/>
        <v>#DIV/0!</v>
      </c>
      <c r="L189" s="81" t="e">
        <f t="shared" si="27"/>
        <v>#DIV/0!</v>
      </c>
      <c r="M189" s="82" t="e">
        <f t="shared" si="27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28">H191/H$4</f>
        <v>0</v>
      </c>
      <c r="I195" s="84" t="e">
        <f t="shared" si="28"/>
        <v>#DIV/0!</v>
      </c>
      <c r="J195" s="84" t="e">
        <f t="shared" si="28"/>
        <v>#DIV/0!</v>
      </c>
      <c r="K195" s="84" t="e">
        <f t="shared" si="28"/>
        <v>#DIV/0!</v>
      </c>
      <c r="L195" s="84" t="e">
        <f t="shared" si="28"/>
        <v>#DIV/0!</v>
      </c>
      <c r="M195" s="85" t="e">
        <f t="shared" si="28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29">H197/H$4</f>
        <v>0</v>
      </c>
      <c r="I201" s="81" t="e">
        <f t="shared" si="29"/>
        <v>#DIV/0!</v>
      </c>
      <c r="J201" s="81" t="e">
        <f t="shared" si="29"/>
        <v>#DIV/0!</v>
      </c>
      <c r="K201" s="81" t="e">
        <f t="shared" si="29"/>
        <v>#DIV/0!</v>
      </c>
      <c r="L201" s="81" t="e">
        <f t="shared" si="29"/>
        <v>#DIV/0!</v>
      </c>
      <c r="M201" s="82" t="e">
        <f t="shared" si="29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0">H203/H$4</f>
        <v>0</v>
      </c>
      <c r="I207" s="84" t="e">
        <f t="shared" si="30"/>
        <v>#DIV/0!</v>
      </c>
      <c r="J207" s="84" t="e">
        <f t="shared" si="30"/>
        <v>#DIV/0!</v>
      </c>
      <c r="K207" s="84" t="e">
        <f t="shared" si="30"/>
        <v>#DIV/0!</v>
      </c>
      <c r="L207" s="84" t="e">
        <f t="shared" si="30"/>
        <v>#DIV/0!</v>
      </c>
      <c r="M207" s="85" t="e">
        <f t="shared" si="30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1">H209/H$4</f>
        <v>0</v>
      </c>
      <c r="I213" s="81" t="e">
        <f t="shared" si="31"/>
        <v>#DIV/0!</v>
      </c>
      <c r="J213" s="81" t="e">
        <f t="shared" si="31"/>
        <v>#DIV/0!</v>
      </c>
      <c r="K213" s="81" t="e">
        <f t="shared" si="31"/>
        <v>#DIV/0!</v>
      </c>
      <c r="L213" s="81" t="e">
        <f t="shared" si="31"/>
        <v>#DIV/0!</v>
      </c>
      <c r="M213" s="82" t="e">
        <f t="shared" si="31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2">H215/H$4</f>
        <v>0</v>
      </c>
      <c r="I219" s="84" t="e">
        <f t="shared" si="32"/>
        <v>#DIV/0!</v>
      </c>
      <c r="J219" s="84" t="e">
        <f t="shared" si="32"/>
        <v>#DIV/0!</v>
      </c>
      <c r="K219" s="84" t="e">
        <f t="shared" si="32"/>
        <v>#DIV/0!</v>
      </c>
      <c r="L219" s="84" t="e">
        <f t="shared" si="32"/>
        <v>#DIV/0!</v>
      </c>
      <c r="M219" s="85" t="e">
        <f t="shared" si="32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3">H221/H$4</f>
        <v>0</v>
      </c>
      <c r="I225" s="81" t="e">
        <f t="shared" si="33"/>
        <v>#DIV/0!</v>
      </c>
      <c r="J225" s="81" t="e">
        <f t="shared" si="33"/>
        <v>#DIV/0!</v>
      </c>
      <c r="K225" s="81" t="e">
        <f t="shared" si="33"/>
        <v>#DIV/0!</v>
      </c>
      <c r="L225" s="81" t="e">
        <f t="shared" si="33"/>
        <v>#DIV/0!</v>
      </c>
      <c r="M225" s="82" t="e">
        <f t="shared" si="33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4">H227/H$4</f>
        <v>0</v>
      </c>
      <c r="I231" s="84" t="e">
        <f t="shared" si="34"/>
        <v>#DIV/0!</v>
      </c>
      <c r="J231" s="84" t="e">
        <f t="shared" si="34"/>
        <v>#DIV/0!</v>
      </c>
      <c r="K231" s="84" t="e">
        <f t="shared" si="34"/>
        <v>#DIV/0!</v>
      </c>
      <c r="L231" s="84" t="e">
        <f t="shared" si="34"/>
        <v>#DIV/0!</v>
      </c>
      <c r="M231" s="85" t="e">
        <f t="shared" si="34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5">H233/H$4</f>
        <v>0</v>
      </c>
      <c r="I237" s="81" t="e">
        <f t="shared" si="35"/>
        <v>#DIV/0!</v>
      </c>
      <c r="J237" s="81" t="e">
        <f t="shared" si="35"/>
        <v>#DIV/0!</v>
      </c>
      <c r="K237" s="81" t="e">
        <f t="shared" si="35"/>
        <v>#DIV/0!</v>
      </c>
      <c r="L237" s="81" t="e">
        <f t="shared" si="35"/>
        <v>#DIV/0!</v>
      </c>
      <c r="M237" s="82" t="e">
        <f t="shared" si="35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6">H239/H$4</f>
        <v>0</v>
      </c>
      <c r="I243" s="84" t="e">
        <f t="shared" si="36"/>
        <v>#DIV/0!</v>
      </c>
      <c r="J243" s="84" t="e">
        <f t="shared" si="36"/>
        <v>#DIV/0!</v>
      </c>
      <c r="K243" s="84" t="e">
        <f t="shared" si="36"/>
        <v>#DIV/0!</v>
      </c>
      <c r="L243" s="84" t="e">
        <f t="shared" si="36"/>
        <v>#DIV/0!</v>
      </c>
      <c r="M243" s="85" t="e">
        <f t="shared" si="36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37">H245/H$4</f>
        <v>0</v>
      </c>
      <c r="I249" s="81" t="e">
        <f t="shared" si="37"/>
        <v>#DIV/0!</v>
      </c>
      <c r="J249" s="81" t="e">
        <f t="shared" si="37"/>
        <v>#DIV/0!</v>
      </c>
      <c r="K249" s="81" t="e">
        <f t="shared" si="37"/>
        <v>#DIV/0!</v>
      </c>
      <c r="L249" s="81" t="e">
        <f t="shared" si="37"/>
        <v>#DIV/0!</v>
      </c>
      <c r="M249" s="82" t="e">
        <f t="shared" si="37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38">H251/H$4</f>
        <v>0</v>
      </c>
      <c r="I255" s="84" t="e">
        <f t="shared" si="38"/>
        <v>#DIV/0!</v>
      </c>
      <c r="J255" s="84" t="e">
        <f t="shared" si="38"/>
        <v>#DIV/0!</v>
      </c>
      <c r="K255" s="84" t="e">
        <f t="shared" si="38"/>
        <v>#DIV/0!</v>
      </c>
      <c r="L255" s="84" t="e">
        <f t="shared" si="38"/>
        <v>#DIV/0!</v>
      </c>
      <c r="M255" s="85" t="e">
        <f t="shared" si="38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39">H257/H$4</f>
        <v>0</v>
      </c>
      <c r="I261" s="81" t="e">
        <f t="shared" si="39"/>
        <v>#DIV/0!</v>
      </c>
      <c r="J261" s="81" t="e">
        <f t="shared" si="39"/>
        <v>#DIV/0!</v>
      </c>
      <c r="K261" s="81" t="e">
        <f t="shared" si="39"/>
        <v>#DIV/0!</v>
      </c>
      <c r="L261" s="81" t="e">
        <f t="shared" si="39"/>
        <v>#DIV/0!</v>
      </c>
      <c r="M261" s="82" t="e">
        <f t="shared" si="39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0">H263/H$4</f>
        <v>0</v>
      </c>
      <c r="I267" s="84" t="e">
        <f t="shared" si="40"/>
        <v>#DIV/0!</v>
      </c>
      <c r="J267" s="84" t="e">
        <f t="shared" si="40"/>
        <v>#DIV/0!</v>
      </c>
      <c r="K267" s="84" t="e">
        <f t="shared" si="40"/>
        <v>#DIV/0!</v>
      </c>
      <c r="L267" s="84" t="e">
        <f t="shared" si="40"/>
        <v>#DIV/0!</v>
      </c>
      <c r="M267" s="85" t="e">
        <f t="shared" si="40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66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A1:M268"/>
  <sheetViews>
    <sheetView showGridLines="0" zoomScale="85" zoomScaleNormal="85" workbookViewId="0">
      <pane ySplit="4" topLeftCell="A5" activePane="bottomLeft" state="frozen"/>
      <selection pane="bottomLeft" activeCell="L11" sqref="L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46125</v>
      </c>
      <c r="H3" s="11">
        <v>46126</v>
      </c>
      <c r="I3" s="11">
        <v>46127</v>
      </c>
      <c r="J3" s="11">
        <v>46128</v>
      </c>
      <c r="K3" s="11">
        <v>46129</v>
      </c>
      <c r="L3" s="11">
        <v>46130</v>
      </c>
      <c r="M3" s="12">
        <v>46131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7181</v>
      </c>
      <c r="H4" s="14">
        <v>6714</v>
      </c>
      <c r="I4" s="14">
        <v>8221</v>
      </c>
      <c r="J4" s="14">
        <v>7458</v>
      </c>
      <c r="K4" s="14">
        <v>7930</v>
      </c>
      <c r="L4" s="14">
        <v>11594</v>
      </c>
      <c r="M4" s="15">
        <v>10958</v>
      </c>
    </row>
    <row r="5" spans="1:13" x14ac:dyDescent="0.15">
      <c r="A5" s="5"/>
      <c r="B5" s="16" t="s">
        <v>159</v>
      </c>
      <c r="C5" s="17"/>
      <c r="D5" s="18"/>
      <c r="E5" s="19"/>
      <c r="F5" s="20" t="s">
        <v>10</v>
      </c>
      <c r="G5" s="21">
        <v>19083</v>
      </c>
      <c r="H5" s="22">
        <v>18772</v>
      </c>
      <c r="I5" s="22">
        <v>19846</v>
      </c>
      <c r="J5" s="22">
        <v>18553</v>
      </c>
      <c r="K5" s="22">
        <v>18573</v>
      </c>
      <c r="L5" s="22">
        <v>21922</v>
      </c>
      <c r="M5" s="23">
        <v>21018</v>
      </c>
    </row>
    <row r="6" spans="1:13" x14ac:dyDescent="0.15">
      <c r="A6" s="5"/>
      <c r="B6" s="24" t="s">
        <v>0</v>
      </c>
      <c r="C6" s="25">
        <v>46118</v>
      </c>
      <c r="D6" s="26"/>
      <c r="E6" s="27"/>
      <c r="F6" s="28" t="s">
        <v>2</v>
      </c>
      <c r="G6" s="29">
        <v>4.2699999999999996</v>
      </c>
      <c r="H6" s="30">
        <v>4.32</v>
      </c>
      <c r="I6" s="30">
        <v>4.25</v>
      </c>
      <c r="J6" s="30">
        <v>4.33</v>
      </c>
      <c r="K6" s="30">
        <v>4.29</v>
      </c>
      <c r="L6" s="30">
        <v>3.94</v>
      </c>
      <c r="M6" s="31">
        <v>3.99</v>
      </c>
    </row>
    <row r="7" spans="1:13" x14ac:dyDescent="0.15">
      <c r="A7" s="5"/>
      <c r="B7" s="24" t="s">
        <v>1</v>
      </c>
      <c r="C7" s="32">
        <v>5870</v>
      </c>
      <c r="D7" s="26" t="s">
        <v>15</v>
      </c>
      <c r="E7" s="32">
        <v>5960</v>
      </c>
      <c r="F7" s="28" t="s">
        <v>3</v>
      </c>
      <c r="G7" s="29">
        <v>97.3</v>
      </c>
      <c r="H7" s="30">
        <v>97.2</v>
      </c>
      <c r="I7" s="30">
        <v>97.1</v>
      </c>
      <c r="J7" s="30">
        <v>96.8</v>
      </c>
      <c r="K7" s="30">
        <v>97.3</v>
      </c>
      <c r="L7" s="30">
        <v>97.3</v>
      </c>
      <c r="M7" s="31">
        <v>97.3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15135</v>
      </c>
      <c r="H8" s="70">
        <v>15786</v>
      </c>
      <c r="I8" s="70">
        <v>16857</v>
      </c>
      <c r="J8" s="70">
        <v>16724</v>
      </c>
      <c r="K8" s="70">
        <v>15142</v>
      </c>
      <c r="L8" s="70">
        <v>17343</v>
      </c>
      <c r="M8" s="86">
        <v>16735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2.657429327391728</v>
      </c>
      <c r="H9" s="75">
        <f t="shared" ref="H9:M9" si="0">H5/H$4</f>
        <v>2.795948763777182</v>
      </c>
      <c r="I9" s="75">
        <f t="shared" si="0"/>
        <v>2.4140615496898188</v>
      </c>
      <c r="J9" s="75">
        <f t="shared" si="0"/>
        <v>2.4876642531509789</v>
      </c>
      <c r="K9" s="75">
        <f t="shared" si="0"/>
        <v>2.3421185372005042</v>
      </c>
      <c r="L9" s="75">
        <f t="shared" si="0"/>
        <v>1.8908055890978093</v>
      </c>
      <c r="M9" s="76">
        <f t="shared" si="0"/>
        <v>1.9180507391859829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5870</v>
      </c>
      <c r="H10" s="35">
        <v>5870</v>
      </c>
      <c r="I10" s="35">
        <v>5890</v>
      </c>
      <c r="J10" s="35">
        <v>5910</v>
      </c>
      <c r="K10" s="35">
        <v>5930</v>
      </c>
      <c r="L10" s="35">
        <v>5950</v>
      </c>
      <c r="M10" s="36">
        <v>5960</v>
      </c>
    </row>
    <row r="11" spans="1:13" x14ac:dyDescent="0.15">
      <c r="A11" s="5"/>
      <c r="B11" s="37" t="s">
        <v>160</v>
      </c>
      <c r="C11" s="38"/>
      <c r="D11" s="39"/>
      <c r="E11" s="40"/>
      <c r="F11" s="41" t="s">
        <v>10</v>
      </c>
      <c r="G11" s="42">
        <v>15163</v>
      </c>
      <c r="H11" s="43">
        <v>14082</v>
      </c>
      <c r="I11" s="43">
        <v>15655</v>
      </c>
      <c r="J11" s="43">
        <v>14341</v>
      </c>
      <c r="K11" s="43">
        <v>13894</v>
      </c>
      <c r="L11" s="43">
        <v>18371</v>
      </c>
      <c r="M11" s="44">
        <v>16839</v>
      </c>
    </row>
    <row r="12" spans="1:13" x14ac:dyDescent="0.15">
      <c r="A12" s="5"/>
      <c r="B12" s="45" t="s">
        <v>0</v>
      </c>
      <c r="C12" s="3">
        <v>46118</v>
      </c>
      <c r="F12" s="46" t="s">
        <v>2</v>
      </c>
      <c r="G12" s="47">
        <v>3.7</v>
      </c>
      <c r="H12" s="48">
        <v>3.74</v>
      </c>
      <c r="I12" s="48">
        <v>3.64</v>
      </c>
      <c r="J12" s="48">
        <v>3.67</v>
      </c>
      <c r="K12" s="48">
        <v>3.72</v>
      </c>
      <c r="L12" s="48">
        <v>3.37</v>
      </c>
      <c r="M12" s="49">
        <v>3.42</v>
      </c>
    </row>
    <row r="13" spans="1:13" x14ac:dyDescent="0.15">
      <c r="A13" s="5"/>
      <c r="B13" s="45" t="s">
        <v>1</v>
      </c>
      <c r="C13" s="50">
        <v>3060</v>
      </c>
      <c r="D13" s="4" t="s">
        <v>15</v>
      </c>
      <c r="E13" s="50">
        <v>3100</v>
      </c>
      <c r="F13" s="46" t="s">
        <v>3</v>
      </c>
      <c r="G13" s="47">
        <v>97.3</v>
      </c>
      <c r="H13" s="48">
        <v>97.5</v>
      </c>
      <c r="I13" s="48">
        <v>97.8</v>
      </c>
      <c r="J13" s="48">
        <v>97.9</v>
      </c>
      <c r="K13" s="48">
        <v>97.6</v>
      </c>
      <c r="L13" s="48">
        <v>98.1</v>
      </c>
      <c r="M13" s="49">
        <v>97.8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11529</v>
      </c>
      <c r="H14" s="71">
        <v>10124</v>
      </c>
      <c r="I14" s="71">
        <v>10537</v>
      </c>
      <c r="J14" s="71">
        <v>9153</v>
      </c>
      <c r="K14" s="71">
        <v>9884</v>
      </c>
      <c r="L14" s="71">
        <v>11186</v>
      </c>
      <c r="M14" s="87">
        <v>10968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2.1115443531541569</v>
      </c>
      <c r="H15" s="78">
        <f t="shared" ref="H15:M15" si="1">H11/H$4</f>
        <v>2.097408400357462</v>
      </c>
      <c r="I15" s="78">
        <f t="shared" si="1"/>
        <v>1.9042695535822893</v>
      </c>
      <c r="J15" s="78">
        <f t="shared" si="1"/>
        <v>1.9229015821936175</v>
      </c>
      <c r="K15" s="78">
        <f t="shared" si="1"/>
        <v>1.7520807061790669</v>
      </c>
      <c r="L15" s="78">
        <f t="shared" si="1"/>
        <v>1.5845264792133862</v>
      </c>
      <c r="M15" s="79">
        <f t="shared" si="1"/>
        <v>1.5366855265559409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3060</v>
      </c>
      <c r="H16" s="53">
        <v>3060</v>
      </c>
      <c r="I16" s="53">
        <v>3060</v>
      </c>
      <c r="J16" s="53">
        <v>3070</v>
      </c>
      <c r="K16" s="53">
        <v>3090</v>
      </c>
      <c r="L16" s="53">
        <v>3100</v>
      </c>
      <c r="M16" s="54">
        <v>3100</v>
      </c>
    </row>
    <row r="17" spans="1:13" x14ac:dyDescent="0.15">
      <c r="A17" s="5"/>
      <c r="B17" s="16" t="s">
        <v>161</v>
      </c>
      <c r="C17" s="17"/>
      <c r="D17" s="18"/>
      <c r="E17" s="19"/>
      <c r="F17" s="20" t="s">
        <v>10</v>
      </c>
      <c r="G17" s="21">
        <v>14861</v>
      </c>
      <c r="H17" s="22">
        <v>14147</v>
      </c>
      <c r="I17" s="22">
        <v>15110</v>
      </c>
      <c r="J17" s="22">
        <v>14115</v>
      </c>
      <c r="K17" s="22">
        <v>14470</v>
      </c>
      <c r="L17" s="22">
        <v>17817</v>
      </c>
      <c r="M17" s="23">
        <v>16525</v>
      </c>
    </row>
    <row r="18" spans="1:13" x14ac:dyDescent="0.15">
      <c r="A18" s="5"/>
      <c r="B18" s="24" t="s">
        <v>0</v>
      </c>
      <c r="C18" s="25">
        <v>46118</v>
      </c>
      <c r="D18" s="26"/>
      <c r="E18" s="27"/>
      <c r="F18" s="28" t="s">
        <v>2</v>
      </c>
      <c r="G18" s="29">
        <v>2.5299999999999998</v>
      </c>
      <c r="H18" s="30">
        <v>2.58</v>
      </c>
      <c r="I18" s="30">
        <v>2.48</v>
      </c>
      <c r="J18" s="30">
        <v>2.6</v>
      </c>
      <c r="K18" s="30">
        <v>2.56</v>
      </c>
      <c r="L18" s="30">
        <v>2.25</v>
      </c>
      <c r="M18" s="31">
        <v>2.34</v>
      </c>
    </row>
    <row r="19" spans="1:13" x14ac:dyDescent="0.15">
      <c r="A19" s="5"/>
      <c r="B19" s="24" t="s">
        <v>1</v>
      </c>
      <c r="C19" s="32">
        <v>1760</v>
      </c>
      <c r="D19" s="26" t="s">
        <v>15</v>
      </c>
      <c r="E19" s="32">
        <v>1780</v>
      </c>
      <c r="F19" s="28" t="s">
        <v>3</v>
      </c>
      <c r="G19" s="29">
        <v>98.9</v>
      </c>
      <c r="H19" s="30">
        <v>98.9</v>
      </c>
      <c r="I19" s="30">
        <v>99</v>
      </c>
      <c r="J19" s="30">
        <v>98.5</v>
      </c>
      <c r="K19" s="30">
        <v>98.5</v>
      </c>
      <c r="L19" s="30">
        <v>98.9</v>
      </c>
      <c r="M19" s="31">
        <v>98.8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5242</v>
      </c>
      <c r="H20" s="70">
        <v>5063</v>
      </c>
      <c r="I20" s="70">
        <v>5216</v>
      </c>
      <c r="J20" s="70">
        <v>6401</v>
      </c>
      <c r="K20" s="70">
        <v>6514</v>
      </c>
      <c r="L20" s="70">
        <v>6233</v>
      </c>
      <c r="M20" s="86">
        <v>6122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2.0694889291185072</v>
      </c>
      <c r="H21" s="81">
        <f t="shared" ref="H21:M21" si="2">H17/H$4</f>
        <v>2.1070896633899316</v>
      </c>
      <c r="I21" s="81">
        <f t="shared" si="2"/>
        <v>1.8379759153387665</v>
      </c>
      <c r="J21" s="81">
        <f t="shared" si="2"/>
        <v>1.8925985518905872</v>
      </c>
      <c r="K21" s="81">
        <f t="shared" si="2"/>
        <v>1.8247162673392181</v>
      </c>
      <c r="L21" s="81">
        <f t="shared" si="2"/>
        <v>1.5367431430050025</v>
      </c>
      <c r="M21" s="82">
        <f t="shared" si="2"/>
        <v>1.5080306625296587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1760</v>
      </c>
      <c r="H22" s="35">
        <v>1760</v>
      </c>
      <c r="I22" s="35">
        <v>1770</v>
      </c>
      <c r="J22" s="35">
        <v>1770</v>
      </c>
      <c r="K22" s="35">
        <v>1780</v>
      </c>
      <c r="L22" s="35">
        <v>1770</v>
      </c>
      <c r="M22" s="36">
        <v>1780</v>
      </c>
    </row>
    <row r="23" spans="1:13" x14ac:dyDescent="0.15">
      <c r="A23" s="5"/>
      <c r="B23" s="37" t="s">
        <v>162</v>
      </c>
      <c r="C23" s="38"/>
      <c r="D23" s="39"/>
      <c r="E23" s="40"/>
      <c r="F23" s="41" t="s">
        <v>10</v>
      </c>
      <c r="G23" s="42">
        <v>14550</v>
      </c>
      <c r="H23" s="43">
        <v>13704</v>
      </c>
      <c r="I23" s="43">
        <v>15024</v>
      </c>
      <c r="J23" s="43">
        <v>13873</v>
      </c>
      <c r="K23" s="43">
        <v>13522</v>
      </c>
      <c r="L23" s="43">
        <v>17592</v>
      </c>
      <c r="M23" s="44">
        <v>16572</v>
      </c>
    </row>
    <row r="24" spans="1:13" x14ac:dyDescent="0.15">
      <c r="A24" s="5"/>
      <c r="B24" s="45" t="s">
        <v>0</v>
      </c>
      <c r="C24" s="3">
        <v>46118</v>
      </c>
      <c r="F24" s="46" t="s">
        <v>2</v>
      </c>
      <c r="G24" s="47">
        <v>4.6900000000000004</v>
      </c>
      <c r="H24" s="48">
        <v>4.8099999999999996</v>
      </c>
      <c r="I24" s="48">
        <v>4.54</v>
      </c>
      <c r="J24" s="48">
        <v>4.67</v>
      </c>
      <c r="K24" s="48">
        <v>4.68</v>
      </c>
      <c r="L24" s="48">
        <v>4.3600000000000003</v>
      </c>
      <c r="M24" s="49">
        <v>4.3499999999999996</v>
      </c>
    </row>
    <row r="25" spans="1:13" x14ac:dyDescent="0.15">
      <c r="A25" s="5"/>
      <c r="B25" s="45" t="s">
        <v>1</v>
      </c>
      <c r="C25" s="50">
        <v>1290</v>
      </c>
      <c r="D25" s="4" t="s">
        <v>15</v>
      </c>
      <c r="E25" s="50">
        <v>1310</v>
      </c>
      <c r="F25" s="46" t="s">
        <v>3</v>
      </c>
      <c r="G25" s="47">
        <v>97.5</v>
      </c>
      <c r="H25" s="48">
        <v>96.6</v>
      </c>
      <c r="I25" s="48">
        <v>97.8</v>
      </c>
      <c r="J25" s="48">
        <v>96.2</v>
      </c>
      <c r="K25" s="48">
        <v>97.5</v>
      </c>
      <c r="L25" s="48">
        <v>96.8</v>
      </c>
      <c r="M25" s="49">
        <v>97.4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11166</v>
      </c>
      <c r="H26" s="71">
        <v>13030</v>
      </c>
      <c r="I26" s="71">
        <v>10831</v>
      </c>
      <c r="J26" s="71">
        <v>14367</v>
      </c>
      <c r="K26" s="71">
        <v>10630</v>
      </c>
      <c r="L26" s="71">
        <v>15569</v>
      </c>
      <c r="M26" s="87">
        <v>12916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2.026180197744047</v>
      </c>
      <c r="H27" s="84">
        <f t="shared" ref="H27:M27" si="3">H23/H$4</f>
        <v>2.0411081322609474</v>
      </c>
      <c r="I27" s="84">
        <f t="shared" si="3"/>
        <v>1.827514900863642</v>
      </c>
      <c r="J27" s="84">
        <f t="shared" si="3"/>
        <v>1.8601501743094664</v>
      </c>
      <c r="K27" s="84">
        <f t="shared" si="3"/>
        <v>1.7051702395964692</v>
      </c>
      <c r="L27" s="84">
        <f t="shared" si="3"/>
        <v>1.5173365533896843</v>
      </c>
      <c r="M27" s="85">
        <f t="shared" si="3"/>
        <v>1.5123197663807264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1290</v>
      </c>
      <c r="H28" s="53">
        <v>1300</v>
      </c>
      <c r="I28" s="53">
        <v>1290</v>
      </c>
      <c r="J28" s="53">
        <v>1290</v>
      </c>
      <c r="K28" s="53">
        <v>1300</v>
      </c>
      <c r="L28" s="53">
        <v>1310</v>
      </c>
      <c r="M28" s="54">
        <v>1310</v>
      </c>
    </row>
    <row r="29" spans="1:13" x14ac:dyDescent="0.15">
      <c r="A29" s="5"/>
      <c r="B29" s="16" t="s">
        <v>163</v>
      </c>
      <c r="C29" s="17"/>
      <c r="D29" s="18"/>
      <c r="E29" s="19"/>
      <c r="F29" s="20" t="s">
        <v>10</v>
      </c>
      <c r="G29" s="21">
        <v>18195</v>
      </c>
      <c r="H29" s="22">
        <v>17608</v>
      </c>
      <c r="I29" s="22">
        <v>18855</v>
      </c>
      <c r="J29" s="22">
        <v>17873</v>
      </c>
      <c r="K29" s="22">
        <v>17662</v>
      </c>
      <c r="L29" s="22">
        <v>21411</v>
      </c>
      <c r="M29" s="23">
        <v>20718</v>
      </c>
    </row>
    <row r="30" spans="1:13" x14ac:dyDescent="0.15">
      <c r="A30" s="5"/>
      <c r="B30" s="24" t="s">
        <v>0</v>
      </c>
      <c r="C30" s="25">
        <v>46118</v>
      </c>
      <c r="D30" s="26"/>
      <c r="E30" s="27"/>
      <c r="F30" s="28" t="s">
        <v>2</v>
      </c>
      <c r="G30" s="29">
        <v>3.64</v>
      </c>
      <c r="H30" s="30">
        <v>3.68</v>
      </c>
      <c r="I30" s="30">
        <v>3.63</v>
      </c>
      <c r="J30" s="30">
        <v>3.66</v>
      </c>
      <c r="K30" s="30">
        <v>3.59</v>
      </c>
      <c r="L30" s="30">
        <v>3.26</v>
      </c>
      <c r="M30" s="31">
        <v>3.26</v>
      </c>
    </row>
    <row r="31" spans="1:13" x14ac:dyDescent="0.15">
      <c r="A31" s="5"/>
      <c r="B31" s="24" t="s">
        <v>1</v>
      </c>
      <c r="C31" s="32">
        <v>1140</v>
      </c>
      <c r="D31" s="26" t="s">
        <v>15</v>
      </c>
      <c r="E31" s="32">
        <v>1140</v>
      </c>
      <c r="F31" s="28" t="s">
        <v>3</v>
      </c>
      <c r="G31" s="29">
        <v>97.2</v>
      </c>
      <c r="H31" s="30">
        <v>96.6</v>
      </c>
      <c r="I31" s="30">
        <v>97.3</v>
      </c>
      <c r="J31" s="30">
        <v>97.8</v>
      </c>
      <c r="K31" s="30">
        <v>97.6</v>
      </c>
      <c r="L31" s="30">
        <v>97.9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14126</v>
      </c>
      <c r="H32" s="70">
        <v>15937</v>
      </c>
      <c r="I32" s="70">
        <v>14453</v>
      </c>
      <c r="J32" s="70">
        <v>11950</v>
      </c>
      <c r="K32" s="70">
        <v>12495</v>
      </c>
      <c r="L32" s="70">
        <v>13377</v>
      </c>
      <c r="M32" s="86">
        <v>11631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2.5337696699624006</v>
      </c>
      <c r="H33" s="81">
        <f t="shared" ref="H33:M33" si="4">H29/H$4</f>
        <v>2.6225796842418827</v>
      </c>
      <c r="I33" s="81">
        <f t="shared" si="4"/>
        <v>2.2935166038194867</v>
      </c>
      <c r="J33" s="81">
        <f t="shared" si="4"/>
        <v>2.3964869938321267</v>
      </c>
      <c r="K33" s="81">
        <f t="shared" si="4"/>
        <v>2.2272383354350569</v>
      </c>
      <c r="L33" s="81">
        <f t="shared" si="4"/>
        <v>1.8467310677936863</v>
      </c>
      <c r="M33" s="82">
        <f t="shared" si="4"/>
        <v>1.8906734805621463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1140</v>
      </c>
      <c r="H34" s="35">
        <v>1130</v>
      </c>
      <c r="I34" s="35">
        <v>1120</v>
      </c>
      <c r="J34" s="35">
        <v>1130</v>
      </c>
      <c r="K34" s="35">
        <v>1140</v>
      </c>
      <c r="L34" s="35">
        <v>1140</v>
      </c>
      <c r="M34" s="36">
        <v>1140</v>
      </c>
    </row>
    <row r="35" spans="1:13" x14ac:dyDescent="0.15">
      <c r="A35" s="5"/>
      <c r="B35" s="37" t="s">
        <v>156</v>
      </c>
      <c r="C35" s="38"/>
      <c r="D35" s="39"/>
      <c r="E35" s="40"/>
      <c r="F35" s="41" t="s">
        <v>10</v>
      </c>
      <c r="G35" s="42">
        <v>16575</v>
      </c>
      <c r="H35" s="43">
        <v>15534</v>
      </c>
      <c r="I35" s="43">
        <v>17477</v>
      </c>
      <c r="J35" s="43">
        <v>15907</v>
      </c>
      <c r="K35" s="43">
        <v>16516</v>
      </c>
      <c r="L35" s="43">
        <v>21670</v>
      </c>
      <c r="M35" s="44">
        <v>20725</v>
      </c>
    </row>
    <row r="36" spans="1:13" x14ac:dyDescent="0.15">
      <c r="A36" s="5"/>
      <c r="B36" s="45" t="s">
        <v>0</v>
      </c>
      <c r="C36" s="3">
        <v>46083</v>
      </c>
      <c r="F36" s="46" t="s">
        <v>2</v>
      </c>
      <c r="G36" s="47">
        <v>3.26</v>
      </c>
      <c r="H36" s="48">
        <v>3.36</v>
      </c>
      <c r="I36" s="48">
        <v>3.21</v>
      </c>
      <c r="J36" s="48">
        <v>3.34</v>
      </c>
      <c r="K36" s="48">
        <v>3.26</v>
      </c>
      <c r="L36" s="48">
        <v>2.95</v>
      </c>
      <c r="M36" s="49">
        <v>3</v>
      </c>
    </row>
    <row r="37" spans="1:13" x14ac:dyDescent="0.15">
      <c r="A37" s="5"/>
      <c r="B37" s="45" t="s">
        <v>1</v>
      </c>
      <c r="C37" s="50">
        <v>16550</v>
      </c>
      <c r="D37" s="4" t="s">
        <v>15</v>
      </c>
      <c r="E37" s="50">
        <v>16730</v>
      </c>
      <c r="F37" s="46" t="s">
        <v>3</v>
      </c>
      <c r="G37" s="47">
        <v>98.9</v>
      </c>
      <c r="H37" s="48">
        <v>98.9</v>
      </c>
      <c r="I37" s="48">
        <v>99.4</v>
      </c>
      <c r="J37" s="48">
        <v>99</v>
      </c>
      <c r="K37" s="48">
        <v>99.4</v>
      </c>
      <c r="L37" s="48">
        <v>99.1</v>
      </c>
      <c r="M37" s="49">
        <v>99</v>
      </c>
    </row>
    <row r="38" spans="1:13" x14ac:dyDescent="0.15">
      <c r="A38" s="5"/>
      <c r="B38" s="45"/>
      <c r="C38" s="50"/>
      <c r="E38" s="50"/>
      <c r="F38" s="55" t="s">
        <v>20</v>
      </c>
      <c r="G38" s="89">
        <v>6697</v>
      </c>
      <c r="H38" s="71">
        <v>6504</v>
      </c>
      <c r="I38" s="71">
        <v>5617</v>
      </c>
      <c r="J38" s="71">
        <v>6425</v>
      </c>
      <c r="K38" s="71">
        <v>5237</v>
      </c>
      <c r="L38" s="71">
        <v>7831</v>
      </c>
      <c r="M38" s="87">
        <v>8031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2.3081743489764657</v>
      </c>
      <c r="H39" s="84">
        <f t="shared" ref="H39:M39" si="5">H35/H$4</f>
        <v>2.3136729222520107</v>
      </c>
      <c r="I39" s="84">
        <f t="shared" si="5"/>
        <v>2.1258970928110936</v>
      </c>
      <c r="J39" s="84">
        <f t="shared" si="5"/>
        <v>2.1328774470367389</v>
      </c>
      <c r="K39" s="84">
        <f t="shared" si="5"/>
        <v>2.0827238335435059</v>
      </c>
      <c r="L39" s="84">
        <f t="shared" si="5"/>
        <v>1.8690702087286528</v>
      </c>
      <c r="M39" s="85">
        <f t="shared" si="5"/>
        <v>1.8913122832633693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16550</v>
      </c>
      <c r="H40" s="53">
        <v>16580</v>
      </c>
      <c r="I40" s="53">
        <v>16590</v>
      </c>
      <c r="J40" s="53">
        <v>16610</v>
      </c>
      <c r="K40" s="53">
        <v>16730</v>
      </c>
      <c r="L40" s="53">
        <v>16710</v>
      </c>
      <c r="M40" s="54">
        <v>16730</v>
      </c>
    </row>
    <row r="41" spans="1:13" x14ac:dyDescent="0.15">
      <c r="A41" s="5"/>
      <c r="B41" s="16" t="s">
        <v>157</v>
      </c>
      <c r="C41" s="17"/>
      <c r="D41" s="18"/>
      <c r="E41" s="19"/>
      <c r="F41" s="20" t="s">
        <v>10</v>
      </c>
      <c r="G41" s="21">
        <v>9638</v>
      </c>
      <c r="H41" s="22">
        <v>9296</v>
      </c>
      <c r="I41" s="22">
        <v>10110</v>
      </c>
      <c r="J41" s="22">
        <v>9734</v>
      </c>
      <c r="K41" s="22">
        <v>10415</v>
      </c>
      <c r="L41" s="22">
        <v>13918</v>
      </c>
      <c r="M41" s="23">
        <v>12968</v>
      </c>
    </row>
    <row r="42" spans="1:13" x14ac:dyDescent="0.15">
      <c r="A42" s="5"/>
      <c r="B42" s="24" t="s">
        <v>0</v>
      </c>
      <c r="C42" s="25">
        <v>46083</v>
      </c>
      <c r="D42" s="26"/>
      <c r="E42" s="27"/>
      <c r="F42" s="28" t="s">
        <v>2</v>
      </c>
      <c r="G42" s="29">
        <v>2.2400000000000002</v>
      </c>
      <c r="H42" s="30">
        <v>2.29</v>
      </c>
      <c r="I42" s="30">
        <v>2.2200000000000002</v>
      </c>
      <c r="J42" s="30">
        <v>2.25</v>
      </c>
      <c r="K42" s="30">
        <v>2.2200000000000002</v>
      </c>
      <c r="L42" s="30">
        <v>2</v>
      </c>
      <c r="M42" s="31">
        <v>2</v>
      </c>
    </row>
    <row r="43" spans="1:13" x14ac:dyDescent="0.15">
      <c r="A43" s="5"/>
      <c r="B43" s="24" t="s">
        <v>1</v>
      </c>
      <c r="C43" s="32">
        <v>2940</v>
      </c>
      <c r="D43" s="26" t="s">
        <v>15</v>
      </c>
      <c r="E43" s="32">
        <v>2990</v>
      </c>
      <c r="F43" s="28" t="s">
        <v>3</v>
      </c>
      <c r="G43" s="29">
        <v>100</v>
      </c>
      <c r="H43" s="30">
        <v>99.4</v>
      </c>
      <c r="I43" s="30">
        <v>99.7</v>
      </c>
      <c r="J43" s="30">
        <v>99.7</v>
      </c>
      <c r="K43" s="30">
        <v>99.9</v>
      </c>
      <c r="L43" s="30">
        <v>99.6</v>
      </c>
      <c r="M43" s="31">
        <v>100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1190</v>
      </c>
      <c r="H44" s="70">
        <v>2303</v>
      </c>
      <c r="I44" s="70">
        <v>1755</v>
      </c>
      <c r="J44" s="70">
        <v>1850</v>
      </c>
      <c r="K44" s="70">
        <v>1525</v>
      </c>
      <c r="L44" s="70">
        <v>2588</v>
      </c>
      <c r="M44" s="86">
        <v>1496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1.342152903495335</v>
      </c>
      <c r="H45" s="81">
        <f t="shared" ref="H45:M45" si="6">H41/H$4</f>
        <v>1.3845695561513256</v>
      </c>
      <c r="I45" s="81">
        <f t="shared" si="6"/>
        <v>1.2297773993431456</v>
      </c>
      <c r="J45" s="81">
        <f t="shared" si="6"/>
        <v>1.3051756503083938</v>
      </c>
      <c r="K45" s="81">
        <f t="shared" si="6"/>
        <v>1.3133669609079446</v>
      </c>
      <c r="L45" s="81">
        <f t="shared" si="6"/>
        <v>1.2004485078488873</v>
      </c>
      <c r="M45" s="82">
        <f t="shared" si="6"/>
        <v>1.1834276327797044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2940</v>
      </c>
      <c r="H46" s="35">
        <v>2950</v>
      </c>
      <c r="I46" s="35">
        <v>2950</v>
      </c>
      <c r="J46" s="35">
        <v>2950</v>
      </c>
      <c r="K46" s="35">
        <v>2970</v>
      </c>
      <c r="L46" s="35">
        <v>2980</v>
      </c>
      <c r="M46" s="36">
        <v>2990</v>
      </c>
    </row>
    <row r="47" spans="1:13" x14ac:dyDescent="0.15">
      <c r="A47" s="5"/>
      <c r="B47" s="37" t="s">
        <v>149</v>
      </c>
      <c r="C47" s="38"/>
      <c r="D47" s="39"/>
      <c r="E47" s="40"/>
      <c r="F47" s="41" t="s">
        <v>10</v>
      </c>
      <c r="G47" s="42">
        <v>9292</v>
      </c>
      <c r="H47" s="43">
        <v>8577</v>
      </c>
      <c r="I47" s="43">
        <v>10407</v>
      </c>
      <c r="J47" s="43">
        <v>9430</v>
      </c>
      <c r="K47" s="43">
        <v>9799</v>
      </c>
      <c r="L47" s="43">
        <v>15601</v>
      </c>
      <c r="M47" s="44">
        <v>14511</v>
      </c>
    </row>
    <row r="48" spans="1:13" x14ac:dyDescent="0.15">
      <c r="A48" s="5"/>
      <c r="B48" s="45" t="s">
        <v>0</v>
      </c>
      <c r="C48" s="3">
        <v>46055</v>
      </c>
      <c r="F48" s="46" t="s">
        <v>2</v>
      </c>
      <c r="G48" s="47">
        <v>3.4</v>
      </c>
      <c r="H48" s="48">
        <v>3.49</v>
      </c>
      <c r="I48" s="48">
        <v>3.37</v>
      </c>
      <c r="J48" s="48">
        <v>3.45</v>
      </c>
      <c r="K48" s="48">
        <v>3.45</v>
      </c>
      <c r="L48" s="48">
        <v>3.1</v>
      </c>
      <c r="M48" s="49">
        <v>3.24</v>
      </c>
    </row>
    <row r="49" spans="1:13" x14ac:dyDescent="0.15">
      <c r="A49" s="5"/>
      <c r="B49" s="45" t="s">
        <v>1</v>
      </c>
      <c r="C49" s="50">
        <v>7100</v>
      </c>
      <c r="D49" s="4" t="s">
        <v>15</v>
      </c>
      <c r="E49" s="50">
        <v>7240</v>
      </c>
      <c r="F49" s="46" t="s">
        <v>3</v>
      </c>
      <c r="G49" s="47">
        <v>99.2</v>
      </c>
      <c r="H49" s="48">
        <v>98.9</v>
      </c>
      <c r="I49" s="48">
        <v>98.7</v>
      </c>
      <c r="J49" s="48">
        <v>99.1</v>
      </c>
      <c r="K49" s="48">
        <v>99.1</v>
      </c>
      <c r="L49" s="48">
        <v>99.1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3395</v>
      </c>
      <c r="H50" s="71">
        <v>3786</v>
      </c>
      <c r="I50" s="71">
        <v>4949</v>
      </c>
      <c r="J50" s="71">
        <v>3701</v>
      </c>
      <c r="K50" s="71">
        <v>3900</v>
      </c>
      <c r="L50" s="71">
        <v>5948</v>
      </c>
      <c r="M50" s="87">
        <v>6827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1.2939701991366106</v>
      </c>
      <c r="H51" s="84">
        <f t="shared" ref="H51:M51" si="7">H47/H$4</f>
        <v>1.2774798927613942</v>
      </c>
      <c r="I51" s="84">
        <f t="shared" si="7"/>
        <v>1.2659043911932855</v>
      </c>
      <c r="J51" s="84">
        <f t="shared" si="7"/>
        <v>1.2644140520246714</v>
      </c>
      <c r="K51" s="84">
        <f t="shared" si="7"/>
        <v>1.235687263556116</v>
      </c>
      <c r="L51" s="84">
        <f t="shared" si="7"/>
        <v>1.3456097981714681</v>
      </c>
      <c r="M51" s="85">
        <f t="shared" si="7"/>
        <v>1.3242379996349698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7100</v>
      </c>
      <c r="H52" s="53">
        <v>7140</v>
      </c>
      <c r="I52" s="53">
        <v>7160</v>
      </c>
      <c r="J52" s="53">
        <v>7160</v>
      </c>
      <c r="K52" s="53">
        <v>7220</v>
      </c>
      <c r="L52" s="53">
        <v>7230</v>
      </c>
      <c r="M52" s="54">
        <v>7240</v>
      </c>
    </row>
    <row r="53" spans="1:13" x14ac:dyDescent="0.15">
      <c r="A53" s="5"/>
      <c r="B53" s="16" t="s">
        <v>150</v>
      </c>
      <c r="C53" s="17"/>
      <c r="D53" s="18"/>
      <c r="E53" s="19"/>
      <c r="F53" s="20" t="s">
        <v>10</v>
      </c>
      <c r="G53" s="21">
        <v>10423</v>
      </c>
      <c r="H53" s="22">
        <v>9473</v>
      </c>
      <c r="I53" s="22">
        <v>10872</v>
      </c>
      <c r="J53" s="22">
        <v>10096</v>
      </c>
      <c r="K53" s="22">
        <v>10532</v>
      </c>
      <c r="L53" s="22">
        <v>16974</v>
      </c>
      <c r="M53" s="23">
        <v>15786</v>
      </c>
    </row>
    <row r="54" spans="1:13" x14ac:dyDescent="0.15">
      <c r="A54" s="5"/>
      <c r="B54" s="24" t="s">
        <v>0</v>
      </c>
      <c r="C54" s="25">
        <v>46055</v>
      </c>
      <c r="D54" s="26"/>
      <c r="E54" s="27"/>
      <c r="F54" s="28" t="s">
        <v>2</v>
      </c>
      <c r="G54" s="29">
        <v>3.38</v>
      </c>
      <c r="H54" s="30">
        <v>3.47</v>
      </c>
      <c r="I54" s="30">
        <v>3.38</v>
      </c>
      <c r="J54" s="30">
        <v>3.42</v>
      </c>
      <c r="K54" s="30">
        <v>3.39</v>
      </c>
      <c r="L54" s="30">
        <v>2.99</v>
      </c>
      <c r="M54" s="31">
        <v>3.11</v>
      </c>
    </row>
    <row r="55" spans="1:13" x14ac:dyDescent="0.15">
      <c r="A55" s="5"/>
      <c r="B55" s="24" t="s">
        <v>1</v>
      </c>
      <c r="C55" s="32">
        <v>4240</v>
      </c>
      <c r="D55" s="26" t="s">
        <v>15</v>
      </c>
      <c r="E55" s="32">
        <v>4300</v>
      </c>
      <c r="F55" s="28" t="s">
        <v>3</v>
      </c>
      <c r="G55" s="29">
        <v>99.2</v>
      </c>
      <c r="H55" s="30">
        <v>99.2</v>
      </c>
      <c r="I55" s="30">
        <v>99</v>
      </c>
      <c r="J55" s="30">
        <v>99.5</v>
      </c>
      <c r="K55" s="30">
        <v>99</v>
      </c>
      <c r="L55" s="30">
        <v>99.3</v>
      </c>
      <c r="M55" s="31">
        <v>98.7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3631</v>
      </c>
      <c r="H56" s="70">
        <v>3391</v>
      </c>
      <c r="I56" s="70">
        <v>4403</v>
      </c>
      <c r="J56" s="70">
        <v>3099</v>
      </c>
      <c r="K56" s="70">
        <v>4214</v>
      </c>
      <c r="L56" s="70">
        <v>5355</v>
      </c>
      <c r="M56" s="86">
        <v>7004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1.4514691547138281</v>
      </c>
      <c r="H57" s="81">
        <f t="shared" ref="H57:M57" si="8">H53/H$4</f>
        <v>1.410932380101281</v>
      </c>
      <c r="I57" s="81">
        <f t="shared" si="8"/>
        <v>1.3224668531808783</v>
      </c>
      <c r="J57" s="81">
        <f t="shared" si="8"/>
        <v>1.3537141324751945</v>
      </c>
      <c r="K57" s="81">
        <f t="shared" si="8"/>
        <v>1.3281210592686004</v>
      </c>
      <c r="L57" s="81">
        <f t="shared" si="8"/>
        <v>1.4640331205796102</v>
      </c>
      <c r="M57" s="82">
        <f t="shared" si="8"/>
        <v>1.4405913487862749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4240</v>
      </c>
      <c r="H58" s="35">
        <v>4250</v>
      </c>
      <c r="I58" s="35">
        <v>4250</v>
      </c>
      <c r="J58" s="35">
        <v>4250</v>
      </c>
      <c r="K58" s="35">
        <v>4290</v>
      </c>
      <c r="L58" s="35">
        <v>4320</v>
      </c>
      <c r="M58" s="36">
        <v>4300</v>
      </c>
    </row>
    <row r="59" spans="1:13" x14ac:dyDescent="0.15">
      <c r="A59" s="5"/>
      <c r="B59" s="37" t="s">
        <v>151</v>
      </c>
      <c r="C59" s="38"/>
      <c r="D59" s="39"/>
      <c r="E59" s="40"/>
      <c r="F59" s="41" t="s">
        <v>10</v>
      </c>
      <c r="G59" s="42">
        <v>2730</v>
      </c>
      <c r="H59" s="43">
        <v>2365</v>
      </c>
      <c r="I59" s="43">
        <v>3066</v>
      </c>
      <c r="J59" s="43">
        <v>2657</v>
      </c>
      <c r="K59" s="43">
        <v>3028</v>
      </c>
      <c r="L59" s="43">
        <v>6149</v>
      </c>
      <c r="M59" s="44">
        <v>6016</v>
      </c>
    </row>
    <row r="60" spans="1:13" x14ac:dyDescent="0.15">
      <c r="A60" s="5"/>
      <c r="B60" s="45" t="s">
        <v>0</v>
      </c>
      <c r="C60" s="3">
        <v>46055</v>
      </c>
      <c r="F60" s="46" t="s">
        <v>2</v>
      </c>
      <c r="G60" s="47">
        <v>4.6399999999999997</v>
      </c>
      <c r="H60" s="48">
        <v>4.8600000000000003</v>
      </c>
      <c r="I60" s="48">
        <v>4.72</v>
      </c>
      <c r="J60" s="48">
        <v>4.7300000000000004</v>
      </c>
      <c r="K60" s="48">
        <v>4.75</v>
      </c>
      <c r="L60" s="48">
        <v>4.51</v>
      </c>
      <c r="M60" s="49">
        <v>4.41</v>
      </c>
    </row>
    <row r="61" spans="1:13" x14ac:dyDescent="0.15">
      <c r="A61" s="5"/>
      <c r="B61" s="45" t="s">
        <v>1</v>
      </c>
      <c r="C61" s="50">
        <v>2750</v>
      </c>
      <c r="D61" s="4" t="s">
        <v>15</v>
      </c>
      <c r="E61" s="50">
        <v>2810</v>
      </c>
      <c r="F61" s="46" t="s">
        <v>3</v>
      </c>
      <c r="G61" s="47">
        <v>98.9</v>
      </c>
      <c r="H61" s="48">
        <v>97.1</v>
      </c>
      <c r="I61" s="48">
        <v>98.3</v>
      </c>
      <c r="J61" s="48">
        <v>97.1</v>
      </c>
      <c r="K61" s="48">
        <v>98.1</v>
      </c>
      <c r="L61" s="48">
        <v>96.7</v>
      </c>
      <c r="M61" s="49">
        <v>98.6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1317</v>
      </c>
      <c r="H62" s="71">
        <v>2094</v>
      </c>
      <c r="I62" s="71">
        <v>1926</v>
      </c>
      <c r="J62" s="71">
        <v>2300</v>
      </c>
      <c r="K62" s="71">
        <v>1976</v>
      </c>
      <c r="L62" s="71">
        <v>5770</v>
      </c>
      <c r="M62" s="87">
        <v>3328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0.38016989277259433</v>
      </c>
      <c r="H63" s="84">
        <f t="shared" ref="H63:M63" si="9">H59/H$4</f>
        <v>0.35224903187369677</v>
      </c>
      <c r="I63" s="84">
        <f t="shared" si="9"/>
        <v>0.37294733000851477</v>
      </c>
      <c r="J63" s="84">
        <f t="shared" si="9"/>
        <v>0.35626173236792708</v>
      </c>
      <c r="K63" s="84">
        <f t="shared" si="9"/>
        <v>0.38184110970996216</v>
      </c>
      <c r="L63" s="84">
        <f t="shared" si="9"/>
        <v>0.53036053130929794</v>
      </c>
      <c r="M63" s="85">
        <f t="shared" si="9"/>
        <v>0.54900529293666722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2750</v>
      </c>
      <c r="H64" s="53">
        <v>2750</v>
      </c>
      <c r="I64" s="53">
        <v>2790</v>
      </c>
      <c r="J64" s="53">
        <v>2760</v>
      </c>
      <c r="K64" s="53">
        <v>2740</v>
      </c>
      <c r="L64" s="53">
        <v>2760</v>
      </c>
      <c r="M64" s="54">
        <v>2810</v>
      </c>
    </row>
    <row r="65" spans="1:13" x14ac:dyDescent="0.15">
      <c r="A65" s="5"/>
      <c r="B65" s="16" t="s">
        <v>152</v>
      </c>
      <c r="C65" s="17"/>
      <c r="D65" s="18"/>
      <c r="E65" s="19"/>
      <c r="F65" s="20" t="s">
        <v>10</v>
      </c>
      <c r="G65" s="21">
        <v>7430</v>
      </c>
      <c r="H65" s="22">
        <v>7154</v>
      </c>
      <c r="I65" s="22">
        <v>8156</v>
      </c>
      <c r="J65" s="22">
        <v>7802</v>
      </c>
      <c r="K65" s="22">
        <v>8332</v>
      </c>
      <c r="L65" s="22">
        <v>11931</v>
      </c>
      <c r="M65" s="23">
        <v>10580</v>
      </c>
    </row>
    <row r="66" spans="1:13" x14ac:dyDescent="0.15">
      <c r="A66" s="5"/>
      <c r="B66" s="24" t="s">
        <v>0</v>
      </c>
      <c r="C66" s="25">
        <v>46055</v>
      </c>
      <c r="D66" s="26"/>
      <c r="E66" s="27"/>
      <c r="F66" s="28" t="s">
        <v>2</v>
      </c>
      <c r="G66" s="29">
        <v>1.97</v>
      </c>
      <c r="H66" s="30">
        <v>1.97</v>
      </c>
      <c r="I66" s="30">
        <v>1.91</v>
      </c>
      <c r="J66" s="30">
        <v>1.95</v>
      </c>
      <c r="K66" s="30">
        <v>1.96</v>
      </c>
      <c r="L66" s="30">
        <v>1.71</v>
      </c>
      <c r="M66" s="31">
        <v>1.77</v>
      </c>
    </row>
    <row r="67" spans="1:13" x14ac:dyDescent="0.15">
      <c r="A67" s="5"/>
      <c r="B67" s="24" t="s">
        <v>1</v>
      </c>
      <c r="C67" s="32">
        <v>5030</v>
      </c>
      <c r="D67" s="26" t="s">
        <v>15</v>
      </c>
      <c r="E67" s="32">
        <v>5090</v>
      </c>
      <c r="F67" s="28" t="s">
        <v>3</v>
      </c>
      <c r="G67" s="29">
        <v>99.1</v>
      </c>
      <c r="H67" s="30">
        <v>99.1</v>
      </c>
      <c r="I67" s="30">
        <v>99.1</v>
      </c>
      <c r="J67" s="30">
        <v>99.1</v>
      </c>
      <c r="K67" s="30">
        <v>99.1</v>
      </c>
      <c r="L67" s="30">
        <v>99.7</v>
      </c>
      <c r="M67" s="31">
        <v>99.2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2169</v>
      </c>
      <c r="H68" s="70">
        <v>2025</v>
      </c>
      <c r="I68" s="70">
        <v>2345</v>
      </c>
      <c r="J68" s="70">
        <v>2157</v>
      </c>
      <c r="K68" s="70">
        <v>2436</v>
      </c>
      <c r="L68" s="70">
        <v>1915</v>
      </c>
      <c r="M68" s="86">
        <v>2809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1.0346748363737641</v>
      </c>
      <c r="H69" s="81">
        <f t="shared" ref="H69:M69" si="10">H65/H$4</f>
        <v>1.0655347036044087</v>
      </c>
      <c r="I69" s="81">
        <f t="shared" si="10"/>
        <v>0.99209341929205697</v>
      </c>
      <c r="J69" s="81">
        <f t="shared" si="10"/>
        <v>1.0461249664789487</v>
      </c>
      <c r="K69" s="81">
        <f t="shared" si="10"/>
        <v>1.0506935687263557</v>
      </c>
      <c r="L69" s="81">
        <f t="shared" si="10"/>
        <v>1.0290667586682767</v>
      </c>
      <c r="M69" s="82">
        <f t="shared" si="10"/>
        <v>0.96550465413396602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5030</v>
      </c>
      <c r="H70" s="35">
        <v>5030</v>
      </c>
      <c r="I70" s="35">
        <v>5050</v>
      </c>
      <c r="J70" s="35">
        <v>5060</v>
      </c>
      <c r="K70" s="35">
        <v>5070</v>
      </c>
      <c r="L70" s="35">
        <v>5100</v>
      </c>
      <c r="M70" s="36">
        <v>5090</v>
      </c>
    </row>
    <row r="71" spans="1:13" x14ac:dyDescent="0.15">
      <c r="A71" s="5"/>
      <c r="B71" s="37" t="s">
        <v>153</v>
      </c>
      <c r="C71" s="38"/>
      <c r="D71" s="39"/>
      <c r="E71" s="40"/>
      <c r="F71" s="41" t="s">
        <v>10</v>
      </c>
      <c r="G71" s="42">
        <v>3274</v>
      </c>
      <c r="H71" s="43">
        <v>2945</v>
      </c>
      <c r="I71" s="43">
        <v>3977</v>
      </c>
      <c r="J71" s="43">
        <v>3254</v>
      </c>
      <c r="K71" s="43">
        <v>3683</v>
      </c>
      <c r="L71" s="43">
        <v>6524</v>
      </c>
      <c r="M71" s="44">
        <v>6382</v>
      </c>
    </row>
    <row r="72" spans="1:13" x14ac:dyDescent="0.15">
      <c r="A72" s="5"/>
      <c r="B72" s="45" t="s">
        <v>0</v>
      </c>
      <c r="C72" s="3">
        <v>46055</v>
      </c>
      <c r="F72" s="46" t="s">
        <v>2</v>
      </c>
      <c r="G72" s="47">
        <v>3.64</v>
      </c>
      <c r="H72" s="48">
        <v>3.77</v>
      </c>
      <c r="I72" s="48">
        <v>3.65</v>
      </c>
      <c r="J72" s="48">
        <v>3.78</v>
      </c>
      <c r="K72" s="48">
        <v>3.6</v>
      </c>
      <c r="L72" s="48">
        <v>3.48</v>
      </c>
      <c r="M72" s="49">
        <v>3.49</v>
      </c>
    </row>
    <row r="73" spans="1:13" x14ac:dyDescent="0.15">
      <c r="A73" s="5"/>
      <c r="B73" s="45" t="s">
        <v>1</v>
      </c>
      <c r="C73" s="50">
        <v>1730</v>
      </c>
      <c r="D73" s="4" t="s">
        <v>15</v>
      </c>
      <c r="E73" s="50">
        <v>1790</v>
      </c>
      <c r="F73" s="46" t="s">
        <v>3</v>
      </c>
      <c r="G73" s="47">
        <v>99.2</v>
      </c>
      <c r="H73" s="48">
        <v>96.4</v>
      </c>
      <c r="I73" s="48">
        <v>98.5</v>
      </c>
      <c r="J73" s="48">
        <v>97.6</v>
      </c>
      <c r="K73" s="48">
        <v>99.3</v>
      </c>
      <c r="L73" s="48">
        <v>97.6</v>
      </c>
      <c r="M73" s="49">
        <v>97.6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1211</v>
      </c>
      <c r="H74" s="71">
        <v>2816</v>
      </c>
      <c r="I74" s="71">
        <v>2043</v>
      </c>
      <c r="J74" s="71">
        <v>2267</v>
      </c>
      <c r="K74" s="71">
        <v>1352</v>
      </c>
      <c r="L74" s="71">
        <v>4444</v>
      </c>
      <c r="M74" s="87">
        <v>4299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0.45592535858515526</v>
      </c>
      <c r="H75" s="84">
        <f t="shared" ref="H75:M75" si="11">H71/H$4</f>
        <v>0.43863568662496277</v>
      </c>
      <c r="I75" s="84">
        <f t="shared" si="11"/>
        <v>0.48376109962291691</v>
      </c>
      <c r="J75" s="84">
        <f t="shared" si="11"/>
        <v>0.43631000268168407</v>
      </c>
      <c r="K75" s="84">
        <f t="shared" si="11"/>
        <v>0.4644388398486759</v>
      </c>
      <c r="L75" s="84">
        <f t="shared" si="11"/>
        <v>0.5627048473348284</v>
      </c>
      <c r="M75" s="85">
        <f t="shared" si="11"/>
        <v>0.58240554845774772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1730</v>
      </c>
      <c r="H76" s="53">
        <v>1760</v>
      </c>
      <c r="I76" s="53">
        <v>1720</v>
      </c>
      <c r="J76" s="53">
        <v>1730</v>
      </c>
      <c r="K76" s="53">
        <v>1720</v>
      </c>
      <c r="L76" s="53">
        <v>1770</v>
      </c>
      <c r="M76" s="54">
        <v>1790</v>
      </c>
    </row>
    <row r="77" spans="1:13" x14ac:dyDescent="0.15">
      <c r="A77" s="5"/>
      <c r="B77" s="16" t="s">
        <v>154</v>
      </c>
      <c r="C77" s="17"/>
      <c r="D77" s="18"/>
      <c r="E77" s="19"/>
      <c r="F77" s="20" t="s">
        <v>10</v>
      </c>
      <c r="G77" s="21">
        <v>14746</v>
      </c>
      <c r="H77" s="22">
        <v>14721</v>
      </c>
      <c r="I77" s="22">
        <v>14621</v>
      </c>
      <c r="J77" s="22">
        <v>15005</v>
      </c>
      <c r="K77" s="22">
        <v>15182</v>
      </c>
      <c r="L77" s="22">
        <v>19594</v>
      </c>
      <c r="M77" s="23">
        <v>18605</v>
      </c>
    </row>
    <row r="78" spans="1:13" x14ac:dyDescent="0.15">
      <c r="A78" s="5"/>
      <c r="B78" s="24" t="s">
        <v>0</v>
      </c>
      <c r="C78" s="25">
        <v>46055</v>
      </c>
      <c r="D78" s="26"/>
      <c r="E78" s="27"/>
      <c r="F78" s="28" t="s">
        <v>2</v>
      </c>
      <c r="G78" s="29">
        <v>1.72</v>
      </c>
      <c r="H78" s="30">
        <v>1.68</v>
      </c>
      <c r="I78" s="30">
        <v>1.78</v>
      </c>
      <c r="J78" s="30">
        <v>1.72</v>
      </c>
      <c r="K78" s="30">
        <v>1.7</v>
      </c>
      <c r="L78" s="30">
        <v>1.46</v>
      </c>
      <c r="M78" s="31">
        <v>1.49</v>
      </c>
    </row>
    <row r="79" spans="1:13" x14ac:dyDescent="0.15">
      <c r="A79" s="5"/>
      <c r="B79" s="24" t="s">
        <v>1</v>
      </c>
      <c r="C79" s="32">
        <v>870</v>
      </c>
      <c r="D79" s="26" t="s">
        <v>15</v>
      </c>
      <c r="E79" s="32">
        <v>900</v>
      </c>
      <c r="F79" s="28" t="s">
        <v>3</v>
      </c>
      <c r="G79" s="29">
        <v>100.8</v>
      </c>
      <c r="H79" s="30">
        <v>101.3</v>
      </c>
      <c r="I79" s="30">
        <v>100</v>
      </c>
      <c r="J79" s="30">
        <v>100.8</v>
      </c>
      <c r="K79" s="30">
        <v>100.9</v>
      </c>
      <c r="L79" s="30">
        <v>100.8</v>
      </c>
      <c r="M79" s="31">
        <v>100.4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-1020</v>
      </c>
      <c r="H80" s="70">
        <v>-2507</v>
      </c>
      <c r="I80" s="70">
        <v>1458</v>
      </c>
      <c r="J80" s="70">
        <v>-1173</v>
      </c>
      <c r="K80" s="70">
        <v>-1426</v>
      </c>
      <c r="L80" s="70">
        <v>-1512</v>
      </c>
      <c r="M80" s="59">
        <v>15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2.0534744464559251</v>
      </c>
      <c r="H81" s="81">
        <f t="shared" ref="H81:M81" si="12">H77/H$4</f>
        <v>2.1925826630920464</v>
      </c>
      <c r="I81" s="81">
        <f t="shared" si="12"/>
        <v>1.7784941004743948</v>
      </c>
      <c r="J81" s="81">
        <f t="shared" si="12"/>
        <v>2.0119334942343792</v>
      </c>
      <c r="K81" s="81">
        <f t="shared" si="12"/>
        <v>1.9145018915510719</v>
      </c>
      <c r="L81" s="81">
        <f t="shared" si="12"/>
        <v>1.6900120752113161</v>
      </c>
      <c r="M81" s="82">
        <f t="shared" si="12"/>
        <v>1.6978463223215916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870</v>
      </c>
      <c r="H82" s="35">
        <v>890</v>
      </c>
      <c r="I82" s="35">
        <v>880</v>
      </c>
      <c r="J82" s="35">
        <v>880</v>
      </c>
      <c r="K82" s="35">
        <v>880</v>
      </c>
      <c r="L82" s="35">
        <v>890</v>
      </c>
      <c r="M82" s="36">
        <v>900</v>
      </c>
    </row>
    <row r="83" spans="1:13" x14ac:dyDescent="0.15">
      <c r="A83" s="5"/>
      <c r="B83" s="37" t="s">
        <v>145</v>
      </c>
      <c r="C83" s="38"/>
      <c r="D83" s="39"/>
      <c r="E83" s="40"/>
      <c r="F83" s="41" t="s">
        <v>10</v>
      </c>
      <c r="G83" s="42">
        <v>9489</v>
      </c>
      <c r="H83" s="43">
        <v>8843</v>
      </c>
      <c r="I83" s="43">
        <v>10196</v>
      </c>
      <c r="J83" s="43">
        <v>9392</v>
      </c>
      <c r="K83" s="43">
        <v>10312</v>
      </c>
      <c r="L83" s="43">
        <v>14103</v>
      </c>
      <c r="M83" s="44">
        <v>13180</v>
      </c>
    </row>
    <row r="84" spans="1:13" x14ac:dyDescent="0.15">
      <c r="A84" s="5"/>
      <c r="B84" s="45" t="s">
        <v>0</v>
      </c>
      <c r="C84" s="3">
        <v>46027</v>
      </c>
      <c r="F84" s="46" t="s">
        <v>2</v>
      </c>
      <c r="G84" s="47">
        <v>3.62</v>
      </c>
      <c r="H84" s="48">
        <v>3.7</v>
      </c>
      <c r="I84" s="48">
        <v>3.66</v>
      </c>
      <c r="J84" s="48">
        <v>3.67</v>
      </c>
      <c r="K84" s="48">
        <v>3.59</v>
      </c>
      <c r="L84" s="48">
        <v>3.42</v>
      </c>
      <c r="M84" s="49">
        <v>3.53</v>
      </c>
    </row>
    <row r="85" spans="1:13" x14ac:dyDescent="0.15">
      <c r="A85" s="5"/>
      <c r="B85" s="45" t="s">
        <v>1</v>
      </c>
      <c r="C85" s="50">
        <v>22570</v>
      </c>
      <c r="D85" s="4" t="s">
        <v>15</v>
      </c>
      <c r="E85" s="50">
        <v>22810</v>
      </c>
      <c r="F85" s="46" t="s">
        <v>3</v>
      </c>
      <c r="G85" s="47">
        <v>100.5</v>
      </c>
      <c r="H85" s="48">
        <v>100.2</v>
      </c>
      <c r="I85" s="48">
        <v>99.8</v>
      </c>
      <c r="J85" s="48">
        <v>100.6</v>
      </c>
      <c r="K85" s="48">
        <v>100.5</v>
      </c>
      <c r="L85" s="48">
        <v>100.1</v>
      </c>
      <c r="M85" s="49">
        <v>99.6</v>
      </c>
    </row>
    <row r="86" spans="1:13" x14ac:dyDescent="0.15">
      <c r="A86" s="5"/>
      <c r="B86" s="45"/>
      <c r="C86" s="50"/>
      <c r="E86" s="50"/>
      <c r="F86" s="55" t="s">
        <v>20</v>
      </c>
      <c r="G86" s="60">
        <v>991</v>
      </c>
      <c r="H86" s="71">
        <v>1507</v>
      </c>
      <c r="I86" s="71">
        <v>2534</v>
      </c>
      <c r="J86" s="61">
        <v>814</v>
      </c>
      <c r="K86" s="61">
        <v>998</v>
      </c>
      <c r="L86" s="71">
        <v>2689</v>
      </c>
      <c r="M86" s="87">
        <v>3819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1.321403704219468</v>
      </c>
      <c r="H87" s="84">
        <f t="shared" ref="H87:M87" si="13">H83/H$4</f>
        <v>1.317098599940423</v>
      </c>
      <c r="I87" s="84">
        <f t="shared" si="13"/>
        <v>1.2402384138182703</v>
      </c>
      <c r="J87" s="84">
        <f t="shared" si="13"/>
        <v>1.2593188522392063</v>
      </c>
      <c r="K87" s="84">
        <f t="shared" si="13"/>
        <v>1.3003783102143758</v>
      </c>
      <c r="L87" s="84">
        <f t="shared" si="13"/>
        <v>1.216405037088149</v>
      </c>
      <c r="M87" s="85">
        <f t="shared" si="13"/>
        <v>1.2027742288738821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22570</v>
      </c>
      <c r="H88" s="53">
        <v>22610</v>
      </c>
      <c r="I88" s="53">
        <v>22650</v>
      </c>
      <c r="J88" s="53">
        <v>22640</v>
      </c>
      <c r="K88" s="53">
        <v>22780</v>
      </c>
      <c r="L88" s="53">
        <v>22800</v>
      </c>
      <c r="M88" s="54">
        <v>22810</v>
      </c>
    </row>
    <row r="89" spans="1:13" x14ac:dyDescent="0.15">
      <c r="A89" s="5"/>
      <c r="B89" s="16" t="s">
        <v>146</v>
      </c>
      <c r="C89" s="17"/>
      <c r="D89" s="18"/>
      <c r="E89" s="19"/>
      <c r="F89" s="20" t="s">
        <v>10</v>
      </c>
      <c r="G89" s="21">
        <v>4861</v>
      </c>
      <c r="H89" s="22">
        <v>4365</v>
      </c>
      <c r="I89" s="22">
        <v>5305</v>
      </c>
      <c r="J89" s="22">
        <v>4751</v>
      </c>
      <c r="K89" s="22">
        <v>5115</v>
      </c>
      <c r="L89" s="22">
        <v>9272</v>
      </c>
      <c r="M89" s="23">
        <v>8694</v>
      </c>
    </row>
    <row r="90" spans="1:13" x14ac:dyDescent="0.15">
      <c r="A90" s="5"/>
      <c r="B90" s="24" t="s">
        <v>0</v>
      </c>
      <c r="C90" s="25">
        <v>46027</v>
      </c>
      <c r="D90" s="26"/>
      <c r="E90" s="27"/>
      <c r="F90" s="28" t="s">
        <v>2</v>
      </c>
      <c r="G90" s="29">
        <v>3.62</v>
      </c>
      <c r="H90" s="30">
        <v>3.69</v>
      </c>
      <c r="I90" s="30">
        <v>3.61</v>
      </c>
      <c r="J90" s="30">
        <v>3.64</v>
      </c>
      <c r="K90" s="30">
        <v>3.63</v>
      </c>
      <c r="L90" s="30">
        <v>3.47</v>
      </c>
      <c r="M90" s="31">
        <v>3.48</v>
      </c>
    </row>
    <row r="91" spans="1:13" x14ac:dyDescent="0.15">
      <c r="A91" s="5"/>
      <c r="B91" s="24" t="s">
        <v>1</v>
      </c>
      <c r="C91" s="32">
        <v>7440</v>
      </c>
      <c r="D91" s="26" t="s">
        <v>15</v>
      </c>
      <c r="E91" s="32">
        <v>7530</v>
      </c>
      <c r="F91" s="28" t="s">
        <v>3</v>
      </c>
      <c r="G91" s="29">
        <v>99.8</v>
      </c>
      <c r="H91" s="30">
        <v>98.5</v>
      </c>
      <c r="I91" s="30">
        <v>99.4</v>
      </c>
      <c r="J91" s="30">
        <v>99.4</v>
      </c>
      <c r="K91" s="30">
        <v>99.9</v>
      </c>
      <c r="L91" s="30">
        <v>99.2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1288</v>
      </c>
      <c r="H92" s="70">
        <v>2243</v>
      </c>
      <c r="I92" s="70">
        <v>1789</v>
      </c>
      <c r="J92" s="70">
        <v>1609</v>
      </c>
      <c r="K92" s="70">
        <v>1260</v>
      </c>
      <c r="L92" s="70">
        <v>3550</v>
      </c>
      <c r="M92" s="86">
        <v>3110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0.67692521932878424</v>
      </c>
      <c r="H93" s="81">
        <f t="shared" ref="H93:M93" si="14">H89/H$4</f>
        <v>0.65013404825737264</v>
      </c>
      <c r="I93" s="81">
        <f t="shared" si="14"/>
        <v>0.64529862547135386</v>
      </c>
      <c r="J93" s="81">
        <f t="shared" si="14"/>
        <v>0.63703405738803964</v>
      </c>
      <c r="K93" s="81">
        <f t="shared" si="14"/>
        <v>0.64501891551071877</v>
      </c>
      <c r="L93" s="81">
        <f t="shared" si="14"/>
        <v>0.79972399516991544</v>
      </c>
      <c r="M93" s="82">
        <f t="shared" si="14"/>
        <v>0.79339295491878081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7440</v>
      </c>
      <c r="H94" s="35">
        <v>7420</v>
      </c>
      <c r="I94" s="35">
        <v>7440</v>
      </c>
      <c r="J94" s="35">
        <v>7440</v>
      </c>
      <c r="K94" s="35">
        <v>7410</v>
      </c>
      <c r="L94" s="35">
        <v>7600</v>
      </c>
      <c r="M94" s="36">
        <v>7530</v>
      </c>
    </row>
    <row r="95" spans="1:13" x14ac:dyDescent="0.15">
      <c r="A95" s="5"/>
      <c r="B95" s="37" t="s">
        <v>147</v>
      </c>
      <c r="C95" s="38"/>
      <c r="D95" s="39"/>
      <c r="E95" s="40"/>
      <c r="F95" s="41" t="s">
        <v>10</v>
      </c>
      <c r="G95" s="42">
        <v>9434</v>
      </c>
      <c r="H95" s="43">
        <v>8872</v>
      </c>
      <c r="I95" s="43">
        <v>12139</v>
      </c>
      <c r="J95" s="43">
        <v>10158</v>
      </c>
      <c r="K95" s="43">
        <v>11759</v>
      </c>
      <c r="L95" s="43">
        <v>15923</v>
      </c>
      <c r="M95" s="44">
        <v>14460</v>
      </c>
    </row>
    <row r="96" spans="1:13" x14ac:dyDescent="0.15">
      <c r="A96" s="5"/>
      <c r="B96" s="45" t="s">
        <v>0</v>
      </c>
      <c r="C96" s="3">
        <v>46027</v>
      </c>
      <c r="F96" s="46" t="s">
        <v>2</v>
      </c>
      <c r="G96" s="47">
        <v>1.94</v>
      </c>
      <c r="H96" s="48">
        <v>2</v>
      </c>
      <c r="I96" s="48">
        <v>1.79</v>
      </c>
      <c r="J96" s="48">
        <v>1.98</v>
      </c>
      <c r="K96" s="48">
        <v>1.87</v>
      </c>
      <c r="L96" s="48">
        <v>1.71</v>
      </c>
      <c r="M96" s="49">
        <v>1.75</v>
      </c>
    </row>
    <row r="97" spans="1:13" x14ac:dyDescent="0.15">
      <c r="A97" s="5"/>
      <c r="B97" s="45" t="s">
        <v>1</v>
      </c>
      <c r="C97" s="50">
        <v>4440</v>
      </c>
      <c r="D97" s="4" t="s">
        <v>15</v>
      </c>
      <c r="E97" s="50">
        <v>4450</v>
      </c>
      <c r="F97" s="46" t="s">
        <v>3</v>
      </c>
      <c r="G97" s="47">
        <v>99.6</v>
      </c>
      <c r="H97" s="48">
        <v>99.2</v>
      </c>
      <c r="I97" s="48">
        <v>100.2</v>
      </c>
      <c r="J97" s="48">
        <v>99.6</v>
      </c>
      <c r="K97" s="48">
        <v>100</v>
      </c>
      <c r="L97" s="48">
        <v>99.6</v>
      </c>
      <c r="M97" s="49">
        <v>99.8</v>
      </c>
    </row>
    <row r="98" spans="1:13" x14ac:dyDescent="0.15">
      <c r="A98" s="5"/>
      <c r="B98" s="45"/>
      <c r="C98" s="50"/>
      <c r="E98" s="50"/>
      <c r="F98" s="55" t="s">
        <v>20</v>
      </c>
      <c r="G98" s="89">
        <v>2048</v>
      </c>
      <c r="H98" s="71">
        <v>2750</v>
      </c>
      <c r="I98" s="71">
        <v>1166</v>
      </c>
      <c r="J98" s="71">
        <v>2327</v>
      </c>
      <c r="K98" s="71">
        <v>1676</v>
      </c>
      <c r="L98" s="71">
        <v>3117</v>
      </c>
      <c r="M98" s="87">
        <v>2526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1.3137446038156246</v>
      </c>
      <c r="H99" s="84">
        <f t="shared" ref="H99:M99" si="15">H95/H$4</f>
        <v>1.3214179326779862</v>
      </c>
      <c r="I99" s="84">
        <f t="shared" si="15"/>
        <v>1.4765843571341686</v>
      </c>
      <c r="J99" s="84">
        <f t="shared" si="15"/>
        <v>1.3620273531777956</v>
      </c>
      <c r="K99" s="84">
        <f t="shared" si="15"/>
        <v>1.4828499369482977</v>
      </c>
      <c r="L99" s="84">
        <f t="shared" si="15"/>
        <v>1.3733827841987234</v>
      </c>
      <c r="M99" s="85">
        <f t="shared" si="15"/>
        <v>1.3195838656689176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4440</v>
      </c>
      <c r="H100" s="53">
        <v>4450</v>
      </c>
      <c r="I100" s="53">
        <v>4410</v>
      </c>
      <c r="J100" s="53">
        <v>4340</v>
      </c>
      <c r="K100" s="53">
        <v>4460</v>
      </c>
      <c r="L100" s="53">
        <v>4430</v>
      </c>
      <c r="M100" s="54">
        <v>4450</v>
      </c>
    </row>
    <row r="101" spans="1:13" x14ac:dyDescent="0.15">
      <c r="A101" s="5"/>
      <c r="B101" s="16" t="s">
        <v>57</v>
      </c>
      <c r="C101" s="17"/>
      <c r="D101" s="18"/>
      <c r="E101" s="19"/>
      <c r="F101" s="20" t="s">
        <v>10</v>
      </c>
      <c r="G101" s="21">
        <v>8567</v>
      </c>
      <c r="H101" s="22">
        <v>8447</v>
      </c>
      <c r="I101" s="22">
        <v>9168</v>
      </c>
      <c r="J101" s="22">
        <v>8601</v>
      </c>
      <c r="K101" s="22">
        <v>9349</v>
      </c>
      <c r="L101" s="22">
        <v>13379</v>
      </c>
      <c r="M101" s="23">
        <v>12347</v>
      </c>
    </row>
    <row r="102" spans="1:13" x14ac:dyDescent="0.15">
      <c r="A102" s="5"/>
      <c r="B102" s="24" t="s">
        <v>0</v>
      </c>
      <c r="C102" s="25">
        <v>45677</v>
      </c>
      <c r="D102" s="26"/>
      <c r="E102" s="27"/>
      <c r="F102" s="28" t="s">
        <v>2</v>
      </c>
      <c r="G102" s="29">
        <v>2.35</v>
      </c>
      <c r="H102" s="30">
        <v>2.31</v>
      </c>
      <c r="I102" s="30">
        <v>2.2200000000000002</v>
      </c>
      <c r="J102" s="30">
        <v>2.37</v>
      </c>
      <c r="K102" s="30">
        <v>2.2599999999999998</v>
      </c>
      <c r="L102" s="30">
        <v>1.95</v>
      </c>
      <c r="M102" s="31">
        <v>1.98</v>
      </c>
    </row>
    <row r="103" spans="1:13" x14ac:dyDescent="0.15">
      <c r="A103" s="5"/>
      <c r="B103" s="24" t="s">
        <v>1</v>
      </c>
      <c r="C103" s="32">
        <v>1550</v>
      </c>
      <c r="D103" s="26" t="s">
        <v>15</v>
      </c>
      <c r="E103" s="32">
        <v>1560</v>
      </c>
      <c r="F103" s="28" t="s">
        <v>3</v>
      </c>
      <c r="G103" s="29">
        <v>100.8</v>
      </c>
      <c r="H103" s="30">
        <v>100.9</v>
      </c>
      <c r="I103" s="30">
        <v>101</v>
      </c>
      <c r="J103" s="30">
        <v>100.5</v>
      </c>
      <c r="K103" s="30">
        <v>101.1</v>
      </c>
      <c r="L103" s="30">
        <v>100.9</v>
      </c>
      <c r="M103" s="31">
        <v>100.8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>
        <v>-248</v>
      </c>
      <c r="H104" s="58">
        <v>-449</v>
      </c>
      <c r="I104" s="58">
        <v>-696</v>
      </c>
      <c r="J104" s="58">
        <v>278</v>
      </c>
      <c r="K104" s="58">
        <v>-763</v>
      </c>
      <c r="L104" s="58">
        <v>-920</v>
      </c>
      <c r="M104" s="59">
        <v>-588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1.1930093301768556</v>
      </c>
      <c r="H105" s="81">
        <f t="shared" ref="H105:M105" si="16">H101/H$4</f>
        <v>1.2581173666964551</v>
      </c>
      <c r="I105" s="81">
        <f t="shared" si="16"/>
        <v>1.1151927989295707</v>
      </c>
      <c r="J105" s="81">
        <f t="shared" si="16"/>
        <v>1.1532582461786001</v>
      </c>
      <c r="K105" s="81">
        <f t="shared" si="16"/>
        <v>1.1789407313997478</v>
      </c>
      <c r="L105" s="81">
        <f t="shared" si="16"/>
        <v>1.153958944281525</v>
      </c>
      <c r="M105" s="82">
        <f t="shared" si="16"/>
        <v>1.1267567074283629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1550</v>
      </c>
      <c r="H106" s="35">
        <v>1560</v>
      </c>
      <c r="I106" s="35">
        <v>1550</v>
      </c>
      <c r="J106" s="35">
        <v>1550</v>
      </c>
      <c r="K106" s="35">
        <v>1570</v>
      </c>
      <c r="L106" s="35">
        <v>1580</v>
      </c>
      <c r="M106" s="36">
        <v>1560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11592</v>
      </c>
      <c r="H107" s="43">
        <v>10791</v>
      </c>
      <c r="I107" s="43">
        <v>14080</v>
      </c>
      <c r="J107" s="43">
        <v>12076</v>
      </c>
      <c r="K107" s="43">
        <v>12805</v>
      </c>
      <c r="L107" s="43">
        <v>16528</v>
      </c>
      <c r="M107" s="44">
        <v>15759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1.8</v>
      </c>
      <c r="H108" s="48">
        <v>1.84</v>
      </c>
      <c r="I108" s="48">
        <v>1.69</v>
      </c>
      <c r="J108" s="48">
        <v>1.85</v>
      </c>
      <c r="K108" s="48">
        <v>1.83</v>
      </c>
      <c r="L108" s="48">
        <v>1.68</v>
      </c>
      <c r="M108" s="49">
        <v>1.71</v>
      </c>
    </row>
    <row r="109" spans="1:13" x14ac:dyDescent="0.15">
      <c r="A109" s="5"/>
      <c r="B109" s="45" t="s">
        <v>1</v>
      </c>
      <c r="C109" s="50">
        <v>32590</v>
      </c>
      <c r="D109" s="4" t="s">
        <v>15</v>
      </c>
      <c r="E109" s="50">
        <v>33080</v>
      </c>
      <c r="F109" s="46" t="s">
        <v>3</v>
      </c>
      <c r="G109" s="47">
        <v>99.4</v>
      </c>
      <c r="H109" s="48">
        <v>99.3</v>
      </c>
      <c r="I109" s="48">
        <v>100</v>
      </c>
      <c r="J109" s="48">
        <v>99.4</v>
      </c>
      <c r="K109" s="48">
        <v>99.3</v>
      </c>
      <c r="L109" s="48">
        <v>99.4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2564</v>
      </c>
      <c r="H110" s="71">
        <v>2661</v>
      </c>
      <c r="I110" s="71">
        <v>1584</v>
      </c>
      <c r="J110" s="71">
        <v>2901</v>
      </c>
      <c r="K110" s="71">
        <v>3152</v>
      </c>
      <c r="L110" s="71">
        <v>3832</v>
      </c>
      <c r="M110" s="87">
        <v>4376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1.6142598523882468</v>
      </c>
      <c r="H111" s="84">
        <f t="shared" ref="H111:M111" si="17">H107/H$4</f>
        <v>1.6072386058981234</v>
      </c>
      <c r="I111" s="84">
        <f t="shared" si="17"/>
        <v>1.7126870210436687</v>
      </c>
      <c r="J111" s="84">
        <f t="shared" si="17"/>
        <v>1.6192008581389112</v>
      </c>
      <c r="K111" s="84">
        <f t="shared" si="17"/>
        <v>1.6147540983606556</v>
      </c>
      <c r="L111" s="84">
        <f t="shared" si="17"/>
        <v>1.4255649473865792</v>
      </c>
      <c r="M111" s="85">
        <f t="shared" si="17"/>
        <v>1.4381273955101297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32590</v>
      </c>
      <c r="H112" s="53">
        <v>32710</v>
      </c>
      <c r="I112" s="53">
        <v>32880</v>
      </c>
      <c r="J112" s="53">
        <v>32920</v>
      </c>
      <c r="K112" s="53">
        <v>32930</v>
      </c>
      <c r="L112" s="53">
        <v>33030</v>
      </c>
      <c r="M112" s="54">
        <v>33080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8092</v>
      </c>
      <c r="H113" s="22">
        <v>7540</v>
      </c>
      <c r="I113" s="22">
        <v>10244</v>
      </c>
      <c r="J113" s="22">
        <v>8908</v>
      </c>
      <c r="K113" s="22">
        <v>9405</v>
      </c>
      <c r="L113" s="22">
        <v>12756</v>
      </c>
      <c r="M113" s="23">
        <v>12108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1.97</v>
      </c>
      <c r="H114" s="30">
        <v>2.0099999999999998</v>
      </c>
      <c r="I114" s="30">
        <v>1.88</v>
      </c>
      <c r="J114" s="30">
        <v>2</v>
      </c>
      <c r="K114" s="30">
        <v>1.99</v>
      </c>
      <c r="L114" s="30">
        <v>1.86</v>
      </c>
      <c r="M114" s="31">
        <v>1.87</v>
      </c>
    </row>
    <row r="115" spans="1:13" x14ac:dyDescent="0.15">
      <c r="A115" s="5"/>
      <c r="B115" s="24" t="s">
        <v>1</v>
      </c>
      <c r="C115" s="32">
        <v>32160</v>
      </c>
      <c r="D115" s="26" t="s">
        <v>15</v>
      </c>
      <c r="E115" s="32">
        <v>32660</v>
      </c>
      <c r="F115" s="28" t="s">
        <v>3</v>
      </c>
      <c r="G115" s="29">
        <v>99.4</v>
      </c>
      <c r="H115" s="30">
        <v>99.2</v>
      </c>
      <c r="I115" s="30">
        <v>99.7</v>
      </c>
      <c r="J115" s="30">
        <v>99.3</v>
      </c>
      <c r="K115" s="30">
        <v>99.5</v>
      </c>
      <c r="L115" s="30">
        <v>99.3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1991</v>
      </c>
      <c r="H116" s="70">
        <v>2158</v>
      </c>
      <c r="I116" s="70">
        <v>1892</v>
      </c>
      <c r="J116" s="70">
        <v>2368</v>
      </c>
      <c r="K116" s="70">
        <v>2233</v>
      </c>
      <c r="L116" s="70">
        <v>3375</v>
      </c>
      <c r="M116" s="86">
        <v>3628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1.1268625539618438</v>
      </c>
      <c r="H117" s="81">
        <f t="shared" ref="H117:M117" si="18">H113/H$4</f>
        <v>1.1230265117664582</v>
      </c>
      <c r="I117" s="81">
        <f t="shared" si="18"/>
        <v>1.2460771195718283</v>
      </c>
      <c r="J117" s="81">
        <f t="shared" si="18"/>
        <v>1.1944220970769643</v>
      </c>
      <c r="K117" s="81">
        <f t="shared" si="18"/>
        <v>1.1860025220680959</v>
      </c>
      <c r="L117" s="81">
        <f t="shared" si="18"/>
        <v>1.1002242539244438</v>
      </c>
      <c r="M117" s="82">
        <f t="shared" si="18"/>
        <v>1.1049461580580398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32160</v>
      </c>
      <c r="H118" s="35">
        <v>32230</v>
      </c>
      <c r="I118" s="35">
        <v>32460</v>
      </c>
      <c r="J118" s="35">
        <v>32420</v>
      </c>
      <c r="K118" s="35">
        <v>32640</v>
      </c>
      <c r="L118" s="35">
        <v>32700</v>
      </c>
      <c r="M118" s="36">
        <v>32660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4083</v>
      </c>
      <c r="H119" s="43">
        <v>3761</v>
      </c>
      <c r="I119" s="43">
        <v>4612</v>
      </c>
      <c r="J119" s="43">
        <v>4097</v>
      </c>
      <c r="K119" s="43">
        <v>4937</v>
      </c>
      <c r="L119" s="43">
        <v>7713</v>
      </c>
      <c r="M119" s="44">
        <v>7001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3.53</v>
      </c>
      <c r="H120" s="48">
        <v>3.6</v>
      </c>
      <c r="I120" s="48">
        <v>3.55</v>
      </c>
      <c r="J120" s="48">
        <v>3.59</v>
      </c>
      <c r="K120" s="48">
        <v>3.4</v>
      </c>
      <c r="L120" s="48">
        <v>3.3</v>
      </c>
      <c r="M120" s="49">
        <v>3.43</v>
      </c>
    </row>
    <row r="121" spans="1:13" x14ac:dyDescent="0.15">
      <c r="A121" s="5"/>
      <c r="B121" s="45" t="s">
        <v>1</v>
      </c>
      <c r="C121" s="50">
        <v>18200</v>
      </c>
      <c r="D121" s="4" t="s">
        <v>15</v>
      </c>
      <c r="E121" s="50">
        <v>18380</v>
      </c>
      <c r="F121" s="46" t="s">
        <v>3</v>
      </c>
      <c r="G121" s="47">
        <v>99.8</v>
      </c>
      <c r="H121" s="48">
        <v>99.7</v>
      </c>
      <c r="I121" s="48">
        <v>99.4</v>
      </c>
      <c r="J121" s="48">
        <v>99.7</v>
      </c>
      <c r="K121" s="48">
        <v>99.9</v>
      </c>
      <c r="L121" s="48">
        <v>99.6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996</v>
      </c>
      <c r="H122" s="71">
        <v>1029</v>
      </c>
      <c r="I122" s="71">
        <v>1531</v>
      </c>
      <c r="J122" s="71">
        <v>1067</v>
      </c>
      <c r="K122" s="71">
        <v>1032</v>
      </c>
      <c r="L122" s="71">
        <v>2190</v>
      </c>
      <c r="M122" s="87">
        <v>3018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0.56858376270714384</v>
      </c>
      <c r="H123" s="84">
        <f t="shared" ref="H123:M123" si="19">H119/H$4</f>
        <v>0.56017277330950255</v>
      </c>
      <c r="I123" s="84">
        <f t="shared" si="19"/>
        <v>0.56100231115436083</v>
      </c>
      <c r="J123" s="84">
        <f t="shared" si="19"/>
        <v>0.54934298739608478</v>
      </c>
      <c r="K123" s="84">
        <f t="shared" si="19"/>
        <v>0.62257250945775533</v>
      </c>
      <c r="L123" s="84">
        <f t="shared" si="19"/>
        <v>0.66525789201311025</v>
      </c>
      <c r="M123" s="85">
        <f t="shared" si="19"/>
        <v>0.63889395875159705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18200</v>
      </c>
      <c r="H124" s="53">
        <v>18090</v>
      </c>
      <c r="I124" s="53">
        <v>18290</v>
      </c>
      <c r="J124" s="53">
        <v>18270</v>
      </c>
      <c r="K124" s="53">
        <v>18310</v>
      </c>
      <c r="L124" s="53">
        <v>18410</v>
      </c>
      <c r="M124" s="54">
        <v>18380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6315</v>
      </c>
      <c r="H125" s="22">
        <v>5847</v>
      </c>
      <c r="I125" s="22">
        <v>7354</v>
      </c>
      <c r="J125" s="22">
        <v>6409</v>
      </c>
      <c r="K125" s="22">
        <v>7005</v>
      </c>
      <c r="L125" s="22">
        <v>11170</v>
      </c>
      <c r="M125" s="23">
        <v>10379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3.34</v>
      </c>
      <c r="H126" s="30">
        <v>3.38</v>
      </c>
      <c r="I126" s="30">
        <v>3.24</v>
      </c>
      <c r="J126" s="30">
        <v>3.38</v>
      </c>
      <c r="K126" s="30">
        <v>3.27</v>
      </c>
      <c r="L126" s="30">
        <v>3.11</v>
      </c>
      <c r="M126" s="31">
        <v>3.13</v>
      </c>
    </row>
    <row r="127" spans="1:13" x14ac:dyDescent="0.15">
      <c r="A127" s="5"/>
      <c r="B127" s="24" t="s">
        <v>1</v>
      </c>
      <c r="C127" s="32">
        <v>17550</v>
      </c>
      <c r="D127" s="26" t="s">
        <v>15</v>
      </c>
      <c r="E127" s="32">
        <v>17750</v>
      </c>
      <c r="F127" s="28" t="s">
        <v>3</v>
      </c>
      <c r="G127" s="29">
        <v>100.1</v>
      </c>
      <c r="H127" s="30">
        <v>100.3</v>
      </c>
      <c r="I127" s="30">
        <v>100.5</v>
      </c>
      <c r="J127" s="30">
        <v>100.4</v>
      </c>
      <c r="K127" s="30">
        <v>100.6</v>
      </c>
      <c r="L127" s="30">
        <v>99.8</v>
      </c>
      <c r="M127" s="31">
        <v>100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1096</v>
      </c>
      <c r="H128" s="58">
        <v>840</v>
      </c>
      <c r="I128" s="58">
        <v>632</v>
      </c>
      <c r="J128" s="58">
        <v>709</v>
      </c>
      <c r="K128" s="58">
        <v>484</v>
      </c>
      <c r="L128" s="70">
        <v>2629</v>
      </c>
      <c r="M128" s="86">
        <v>2010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0.87940398273220999</v>
      </c>
      <c r="H129" s="81">
        <f t="shared" ref="H129:M129" si="20">H125/H$4</f>
        <v>0.87086684539767645</v>
      </c>
      <c r="I129" s="81">
        <f t="shared" si="20"/>
        <v>0.89453837732635932</v>
      </c>
      <c r="J129" s="81">
        <f t="shared" si="20"/>
        <v>0.85934566908018239</v>
      </c>
      <c r="K129" s="81">
        <f t="shared" si="20"/>
        <v>0.88335435056746536</v>
      </c>
      <c r="L129" s="81">
        <f t="shared" si="20"/>
        <v>0.9634293600138002</v>
      </c>
      <c r="M129" s="82">
        <f t="shared" si="20"/>
        <v>0.94716189085599567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17550</v>
      </c>
      <c r="H130" s="35">
        <v>17520</v>
      </c>
      <c r="I130" s="35">
        <v>17590</v>
      </c>
      <c r="J130" s="35">
        <v>17630</v>
      </c>
      <c r="K130" s="35">
        <v>17700</v>
      </c>
      <c r="L130" s="35">
        <v>17740</v>
      </c>
      <c r="M130" s="36">
        <v>17750</v>
      </c>
    </row>
    <row r="131" spans="1:13" x14ac:dyDescent="0.15">
      <c r="A131" s="5"/>
      <c r="B131" s="37" t="s">
        <v>62</v>
      </c>
      <c r="C131" s="38"/>
      <c r="D131" s="39"/>
      <c r="E131" s="40"/>
      <c r="F131" s="41" t="s">
        <v>10</v>
      </c>
      <c r="G131" s="42">
        <v>9573</v>
      </c>
      <c r="H131" s="43">
        <v>8826</v>
      </c>
      <c r="I131" s="43">
        <v>11084</v>
      </c>
      <c r="J131" s="43">
        <v>9644</v>
      </c>
      <c r="K131" s="43">
        <v>10443</v>
      </c>
      <c r="L131" s="43">
        <v>15720</v>
      </c>
      <c r="M131" s="44">
        <v>14924</v>
      </c>
    </row>
    <row r="132" spans="1:13" x14ac:dyDescent="0.15">
      <c r="A132" s="5"/>
      <c r="B132" s="45" t="s">
        <v>0</v>
      </c>
      <c r="C132" s="3">
        <v>45691</v>
      </c>
      <c r="F132" s="46" t="s">
        <v>2</v>
      </c>
      <c r="G132" s="47">
        <v>3.97</v>
      </c>
      <c r="H132" s="48">
        <v>4.0999999999999996</v>
      </c>
      <c r="I132" s="48">
        <v>3.85</v>
      </c>
      <c r="J132" s="48">
        <v>4.04</v>
      </c>
      <c r="K132" s="48">
        <v>3.91</v>
      </c>
      <c r="L132" s="48">
        <v>3.7</v>
      </c>
      <c r="M132" s="49">
        <v>3.81</v>
      </c>
    </row>
    <row r="133" spans="1:13" x14ac:dyDescent="0.15">
      <c r="A133" s="5"/>
      <c r="B133" s="45" t="s">
        <v>1</v>
      </c>
      <c r="C133" s="50">
        <v>16790</v>
      </c>
      <c r="D133" s="4" t="s">
        <v>15</v>
      </c>
      <c r="E133" s="50">
        <v>17150</v>
      </c>
      <c r="F133" s="46" t="s">
        <v>3</v>
      </c>
      <c r="G133" s="47">
        <v>99.4</v>
      </c>
      <c r="H133" s="48">
        <v>98.6</v>
      </c>
      <c r="I133" s="48">
        <v>99.7</v>
      </c>
      <c r="J133" s="48">
        <v>99.4</v>
      </c>
      <c r="K133" s="48">
        <v>99.8</v>
      </c>
      <c r="L133" s="48">
        <v>99.8</v>
      </c>
      <c r="M133" s="49">
        <v>98.9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3410</v>
      </c>
      <c r="H134" s="71">
        <v>4678</v>
      </c>
      <c r="I134" s="71">
        <v>3201</v>
      </c>
      <c r="J134" s="71">
        <v>3621</v>
      </c>
      <c r="K134" s="71">
        <v>2958</v>
      </c>
      <c r="L134" s="71">
        <v>4184</v>
      </c>
      <c r="M134" s="87">
        <v>6898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1.3331012393817017</v>
      </c>
      <c r="H135" s="84">
        <f t="shared" ref="H135:M135" si="21">H131/H$4</f>
        <v>1.3145665773011617</v>
      </c>
      <c r="I135" s="84">
        <f t="shared" si="21"/>
        <v>1.3482544702590926</v>
      </c>
      <c r="J135" s="84">
        <f t="shared" si="21"/>
        <v>1.2931080718691339</v>
      </c>
      <c r="K135" s="84">
        <f t="shared" si="21"/>
        <v>1.3168978562421185</v>
      </c>
      <c r="L135" s="84">
        <f t="shared" si="21"/>
        <v>1.3558737277902364</v>
      </c>
      <c r="M135" s="85">
        <f t="shared" si="21"/>
        <v>1.3619273590071181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16790</v>
      </c>
      <c r="H136" s="53">
        <v>16840</v>
      </c>
      <c r="I136" s="53">
        <v>16920</v>
      </c>
      <c r="J136" s="53">
        <v>16920</v>
      </c>
      <c r="K136" s="53">
        <v>17110</v>
      </c>
      <c r="L136" s="53">
        <v>17110</v>
      </c>
      <c r="M136" s="54">
        <v>17150</v>
      </c>
    </row>
    <row r="137" spans="1:13" x14ac:dyDescent="0.15">
      <c r="A137" s="5"/>
      <c r="B137" s="16" t="s">
        <v>128</v>
      </c>
      <c r="C137" s="17"/>
      <c r="D137" s="18"/>
      <c r="E137" s="19"/>
      <c r="F137" s="20" t="s">
        <v>10</v>
      </c>
      <c r="G137" s="21">
        <v>5616</v>
      </c>
      <c r="H137" s="22">
        <v>4942</v>
      </c>
      <c r="I137" s="22">
        <v>6725</v>
      </c>
      <c r="J137" s="22">
        <v>5834</v>
      </c>
      <c r="K137" s="22">
        <v>6356</v>
      </c>
      <c r="L137" s="22">
        <v>10389</v>
      </c>
      <c r="M137" s="23">
        <v>9836</v>
      </c>
    </row>
    <row r="138" spans="1:13" x14ac:dyDescent="0.15">
      <c r="A138" s="5"/>
      <c r="B138" s="24" t="s">
        <v>0</v>
      </c>
      <c r="C138" s="25">
        <v>45964</v>
      </c>
      <c r="D138" s="26"/>
      <c r="E138" s="27"/>
      <c r="F138" s="28" t="s">
        <v>2</v>
      </c>
      <c r="G138" s="29">
        <v>4.1399999999999997</v>
      </c>
      <c r="H138" s="30">
        <v>4.26</v>
      </c>
      <c r="I138" s="30">
        <v>4.08</v>
      </c>
      <c r="J138" s="30">
        <v>4.21</v>
      </c>
      <c r="K138" s="30">
        <v>4.16</v>
      </c>
      <c r="L138" s="30">
        <v>3.91</v>
      </c>
      <c r="M138" s="31">
        <v>3.93</v>
      </c>
    </row>
    <row r="139" spans="1:13" x14ac:dyDescent="0.15">
      <c r="A139" s="5"/>
      <c r="B139" s="24" t="s">
        <v>1</v>
      </c>
      <c r="C139" s="32">
        <v>14810</v>
      </c>
      <c r="D139" s="26" t="s">
        <v>15</v>
      </c>
      <c r="E139" s="32">
        <v>14890</v>
      </c>
      <c r="F139" s="28" t="s">
        <v>3</v>
      </c>
      <c r="G139" s="29">
        <v>100.1</v>
      </c>
      <c r="H139" s="30">
        <v>99.2</v>
      </c>
      <c r="I139" s="30">
        <v>99.8</v>
      </c>
      <c r="J139" s="30">
        <v>99.6</v>
      </c>
      <c r="K139" s="30">
        <v>100.2</v>
      </c>
      <c r="L139" s="30">
        <v>99.3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1364</v>
      </c>
      <c r="H140" s="70">
        <v>2106</v>
      </c>
      <c r="I140" s="70">
        <v>1963</v>
      </c>
      <c r="J140" s="70">
        <v>2006</v>
      </c>
      <c r="K140" s="70">
        <v>1425</v>
      </c>
      <c r="L140" s="70">
        <v>3980</v>
      </c>
      <c r="M140" s="86">
        <v>4333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0.78206377941790839</v>
      </c>
      <c r="H141" s="81">
        <f t="shared" ref="H141:M141" si="22">H137/H$4</f>
        <v>0.73607387548406311</v>
      </c>
      <c r="I141" s="81">
        <f t="shared" si="22"/>
        <v>0.81802700401411022</v>
      </c>
      <c r="J141" s="81">
        <f t="shared" si="22"/>
        <v>0.7822472512737999</v>
      </c>
      <c r="K141" s="81">
        <f t="shared" si="22"/>
        <v>0.8015132408575032</v>
      </c>
      <c r="L141" s="81">
        <f t="shared" si="22"/>
        <v>0.89606693117129554</v>
      </c>
      <c r="M141" s="82">
        <f t="shared" si="22"/>
        <v>0.89760905274685165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14810</v>
      </c>
      <c r="H142" s="35">
        <v>14730</v>
      </c>
      <c r="I142" s="35">
        <v>14780</v>
      </c>
      <c r="J142" s="35">
        <v>14740</v>
      </c>
      <c r="K142" s="35">
        <v>14790</v>
      </c>
      <c r="L142" s="35">
        <v>14850</v>
      </c>
      <c r="M142" s="36">
        <v>14890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7259</v>
      </c>
      <c r="H143" s="43">
        <v>6895</v>
      </c>
      <c r="I143" s="43">
        <v>8118</v>
      </c>
      <c r="J143" s="43">
        <v>7871</v>
      </c>
      <c r="K143" s="43">
        <v>7864</v>
      </c>
      <c r="L143" s="43">
        <v>11123</v>
      </c>
      <c r="M143" s="44">
        <v>11302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3.92</v>
      </c>
      <c r="H144" s="48">
        <v>3.99</v>
      </c>
      <c r="I144" s="48">
        <v>3.89</v>
      </c>
      <c r="J144" s="48">
        <v>3.94</v>
      </c>
      <c r="K144" s="48">
        <v>3.9</v>
      </c>
      <c r="L144" s="48">
        <v>3.77</v>
      </c>
      <c r="M144" s="49">
        <v>3.79</v>
      </c>
    </row>
    <row r="145" spans="1:13" x14ac:dyDescent="0.15">
      <c r="A145" s="5"/>
      <c r="B145" s="45" t="s">
        <v>1</v>
      </c>
      <c r="C145" s="50">
        <v>8530</v>
      </c>
      <c r="D145" s="4" t="s">
        <v>15</v>
      </c>
      <c r="E145" s="50">
        <v>8580</v>
      </c>
      <c r="F145" s="46" t="s">
        <v>3</v>
      </c>
      <c r="G145" s="47">
        <v>98.5</v>
      </c>
      <c r="H145" s="48">
        <v>97.9</v>
      </c>
      <c r="I145" s="48">
        <v>98.6</v>
      </c>
      <c r="J145" s="48">
        <v>98.4</v>
      </c>
      <c r="K145" s="48">
        <v>98.4</v>
      </c>
      <c r="L145" s="48">
        <v>98.3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3859</v>
      </c>
      <c r="H146" s="71">
        <v>4474</v>
      </c>
      <c r="I146" s="71">
        <v>4201</v>
      </c>
      <c r="J146" s="71">
        <v>4285</v>
      </c>
      <c r="K146" s="71">
        <v>4324</v>
      </c>
      <c r="L146" s="71">
        <v>6090</v>
      </c>
      <c r="M146" s="87">
        <v>6286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1.0108619969363599</v>
      </c>
      <c r="H147" s="84">
        <f t="shared" ref="H147:M147" si="23">H143/H$4</f>
        <v>1.0269585939827226</v>
      </c>
      <c r="I147" s="84">
        <f t="shared" si="23"/>
        <v>0.9874711105704902</v>
      </c>
      <c r="J147" s="84">
        <f t="shared" si="23"/>
        <v>1.0553767766157147</v>
      </c>
      <c r="K147" s="84">
        <f t="shared" si="23"/>
        <v>0.99167717528373267</v>
      </c>
      <c r="L147" s="84">
        <f t="shared" si="23"/>
        <v>0.95937553907193374</v>
      </c>
      <c r="M147" s="85">
        <f t="shared" si="23"/>
        <v>1.0313925898886658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8530</v>
      </c>
      <c r="H148" s="53">
        <v>8480</v>
      </c>
      <c r="I148" s="53">
        <v>8500</v>
      </c>
      <c r="J148" s="53">
        <v>8380</v>
      </c>
      <c r="K148" s="53">
        <v>8500</v>
      </c>
      <c r="L148" s="53">
        <v>8530</v>
      </c>
      <c r="M148" s="54">
        <v>8580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7791</v>
      </c>
      <c r="H149" s="22">
        <v>7249</v>
      </c>
      <c r="I149" s="22">
        <v>9535</v>
      </c>
      <c r="J149" s="22">
        <v>8866</v>
      </c>
      <c r="K149" s="22">
        <v>10533</v>
      </c>
      <c r="L149" s="22">
        <v>14024</v>
      </c>
      <c r="M149" s="23">
        <v>12619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1.73</v>
      </c>
      <c r="H150" s="30">
        <v>1.74</v>
      </c>
      <c r="I150" s="30">
        <v>1.66</v>
      </c>
      <c r="J150" s="30">
        <v>1.68</v>
      </c>
      <c r="K150" s="30">
        <v>1.61</v>
      </c>
      <c r="L150" s="30">
        <v>1.53</v>
      </c>
      <c r="M150" s="31">
        <v>1.57</v>
      </c>
    </row>
    <row r="151" spans="1:13" x14ac:dyDescent="0.15">
      <c r="A151" s="5"/>
      <c r="B151" s="24" t="s">
        <v>1</v>
      </c>
      <c r="C151" s="32">
        <v>6700</v>
      </c>
      <c r="D151" s="26" t="s">
        <v>15</v>
      </c>
      <c r="E151" s="32">
        <v>6720</v>
      </c>
      <c r="F151" s="28" t="s">
        <v>3</v>
      </c>
      <c r="G151" s="29">
        <v>99.4</v>
      </c>
      <c r="H151" s="30">
        <v>99.7</v>
      </c>
      <c r="I151" s="30">
        <v>99.7</v>
      </c>
      <c r="J151" s="30">
        <v>99.9</v>
      </c>
      <c r="K151" s="30">
        <v>100.2</v>
      </c>
      <c r="L151" s="30">
        <v>99.8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1842</v>
      </c>
      <c r="H152" s="70">
        <v>1380</v>
      </c>
      <c r="I152" s="70">
        <v>1689</v>
      </c>
      <c r="J152" s="70">
        <v>1254</v>
      </c>
      <c r="K152" s="58">
        <v>635</v>
      </c>
      <c r="L152" s="70">
        <v>2006</v>
      </c>
      <c r="M152" s="86">
        <v>2544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1.0849463862971731</v>
      </c>
      <c r="H153" s="81">
        <f t="shared" ref="H153:M153" si="24">H149/H$4</f>
        <v>1.0796842418826333</v>
      </c>
      <c r="I153" s="81">
        <f t="shared" si="24"/>
        <v>1.1598345700036492</v>
      </c>
      <c r="J153" s="81">
        <f t="shared" si="24"/>
        <v>1.1887905604719764</v>
      </c>
      <c r="K153" s="81">
        <f t="shared" si="24"/>
        <v>1.3282471626733923</v>
      </c>
      <c r="L153" s="81">
        <f t="shared" si="24"/>
        <v>1.2095911678454372</v>
      </c>
      <c r="M153" s="82">
        <f t="shared" si="24"/>
        <v>1.1515787552473078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6700</v>
      </c>
      <c r="H154" s="35">
        <v>6660</v>
      </c>
      <c r="I154" s="35">
        <v>6640</v>
      </c>
      <c r="J154" s="35">
        <v>6560</v>
      </c>
      <c r="K154" s="35">
        <v>6720</v>
      </c>
      <c r="L154" s="35">
        <v>6680</v>
      </c>
      <c r="M154" s="36">
        <v>6720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14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1"/>
  <dimension ref="A1:M268"/>
  <sheetViews>
    <sheetView showGridLines="0" zoomScale="85" zoomScaleNormal="85" workbookViewId="0">
      <pane ySplit="4" topLeftCell="A5" activePane="bottomLeft" state="frozen"/>
      <selection pane="bottomLeft" activeCell="M21" sqref="M2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46118</v>
      </c>
      <c r="H3" s="11">
        <v>46119</v>
      </c>
      <c r="I3" s="11">
        <v>46120</v>
      </c>
      <c r="J3" s="11">
        <v>46121</v>
      </c>
      <c r="K3" s="11">
        <v>46122</v>
      </c>
      <c r="L3" s="11">
        <v>46123</v>
      </c>
      <c r="M3" s="12">
        <v>46124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7508</v>
      </c>
      <c r="H4" s="14">
        <v>7984</v>
      </c>
      <c r="I4" s="14">
        <v>7682</v>
      </c>
      <c r="J4" s="14">
        <v>7078</v>
      </c>
      <c r="K4" s="14">
        <v>8197</v>
      </c>
      <c r="L4" s="14">
        <v>11944</v>
      </c>
      <c r="M4" s="15">
        <v>10700</v>
      </c>
    </row>
    <row r="5" spans="1:13" x14ac:dyDescent="0.15">
      <c r="A5" s="5"/>
      <c r="B5" s="90" t="s">
        <v>163</v>
      </c>
      <c r="C5" s="91"/>
      <c r="D5" s="92"/>
      <c r="E5" s="93"/>
      <c r="F5" s="94" t="s">
        <v>10</v>
      </c>
      <c r="G5" s="95"/>
      <c r="H5" s="96">
        <v>21807</v>
      </c>
      <c r="I5" s="96">
        <v>21292</v>
      </c>
      <c r="J5" s="96">
        <v>19950</v>
      </c>
      <c r="K5" s="96">
        <v>20660</v>
      </c>
      <c r="L5" s="96">
        <v>22989</v>
      </c>
      <c r="M5" s="97">
        <v>21978</v>
      </c>
    </row>
    <row r="6" spans="1:13" x14ac:dyDescent="0.15">
      <c r="A6" s="5"/>
      <c r="B6" s="98" t="s">
        <v>0</v>
      </c>
      <c r="C6" s="99" t="s">
        <v>164</v>
      </c>
      <c r="D6" s="100"/>
      <c r="E6" s="117" t="s">
        <v>51</v>
      </c>
      <c r="F6" s="101" t="s">
        <v>2</v>
      </c>
      <c r="G6" s="102"/>
      <c r="H6" s="103">
        <v>3.36</v>
      </c>
      <c r="I6" s="103">
        <v>3.51</v>
      </c>
      <c r="J6" s="103">
        <v>3.59</v>
      </c>
      <c r="K6" s="103">
        <v>3.48</v>
      </c>
      <c r="L6" s="103">
        <v>3.24</v>
      </c>
      <c r="M6" s="104">
        <v>3.28</v>
      </c>
    </row>
    <row r="7" spans="1:13" x14ac:dyDescent="0.15">
      <c r="A7" s="5"/>
      <c r="B7" s="98" t="s">
        <v>1</v>
      </c>
      <c r="C7" s="105">
        <v>780</v>
      </c>
      <c r="D7" s="100" t="s">
        <v>15</v>
      </c>
      <c r="E7" s="105">
        <v>1120</v>
      </c>
      <c r="F7" s="101" t="s">
        <v>3</v>
      </c>
      <c r="G7" s="102"/>
      <c r="H7" s="103">
        <v>99</v>
      </c>
      <c r="I7" s="103">
        <v>97.9</v>
      </c>
      <c r="J7" s="103">
        <v>97.6</v>
      </c>
      <c r="K7" s="103">
        <v>98.4</v>
      </c>
      <c r="L7" s="103">
        <v>97.6</v>
      </c>
      <c r="M7" s="104">
        <v>97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8316</v>
      </c>
      <c r="I8" s="108">
        <v>13460</v>
      </c>
      <c r="J8" s="108">
        <v>14041</v>
      </c>
      <c r="K8" s="108">
        <v>11142</v>
      </c>
      <c r="L8" s="108">
        <v>15602</v>
      </c>
      <c r="M8" s="129">
        <v>17643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2.7313376753507015</v>
      </c>
      <c r="I9" s="111">
        <f t="shared" si="0"/>
        <v>2.7716740432179119</v>
      </c>
      <c r="J9" s="111">
        <f t="shared" si="0"/>
        <v>2.8185928228313082</v>
      </c>
      <c r="K9" s="111">
        <f t="shared" si="0"/>
        <v>2.5204343052336222</v>
      </c>
      <c r="L9" s="111">
        <f t="shared" si="0"/>
        <v>1.9247320830542531</v>
      </c>
      <c r="M9" s="112">
        <f t="shared" si="0"/>
        <v>2.054018691588785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780</v>
      </c>
      <c r="I10" s="115">
        <v>1010</v>
      </c>
      <c r="J10" s="115">
        <v>1070</v>
      </c>
      <c r="K10" s="115">
        <v>1120</v>
      </c>
      <c r="L10" s="115">
        <v>1140</v>
      </c>
      <c r="M10" s="116">
        <v>1120</v>
      </c>
    </row>
    <row r="11" spans="1:13" x14ac:dyDescent="0.15">
      <c r="A11" s="5"/>
      <c r="B11" s="90" t="s">
        <v>162</v>
      </c>
      <c r="C11" s="91"/>
      <c r="D11" s="92"/>
      <c r="E11" s="93"/>
      <c r="F11" s="94" t="s">
        <v>10</v>
      </c>
      <c r="G11" s="118"/>
      <c r="H11" s="119">
        <v>20375</v>
      </c>
      <c r="I11" s="119">
        <v>18934</v>
      </c>
      <c r="J11" s="119">
        <v>17309</v>
      </c>
      <c r="K11" s="119">
        <v>17453</v>
      </c>
      <c r="L11" s="119">
        <v>20413</v>
      </c>
      <c r="M11" s="120">
        <v>19018</v>
      </c>
    </row>
    <row r="12" spans="1:13" x14ac:dyDescent="0.15">
      <c r="A12" s="5"/>
      <c r="B12" s="98" t="s">
        <v>0</v>
      </c>
      <c r="C12" s="99" t="s">
        <v>164</v>
      </c>
      <c r="D12" s="100"/>
      <c r="E12" s="117" t="s">
        <v>51</v>
      </c>
      <c r="F12" s="101" t="s">
        <v>2</v>
      </c>
      <c r="G12" s="121"/>
      <c r="H12" s="122">
        <v>4.26</v>
      </c>
      <c r="I12" s="122">
        <v>4.53</v>
      </c>
      <c r="J12" s="122">
        <v>4.63</v>
      </c>
      <c r="K12" s="122">
        <v>4.58</v>
      </c>
      <c r="L12" s="122">
        <v>4.2300000000000004</v>
      </c>
      <c r="M12" s="123">
        <v>4.28</v>
      </c>
    </row>
    <row r="13" spans="1:13" x14ac:dyDescent="0.15">
      <c r="A13" s="5"/>
      <c r="B13" s="98" t="s">
        <v>1</v>
      </c>
      <c r="C13" s="105">
        <v>910</v>
      </c>
      <c r="D13" s="100" t="s">
        <v>15</v>
      </c>
      <c r="E13" s="105">
        <v>1290</v>
      </c>
      <c r="F13" s="101" t="s">
        <v>3</v>
      </c>
      <c r="G13" s="121"/>
      <c r="H13" s="122">
        <v>96.9</v>
      </c>
      <c r="I13" s="122">
        <v>96.8</v>
      </c>
      <c r="J13" s="122">
        <v>97.3</v>
      </c>
      <c r="K13" s="122">
        <v>97.4</v>
      </c>
      <c r="L13" s="122">
        <v>97.6</v>
      </c>
      <c r="M13" s="123">
        <v>97.3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17848</v>
      </c>
      <c r="I14" s="125">
        <v>16820</v>
      </c>
      <c r="J14" s="125">
        <v>13762</v>
      </c>
      <c r="K14" s="125">
        <v>13806</v>
      </c>
      <c r="L14" s="125">
        <v>14843</v>
      </c>
      <c r="M14" s="130">
        <v>15225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2.5519789579158316</v>
      </c>
      <c r="I15" s="127">
        <f t="shared" si="1"/>
        <v>2.4647227284561311</v>
      </c>
      <c r="J15" s="127">
        <f t="shared" si="1"/>
        <v>2.4454648205707827</v>
      </c>
      <c r="K15" s="127">
        <f t="shared" si="1"/>
        <v>2.1291936074173479</v>
      </c>
      <c r="L15" s="127">
        <f t="shared" si="1"/>
        <v>1.7090589417280644</v>
      </c>
      <c r="M15" s="128">
        <f t="shared" si="1"/>
        <v>1.7773831775700935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910</v>
      </c>
      <c r="I16" s="115">
        <v>1140</v>
      </c>
      <c r="J16" s="115">
        <v>1240</v>
      </c>
      <c r="K16" s="115">
        <v>1270</v>
      </c>
      <c r="L16" s="115">
        <v>1300</v>
      </c>
      <c r="M16" s="116">
        <v>1290</v>
      </c>
    </row>
    <row r="17" spans="1:13" x14ac:dyDescent="0.15">
      <c r="A17" s="5"/>
      <c r="B17" s="90" t="s">
        <v>161</v>
      </c>
      <c r="C17" s="91"/>
      <c r="D17" s="92"/>
      <c r="E17" s="93"/>
      <c r="F17" s="94" t="s">
        <v>10</v>
      </c>
      <c r="G17" s="95"/>
      <c r="H17" s="96">
        <v>18880</v>
      </c>
      <c r="I17" s="96">
        <v>17446</v>
      </c>
      <c r="J17" s="96">
        <v>16409</v>
      </c>
      <c r="K17" s="96">
        <v>16907</v>
      </c>
      <c r="L17" s="96">
        <v>20330</v>
      </c>
      <c r="M17" s="97">
        <v>18620</v>
      </c>
    </row>
    <row r="18" spans="1:13" x14ac:dyDescent="0.15">
      <c r="A18" s="5"/>
      <c r="B18" s="98" t="s">
        <v>0</v>
      </c>
      <c r="C18" s="99" t="s">
        <v>164</v>
      </c>
      <c r="D18" s="100"/>
      <c r="E18" s="117" t="s">
        <v>51</v>
      </c>
      <c r="F18" s="101" t="s">
        <v>2</v>
      </c>
      <c r="G18" s="102"/>
      <c r="H18" s="103">
        <v>2.2400000000000002</v>
      </c>
      <c r="I18" s="103">
        <v>2.39</v>
      </c>
      <c r="J18" s="103">
        <v>2.48</v>
      </c>
      <c r="K18" s="103">
        <v>2.42</v>
      </c>
      <c r="L18" s="103">
        <v>2.11</v>
      </c>
      <c r="M18" s="104">
        <v>2.21</v>
      </c>
    </row>
    <row r="19" spans="1:13" x14ac:dyDescent="0.15">
      <c r="A19" s="5"/>
      <c r="B19" s="98" t="s">
        <v>1</v>
      </c>
      <c r="C19" s="105">
        <v>1340</v>
      </c>
      <c r="D19" s="100" t="s">
        <v>15</v>
      </c>
      <c r="E19" s="105">
        <v>1750</v>
      </c>
      <c r="F19" s="101" t="s">
        <v>3</v>
      </c>
      <c r="G19" s="102"/>
      <c r="H19" s="103">
        <v>99.6</v>
      </c>
      <c r="I19" s="103">
        <v>99.3</v>
      </c>
      <c r="J19" s="103">
        <v>98.7</v>
      </c>
      <c r="K19" s="103">
        <v>99.1</v>
      </c>
      <c r="L19" s="103">
        <v>99.1</v>
      </c>
      <c r="M19" s="104">
        <v>99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4085</v>
      </c>
      <c r="I20" s="108">
        <v>4883</v>
      </c>
      <c r="J20" s="108">
        <v>6504</v>
      </c>
      <c r="K20" s="108">
        <v>5586</v>
      </c>
      <c r="L20" s="108">
        <v>6272</v>
      </c>
      <c r="M20" s="129">
        <v>5970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2.3647294589178358</v>
      </c>
      <c r="I21" s="111">
        <f t="shared" si="2"/>
        <v>2.2710231710492059</v>
      </c>
      <c r="J21" s="111">
        <f t="shared" si="2"/>
        <v>2.318310257134784</v>
      </c>
      <c r="K21" s="111">
        <f t="shared" si="2"/>
        <v>2.0625838721483469</v>
      </c>
      <c r="L21" s="111">
        <f t="shared" si="2"/>
        <v>1.7021098459477562</v>
      </c>
      <c r="M21" s="112">
        <f t="shared" si="2"/>
        <v>1.7401869158878505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1340</v>
      </c>
      <c r="I22" s="115">
        <v>1600</v>
      </c>
      <c r="J22" s="115">
        <v>1680</v>
      </c>
      <c r="K22" s="115">
        <v>1730</v>
      </c>
      <c r="L22" s="115">
        <v>1780</v>
      </c>
      <c r="M22" s="116">
        <v>1750</v>
      </c>
    </row>
    <row r="23" spans="1:13" x14ac:dyDescent="0.15">
      <c r="A23" s="5"/>
      <c r="B23" s="90" t="s">
        <v>160</v>
      </c>
      <c r="C23" s="91"/>
      <c r="D23" s="92"/>
      <c r="E23" s="93"/>
      <c r="F23" s="94" t="s">
        <v>10</v>
      </c>
      <c r="G23" s="118"/>
      <c r="H23" s="119">
        <v>21391</v>
      </c>
      <c r="I23" s="119">
        <v>20599</v>
      </c>
      <c r="J23" s="119">
        <v>18073</v>
      </c>
      <c r="K23" s="119">
        <v>18593</v>
      </c>
      <c r="L23" s="119">
        <v>21301</v>
      </c>
      <c r="M23" s="120">
        <v>19782</v>
      </c>
    </row>
    <row r="24" spans="1:13" x14ac:dyDescent="0.15">
      <c r="A24" s="5"/>
      <c r="B24" s="98" t="s">
        <v>0</v>
      </c>
      <c r="C24" s="99" t="s">
        <v>164</v>
      </c>
      <c r="D24" s="100"/>
      <c r="E24" s="117" t="s">
        <v>51</v>
      </c>
      <c r="F24" s="101" t="s">
        <v>2</v>
      </c>
      <c r="G24" s="121"/>
      <c r="H24" s="122">
        <v>3.43</v>
      </c>
      <c r="I24" s="122">
        <v>3.51</v>
      </c>
      <c r="J24" s="122">
        <v>3.66</v>
      </c>
      <c r="K24" s="122">
        <v>3.59</v>
      </c>
      <c r="L24" s="122">
        <v>3.32</v>
      </c>
      <c r="M24" s="123">
        <v>3.39</v>
      </c>
    </row>
    <row r="25" spans="1:13" x14ac:dyDescent="0.15">
      <c r="A25" s="5"/>
      <c r="B25" s="98" t="s">
        <v>1</v>
      </c>
      <c r="C25" s="105">
        <v>2260</v>
      </c>
      <c r="D25" s="100" t="s">
        <v>15</v>
      </c>
      <c r="E25" s="105">
        <v>3040</v>
      </c>
      <c r="F25" s="101" t="s">
        <v>3</v>
      </c>
      <c r="G25" s="121"/>
      <c r="H25" s="122">
        <v>98.4</v>
      </c>
      <c r="I25" s="122">
        <v>97.9</v>
      </c>
      <c r="J25" s="122">
        <v>97.2</v>
      </c>
      <c r="K25" s="122">
        <v>97.8</v>
      </c>
      <c r="L25" s="122">
        <v>97.6</v>
      </c>
      <c r="M25" s="123">
        <v>97.2</v>
      </c>
    </row>
    <row r="26" spans="1:13" x14ac:dyDescent="0.15">
      <c r="A26" s="5"/>
      <c r="B26" s="98"/>
      <c r="C26" s="105"/>
      <c r="D26" s="100"/>
      <c r="E26" s="105"/>
      <c r="F26" s="106" t="s">
        <v>21</v>
      </c>
      <c r="G26" s="124"/>
      <c r="H26" s="125">
        <v>11218</v>
      </c>
      <c r="I26" s="125">
        <v>13051</v>
      </c>
      <c r="J26" s="125">
        <v>14253</v>
      </c>
      <c r="K26" s="125">
        <v>12402</v>
      </c>
      <c r="L26" s="125">
        <v>14776</v>
      </c>
      <c r="M26" s="130">
        <v>15297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26">
        <f t="shared" ref="G27:M27" si="3">G23/G$4</f>
        <v>0</v>
      </c>
      <c r="H27" s="127">
        <f t="shared" si="3"/>
        <v>2.6792334669338675</v>
      </c>
      <c r="I27" s="127">
        <f t="shared" si="3"/>
        <v>2.6814631606352513</v>
      </c>
      <c r="J27" s="127">
        <f t="shared" si="3"/>
        <v>2.5534049166431196</v>
      </c>
      <c r="K27" s="127">
        <f t="shared" si="3"/>
        <v>2.2682688788581187</v>
      </c>
      <c r="L27" s="127">
        <f t="shared" si="3"/>
        <v>1.7834058941728064</v>
      </c>
      <c r="M27" s="128">
        <f t="shared" si="3"/>
        <v>1.8487850467289719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2260</v>
      </c>
      <c r="I28" s="115">
        <v>2770</v>
      </c>
      <c r="J28" s="115">
        <v>2950</v>
      </c>
      <c r="K28" s="115">
        <v>3030</v>
      </c>
      <c r="L28" s="115">
        <v>3090</v>
      </c>
      <c r="M28" s="116">
        <v>3040</v>
      </c>
    </row>
    <row r="29" spans="1:13" x14ac:dyDescent="0.15">
      <c r="A29" s="5"/>
      <c r="B29" s="90" t="s">
        <v>159</v>
      </c>
      <c r="C29" s="91"/>
      <c r="D29" s="92"/>
      <c r="E29" s="93"/>
      <c r="F29" s="94" t="s">
        <v>10</v>
      </c>
      <c r="G29" s="95"/>
      <c r="H29" s="96">
        <v>21386</v>
      </c>
      <c r="I29" s="96">
        <v>20900</v>
      </c>
      <c r="J29" s="96">
        <v>19955</v>
      </c>
      <c r="K29" s="96">
        <v>20907</v>
      </c>
      <c r="L29" s="96">
        <v>22809</v>
      </c>
      <c r="M29" s="97">
        <v>21667</v>
      </c>
    </row>
    <row r="30" spans="1:13" x14ac:dyDescent="0.15">
      <c r="A30" s="5"/>
      <c r="B30" s="98" t="s">
        <v>0</v>
      </c>
      <c r="C30" s="99" t="s">
        <v>164</v>
      </c>
      <c r="D30" s="100"/>
      <c r="E30" s="117" t="s">
        <v>51</v>
      </c>
      <c r="F30" s="101" t="s">
        <v>2</v>
      </c>
      <c r="G30" s="102"/>
      <c r="H30" s="103">
        <v>4.1399999999999997</v>
      </c>
      <c r="I30" s="103">
        <v>4.1900000000000004</v>
      </c>
      <c r="J30" s="103">
        <v>4.26</v>
      </c>
      <c r="K30" s="103">
        <v>4.17</v>
      </c>
      <c r="L30" s="103">
        <v>3.89</v>
      </c>
      <c r="M30" s="104">
        <v>4.01</v>
      </c>
    </row>
    <row r="31" spans="1:13" x14ac:dyDescent="0.15">
      <c r="A31" s="5"/>
      <c r="B31" s="98" t="s">
        <v>1</v>
      </c>
      <c r="C31" s="105">
        <v>4290</v>
      </c>
      <c r="D31" s="100" t="s">
        <v>15</v>
      </c>
      <c r="E31" s="105">
        <v>5840</v>
      </c>
      <c r="F31" s="101" t="s">
        <v>3</v>
      </c>
      <c r="G31" s="102"/>
      <c r="H31" s="103">
        <v>96.9</v>
      </c>
      <c r="I31" s="103">
        <v>97</v>
      </c>
      <c r="J31" s="103">
        <v>97</v>
      </c>
      <c r="K31" s="103">
        <v>97.1</v>
      </c>
      <c r="L31" s="103">
        <v>97.4</v>
      </c>
      <c r="M31" s="104">
        <v>96.8</v>
      </c>
    </row>
    <row r="32" spans="1:13" x14ac:dyDescent="0.15">
      <c r="A32" s="5"/>
      <c r="B32" s="98"/>
      <c r="C32" s="105"/>
      <c r="D32" s="100"/>
      <c r="E32" s="105"/>
      <c r="F32" s="106" t="s">
        <v>20</v>
      </c>
      <c r="G32" s="107"/>
      <c r="H32" s="108">
        <v>18725</v>
      </c>
      <c r="I32" s="108">
        <v>17790</v>
      </c>
      <c r="J32" s="108">
        <v>16998</v>
      </c>
      <c r="K32" s="108">
        <v>17399</v>
      </c>
      <c r="L32" s="108">
        <v>17373</v>
      </c>
      <c r="M32" s="129">
        <v>19476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10">
        <f t="shared" ref="G33:M33" si="4">G29/G$4</f>
        <v>0</v>
      </c>
      <c r="H33" s="111">
        <f t="shared" si="4"/>
        <v>2.6786072144288577</v>
      </c>
      <c r="I33" s="111">
        <f t="shared" si="4"/>
        <v>2.7206456651913564</v>
      </c>
      <c r="J33" s="111">
        <f t="shared" si="4"/>
        <v>2.8192992370726193</v>
      </c>
      <c r="K33" s="111">
        <f t="shared" si="4"/>
        <v>2.550567280712456</v>
      </c>
      <c r="L33" s="111">
        <f t="shared" si="4"/>
        <v>1.9096617548559947</v>
      </c>
      <c r="M33" s="112">
        <f t="shared" si="4"/>
        <v>2.0249532710280373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4290</v>
      </c>
      <c r="I34" s="115">
        <v>5320</v>
      </c>
      <c r="J34" s="115">
        <v>5640</v>
      </c>
      <c r="K34" s="115">
        <v>5800</v>
      </c>
      <c r="L34" s="115">
        <v>5930</v>
      </c>
      <c r="M34" s="116">
        <v>5840</v>
      </c>
    </row>
    <row r="35" spans="1:13" x14ac:dyDescent="0.15">
      <c r="A35" s="5"/>
      <c r="B35" s="16" t="s">
        <v>156</v>
      </c>
      <c r="C35" s="17"/>
      <c r="D35" s="18"/>
      <c r="E35" s="19"/>
      <c r="F35" s="20" t="s">
        <v>10</v>
      </c>
      <c r="G35" s="21">
        <v>19014</v>
      </c>
      <c r="H35" s="22">
        <v>18933</v>
      </c>
      <c r="I35" s="22">
        <v>17764</v>
      </c>
      <c r="J35" s="22">
        <v>16722</v>
      </c>
      <c r="K35" s="22">
        <v>18617</v>
      </c>
      <c r="L35" s="22">
        <v>23073</v>
      </c>
      <c r="M35" s="23">
        <v>21499</v>
      </c>
    </row>
    <row r="36" spans="1:13" x14ac:dyDescent="0.15">
      <c r="A36" s="5"/>
      <c r="B36" s="24" t="s">
        <v>0</v>
      </c>
      <c r="C36" s="25">
        <v>46083</v>
      </c>
      <c r="D36" s="26"/>
      <c r="E36" s="27"/>
      <c r="F36" s="28" t="s">
        <v>2</v>
      </c>
      <c r="G36" s="29">
        <v>3.23</v>
      </c>
      <c r="H36" s="30">
        <v>3.18</v>
      </c>
      <c r="I36" s="30">
        <v>3.28</v>
      </c>
      <c r="J36" s="30">
        <v>3.32</v>
      </c>
      <c r="K36" s="30">
        <v>3.23</v>
      </c>
      <c r="L36" s="30">
        <v>2.85</v>
      </c>
      <c r="M36" s="31">
        <v>2.97</v>
      </c>
    </row>
    <row r="37" spans="1:13" x14ac:dyDescent="0.15">
      <c r="A37" s="5"/>
      <c r="B37" s="24" t="s">
        <v>1</v>
      </c>
      <c r="C37" s="32">
        <v>15000</v>
      </c>
      <c r="D37" s="26" t="s">
        <v>15</v>
      </c>
      <c r="E37" s="32">
        <v>16590</v>
      </c>
      <c r="F37" s="28" t="s">
        <v>3</v>
      </c>
      <c r="G37" s="29">
        <v>99</v>
      </c>
      <c r="H37" s="30">
        <v>99</v>
      </c>
      <c r="I37" s="30">
        <v>99.1</v>
      </c>
      <c r="J37" s="30">
        <v>99</v>
      </c>
      <c r="K37" s="30">
        <v>99.1</v>
      </c>
      <c r="L37" s="30">
        <v>99.4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7644</v>
      </c>
      <c r="H38" s="70">
        <v>7253</v>
      </c>
      <c r="I38" s="70">
        <v>6797</v>
      </c>
      <c r="J38" s="70">
        <v>6509</v>
      </c>
      <c r="K38" s="70">
        <v>6972</v>
      </c>
      <c r="L38" s="70">
        <v>6930</v>
      </c>
      <c r="M38" s="86">
        <v>9061</v>
      </c>
    </row>
    <row r="39" spans="1:13" x14ac:dyDescent="0.15">
      <c r="A39" s="5"/>
      <c r="B39" s="24"/>
      <c r="C39" s="32"/>
      <c r="D39" s="26"/>
      <c r="E39" s="32"/>
      <c r="F39" s="56" t="s">
        <v>29</v>
      </c>
      <c r="G39" s="74">
        <f>G35/G$4</f>
        <v>2.5324986680873733</v>
      </c>
      <c r="H39" s="75">
        <f t="shared" ref="H39:M39" si="5">H35/H$4</f>
        <v>2.3713677354709417</v>
      </c>
      <c r="I39" s="75">
        <f t="shared" si="5"/>
        <v>2.3124186409789118</v>
      </c>
      <c r="J39" s="75">
        <f t="shared" si="5"/>
        <v>2.362531788640859</v>
      </c>
      <c r="K39" s="75">
        <f t="shared" si="5"/>
        <v>2.2711967793095034</v>
      </c>
      <c r="L39" s="75">
        <f t="shared" si="5"/>
        <v>1.9317649028801072</v>
      </c>
      <c r="M39" s="76">
        <f t="shared" si="5"/>
        <v>2.0092523364485979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15000</v>
      </c>
      <c r="H40" s="35">
        <v>15350</v>
      </c>
      <c r="I40" s="35">
        <v>15870</v>
      </c>
      <c r="J40" s="35">
        <v>16120</v>
      </c>
      <c r="K40" s="35">
        <v>16450</v>
      </c>
      <c r="L40" s="35">
        <v>16770</v>
      </c>
      <c r="M40" s="36">
        <v>16590</v>
      </c>
    </row>
    <row r="41" spans="1:13" x14ac:dyDescent="0.15">
      <c r="A41" s="5"/>
      <c r="B41" s="37" t="s">
        <v>157</v>
      </c>
      <c r="C41" s="38"/>
      <c r="D41" s="39"/>
      <c r="E41" s="40"/>
      <c r="F41" s="41" t="s">
        <v>10</v>
      </c>
      <c r="G41" s="42">
        <v>10091</v>
      </c>
      <c r="H41" s="43">
        <v>10252</v>
      </c>
      <c r="I41" s="43">
        <v>9940</v>
      </c>
      <c r="J41" s="43">
        <v>9429</v>
      </c>
      <c r="K41" s="43">
        <v>10400</v>
      </c>
      <c r="L41" s="43">
        <v>14046</v>
      </c>
      <c r="M41" s="44">
        <v>12259</v>
      </c>
    </row>
    <row r="42" spans="1:13" x14ac:dyDescent="0.15">
      <c r="A42" s="5"/>
      <c r="B42" s="45" t="s">
        <v>0</v>
      </c>
      <c r="C42" s="3">
        <v>46083</v>
      </c>
      <c r="F42" s="46" t="s">
        <v>2</v>
      </c>
      <c r="G42" s="47">
        <v>2.2400000000000002</v>
      </c>
      <c r="H42" s="48">
        <v>2.27</v>
      </c>
      <c r="I42" s="48">
        <v>2.25</v>
      </c>
      <c r="J42" s="48">
        <v>2.25</v>
      </c>
      <c r="K42" s="48">
        <v>2.2200000000000002</v>
      </c>
      <c r="L42" s="48">
        <v>1.99</v>
      </c>
      <c r="M42" s="49">
        <v>2.0499999999999998</v>
      </c>
    </row>
    <row r="43" spans="1:13" x14ac:dyDescent="0.15">
      <c r="A43" s="5"/>
      <c r="B43" s="45" t="s">
        <v>1</v>
      </c>
      <c r="C43" s="50">
        <v>2730</v>
      </c>
      <c r="D43" s="4" t="s">
        <v>15</v>
      </c>
      <c r="E43" s="50">
        <v>2970</v>
      </c>
      <c r="F43" s="46" t="s">
        <v>3</v>
      </c>
      <c r="G43" s="47">
        <v>99.8</v>
      </c>
      <c r="H43" s="48">
        <v>99.5</v>
      </c>
      <c r="I43" s="48">
        <v>99.8</v>
      </c>
      <c r="J43" s="48">
        <v>99.3</v>
      </c>
      <c r="K43" s="48">
        <v>99.6</v>
      </c>
      <c r="L43" s="48">
        <v>99.4</v>
      </c>
      <c r="M43" s="49">
        <v>99.5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1557</v>
      </c>
      <c r="H44" s="71">
        <v>2234</v>
      </c>
      <c r="I44" s="71">
        <v>1577</v>
      </c>
      <c r="J44" s="71">
        <v>2444</v>
      </c>
      <c r="K44" s="71">
        <v>2138</v>
      </c>
      <c r="L44" s="71">
        <v>3170</v>
      </c>
      <c r="M44" s="87">
        <v>2715</v>
      </c>
    </row>
    <row r="45" spans="1:13" x14ac:dyDescent="0.15">
      <c r="A45" s="5"/>
      <c r="B45" s="45"/>
      <c r="C45" s="50"/>
      <c r="E45" s="50"/>
      <c r="F45" s="55" t="s">
        <v>28</v>
      </c>
      <c r="G45" s="77">
        <f>G41/G$4</f>
        <v>1.3440330314331379</v>
      </c>
      <c r="H45" s="78">
        <f t="shared" ref="H45:M45" si="6">H41/H$4</f>
        <v>1.284068136272545</v>
      </c>
      <c r="I45" s="78">
        <f t="shared" si="6"/>
        <v>1.2939338713876594</v>
      </c>
      <c r="J45" s="78">
        <f t="shared" si="6"/>
        <v>1.3321559762644815</v>
      </c>
      <c r="K45" s="78">
        <f t="shared" si="6"/>
        <v>1.2687568622666829</v>
      </c>
      <c r="L45" s="78">
        <f t="shared" si="6"/>
        <v>1.1759879437374414</v>
      </c>
      <c r="M45" s="79">
        <f t="shared" si="6"/>
        <v>1.1457009345794393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2730</v>
      </c>
      <c r="H46" s="53">
        <v>2710</v>
      </c>
      <c r="I46" s="53">
        <v>2830</v>
      </c>
      <c r="J46" s="53">
        <v>2870</v>
      </c>
      <c r="K46" s="53">
        <v>2950</v>
      </c>
      <c r="L46" s="53">
        <v>3010</v>
      </c>
      <c r="M46" s="54">
        <v>2970</v>
      </c>
    </row>
    <row r="47" spans="1:13" x14ac:dyDescent="0.15">
      <c r="A47" s="5"/>
      <c r="B47" s="16" t="s">
        <v>149</v>
      </c>
      <c r="C47" s="17"/>
      <c r="D47" s="18"/>
      <c r="E47" s="19"/>
      <c r="F47" s="20" t="s">
        <v>10</v>
      </c>
      <c r="G47" s="21">
        <v>10986</v>
      </c>
      <c r="H47" s="22">
        <v>11159</v>
      </c>
      <c r="I47" s="22">
        <v>10461</v>
      </c>
      <c r="J47" s="22">
        <v>9303</v>
      </c>
      <c r="K47" s="22">
        <v>11412</v>
      </c>
      <c r="L47" s="22">
        <v>16391</v>
      </c>
      <c r="M47" s="23">
        <v>14456</v>
      </c>
    </row>
    <row r="48" spans="1:13" x14ac:dyDescent="0.15">
      <c r="A48" s="5"/>
      <c r="B48" s="24" t="s">
        <v>0</v>
      </c>
      <c r="C48" s="25">
        <v>46055</v>
      </c>
      <c r="D48" s="26"/>
      <c r="E48" s="27"/>
      <c r="F48" s="28" t="s">
        <v>2</v>
      </c>
      <c r="G48" s="29">
        <v>3.41</v>
      </c>
      <c r="H48" s="30">
        <v>3.31</v>
      </c>
      <c r="I48" s="30">
        <v>3.38</v>
      </c>
      <c r="J48" s="30">
        <v>3.42</v>
      </c>
      <c r="K48" s="30">
        <v>3.27</v>
      </c>
      <c r="L48" s="30">
        <v>3.11</v>
      </c>
      <c r="M48" s="31">
        <v>3.2</v>
      </c>
    </row>
    <row r="49" spans="1:13" x14ac:dyDescent="0.15">
      <c r="A49" s="5"/>
      <c r="B49" s="24" t="s">
        <v>1</v>
      </c>
      <c r="C49" s="32">
        <v>6460</v>
      </c>
      <c r="D49" s="26" t="s">
        <v>15</v>
      </c>
      <c r="E49" s="32">
        <v>7130</v>
      </c>
      <c r="F49" s="28" t="s">
        <v>3</v>
      </c>
      <c r="G49" s="29">
        <v>98.6</v>
      </c>
      <c r="H49" s="30">
        <v>99.3</v>
      </c>
      <c r="I49" s="30">
        <v>99.1</v>
      </c>
      <c r="J49" s="30">
        <v>99.1</v>
      </c>
      <c r="K49" s="30">
        <v>99.4</v>
      </c>
      <c r="L49" s="30">
        <v>98.9</v>
      </c>
      <c r="M49" s="31">
        <v>98.7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5484</v>
      </c>
      <c r="H50" s="70">
        <v>3916</v>
      </c>
      <c r="I50" s="70">
        <v>4091</v>
      </c>
      <c r="J50" s="70">
        <v>3609</v>
      </c>
      <c r="K50" s="70">
        <v>3762</v>
      </c>
      <c r="L50" s="70">
        <v>6803</v>
      </c>
      <c r="M50" s="86">
        <v>6623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1.4632392115077251</v>
      </c>
      <c r="H51" s="81">
        <f t="shared" ref="H51:M51" si="7">H47/H$4</f>
        <v>1.3976703406813626</v>
      </c>
      <c r="I51" s="81">
        <f t="shared" si="7"/>
        <v>1.3617547513668316</v>
      </c>
      <c r="J51" s="81">
        <f t="shared" si="7"/>
        <v>1.3143543373834417</v>
      </c>
      <c r="K51" s="81">
        <f t="shared" si="7"/>
        <v>1.3922166646334024</v>
      </c>
      <c r="L51" s="81">
        <f t="shared" si="7"/>
        <v>1.3723208305425318</v>
      </c>
      <c r="M51" s="82">
        <f t="shared" si="7"/>
        <v>1.3510280373831776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6460</v>
      </c>
      <c r="H52" s="35">
        <v>6620</v>
      </c>
      <c r="I52" s="35">
        <v>6870</v>
      </c>
      <c r="J52" s="35">
        <v>6920</v>
      </c>
      <c r="K52" s="35">
        <v>7080</v>
      </c>
      <c r="L52" s="35">
        <v>7230</v>
      </c>
      <c r="M52" s="36">
        <v>7130</v>
      </c>
    </row>
    <row r="53" spans="1:13" x14ac:dyDescent="0.15">
      <c r="A53" s="5"/>
      <c r="B53" s="37" t="s">
        <v>150</v>
      </c>
      <c r="C53" s="38"/>
      <c r="D53" s="39"/>
      <c r="E53" s="40"/>
      <c r="F53" s="41" t="s">
        <v>10</v>
      </c>
      <c r="G53" s="42">
        <v>11362</v>
      </c>
      <c r="H53" s="43">
        <v>11507</v>
      </c>
      <c r="I53" s="43">
        <v>10550</v>
      </c>
      <c r="J53" s="43">
        <v>9713</v>
      </c>
      <c r="K53" s="43">
        <v>10988</v>
      </c>
      <c r="L53" s="43">
        <v>16345</v>
      </c>
      <c r="M53" s="44">
        <v>15322</v>
      </c>
    </row>
    <row r="54" spans="1:13" x14ac:dyDescent="0.15">
      <c r="A54" s="5"/>
      <c r="B54" s="45" t="s">
        <v>0</v>
      </c>
      <c r="C54" s="3">
        <v>46055</v>
      </c>
      <c r="F54" s="46" t="s">
        <v>2</v>
      </c>
      <c r="G54" s="47">
        <v>3.36</v>
      </c>
      <c r="H54" s="48">
        <v>3.33</v>
      </c>
      <c r="I54" s="48">
        <v>3.34</v>
      </c>
      <c r="J54" s="48">
        <v>3.41</v>
      </c>
      <c r="K54" s="48">
        <v>3.38</v>
      </c>
      <c r="L54" s="48">
        <v>3.03</v>
      </c>
      <c r="M54" s="49">
        <v>3.11</v>
      </c>
    </row>
    <row r="55" spans="1:13" x14ac:dyDescent="0.15">
      <c r="A55" s="5"/>
      <c r="B55" s="45" t="s">
        <v>1</v>
      </c>
      <c r="C55" s="50">
        <v>3910</v>
      </c>
      <c r="D55" s="4" t="s">
        <v>15</v>
      </c>
      <c r="E55" s="50">
        <v>4250</v>
      </c>
      <c r="F55" s="46" t="s">
        <v>3</v>
      </c>
      <c r="G55" s="47">
        <v>99</v>
      </c>
      <c r="H55" s="48">
        <v>99.2</v>
      </c>
      <c r="I55" s="48">
        <v>99.2</v>
      </c>
      <c r="J55" s="48">
        <v>99.2</v>
      </c>
      <c r="K55" s="48">
        <v>98.5</v>
      </c>
      <c r="L55" s="48">
        <v>98.7</v>
      </c>
      <c r="M55" s="49">
        <v>98.6</v>
      </c>
    </row>
    <row r="56" spans="1:13" x14ac:dyDescent="0.15">
      <c r="A56" s="5"/>
      <c r="B56" s="45"/>
      <c r="C56" s="50"/>
      <c r="E56" s="50"/>
      <c r="F56" s="55" t="s">
        <v>20</v>
      </c>
      <c r="G56" s="89">
        <v>4649</v>
      </c>
      <c r="H56" s="71">
        <v>4081</v>
      </c>
      <c r="I56" s="71">
        <v>3925</v>
      </c>
      <c r="J56" s="71">
        <v>3519</v>
      </c>
      <c r="K56" s="71">
        <v>5515</v>
      </c>
      <c r="L56" s="71">
        <v>7077</v>
      </c>
      <c r="M56" s="87">
        <v>7231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1.5133191262653169</v>
      </c>
      <c r="H57" s="84">
        <f t="shared" ref="H57:M57" si="8">H53/H$4</f>
        <v>1.4412575150300602</v>
      </c>
      <c r="I57" s="84">
        <f t="shared" si="8"/>
        <v>1.3733402759697995</v>
      </c>
      <c r="J57" s="84">
        <f t="shared" si="8"/>
        <v>1.3722803051709522</v>
      </c>
      <c r="K57" s="84">
        <f t="shared" si="8"/>
        <v>1.340490423325607</v>
      </c>
      <c r="L57" s="84">
        <f t="shared" si="8"/>
        <v>1.3684695244474212</v>
      </c>
      <c r="M57" s="85">
        <f t="shared" si="8"/>
        <v>1.43196261682243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3910</v>
      </c>
      <c r="H58" s="53">
        <v>4000</v>
      </c>
      <c r="I58" s="53">
        <v>4110</v>
      </c>
      <c r="J58" s="53">
        <v>4140</v>
      </c>
      <c r="K58" s="53">
        <v>4220</v>
      </c>
      <c r="L58" s="53">
        <v>4320</v>
      </c>
      <c r="M58" s="54">
        <v>4250</v>
      </c>
    </row>
    <row r="59" spans="1:13" x14ac:dyDescent="0.15">
      <c r="A59" s="5"/>
      <c r="B59" s="16" t="s">
        <v>151</v>
      </c>
      <c r="C59" s="17"/>
      <c r="D59" s="18"/>
      <c r="E59" s="19"/>
      <c r="F59" s="20" t="s">
        <v>10</v>
      </c>
      <c r="G59" s="21">
        <v>3421</v>
      </c>
      <c r="H59" s="22">
        <v>3600</v>
      </c>
      <c r="I59" s="22">
        <v>2993</v>
      </c>
      <c r="J59" s="22">
        <v>2641</v>
      </c>
      <c r="K59" s="22">
        <v>3268</v>
      </c>
      <c r="L59" s="22">
        <v>6849</v>
      </c>
      <c r="M59" s="23">
        <v>5408</v>
      </c>
    </row>
    <row r="60" spans="1:13" x14ac:dyDescent="0.15">
      <c r="A60" s="5"/>
      <c r="B60" s="24" t="s">
        <v>0</v>
      </c>
      <c r="C60" s="25">
        <v>46055</v>
      </c>
      <c r="D60" s="26"/>
      <c r="E60" s="27"/>
      <c r="F60" s="28" t="s">
        <v>2</v>
      </c>
      <c r="G60" s="29">
        <v>4.6500000000000004</v>
      </c>
      <c r="H60" s="30">
        <v>4.57</v>
      </c>
      <c r="I60" s="30">
        <v>4.8600000000000003</v>
      </c>
      <c r="J60" s="30">
        <v>4.8099999999999996</v>
      </c>
      <c r="K60" s="30">
        <v>4.6100000000000003</v>
      </c>
      <c r="L60" s="30">
        <v>4.4800000000000004</v>
      </c>
      <c r="M60" s="31">
        <v>4.49</v>
      </c>
    </row>
    <row r="61" spans="1:13" x14ac:dyDescent="0.15">
      <c r="A61" s="5"/>
      <c r="B61" s="24" t="s">
        <v>1</v>
      </c>
      <c r="C61" s="32">
        <v>2840</v>
      </c>
      <c r="D61" s="26" t="s">
        <v>15</v>
      </c>
      <c r="E61" s="32">
        <v>2840</v>
      </c>
      <c r="F61" s="28" t="s">
        <v>3</v>
      </c>
      <c r="G61" s="29">
        <v>97.6</v>
      </c>
      <c r="H61" s="30">
        <v>98.2</v>
      </c>
      <c r="I61" s="30">
        <v>94.9</v>
      </c>
      <c r="J61" s="30">
        <v>97.4</v>
      </c>
      <c r="K61" s="30">
        <v>97.2</v>
      </c>
      <c r="L61" s="30">
        <v>97.5</v>
      </c>
      <c r="M61" s="31">
        <v>98.2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2522</v>
      </c>
      <c r="H62" s="70">
        <v>2268</v>
      </c>
      <c r="I62" s="70">
        <v>3941</v>
      </c>
      <c r="J62" s="70">
        <v>2152</v>
      </c>
      <c r="K62" s="70">
        <v>2765</v>
      </c>
      <c r="L62" s="70">
        <v>5381</v>
      </c>
      <c r="M62" s="86">
        <v>3401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0.4556473095364944</v>
      </c>
      <c r="H63" s="81">
        <f t="shared" ref="H63:M63" si="9">H59/H$4</f>
        <v>0.45090180360721444</v>
      </c>
      <c r="I63" s="81">
        <f t="shared" si="9"/>
        <v>0.38961208018745119</v>
      </c>
      <c r="J63" s="81">
        <f t="shared" si="9"/>
        <v>0.37312800226052556</v>
      </c>
      <c r="K63" s="81">
        <f t="shared" si="9"/>
        <v>0.39868244479687692</v>
      </c>
      <c r="L63" s="81">
        <f t="shared" si="9"/>
        <v>0.57342598794373745</v>
      </c>
      <c r="M63" s="82">
        <f t="shared" si="9"/>
        <v>0.50542056074766351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2840</v>
      </c>
      <c r="H64" s="35">
        <v>2700</v>
      </c>
      <c r="I64" s="35">
        <v>2700</v>
      </c>
      <c r="J64" s="35">
        <v>2710</v>
      </c>
      <c r="K64" s="35">
        <v>2780</v>
      </c>
      <c r="L64" s="35">
        <v>2910</v>
      </c>
      <c r="M64" s="36">
        <v>2840</v>
      </c>
    </row>
    <row r="65" spans="1:13" x14ac:dyDescent="0.15">
      <c r="A65" s="5"/>
      <c r="B65" s="37" t="s">
        <v>152</v>
      </c>
      <c r="C65" s="38"/>
      <c r="D65" s="39"/>
      <c r="E65" s="40"/>
      <c r="F65" s="41" t="s">
        <v>10</v>
      </c>
      <c r="G65" s="42">
        <v>8516</v>
      </c>
      <c r="H65" s="43">
        <v>8768</v>
      </c>
      <c r="I65" s="43">
        <v>8450</v>
      </c>
      <c r="J65" s="43">
        <v>7753</v>
      </c>
      <c r="K65" s="43">
        <v>8838</v>
      </c>
      <c r="L65" s="43">
        <v>12480</v>
      </c>
      <c r="M65" s="44">
        <v>10622</v>
      </c>
    </row>
    <row r="66" spans="1:13" x14ac:dyDescent="0.15">
      <c r="A66" s="5"/>
      <c r="B66" s="45" t="s">
        <v>0</v>
      </c>
      <c r="C66" s="3">
        <v>46055</v>
      </c>
      <c r="F66" s="46" t="s">
        <v>2</v>
      </c>
      <c r="G66" s="47">
        <v>1.87</v>
      </c>
      <c r="H66" s="48">
        <v>1.88</v>
      </c>
      <c r="I66" s="48">
        <v>1.9</v>
      </c>
      <c r="J66" s="48">
        <v>1.94</v>
      </c>
      <c r="K66" s="48">
        <v>1.9</v>
      </c>
      <c r="L66" s="48">
        <v>1.7</v>
      </c>
      <c r="M66" s="49">
        <v>1.77</v>
      </c>
    </row>
    <row r="67" spans="1:13" x14ac:dyDescent="0.15">
      <c r="A67" s="5"/>
      <c r="B67" s="45" t="s">
        <v>1</v>
      </c>
      <c r="C67" s="50">
        <v>4570</v>
      </c>
      <c r="D67" s="4" t="s">
        <v>15</v>
      </c>
      <c r="E67" s="50">
        <v>5030</v>
      </c>
      <c r="F67" s="46" t="s">
        <v>3</v>
      </c>
      <c r="G67" s="47">
        <v>99.6</v>
      </c>
      <c r="H67" s="48">
        <v>99.4</v>
      </c>
      <c r="I67" s="48">
        <v>99.2</v>
      </c>
      <c r="J67" s="48">
        <v>99.3</v>
      </c>
      <c r="K67" s="48">
        <v>99.1</v>
      </c>
      <c r="L67" s="48">
        <v>99.5</v>
      </c>
      <c r="M67" s="49">
        <v>99.2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1622</v>
      </c>
      <c r="H68" s="71">
        <v>2010</v>
      </c>
      <c r="I68" s="71">
        <v>2327</v>
      </c>
      <c r="J68" s="71">
        <v>1881</v>
      </c>
      <c r="K68" s="71">
        <v>2580</v>
      </c>
      <c r="L68" s="71">
        <v>2383</v>
      </c>
      <c r="M68" s="87">
        <v>2828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1.1342567927543954</v>
      </c>
      <c r="H69" s="84">
        <f t="shared" ref="H69:M69" si="10">H65/H$4</f>
        <v>1.0981963927855711</v>
      </c>
      <c r="I69" s="84">
        <f t="shared" si="10"/>
        <v>1.0999739651132519</v>
      </c>
      <c r="J69" s="84">
        <f t="shared" si="10"/>
        <v>1.0953659225769992</v>
      </c>
      <c r="K69" s="84">
        <f t="shared" si="10"/>
        <v>1.0781993412223985</v>
      </c>
      <c r="L69" s="84">
        <f t="shared" si="10"/>
        <v>1.0448760884125921</v>
      </c>
      <c r="M69" s="85">
        <f t="shared" si="10"/>
        <v>0.9927102803738318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4570</v>
      </c>
      <c r="H70" s="53">
        <v>4660</v>
      </c>
      <c r="I70" s="53">
        <v>4820</v>
      </c>
      <c r="J70" s="53">
        <v>4880</v>
      </c>
      <c r="K70" s="53">
        <v>5000</v>
      </c>
      <c r="L70" s="53">
        <v>5110</v>
      </c>
      <c r="M70" s="54">
        <v>5030</v>
      </c>
    </row>
    <row r="71" spans="1:13" x14ac:dyDescent="0.15">
      <c r="A71" s="5"/>
      <c r="B71" s="16" t="s">
        <v>153</v>
      </c>
      <c r="C71" s="17"/>
      <c r="D71" s="18"/>
      <c r="E71" s="19"/>
      <c r="F71" s="20" t="s">
        <v>10</v>
      </c>
      <c r="G71" s="21">
        <v>4375</v>
      </c>
      <c r="H71" s="22">
        <v>4444</v>
      </c>
      <c r="I71" s="22">
        <v>3860</v>
      </c>
      <c r="J71" s="22">
        <v>3487</v>
      </c>
      <c r="K71" s="22">
        <v>4173</v>
      </c>
      <c r="L71" s="22">
        <v>7726</v>
      </c>
      <c r="M71" s="23">
        <v>6239</v>
      </c>
    </row>
    <row r="72" spans="1:13" x14ac:dyDescent="0.15">
      <c r="A72" s="5"/>
      <c r="B72" s="24" t="s">
        <v>0</v>
      </c>
      <c r="C72" s="25">
        <v>46055</v>
      </c>
      <c r="D72" s="26"/>
      <c r="E72" s="27"/>
      <c r="F72" s="28" t="s">
        <v>2</v>
      </c>
      <c r="G72" s="29">
        <v>3.67</v>
      </c>
      <c r="H72" s="30">
        <v>3.65</v>
      </c>
      <c r="I72" s="30">
        <v>3.67</v>
      </c>
      <c r="J72" s="30">
        <v>3.63</v>
      </c>
      <c r="K72" s="30">
        <v>3.62</v>
      </c>
      <c r="L72" s="30">
        <v>3.45</v>
      </c>
      <c r="M72" s="31">
        <v>3.57</v>
      </c>
    </row>
    <row r="73" spans="1:13" x14ac:dyDescent="0.15">
      <c r="A73" s="5"/>
      <c r="B73" s="24" t="s">
        <v>1</v>
      </c>
      <c r="C73" s="32">
        <v>1700</v>
      </c>
      <c r="D73" s="26" t="s">
        <v>15</v>
      </c>
      <c r="E73" s="32">
        <v>1820</v>
      </c>
      <c r="F73" s="28" t="s">
        <v>3</v>
      </c>
      <c r="G73" s="29">
        <v>97.7</v>
      </c>
      <c r="H73" s="30">
        <v>98.6</v>
      </c>
      <c r="I73" s="30">
        <v>99.5</v>
      </c>
      <c r="J73" s="30">
        <v>98.3</v>
      </c>
      <c r="K73" s="30">
        <v>99.2</v>
      </c>
      <c r="L73" s="30">
        <v>98.9</v>
      </c>
      <c r="M73" s="31">
        <v>97.4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2983</v>
      </c>
      <c r="H74" s="70">
        <v>2166</v>
      </c>
      <c r="I74" s="70">
        <v>1311</v>
      </c>
      <c r="J74" s="70">
        <v>1908</v>
      </c>
      <c r="K74" s="70">
        <v>1574</v>
      </c>
      <c r="L74" s="70">
        <v>3426</v>
      </c>
      <c r="M74" s="86">
        <v>4596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0.58271177410761854</v>
      </c>
      <c r="H75" s="81">
        <f t="shared" ref="H75:M75" si="11">H71/H$4</f>
        <v>0.55661322645290578</v>
      </c>
      <c r="I75" s="81">
        <f t="shared" si="11"/>
        <v>0.5024733142410831</v>
      </c>
      <c r="J75" s="81">
        <f t="shared" si="11"/>
        <v>0.4926532918903645</v>
      </c>
      <c r="K75" s="81">
        <f t="shared" si="11"/>
        <v>0.50908869098450649</v>
      </c>
      <c r="L75" s="81">
        <f t="shared" si="11"/>
        <v>0.64685197588747489</v>
      </c>
      <c r="M75" s="82">
        <f t="shared" si="11"/>
        <v>0.58308411214953271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1700</v>
      </c>
      <c r="H76" s="35">
        <v>1720</v>
      </c>
      <c r="I76" s="35">
        <v>1690</v>
      </c>
      <c r="J76" s="35">
        <v>1680</v>
      </c>
      <c r="K76" s="35">
        <v>1770</v>
      </c>
      <c r="L76" s="35">
        <v>1830</v>
      </c>
      <c r="M76" s="36">
        <v>1820</v>
      </c>
    </row>
    <row r="77" spans="1:13" x14ac:dyDescent="0.15">
      <c r="A77" s="5"/>
      <c r="B77" s="37" t="s">
        <v>154</v>
      </c>
      <c r="C77" s="38"/>
      <c r="D77" s="39"/>
      <c r="E77" s="40"/>
      <c r="F77" s="41" t="s">
        <v>10</v>
      </c>
      <c r="G77" s="42">
        <v>15820</v>
      </c>
      <c r="H77" s="43">
        <v>16202</v>
      </c>
      <c r="I77" s="43">
        <v>15059</v>
      </c>
      <c r="J77" s="43">
        <v>15005</v>
      </c>
      <c r="K77" s="43">
        <v>15664</v>
      </c>
      <c r="L77" s="43">
        <v>20509</v>
      </c>
      <c r="M77" s="44">
        <v>19218</v>
      </c>
    </row>
    <row r="78" spans="1:13" x14ac:dyDescent="0.15">
      <c r="A78" s="5"/>
      <c r="B78" s="45" t="s">
        <v>0</v>
      </c>
      <c r="C78" s="3">
        <v>46055</v>
      </c>
      <c r="F78" s="46" t="s">
        <v>2</v>
      </c>
      <c r="G78" s="47">
        <v>1.72</v>
      </c>
      <c r="H78" s="48">
        <v>1.7</v>
      </c>
      <c r="I78" s="48">
        <v>1.69</v>
      </c>
      <c r="J78" s="48">
        <v>1.69</v>
      </c>
      <c r="K78" s="48">
        <v>1.73</v>
      </c>
      <c r="L78" s="48">
        <v>1.39</v>
      </c>
      <c r="M78" s="49">
        <v>1.47</v>
      </c>
    </row>
    <row r="79" spans="1:13" x14ac:dyDescent="0.15">
      <c r="A79" s="5"/>
      <c r="B79" s="45" t="s">
        <v>1</v>
      </c>
      <c r="C79" s="50">
        <v>810</v>
      </c>
      <c r="D79" s="4" t="s">
        <v>15</v>
      </c>
      <c r="E79" s="50">
        <v>870</v>
      </c>
      <c r="F79" s="46" t="s">
        <v>3</v>
      </c>
      <c r="G79" s="47">
        <v>100.5</v>
      </c>
      <c r="H79" s="48">
        <v>100.5</v>
      </c>
      <c r="I79" s="48">
        <v>100.8</v>
      </c>
      <c r="J79" s="48">
        <v>100.8</v>
      </c>
      <c r="K79" s="48">
        <v>100.5</v>
      </c>
      <c r="L79" s="48">
        <v>100.8</v>
      </c>
      <c r="M79" s="49">
        <v>100.8</v>
      </c>
    </row>
    <row r="80" spans="1:13" x14ac:dyDescent="0.15">
      <c r="A80" s="5"/>
      <c r="B80" s="45"/>
      <c r="C80" s="50"/>
      <c r="E80" s="50"/>
      <c r="F80" s="55" t="s">
        <v>20</v>
      </c>
      <c r="G80" s="60">
        <v>-13</v>
      </c>
      <c r="H80" s="61">
        <v>-224</v>
      </c>
      <c r="I80" s="71">
        <v>-1072</v>
      </c>
      <c r="J80" s="61">
        <v>-837</v>
      </c>
      <c r="K80" s="61">
        <v>57</v>
      </c>
      <c r="L80" s="71">
        <v>-1450</v>
      </c>
      <c r="M80" s="87">
        <v>-1240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2.1070857751731484</v>
      </c>
      <c r="H81" s="84">
        <f t="shared" ref="H81:M81" si="12">H77/H$4</f>
        <v>2.0293086172344688</v>
      </c>
      <c r="I81" s="84">
        <f t="shared" si="12"/>
        <v>1.9602967977089301</v>
      </c>
      <c r="J81" s="84">
        <f t="shared" si="12"/>
        <v>2.1199491381746256</v>
      </c>
      <c r="K81" s="84">
        <f t="shared" si="12"/>
        <v>1.9109430279370501</v>
      </c>
      <c r="L81" s="84">
        <f t="shared" si="12"/>
        <v>1.7170964501004689</v>
      </c>
      <c r="M81" s="85">
        <f t="shared" si="12"/>
        <v>1.7960747663551402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810</v>
      </c>
      <c r="H82" s="53">
        <v>820</v>
      </c>
      <c r="I82" s="53">
        <v>840</v>
      </c>
      <c r="J82" s="53">
        <v>850</v>
      </c>
      <c r="K82" s="53">
        <v>870</v>
      </c>
      <c r="L82" s="53">
        <v>870</v>
      </c>
      <c r="M82" s="54">
        <v>870</v>
      </c>
    </row>
    <row r="83" spans="1:13" x14ac:dyDescent="0.15">
      <c r="A83" s="5"/>
      <c r="B83" s="16" t="s">
        <v>145</v>
      </c>
      <c r="C83" s="17"/>
      <c r="D83" s="18"/>
      <c r="E83" s="19"/>
      <c r="F83" s="20" t="s">
        <v>10</v>
      </c>
      <c r="G83" s="21">
        <v>10280</v>
      </c>
      <c r="H83" s="22">
        <v>11238</v>
      </c>
      <c r="I83" s="22">
        <v>10079</v>
      </c>
      <c r="J83" s="22">
        <v>9346</v>
      </c>
      <c r="K83" s="22">
        <v>10541</v>
      </c>
      <c r="L83" s="22">
        <v>15207</v>
      </c>
      <c r="M83" s="23">
        <v>13190</v>
      </c>
    </row>
    <row r="84" spans="1:13" x14ac:dyDescent="0.15">
      <c r="A84" s="5"/>
      <c r="B84" s="24" t="s">
        <v>0</v>
      </c>
      <c r="C84" s="25">
        <v>46027</v>
      </c>
      <c r="D84" s="26"/>
      <c r="E84" s="27"/>
      <c r="F84" s="28" t="s">
        <v>2</v>
      </c>
      <c r="G84" s="29">
        <v>3.66</v>
      </c>
      <c r="H84" s="30">
        <v>3.5</v>
      </c>
      <c r="I84" s="30">
        <v>3.6</v>
      </c>
      <c r="J84" s="30">
        <v>3.64</v>
      </c>
      <c r="K84" s="30">
        <v>3.63</v>
      </c>
      <c r="L84" s="30">
        <v>3.39</v>
      </c>
      <c r="M84" s="31">
        <v>3.53</v>
      </c>
    </row>
    <row r="85" spans="1:13" x14ac:dyDescent="0.15">
      <c r="A85" s="5"/>
      <c r="B85" s="24" t="s">
        <v>1</v>
      </c>
      <c r="C85" s="32">
        <v>20600</v>
      </c>
      <c r="D85" s="26" t="s">
        <v>15</v>
      </c>
      <c r="E85" s="32">
        <v>22590</v>
      </c>
      <c r="F85" s="28" t="s">
        <v>3</v>
      </c>
      <c r="G85" s="29">
        <v>100</v>
      </c>
      <c r="H85" s="30">
        <v>100.5</v>
      </c>
      <c r="I85" s="30">
        <v>100.1</v>
      </c>
      <c r="J85" s="30">
        <v>100.7</v>
      </c>
      <c r="K85" s="30">
        <v>100.1</v>
      </c>
      <c r="L85" s="30">
        <v>100</v>
      </c>
      <c r="M85" s="31">
        <v>99.7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2116</v>
      </c>
      <c r="H86" s="58">
        <v>959</v>
      </c>
      <c r="I86" s="70">
        <v>1806</v>
      </c>
      <c r="J86" s="58">
        <v>489</v>
      </c>
      <c r="K86" s="70">
        <v>2071</v>
      </c>
      <c r="L86" s="70">
        <v>2913</v>
      </c>
      <c r="M86" s="86">
        <v>3559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1.3692061800745872</v>
      </c>
      <c r="H87" s="81">
        <f t="shared" ref="H87:M87" si="13">H83/H$4</f>
        <v>1.407565130260521</v>
      </c>
      <c r="I87" s="81">
        <f t="shared" si="13"/>
        <v>1.312028117677688</v>
      </c>
      <c r="J87" s="81">
        <f t="shared" si="13"/>
        <v>1.3204294998587172</v>
      </c>
      <c r="K87" s="81">
        <f t="shared" si="13"/>
        <v>1.2859582774185678</v>
      </c>
      <c r="L87" s="81">
        <f t="shared" si="13"/>
        <v>1.273191560616209</v>
      </c>
      <c r="M87" s="82">
        <f t="shared" si="13"/>
        <v>1.2327102803738317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20600</v>
      </c>
      <c r="H88" s="35">
        <v>20930</v>
      </c>
      <c r="I88" s="35">
        <v>21730</v>
      </c>
      <c r="J88" s="35">
        <v>21970</v>
      </c>
      <c r="K88" s="35">
        <v>22460</v>
      </c>
      <c r="L88" s="35">
        <v>22840</v>
      </c>
      <c r="M88" s="36">
        <v>22590</v>
      </c>
    </row>
    <row r="89" spans="1:13" x14ac:dyDescent="0.15">
      <c r="A89" s="5"/>
      <c r="B89" s="37" t="s">
        <v>146</v>
      </c>
      <c r="C89" s="38"/>
      <c r="D89" s="39"/>
      <c r="E89" s="40"/>
      <c r="F89" s="41" t="s">
        <v>10</v>
      </c>
      <c r="G89" s="42">
        <v>5594</v>
      </c>
      <c r="H89" s="43">
        <v>5854</v>
      </c>
      <c r="I89" s="43">
        <v>5642</v>
      </c>
      <c r="J89" s="43">
        <v>4709</v>
      </c>
      <c r="K89" s="43">
        <v>5755</v>
      </c>
      <c r="L89" s="43">
        <v>10358</v>
      </c>
      <c r="M89" s="44">
        <v>8653</v>
      </c>
    </row>
    <row r="90" spans="1:13" x14ac:dyDescent="0.15">
      <c r="A90" s="5"/>
      <c r="B90" s="45" t="s">
        <v>0</v>
      </c>
      <c r="C90" s="3">
        <v>46027</v>
      </c>
      <c r="F90" s="46" t="s">
        <v>2</v>
      </c>
      <c r="G90" s="47">
        <v>3.59</v>
      </c>
      <c r="H90" s="48">
        <v>3.56</v>
      </c>
      <c r="I90" s="48">
        <v>3.54</v>
      </c>
      <c r="J90" s="48">
        <v>3.63</v>
      </c>
      <c r="K90" s="48">
        <v>3.58</v>
      </c>
      <c r="L90" s="48">
        <v>3.41</v>
      </c>
      <c r="M90" s="49">
        <v>3.51</v>
      </c>
    </row>
    <row r="91" spans="1:13" x14ac:dyDescent="0.15">
      <c r="A91" s="5"/>
      <c r="B91" s="45" t="s">
        <v>1</v>
      </c>
      <c r="C91" s="50">
        <v>6920</v>
      </c>
      <c r="D91" s="4" t="s">
        <v>15</v>
      </c>
      <c r="E91" s="50">
        <v>7550</v>
      </c>
      <c r="F91" s="46" t="s">
        <v>3</v>
      </c>
      <c r="G91" s="47">
        <v>99.5</v>
      </c>
      <c r="H91" s="48">
        <v>100.1</v>
      </c>
      <c r="I91" s="48">
        <v>99.8</v>
      </c>
      <c r="J91" s="48">
        <v>99.5</v>
      </c>
      <c r="K91" s="48">
        <v>99.5</v>
      </c>
      <c r="L91" s="48">
        <v>99.3</v>
      </c>
      <c r="M91" s="49">
        <v>98.7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1819</v>
      </c>
      <c r="H92" s="71">
        <v>1082</v>
      </c>
      <c r="I92" s="71">
        <v>1489</v>
      </c>
      <c r="J92" s="71">
        <v>1468</v>
      </c>
      <c r="K92" s="71">
        <v>1837</v>
      </c>
      <c r="L92" s="71">
        <v>3595</v>
      </c>
      <c r="M92" s="87">
        <v>4045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0.74507192328183269</v>
      </c>
      <c r="H93" s="84">
        <f t="shared" ref="H93:M93" si="14">H89/H$4</f>
        <v>0.73321643286573146</v>
      </c>
      <c r="I93" s="84">
        <f t="shared" si="14"/>
        <v>0.73444415516792505</v>
      </c>
      <c r="J93" s="84">
        <f t="shared" si="14"/>
        <v>0.66530093246679856</v>
      </c>
      <c r="K93" s="84">
        <f t="shared" si="14"/>
        <v>0.70208612907161161</v>
      </c>
      <c r="L93" s="84">
        <f t="shared" si="14"/>
        <v>0.86721366376423303</v>
      </c>
      <c r="M93" s="85">
        <f t="shared" si="14"/>
        <v>0.80869158878504677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6920</v>
      </c>
      <c r="H94" s="53">
        <v>6940</v>
      </c>
      <c r="I94" s="53">
        <v>7170</v>
      </c>
      <c r="J94" s="53">
        <v>7260</v>
      </c>
      <c r="K94" s="53">
        <v>7440</v>
      </c>
      <c r="L94" s="53">
        <v>7660</v>
      </c>
      <c r="M94" s="54">
        <v>7550</v>
      </c>
    </row>
    <row r="95" spans="1:13" x14ac:dyDescent="0.15">
      <c r="A95" s="5"/>
      <c r="B95" s="16" t="s">
        <v>147</v>
      </c>
      <c r="C95" s="17"/>
      <c r="D95" s="18"/>
      <c r="E95" s="19"/>
      <c r="F95" s="20" t="s">
        <v>10</v>
      </c>
      <c r="G95" s="21">
        <v>10812</v>
      </c>
      <c r="H95" s="22">
        <v>10974</v>
      </c>
      <c r="I95" s="22">
        <v>10530</v>
      </c>
      <c r="J95" s="22">
        <v>9082</v>
      </c>
      <c r="K95" s="22">
        <v>12761</v>
      </c>
      <c r="L95" s="22">
        <v>16257</v>
      </c>
      <c r="M95" s="23">
        <v>14228</v>
      </c>
    </row>
    <row r="96" spans="1:13" x14ac:dyDescent="0.15">
      <c r="A96" s="5"/>
      <c r="B96" s="24" t="s">
        <v>0</v>
      </c>
      <c r="C96" s="25">
        <v>46027</v>
      </c>
      <c r="D96" s="26"/>
      <c r="E96" s="27"/>
      <c r="F96" s="28" t="s">
        <v>2</v>
      </c>
      <c r="G96" s="29">
        <v>1.86</v>
      </c>
      <c r="H96" s="30">
        <v>1.87</v>
      </c>
      <c r="I96" s="30">
        <v>1.87</v>
      </c>
      <c r="J96" s="30">
        <v>1.96</v>
      </c>
      <c r="K96" s="30">
        <v>1.78</v>
      </c>
      <c r="L96" s="30">
        <v>1.69</v>
      </c>
      <c r="M96" s="31">
        <v>1.77</v>
      </c>
    </row>
    <row r="97" spans="1:13" x14ac:dyDescent="0.15">
      <c r="A97" s="5"/>
      <c r="B97" s="24" t="s">
        <v>1</v>
      </c>
      <c r="C97" s="32">
        <v>3990</v>
      </c>
      <c r="D97" s="26" t="s">
        <v>15</v>
      </c>
      <c r="E97" s="32">
        <v>4460</v>
      </c>
      <c r="F97" s="28" t="s">
        <v>3</v>
      </c>
      <c r="G97" s="29">
        <v>100.1</v>
      </c>
      <c r="H97" s="30">
        <v>99.9</v>
      </c>
      <c r="I97" s="30">
        <v>99.9</v>
      </c>
      <c r="J97" s="30">
        <v>99.6</v>
      </c>
      <c r="K97" s="30">
        <v>100.3</v>
      </c>
      <c r="L97" s="30">
        <v>99.8</v>
      </c>
      <c r="M97" s="31">
        <v>99.5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1407</v>
      </c>
      <c r="H98" s="70">
        <v>1797</v>
      </c>
      <c r="I98" s="70">
        <v>1677</v>
      </c>
      <c r="J98" s="70">
        <v>2081</v>
      </c>
      <c r="K98" s="58">
        <v>868</v>
      </c>
      <c r="L98" s="70">
        <v>2672</v>
      </c>
      <c r="M98" s="86">
        <v>3205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1.4400639318060735</v>
      </c>
      <c r="H99" s="81">
        <f t="shared" ref="H99:M99" si="15">H95/H$4</f>
        <v>1.3744989979959921</v>
      </c>
      <c r="I99" s="81">
        <f t="shared" si="15"/>
        <v>1.3707367872949752</v>
      </c>
      <c r="J99" s="81">
        <f t="shared" si="15"/>
        <v>1.2831308279174909</v>
      </c>
      <c r="K99" s="81">
        <f t="shared" si="15"/>
        <v>1.5567890691716482</v>
      </c>
      <c r="L99" s="81">
        <f t="shared" si="15"/>
        <v>1.3611018084393838</v>
      </c>
      <c r="M99" s="82">
        <f t="shared" si="15"/>
        <v>1.3297196261682243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3990</v>
      </c>
      <c r="H100" s="35">
        <v>4080</v>
      </c>
      <c r="I100" s="35">
        <v>4210</v>
      </c>
      <c r="J100" s="35">
        <v>4230</v>
      </c>
      <c r="K100" s="35">
        <v>4400</v>
      </c>
      <c r="L100" s="35">
        <v>4480</v>
      </c>
      <c r="M100" s="36">
        <v>4460</v>
      </c>
    </row>
    <row r="101" spans="1:13" x14ac:dyDescent="0.15">
      <c r="A101" s="5"/>
      <c r="B101" s="37" t="s">
        <v>140</v>
      </c>
      <c r="C101" s="38"/>
      <c r="D101" s="39"/>
      <c r="E101" s="40"/>
      <c r="F101" s="41" t="s">
        <v>10</v>
      </c>
      <c r="G101" s="42">
        <v>6037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46013</v>
      </c>
      <c r="F102" s="46" t="s">
        <v>2</v>
      </c>
      <c r="G102" s="47">
        <v>4.4400000000000004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9050</v>
      </c>
      <c r="D103" s="4" t="s">
        <v>15</v>
      </c>
      <c r="E103" s="50"/>
      <c r="F103" s="46" t="s">
        <v>3</v>
      </c>
      <c r="G103" s="47">
        <v>98.9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2898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0.80407565263718705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9050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141</v>
      </c>
      <c r="C107" s="17"/>
      <c r="D107" s="18"/>
      <c r="E107" s="19"/>
      <c r="F107" s="20" t="s">
        <v>10</v>
      </c>
      <c r="G107" s="21">
        <v>4165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46013</v>
      </c>
      <c r="D108" s="26"/>
      <c r="E108" s="27"/>
      <c r="F108" s="28" t="s">
        <v>2</v>
      </c>
      <c r="G108" s="29">
        <v>3.43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3800</v>
      </c>
      <c r="D109" s="26" t="s">
        <v>15</v>
      </c>
      <c r="E109" s="32"/>
      <c r="F109" s="28" t="s">
        <v>3</v>
      </c>
      <c r="G109" s="29">
        <v>97.5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2993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0.55474160895045288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3800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142</v>
      </c>
      <c r="C113" s="38"/>
      <c r="D113" s="39"/>
      <c r="E113" s="40"/>
      <c r="F113" s="41" t="s">
        <v>10</v>
      </c>
      <c r="G113" s="42">
        <v>5896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46013</v>
      </c>
      <c r="F114" s="46" t="s">
        <v>2</v>
      </c>
      <c r="G114" s="47">
        <v>3.63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2590</v>
      </c>
      <c r="D115" s="4" t="s">
        <v>15</v>
      </c>
      <c r="E115" s="50"/>
      <c r="F115" s="46" t="s">
        <v>3</v>
      </c>
      <c r="G115" s="47">
        <v>98.1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3467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0.78529568460309007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2590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143</v>
      </c>
      <c r="C119" s="17"/>
      <c r="D119" s="18"/>
      <c r="E119" s="19"/>
      <c r="F119" s="20" t="s">
        <v>10</v>
      </c>
      <c r="G119" s="21">
        <v>7611</v>
      </c>
      <c r="H119" s="22"/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46013</v>
      </c>
      <c r="D120" s="26"/>
      <c r="E120" s="27"/>
      <c r="F120" s="28" t="s">
        <v>2</v>
      </c>
      <c r="G120" s="29">
        <v>2.1800000000000002</v>
      </c>
      <c r="H120" s="30"/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1070</v>
      </c>
      <c r="D121" s="26" t="s">
        <v>15</v>
      </c>
      <c r="E121" s="32"/>
      <c r="F121" s="28" t="s">
        <v>3</v>
      </c>
      <c r="G121" s="29">
        <v>99.5</v>
      </c>
      <c r="H121" s="30"/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1736</v>
      </c>
      <c r="H122" s="58"/>
      <c r="I122" s="58"/>
      <c r="J122" s="58"/>
      <c r="K122" s="58"/>
      <c r="L122" s="58"/>
      <c r="M122" s="59"/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1.0137187000532766</v>
      </c>
      <c r="H123" s="81">
        <f t="shared" ref="H123:M123" si="19">H119/H$4</f>
        <v>0</v>
      </c>
      <c r="I123" s="81">
        <f t="shared" si="19"/>
        <v>0</v>
      </c>
      <c r="J123" s="81">
        <f t="shared" si="19"/>
        <v>0</v>
      </c>
      <c r="K123" s="81">
        <f t="shared" si="19"/>
        <v>0</v>
      </c>
      <c r="L123" s="81">
        <f t="shared" si="19"/>
        <v>0</v>
      </c>
      <c r="M123" s="82">
        <f t="shared" si="19"/>
        <v>0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1070</v>
      </c>
      <c r="H124" s="35"/>
      <c r="I124" s="35"/>
      <c r="J124" s="35"/>
      <c r="K124" s="35"/>
      <c r="L124" s="35"/>
      <c r="M124" s="36"/>
    </row>
    <row r="125" spans="1:13" x14ac:dyDescent="0.15">
      <c r="A125" s="5"/>
      <c r="B125" s="37" t="s">
        <v>136</v>
      </c>
      <c r="C125" s="38"/>
      <c r="D125" s="39"/>
      <c r="E125" s="40"/>
      <c r="F125" s="41" t="s">
        <v>10</v>
      </c>
      <c r="G125" s="42">
        <v>8157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45999</v>
      </c>
      <c r="F126" s="46" t="s">
        <v>2</v>
      </c>
      <c r="G126" s="47">
        <v>3.13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6210</v>
      </c>
      <c r="D127" s="4" t="s">
        <v>15</v>
      </c>
      <c r="E127" s="50"/>
      <c r="F127" s="46" t="s">
        <v>3</v>
      </c>
      <c r="G127" s="47">
        <v>99.5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20</v>
      </c>
      <c r="G128" s="89">
        <v>2390</v>
      </c>
      <c r="H128" s="61"/>
      <c r="I128" s="61"/>
      <c r="J128" s="61"/>
      <c r="K128" s="61"/>
      <c r="L128" s="61"/>
      <c r="M128" s="62"/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1.0864411294619074</v>
      </c>
      <c r="H129" s="84">
        <f t="shared" ref="H129:M129" si="20">H125/H$4</f>
        <v>0</v>
      </c>
      <c r="I129" s="84">
        <f t="shared" si="20"/>
        <v>0</v>
      </c>
      <c r="J129" s="84">
        <f t="shared" si="20"/>
        <v>0</v>
      </c>
      <c r="K129" s="84">
        <f t="shared" si="20"/>
        <v>0</v>
      </c>
      <c r="L129" s="84">
        <f t="shared" si="20"/>
        <v>0</v>
      </c>
      <c r="M129" s="85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6210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57</v>
      </c>
      <c r="C131" s="17"/>
      <c r="D131" s="18"/>
      <c r="E131" s="19"/>
      <c r="F131" s="20" t="s">
        <v>10</v>
      </c>
      <c r="G131" s="21">
        <v>9348</v>
      </c>
      <c r="H131" s="22">
        <v>9352</v>
      </c>
      <c r="I131" s="22">
        <v>9046</v>
      </c>
      <c r="J131" s="22">
        <v>8873</v>
      </c>
      <c r="K131" s="22">
        <v>9868</v>
      </c>
      <c r="L131" s="22">
        <v>13490</v>
      </c>
      <c r="M131" s="23">
        <v>12242</v>
      </c>
    </row>
    <row r="132" spans="1:13" x14ac:dyDescent="0.15">
      <c r="A132" s="5"/>
      <c r="B132" s="24" t="s">
        <v>0</v>
      </c>
      <c r="C132" s="25">
        <v>45677</v>
      </c>
      <c r="D132" s="26"/>
      <c r="E132" s="27"/>
      <c r="F132" s="28" t="s">
        <v>2</v>
      </c>
      <c r="G132" s="29">
        <v>2.31</v>
      </c>
      <c r="H132" s="30">
        <v>2.23</v>
      </c>
      <c r="I132" s="30">
        <v>2.23</v>
      </c>
      <c r="J132" s="30">
        <v>2.19</v>
      </c>
      <c r="K132" s="30">
        <v>2.25</v>
      </c>
      <c r="L132" s="30">
        <v>1.98</v>
      </c>
      <c r="M132" s="31">
        <v>1.98</v>
      </c>
    </row>
    <row r="133" spans="1:13" x14ac:dyDescent="0.15">
      <c r="A133" s="5"/>
      <c r="B133" s="24" t="s">
        <v>1</v>
      </c>
      <c r="C133" s="32">
        <v>1420</v>
      </c>
      <c r="D133" s="26" t="s">
        <v>15</v>
      </c>
      <c r="E133" s="32">
        <v>1530</v>
      </c>
      <c r="F133" s="28" t="s">
        <v>3</v>
      </c>
      <c r="G133" s="29">
        <v>101.1</v>
      </c>
      <c r="H133" s="30">
        <v>100.6</v>
      </c>
      <c r="I133" s="30">
        <v>100.6</v>
      </c>
      <c r="J133" s="30">
        <v>101.2</v>
      </c>
      <c r="K133" s="30">
        <v>101.1</v>
      </c>
      <c r="L133" s="30">
        <v>100.5</v>
      </c>
      <c r="M133" s="31">
        <v>100.9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57">
        <v>-729</v>
      </c>
      <c r="H134" s="58">
        <v>-28</v>
      </c>
      <c r="I134" s="58">
        <v>-39</v>
      </c>
      <c r="J134" s="70">
        <v>-1164</v>
      </c>
      <c r="K134" s="70">
        <v>-1001</v>
      </c>
      <c r="L134" s="58">
        <v>277</v>
      </c>
      <c r="M134" s="59">
        <v>-748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1.2450719232818328</v>
      </c>
      <c r="H135" s="81">
        <f t="shared" ref="H135:M135" si="21">H131/H$4</f>
        <v>1.1713426853707414</v>
      </c>
      <c r="I135" s="81">
        <f t="shared" si="21"/>
        <v>1.1775579276230148</v>
      </c>
      <c r="J135" s="81">
        <f t="shared" si="21"/>
        <v>1.2536027126306866</v>
      </c>
      <c r="K135" s="81">
        <f t="shared" si="21"/>
        <v>1.2038550689276564</v>
      </c>
      <c r="L135" s="81">
        <f t="shared" si="21"/>
        <v>1.1294373744139317</v>
      </c>
      <c r="M135" s="82">
        <f t="shared" si="21"/>
        <v>1.1441121495327102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1420</v>
      </c>
      <c r="H136" s="35">
        <v>1450</v>
      </c>
      <c r="I136" s="35">
        <v>1470</v>
      </c>
      <c r="J136" s="35">
        <v>1480</v>
      </c>
      <c r="K136" s="35">
        <v>1530</v>
      </c>
      <c r="L136" s="35">
        <v>1560</v>
      </c>
      <c r="M136" s="36">
        <v>1530</v>
      </c>
    </row>
    <row r="137" spans="1:13" x14ac:dyDescent="0.15">
      <c r="A137" s="5"/>
      <c r="B137" s="37" t="s">
        <v>19</v>
      </c>
      <c r="C137" s="38"/>
      <c r="D137" s="39"/>
      <c r="E137" s="40"/>
      <c r="F137" s="41" t="s">
        <v>10</v>
      </c>
      <c r="G137" s="42">
        <v>11546</v>
      </c>
      <c r="H137" s="43">
        <v>12213</v>
      </c>
      <c r="I137" s="43">
        <v>12072</v>
      </c>
      <c r="J137" s="43">
        <v>11413</v>
      </c>
      <c r="K137" s="43">
        <v>12503</v>
      </c>
      <c r="L137" s="43">
        <v>16477</v>
      </c>
      <c r="M137" s="44">
        <v>14989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1.84</v>
      </c>
      <c r="H138" s="48">
        <v>1.8</v>
      </c>
      <c r="I138" s="48">
        <v>1.8</v>
      </c>
      <c r="J138" s="48">
        <v>1.82</v>
      </c>
      <c r="K138" s="48">
        <v>1.82</v>
      </c>
      <c r="L138" s="48">
        <v>1.65</v>
      </c>
      <c r="M138" s="49">
        <v>1.72</v>
      </c>
    </row>
    <row r="139" spans="1:13" x14ac:dyDescent="0.15">
      <c r="A139" s="5"/>
      <c r="B139" s="45" t="s">
        <v>1</v>
      </c>
      <c r="C139" s="50">
        <v>29320</v>
      </c>
      <c r="D139" s="4" t="s">
        <v>15</v>
      </c>
      <c r="E139" s="50">
        <v>32600</v>
      </c>
      <c r="F139" s="46" t="s">
        <v>3</v>
      </c>
      <c r="G139" s="47">
        <v>99.3</v>
      </c>
      <c r="H139" s="48">
        <v>99.5</v>
      </c>
      <c r="I139" s="48">
        <v>99.4</v>
      </c>
      <c r="J139" s="48">
        <v>99.4</v>
      </c>
      <c r="K139" s="48">
        <v>99.2</v>
      </c>
      <c r="L139" s="48">
        <v>99.5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2934</v>
      </c>
      <c r="H140" s="71">
        <v>2661</v>
      </c>
      <c r="I140" s="71">
        <v>2712</v>
      </c>
      <c r="J140" s="71">
        <v>2594</v>
      </c>
      <c r="K140" s="71">
        <v>3394</v>
      </c>
      <c r="L140" s="71">
        <v>3295</v>
      </c>
      <c r="M140" s="87">
        <v>4503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1.5378263185935002</v>
      </c>
      <c r="H141" s="84">
        <f t="shared" ref="H141:M141" si="22">H137/H$4</f>
        <v>1.529684368737475</v>
      </c>
      <c r="I141" s="84">
        <f t="shared" si="22"/>
        <v>1.571465764123926</v>
      </c>
      <c r="J141" s="84">
        <f t="shared" si="22"/>
        <v>1.6124611472167278</v>
      </c>
      <c r="K141" s="84">
        <f t="shared" si="22"/>
        <v>1.5253141393192631</v>
      </c>
      <c r="L141" s="84">
        <f t="shared" si="22"/>
        <v>1.3795210984594775</v>
      </c>
      <c r="M141" s="85">
        <f t="shared" si="22"/>
        <v>1.4008411214953271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29320</v>
      </c>
      <c r="H142" s="53">
        <v>29800</v>
      </c>
      <c r="I142" s="53">
        <v>31090</v>
      </c>
      <c r="J142" s="53">
        <v>31700</v>
      </c>
      <c r="K142" s="53">
        <v>32470</v>
      </c>
      <c r="L142" s="53">
        <v>33040</v>
      </c>
      <c r="M142" s="54">
        <v>32600</v>
      </c>
    </row>
    <row r="143" spans="1:13" x14ac:dyDescent="0.15">
      <c r="A143" s="5"/>
      <c r="B143" s="16" t="s">
        <v>113</v>
      </c>
      <c r="C143" s="17"/>
      <c r="D143" s="18"/>
      <c r="E143" s="19"/>
      <c r="F143" s="20" t="s">
        <v>10</v>
      </c>
      <c r="G143" s="21">
        <v>8337</v>
      </c>
      <c r="H143" s="22">
        <v>8819</v>
      </c>
      <c r="I143" s="22">
        <v>8555</v>
      </c>
      <c r="J143" s="22">
        <v>7940</v>
      </c>
      <c r="K143" s="22">
        <v>9163</v>
      </c>
      <c r="L143" s="22">
        <v>12674</v>
      </c>
      <c r="M143" s="23">
        <v>11283</v>
      </c>
    </row>
    <row r="144" spans="1:13" x14ac:dyDescent="0.15">
      <c r="A144" s="5"/>
      <c r="B144" s="24" t="s">
        <v>0</v>
      </c>
      <c r="C144" s="25">
        <v>45901</v>
      </c>
      <c r="D144" s="26"/>
      <c r="E144" s="27"/>
      <c r="F144" s="28" t="s">
        <v>2</v>
      </c>
      <c r="G144" s="29">
        <v>1.99</v>
      </c>
      <c r="H144" s="30">
        <v>1.95</v>
      </c>
      <c r="I144" s="30">
        <v>1.98</v>
      </c>
      <c r="J144" s="30">
        <v>1.98</v>
      </c>
      <c r="K144" s="30">
        <v>1.95</v>
      </c>
      <c r="L144" s="30">
        <v>1.81</v>
      </c>
      <c r="M144" s="31">
        <v>1.89</v>
      </c>
    </row>
    <row r="145" spans="1:13" x14ac:dyDescent="0.15">
      <c r="A145" s="5"/>
      <c r="B145" s="24" t="s">
        <v>1</v>
      </c>
      <c r="C145" s="32">
        <v>29100</v>
      </c>
      <c r="D145" s="26" t="s">
        <v>15</v>
      </c>
      <c r="E145" s="32">
        <v>32270</v>
      </c>
      <c r="F145" s="28" t="s">
        <v>3</v>
      </c>
      <c r="G145" s="29">
        <v>99.4</v>
      </c>
      <c r="H145" s="30">
        <v>99.4</v>
      </c>
      <c r="I145" s="30">
        <v>99.3</v>
      </c>
      <c r="J145" s="30">
        <v>99.4</v>
      </c>
      <c r="K145" s="30">
        <v>99.4</v>
      </c>
      <c r="L145" s="30">
        <v>99.5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2025</v>
      </c>
      <c r="H146" s="70">
        <v>2182</v>
      </c>
      <c r="I146" s="70">
        <v>2232</v>
      </c>
      <c r="J146" s="70">
        <v>1955</v>
      </c>
      <c r="K146" s="70">
        <v>2239</v>
      </c>
      <c r="L146" s="70">
        <v>2818</v>
      </c>
      <c r="M146" s="86">
        <v>3568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1.1104155567394778</v>
      </c>
      <c r="H147" s="81">
        <f t="shared" ref="H147:M147" si="23">H143/H$4</f>
        <v>1.1045841683366733</v>
      </c>
      <c r="I147" s="81">
        <f t="shared" si="23"/>
        <v>1.1136422806560791</v>
      </c>
      <c r="J147" s="81">
        <f t="shared" si="23"/>
        <v>1.1217858152020346</v>
      </c>
      <c r="K147" s="81">
        <f t="shared" si="23"/>
        <v>1.1178479931682324</v>
      </c>
      <c r="L147" s="81">
        <f t="shared" si="23"/>
        <v>1.061118553248493</v>
      </c>
      <c r="M147" s="82">
        <f t="shared" si="23"/>
        <v>1.0544859813084113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29100</v>
      </c>
      <c r="H148" s="35">
        <v>29290</v>
      </c>
      <c r="I148" s="35">
        <v>30700</v>
      </c>
      <c r="J148" s="35">
        <v>31440</v>
      </c>
      <c r="K148" s="35">
        <v>31980</v>
      </c>
      <c r="L148" s="35">
        <v>32690</v>
      </c>
      <c r="M148" s="36">
        <v>32270</v>
      </c>
    </row>
    <row r="149" spans="1:13" x14ac:dyDescent="0.15">
      <c r="A149" s="5"/>
      <c r="B149" s="37" t="s">
        <v>27</v>
      </c>
      <c r="C149" s="38"/>
      <c r="D149" s="39"/>
      <c r="E149" s="40"/>
      <c r="F149" s="41" t="s">
        <v>10</v>
      </c>
      <c r="G149" s="42">
        <v>4226</v>
      </c>
      <c r="H149" s="43">
        <v>5080</v>
      </c>
      <c r="I149" s="43">
        <v>4426</v>
      </c>
      <c r="J149" s="43">
        <v>3957</v>
      </c>
      <c r="K149" s="43">
        <v>4847</v>
      </c>
      <c r="L149" s="43">
        <v>8262</v>
      </c>
      <c r="M149" s="44">
        <v>6879</v>
      </c>
    </row>
    <row r="150" spans="1:13" x14ac:dyDescent="0.15">
      <c r="A150" s="5"/>
      <c r="B150" s="45" t="s">
        <v>0</v>
      </c>
      <c r="C150" s="3">
        <v>45019</v>
      </c>
      <c r="F150" s="46" t="s">
        <v>2</v>
      </c>
      <c r="G150" s="47">
        <v>3.53</v>
      </c>
      <c r="H150" s="48">
        <v>3.38</v>
      </c>
      <c r="I150" s="48">
        <v>3.48</v>
      </c>
      <c r="J150" s="48">
        <v>3.56</v>
      </c>
      <c r="K150" s="48">
        <v>3.49</v>
      </c>
      <c r="L150" s="48">
        <v>3.2</v>
      </c>
      <c r="M150" s="49">
        <v>3.4</v>
      </c>
    </row>
    <row r="151" spans="1:13" x14ac:dyDescent="0.15">
      <c r="A151" s="5"/>
      <c r="B151" s="45" t="s">
        <v>1</v>
      </c>
      <c r="C151" s="50">
        <v>16930</v>
      </c>
      <c r="D151" s="4" t="s">
        <v>15</v>
      </c>
      <c r="E151" s="50">
        <v>18230</v>
      </c>
      <c r="F151" s="46" t="s">
        <v>3</v>
      </c>
      <c r="G151" s="47">
        <v>99.5</v>
      </c>
      <c r="H151" s="48">
        <v>100.1</v>
      </c>
      <c r="I151" s="48">
        <v>99.9</v>
      </c>
      <c r="J151" s="48">
        <v>99.6</v>
      </c>
      <c r="K151" s="48">
        <v>99.6</v>
      </c>
      <c r="L151" s="48">
        <v>99.7</v>
      </c>
      <c r="M151" s="49">
        <v>99.2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1298</v>
      </c>
      <c r="H152" s="61">
        <v>865</v>
      </c>
      <c r="I152" s="71">
        <v>1022</v>
      </c>
      <c r="J152" s="71">
        <v>1172</v>
      </c>
      <c r="K152" s="71">
        <v>1409</v>
      </c>
      <c r="L152" s="71">
        <v>2099</v>
      </c>
      <c r="M152" s="87">
        <v>2482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0.56286627597229622</v>
      </c>
      <c r="H153" s="84">
        <f t="shared" ref="H153:M153" si="24">H149/H$4</f>
        <v>0.63627254509018039</v>
      </c>
      <c r="I153" s="84">
        <f t="shared" si="24"/>
        <v>0.57615204373860973</v>
      </c>
      <c r="J153" s="84">
        <f t="shared" si="24"/>
        <v>0.55905623057360831</v>
      </c>
      <c r="K153" s="84">
        <f t="shared" si="24"/>
        <v>0.59131389532755885</v>
      </c>
      <c r="L153" s="84">
        <f t="shared" si="24"/>
        <v>0.69172806430006695</v>
      </c>
      <c r="M153" s="85">
        <f t="shared" si="24"/>
        <v>0.64289719626168229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16930</v>
      </c>
      <c r="H154" s="53">
        <v>17000</v>
      </c>
      <c r="I154" s="53">
        <v>17440</v>
      </c>
      <c r="J154" s="53">
        <v>17660</v>
      </c>
      <c r="K154" s="53">
        <v>18040</v>
      </c>
      <c r="L154" s="53">
        <v>18540</v>
      </c>
      <c r="M154" s="54">
        <v>18230</v>
      </c>
    </row>
    <row r="155" spans="1:13" x14ac:dyDescent="0.15">
      <c r="A155" s="5"/>
      <c r="B155" s="16" t="s">
        <v>30</v>
      </c>
      <c r="C155" s="17"/>
      <c r="D155" s="18"/>
      <c r="E155" s="19"/>
      <c r="F155" s="20" t="s">
        <v>10</v>
      </c>
      <c r="G155" s="21">
        <v>6746</v>
      </c>
      <c r="H155" s="22">
        <v>7323</v>
      </c>
      <c r="I155" s="22">
        <v>7183</v>
      </c>
      <c r="J155" s="22">
        <v>6197</v>
      </c>
      <c r="K155" s="22">
        <v>7276</v>
      </c>
      <c r="L155" s="22">
        <v>11845</v>
      </c>
      <c r="M155" s="23">
        <v>10130</v>
      </c>
    </row>
    <row r="156" spans="1:13" x14ac:dyDescent="0.15">
      <c r="A156" s="5"/>
      <c r="B156" s="24" t="s">
        <v>0</v>
      </c>
      <c r="C156" s="25">
        <v>45264</v>
      </c>
      <c r="D156" s="26"/>
      <c r="E156" s="27"/>
      <c r="F156" s="28" t="s">
        <v>2</v>
      </c>
      <c r="G156" s="29">
        <v>3.33</v>
      </c>
      <c r="H156" s="30">
        <v>3.26</v>
      </c>
      <c r="I156" s="30">
        <v>3.21</v>
      </c>
      <c r="J156" s="30">
        <v>3.35</v>
      </c>
      <c r="K156" s="30">
        <v>3.32</v>
      </c>
      <c r="L156" s="30">
        <v>3.06</v>
      </c>
      <c r="M156" s="31">
        <v>3.16</v>
      </c>
    </row>
    <row r="157" spans="1:13" x14ac:dyDescent="0.15">
      <c r="A157" s="5"/>
      <c r="B157" s="24" t="s">
        <v>1</v>
      </c>
      <c r="C157" s="32">
        <v>15920</v>
      </c>
      <c r="D157" s="26" t="s">
        <v>15</v>
      </c>
      <c r="E157" s="32">
        <v>17570</v>
      </c>
      <c r="F157" s="28" t="s">
        <v>3</v>
      </c>
      <c r="G157" s="29">
        <v>100.5</v>
      </c>
      <c r="H157" s="30">
        <v>100.3</v>
      </c>
      <c r="I157" s="30">
        <v>100.8</v>
      </c>
      <c r="J157" s="30">
        <v>100.4</v>
      </c>
      <c r="K157" s="30">
        <v>100.1</v>
      </c>
      <c r="L157" s="30">
        <v>99.9</v>
      </c>
      <c r="M157" s="31">
        <v>99.8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57">
        <v>649</v>
      </c>
      <c r="H158" s="58">
        <v>936</v>
      </c>
      <c r="I158" s="58">
        <v>179</v>
      </c>
      <c r="J158" s="58">
        <v>657</v>
      </c>
      <c r="K158" s="70">
        <v>1335</v>
      </c>
      <c r="L158" s="70">
        <v>2312</v>
      </c>
      <c r="M158" s="86">
        <v>2385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0.89850825785828448</v>
      </c>
      <c r="H159" s="81">
        <f t="shared" ref="H159:M159" si="25">H155/H$4</f>
        <v>0.91720941883767537</v>
      </c>
      <c r="I159" s="81">
        <f t="shared" si="25"/>
        <v>0.9350429575631346</v>
      </c>
      <c r="J159" s="81">
        <f t="shared" si="25"/>
        <v>0.87552981068098334</v>
      </c>
      <c r="K159" s="81">
        <f t="shared" si="25"/>
        <v>0.88764182017811399</v>
      </c>
      <c r="L159" s="81">
        <f t="shared" si="25"/>
        <v>0.99171131949095781</v>
      </c>
      <c r="M159" s="82">
        <f t="shared" si="25"/>
        <v>0.94672897196261685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15920</v>
      </c>
      <c r="H160" s="35">
        <v>16230</v>
      </c>
      <c r="I160" s="35">
        <v>16790</v>
      </c>
      <c r="J160" s="35">
        <v>17000</v>
      </c>
      <c r="K160" s="35">
        <v>17460</v>
      </c>
      <c r="L160" s="35">
        <v>17810</v>
      </c>
      <c r="M160" s="36">
        <v>17570</v>
      </c>
    </row>
    <row r="161" spans="1:13" x14ac:dyDescent="0.15">
      <c r="A161" s="5"/>
      <c r="B161" s="37" t="s">
        <v>62</v>
      </c>
      <c r="C161" s="38"/>
      <c r="D161" s="39"/>
      <c r="E161" s="40"/>
      <c r="F161" s="41" t="s">
        <v>10</v>
      </c>
      <c r="G161" s="42">
        <v>10309</v>
      </c>
      <c r="H161" s="43">
        <v>11053</v>
      </c>
      <c r="I161" s="43">
        <v>10031</v>
      </c>
      <c r="J161" s="43">
        <v>9123</v>
      </c>
      <c r="K161" s="43">
        <v>10725</v>
      </c>
      <c r="L161" s="43">
        <v>16355</v>
      </c>
      <c r="M161" s="44">
        <v>14425</v>
      </c>
    </row>
    <row r="162" spans="1:13" x14ac:dyDescent="0.15">
      <c r="A162" s="5"/>
      <c r="B162" s="45" t="s">
        <v>0</v>
      </c>
      <c r="C162" s="3">
        <v>45691</v>
      </c>
      <c r="F162" s="46" t="s">
        <v>2</v>
      </c>
      <c r="G162" s="47">
        <v>3.98</v>
      </c>
      <c r="H162" s="48">
        <v>3.84</v>
      </c>
      <c r="I162" s="48">
        <v>3.91</v>
      </c>
      <c r="J162" s="48">
        <v>3.95</v>
      </c>
      <c r="K162" s="48">
        <v>3.94</v>
      </c>
      <c r="L162" s="48">
        <v>3.61</v>
      </c>
      <c r="M162" s="49">
        <v>3.84</v>
      </c>
    </row>
    <row r="163" spans="1:13" x14ac:dyDescent="0.15">
      <c r="A163" s="5"/>
      <c r="B163" s="45" t="s">
        <v>1</v>
      </c>
      <c r="C163" s="50">
        <v>15190</v>
      </c>
      <c r="D163" s="4" t="s">
        <v>15</v>
      </c>
      <c r="E163" s="50">
        <v>16810</v>
      </c>
      <c r="F163" s="46" t="s">
        <v>3</v>
      </c>
      <c r="G163" s="47">
        <v>99.2</v>
      </c>
      <c r="H163" s="48">
        <v>99.8</v>
      </c>
      <c r="I163" s="48">
        <v>99</v>
      </c>
      <c r="J163" s="48">
        <v>99.7</v>
      </c>
      <c r="K163" s="48">
        <v>99.4</v>
      </c>
      <c r="L163" s="48">
        <v>99.9</v>
      </c>
      <c r="M163" s="49">
        <v>99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4222</v>
      </c>
      <c r="H164" s="71">
        <v>2982</v>
      </c>
      <c r="I164" s="71">
        <v>4461</v>
      </c>
      <c r="J164" s="71">
        <v>2769</v>
      </c>
      <c r="K164" s="71">
        <v>3865</v>
      </c>
      <c r="L164" s="71">
        <v>4088</v>
      </c>
      <c r="M164" s="87">
        <v>6366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1.3730687266915291</v>
      </c>
      <c r="H165" s="84">
        <f t="shared" ref="H165:M165" si="26">H161/H$4</f>
        <v>1.3843937875751502</v>
      </c>
      <c r="I165" s="84">
        <f t="shared" si="26"/>
        <v>1.3057797448581099</v>
      </c>
      <c r="J165" s="84">
        <f t="shared" si="26"/>
        <v>1.2889234246962418</v>
      </c>
      <c r="K165" s="84">
        <f t="shared" si="26"/>
        <v>1.3084055142125168</v>
      </c>
      <c r="L165" s="84">
        <f t="shared" si="26"/>
        <v>1.3693067649028801</v>
      </c>
      <c r="M165" s="85">
        <f t="shared" si="26"/>
        <v>1.3481308411214954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15190</v>
      </c>
      <c r="H166" s="53">
        <v>15550</v>
      </c>
      <c r="I166" s="53">
        <v>16230</v>
      </c>
      <c r="J166" s="53">
        <v>16380</v>
      </c>
      <c r="K166" s="53">
        <v>16670</v>
      </c>
      <c r="L166" s="53">
        <v>17040</v>
      </c>
      <c r="M166" s="54">
        <v>16810</v>
      </c>
    </row>
    <row r="167" spans="1:13" x14ac:dyDescent="0.15">
      <c r="A167" s="5"/>
      <c r="B167" s="16" t="s">
        <v>128</v>
      </c>
      <c r="C167" s="17"/>
      <c r="D167" s="18"/>
      <c r="E167" s="19"/>
      <c r="F167" s="20" t="s">
        <v>10</v>
      </c>
      <c r="G167" s="21">
        <v>6222</v>
      </c>
      <c r="H167" s="22">
        <v>6851</v>
      </c>
      <c r="I167" s="22">
        <v>6196</v>
      </c>
      <c r="J167" s="22">
        <v>5334</v>
      </c>
      <c r="K167" s="22">
        <v>6490</v>
      </c>
      <c r="L167" s="22">
        <v>11618</v>
      </c>
      <c r="M167" s="23">
        <v>9651</v>
      </c>
    </row>
    <row r="168" spans="1:13" x14ac:dyDescent="0.15">
      <c r="A168" s="5"/>
      <c r="B168" s="24" t="s">
        <v>0</v>
      </c>
      <c r="C168" s="25">
        <v>45964</v>
      </c>
      <c r="D168" s="26"/>
      <c r="E168" s="27"/>
      <c r="F168" s="28" t="s">
        <v>2</v>
      </c>
      <c r="G168" s="29">
        <v>4.1100000000000003</v>
      </c>
      <c r="H168" s="30">
        <v>4.04</v>
      </c>
      <c r="I168" s="30">
        <v>4.0999999999999996</v>
      </c>
      <c r="J168" s="30">
        <v>4.1900000000000004</v>
      </c>
      <c r="K168" s="30">
        <v>4.1900000000000004</v>
      </c>
      <c r="L168" s="30">
        <v>3.74</v>
      </c>
      <c r="M168" s="31">
        <v>3.87</v>
      </c>
    </row>
    <row r="169" spans="1:13" x14ac:dyDescent="0.15">
      <c r="A169" s="5"/>
      <c r="B169" s="24" t="s">
        <v>1</v>
      </c>
      <c r="C169" s="32">
        <v>13440</v>
      </c>
      <c r="D169" s="26" t="s">
        <v>15</v>
      </c>
      <c r="E169" s="32">
        <v>14860</v>
      </c>
      <c r="F169" s="28" t="s">
        <v>3</v>
      </c>
      <c r="G169" s="29">
        <v>100.2</v>
      </c>
      <c r="H169" s="30">
        <v>100.2</v>
      </c>
      <c r="I169" s="30">
        <v>99.9</v>
      </c>
      <c r="J169" s="30">
        <v>100</v>
      </c>
      <c r="K169" s="30">
        <v>99.5</v>
      </c>
      <c r="L169" s="30">
        <v>99.9</v>
      </c>
      <c r="M169" s="31">
        <v>99.8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1410</v>
      </c>
      <c r="H170" s="70">
        <v>1470</v>
      </c>
      <c r="I170" s="70">
        <v>1717</v>
      </c>
      <c r="J170" s="70">
        <v>1336</v>
      </c>
      <c r="K170" s="70">
        <v>2404</v>
      </c>
      <c r="L170" s="70">
        <v>3008</v>
      </c>
      <c r="M170" s="86">
        <v>2680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0.82871603622802348</v>
      </c>
      <c r="H171" s="81">
        <f t="shared" ref="H171:M171" si="27">H167/H$4</f>
        <v>0.85809118236472948</v>
      </c>
      <c r="I171" s="81">
        <f t="shared" si="27"/>
        <v>0.80656079146055715</v>
      </c>
      <c r="J171" s="81">
        <f t="shared" si="27"/>
        <v>0.75360271263068668</v>
      </c>
      <c r="K171" s="81">
        <f t="shared" si="27"/>
        <v>0.7917530803952666</v>
      </c>
      <c r="L171" s="81">
        <f t="shared" si="27"/>
        <v>0.97270596115204289</v>
      </c>
      <c r="M171" s="82">
        <f t="shared" si="27"/>
        <v>0.90196261682242995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13440</v>
      </c>
      <c r="H172" s="35">
        <v>13610</v>
      </c>
      <c r="I172" s="35">
        <v>14190</v>
      </c>
      <c r="J172" s="35">
        <v>14310</v>
      </c>
      <c r="K172" s="35">
        <v>14670</v>
      </c>
      <c r="L172" s="35">
        <v>15050</v>
      </c>
      <c r="M172" s="36">
        <v>14860</v>
      </c>
    </row>
    <row r="173" spans="1:13" x14ac:dyDescent="0.15">
      <c r="A173" s="5"/>
      <c r="B173" s="37" t="s">
        <v>32</v>
      </c>
      <c r="C173" s="38"/>
      <c r="D173" s="39"/>
      <c r="E173" s="40"/>
      <c r="F173" s="41" t="s">
        <v>10</v>
      </c>
      <c r="G173" s="42">
        <v>7580</v>
      </c>
      <c r="H173" s="43">
        <v>7890</v>
      </c>
      <c r="I173" s="43">
        <v>7378</v>
      </c>
      <c r="J173" s="43">
        <v>7011</v>
      </c>
      <c r="K173" s="43">
        <v>8437</v>
      </c>
      <c r="L173" s="43">
        <v>10968</v>
      </c>
      <c r="M173" s="44">
        <v>10925</v>
      </c>
    </row>
    <row r="174" spans="1:13" x14ac:dyDescent="0.15">
      <c r="A174" s="5"/>
      <c r="B174" s="45" t="s">
        <v>0</v>
      </c>
      <c r="C174" s="3">
        <v>45474</v>
      </c>
      <c r="F174" s="46" t="s">
        <v>2</v>
      </c>
      <c r="G174" s="47">
        <v>3.96</v>
      </c>
      <c r="H174" s="48">
        <v>3.9</v>
      </c>
      <c r="I174" s="48">
        <v>3.91</v>
      </c>
      <c r="J174" s="48">
        <v>3.93</v>
      </c>
      <c r="K174" s="48">
        <v>3.92</v>
      </c>
      <c r="L174" s="48">
        <v>3.74</v>
      </c>
      <c r="M174" s="49">
        <v>3.79</v>
      </c>
    </row>
    <row r="175" spans="1:13" x14ac:dyDescent="0.15">
      <c r="A175" s="5"/>
      <c r="B175" s="45" t="s">
        <v>1</v>
      </c>
      <c r="C175" s="50">
        <v>7390</v>
      </c>
      <c r="D175" s="4" t="s">
        <v>15</v>
      </c>
      <c r="E175" s="50">
        <v>8550</v>
      </c>
      <c r="F175" s="46" t="s">
        <v>3</v>
      </c>
      <c r="G175" s="47">
        <v>98.4</v>
      </c>
      <c r="H175" s="48">
        <v>98.4</v>
      </c>
      <c r="I175" s="48">
        <v>98.5</v>
      </c>
      <c r="J175" s="48">
        <v>98.7</v>
      </c>
      <c r="K175" s="48">
        <v>98.1</v>
      </c>
      <c r="L175" s="48">
        <v>98.6</v>
      </c>
      <c r="M175" s="49">
        <v>97.9</v>
      </c>
    </row>
    <row r="176" spans="1:13" x14ac:dyDescent="0.15">
      <c r="A176" s="5"/>
      <c r="B176" s="45"/>
      <c r="C176" s="50"/>
      <c r="E176" s="50"/>
      <c r="F176" s="55" t="s">
        <v>20</v>
      </c>
      <c r="G176" s="89">
        <v>4173</v>
      </c>
      <c r="H176" s="71">
        <v>4208</v>
      </c>
      <c r="I176" s="71">
        <v>3896</v>
      </c>
      <c r="J176" s="71">
        <v>3308</v>
      </c>
      <c r="K176" s="71">
        <v>5063</v>
      </c>
      <c r="L176" s="71">
        <v>5470</v>
      </c>
      <c r="M176" s="87">
        <v>6908</v>
      </c>
    </row>
    <row r="177" spans="1:13" x14ac:dyDescent="0.15">
      <c r="A177" s="5"/>
      <c r="B177" s="45"/>
      <c r="C177" s="50"/>
      <c r="E177" s="50"/>
      <c r="F177" s="55" t="s">
        <v>28</v>
      </c>
      <c r="G177" s="83">
        <f>G173/G$4</f>
        <v>1.0095897709110282</v>
      </c>
      <c r="H177" s="84">
        <f t="shared" ref="H177:M177" si="28">H173/H$4</f>
        <v>0.98822645290581157</v>
      </c>
      <c r="I177" s="84">
        <f t="shared" si="28"/>
        <v>0.96042697214267114</v>
      </c>
      <c r="J177" s="84">
        <f t="shared" si="28"/>
        <v>0.99053404916643117</v>
      </c>
      <c r="K177" s="84">
        <f t="shared" si="28"/>
        <v>1.0292790045138465</v>
      </c>
      <c r="L177" s="84">
        <f t="shared" si="28"/>
        <v>0.91828533154722036</v>
      </c>
      <c r="M177" s="85">
        <f t="shared" si="28"/>
        <v>1.0210280373831775</v>
      </c>
    </row>
    <row r="178" spans="1:13" ht="16.5" thickBot="1" x14ac:dyDescent="0.2">
      <c r="A178" s="5"/>
      <c r="B178" s="45"/>
      <c r="C178" s="50"/>
      <c r="E178" s="50"/>
      <c r="F178" s="51" t="s">
        <v>22</v>
      </c>
      <c r="G178" s="52">
        <v>7390</v>
      </c>
      <c r="H178" s="53">
        <v>7720</v>
      </c>
      <c r="I178" s="53">
        <v>8070</v>
      </c>
      <c r="J178" s="53">
        <v>8190</v>
      </c>
      <c r="K178" s="53">
        <v>8390</v>
      </c>
      <c r="L178" s="53">
        <v>8610</v>
      </c>
      <c r="M178" s="54">
        <v>8550</v>
      </c>
    </row>
    <row r="179" spans="1:13" x14ac:dyDescent="0.15">
      <c r="A179" s="5"/>
      <c r="B179" s="16" t="s">
        <v>26</v>
      </c>
      <c r="C179" s="17"/>
      <c r="D179" s="18"/>
      <c r="E179" s="19"/>
      <c r="F179" s="20" t="s">
        <v>10</v>
      </c>
      <c r="G179" s="21">
        <v>9231</v>
      </c>
      <c r="H179" s="22">
        <v>9452</v>
      </c>
      <c r="I179" s="22">
        <v>8576</v>
      </c>
      <c r="J179" s="22">
        <v>7250</v>
      </c>
      <c r="K179" s="22">
        <v>10901</v>
      </c>
      <c r="L179" s="22">
        <v>14015</v>
      </c>
      <c r="M179" s="23">
        <v>12497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1.61</v>
      </c>
      <c r="H180" s="30">
        <v>1.64</v>
      </c>
      <c r="I180" s="30">
        <v>1.68</v>
      </c>
      <c r="J180" s="30">
        <v>1.78</v>
      </c>
      <c r="K180" s="30">
        <v>1.57</v>
      </c>
      <c r="L180" s="30">
        <v>1.52</v>
      </c>
      <c r="M180" s="31">
        <v>1.62</v>
      </c>
    </row>
    <row r="181" spans="1:13" x14ac:dyDescent="0.15">
      <c r="A181" s="5"/>
      <c r="B181" s="24" t="s">
        <v>1</v>
      </c>
      <c r="C181" s="32">
        <v>6210</v>
      </c>
      <c r="D181" s="26" t="s">
        <v>15</v>
      </c>
      <c r="E181" s="32">
        <v>6740</v>
      </c>
      <c r="F181" s="28" t="s">
        <v>3</v>
      </c>
      <c r="G181" s="29">
        <v>100</v>
      </c>
      <c r="H181" s="30">
        <v>100</v>
      </c>
      <c r="I181" s="30">
        <v>99.9</v>
      </c>
      <c r="J181" s="30">
        <v>99.4</v>
      </c>
      <c r="K181" s="30">
        <v>100.3</v>
      </c>
      <c r="L181" s="30">
        <v>99.7</v>
      </c>
      <c r="M181" s="31">
        <v>99.2</v>
      </c>
    </row>
    <row r="182" spans="1:13" x14ac:dyDescent="0.15">
      <c r="A182" s="5"/>
      <c r="B182" s="24"/>
      <c r="C182" s="32"/>
      <c r="D182" s="26"/>
      <c r="E182" s="32"/>
      <c r="F182" s="56" t="s">
        <v>21</v>
      </c>
      <c r="G182" s="57">
        <v>979</v>
      </c>
      <c r="H182" s="58">
        <v>992</v>
      </c>
      <c r="I182" s="70">
        <v>1212</v>
      </c>
      <c r="J182" s="70">
        <v>1718</v>
      </c>
      <c r="K182" s="58">
        <v>408</v>
      </c>
      <c r="L182" s="70">
        <v>2411</v>
      </c>
      <c r="M182" s="86">
        <v>3446</v>
      </c>
    </row>
    <row r="183" spans="1:13" x14ac:dyDescent="0.15">
      <c r="A183" s="5"/>
      <c r="B183" s="24"/>
      <c r="C183" s="32"/>
      <c r="D183" s="26"/>
      <c r="E183" s="32"/>
      <c r="F183" s="56" t="s">
        <v>28</v>
      </c>
      <c r="G183" s="80">
        <f>G179/G$4</f>
        <v>1.2294885455514117</v>
      </c>
      <c r="H183" s="81">
        <f t="shared" ref="H183:M183" si="29">H179/H$4</f>
        <v>1.1838677354709419</v>
      </c>
      <c r="I183" s="81">
        <f t="shared" si="29"/>
        <v>1.1163759437646446</v>
      </c>
      <c r="J183" s="81">
        <f t="shared" si="29"/>
        <v>1.024300649901102</v>
      </c>
      <c r="K183" s="81">
        <f t="shared" si="29"/>
        <v>1.3298767841893375</v>
      </c>
      <c r="L183" s="81">
        <f t="shared" si="29"/>
        <v>1.1733924983255191</v>
      </c>
      <c r="M183" s="82">
        <f t="shared" si="29"/>
        <v>1.1679439252336448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22</v>
      </c>
      <c r="G184" s="34">
        <v>6210</v>
      </c>
      <c r="H184" s="35">
        <v>6510</v>
      </c>
      <c r="I184" s="35">
        <v>6500</v>
      </c>
      <c r="J184" s="35">
        <v>6410</v>
      </c>
      <c r="K184" s="35">
        <v>6580</v>
      </c>
      <c r="L184" s="35">
        <v>6800</v>
      </c>
      <c r="M184" s="36">
        <v>6740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175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0"/>
  <dimension ref="A1:M268"/>
  <sheetViews>
    <sheetView showGridLines="0" zoomScale="85" zoomScaleNormal="85" workbookViewId="0">
      <pane ySplit="4" topLeftCell="A5" activePane="bottomLeft" state="frozen"/>
      <selection pane="bottomLeft" activeCell="N23" sqref="N2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46111</v>
      </c>
      <c r="H3" s="11">
        <v>46112</v>
      </c>
      <c r="I3" s="11">
        <v>46113</v>
      </c>
      <c r="J3" s="11">
        <v>46114</v>
      </c>
      <c r="K3" s="11">
        <v>46115</v>
      </c>
      <c r="L3" s="11">
        <v>46116</v>
      </c>
      <c r="M3" s="12">
        <v>46117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7362</v>
      </c>
      <c r="H4" s="14">
        <v>8448</v>
      </c>
      <c r="I4" s="14">
        <v>7839</v>
      </c>
      <c r="J4" s="14">
        <v>7089</v>
      </c>
      <c r="K4" s="14">
        <v>7686</v>
      </c>
      <c r="L4" s="14">
        <v>12471</v>
      </c>
      <c r="M4" s="15">
        <v>11289</v>
      </c>
    </row>
    <row r="5" spans="1:13" x14ac:dyDescent="0.15">
      <c r="A5" s="5"/>
      <c r="B5" s="16" t="s">
        <v>156</v>
      </c>
      <c r="C5" s="17"/>
      <c r="D5" s="18"/>
      <c r="E5" s="19"/>
      <c r="F5" s="20" t="s">
        <v>10</v>
      </c>
      <c r="G5" s="21">
        <v>19817</v>
      </c>
      <c r="H5" s="22">
        <v>23890</v>
      </c>
      <c r="I5" s="22">
        <v>20470</v>
      </c>
      <c r="J5" s="22">
        <v>18994</v>
      </c>
      <c r="K5" s="22">
        <v>19776</v>
      </c>
      <c r="L5" s="22">
        <v>24636</v>
      </c>
      <c r="M5" s="23">
        <v>23360</v>
      </c>
    </row>
    <row r="6" spans="1:13" x14ac:dyDescent="0.15">
      <c r="A6" s="5"/>
      <c r="B6" s="24" t="s">
        <v>0</v>
      </c>
      <c r="C6" s="25">
        <v>46083</v>
      </c>
      <c r="D6" s="26"/>
      <c r="E6" s="27"/>
      <c r="F6" s="28" t="s">
        <v>2</v>
      </c>
      <c r="G6" s="29">
        <v>3.23</v>
      </c>
      <c r="H6" s="30">
        <v>2.85</v>
      </c>
      <c r="I6" s="30">
        <v>3.13</v>
      </c>
      <c r="J6" s="30">
        <v>3.36</v>
      </c>
      <c r="K6" s="30">
        <v>3.3</v>
      </c>
      <c r="L6" s="30">
        <v>2.75</v>
      </c>
      <c r="M6" s="31">
        <v>2.94</v>
      </c>
    </row>
    <row r="7" spans="1:13" x14ac:dyDescent="0.15">
      <c r="A7" s="5"/>
      <c r="B7" s="24" t="s">
        <v>1</v>
      </c>
      <c r="C7" s="32">
        <v>16840</v>
      </c>
      <c r="D7" s="26" t="s">
        <v>15</v>
      </c>
      <c r="E7" s="32">
        <v>16680</v>
      </c>
      <c r="F7" s="28" t="s">
        <v>3</v>
      </c>
      <c r="G7" s="29">
        <v>98.8</v>
      </c>
      <c r="H7" s="30">
        <v>99.4</v>
      </c>
      <c r="I7" s="30">
        <v>99.2</v>
      </c>
      <c r="J7" s="30">
        <v>98.5</v>
      </c>
      <c r="K7" s="30">
        <v>98.8</v>
      </c>
      <c r="L7" s="30">
        <v>99.5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8495</v>
      </c>
      <c r="H8" s="70">
        <v>7291</v>
      </c>
      <c r="I8" s="70">
        <v>7175</v>
      </c>
      <c r="J8" s="70">
        <v>9391</v>
      </c>
      <c r="K8" s="70">
        <v>8721</v>
      </c>
      <c r="L8" s="70">
        <v>6603</v>
      </c>
      <c r="M8" s="86">
        <v>9829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2.691795707688128</v>
      </c>
      <c r="H9" s="75">
        <f t="shared" ref="H9:M9" si="0">H5/H$4</f>
        <v>2.8278882575757578</v>
      </c>
      <c r="I9" s="75">
        <f t="shared" si="0"/>
        <v>2.6113024620487306</v>
      </c>
      <c r="J9" s="75">
        <f t="shared" si="0"/>
        <v>2.67936239243899</v>
      </c>
      <c r="K9" s="75">
        <f t="shared" si="0"/>
        <v>2.5729898516783765</v>
      </c>
      <c r="L9" s="75">
        <f t="shared" si="0"/>
        <v>1.9754630743324513</v>
      </c>
      <c r="M9" s="76">
        <f t="shared" si="0"/>
        <v>2.0692709717424043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16840</v>
      </c>
      <c r="H10" s="35">
        <v>16850</v>
      </c>
      <c r="I10" s="35">
        <v>16780</v>
      </c>
      <c r="J10" s="35">
        <v>16480</v>
      </c>
      <c r="K10" s="35">
        <v>16850</v>
      </c>
      <c r="L10" s="35">
        <v>16870</v>
      </c>
      <c r="M10" s="36">
        <v>16680</v>
      </c>
    </row>
    <row r="11" spans="1:13" x14ac:dyDescent="0.15">
      <c r="A11" s="5"/>
      <c r="B11" s="37" t="s">
        <v>157</v>
      </c>
      <c r="C11" s="38"/>
      <c r="D11" s="39"/>
      <c r="E11" s="40"/>
      <c r="F11" s="41" t="s">
        <v>10</v>
      </c>
      <c r="G11" s="42">
        <v>10569</v>
      </c>
      <c r="H11" s="43">
        <v>11091</v>
      </c>
      <c r="I11" s="43">
        <v>11130</v>
      </c>
      <c r="J11" s="43">
        <v>10584</v>
      </c>
      <c r="K11" s="43">
        <v>10925</v>
      </c>
      <c r="L11" s="43">
        <v>15376</v>
      </c>
      <c r="M11" s="44">
        <v>13501</v>
      </c>
    </row>
    <row r="12" spans="1:13" x14ac:dyDescent="0.15">
      <c r="A12" s="5"/>
      <c r="B12" s="45" t="s">
        <v>0</v>
      </c>
      <c r="C12" s="3">
        <v>46083</v>
      </c>
      <c r="F12" s="46" t="s">
        <v>2</v>
      </c>
      <c r="G12" s="47">
        <v>2.23</v>
      </c>
      <c r="H12" s="48">
        <v>2.1800000000000002</v>
      </c>
      <c r="I12" s="48">
        <v>2.17</v>
      </c>
      <c r="J12" s="48">
        <v>2.23</v>
      </c>
      <c r="K12" s="48">
        <v>2.25</v>
      </c>
      <c r="L12" s="48">
        <v>1.9</v>
      </c>
      <c r="M12" s="49">
        <v>2.0099999999999998</v>
      </c>
    </row>
    <row r="13" spans="1:13" x14ac:dyDescent="0.15">
      <c r="A13" s="5"/>
      <c r="B13" s="45" t="s">
        <v>1</v>
      </c>
      <c r="C13" s="50">
        <v>3060</v>
      </c>
      <c r="D13" s="4" t="s">
        <v>15</v>
      </c>
      <c r="E13" s="50">
        <v>3020</v>
      </c>
      <c r="F13" s="46" t="s">
        <v>3</v>
      </c>
      <c r="G13" s="47">
        <v>99.7</v>
      </c>
      <c r="H13" s="48">
        <v>99.5</v>
      </c>
      <c r="I13" s="48">
        <v>99.5</v>
      </c>
      <c r="J13" s="48">
        <v>99.7</v>
      </c>
      <c r="K13" s="48">
        <v>99.6</v>
      </c>
      <c r="L13" s="48">
        <v>99.9</v>
      </c>
      <c r="M13" s="49">
        <v>99.7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1911</v>
      </c>
      <c r="H14" s="71">
        <v>2347</v>
      </c>
      <c r="I14" s="71">
        <v>2424</v>
      </c>
      <c r="J14" s="71">
        <v>1894</v>
      </c>
      <c r="K14" s="71">
        <v>2283</v>
      </c>
      <c r="L14" s="71">
        <v>1877</v>
      </c>
      <c r="M14" s="87">
        <v>2239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1.4356153219233905</v>
      </c>
      <c r="H15" s="78">
        <f t="shared" ref="H15:M15" si="1">H11/H$4</f>
        <v>1.3128551136363635</v>
      </c>
      <c r="I15" s="78">
        <f t="shared" si="1"/>
        <v>1.4198239571373901</v>
      </c>
      <c r="J15" s="78">
        <f t="shared" si="1"/>
        <v>1.4930173508252222</v>
      </c>
      <c r="K15" s="78">
        <f t="shared" si="1"/>
        <v>1.4214155607598231</v>
      </c>
      <c r="L15" s="78">
        <f t="shared" si="1"/>
        <v>1.2329404217785263</v>
      </c>
      <c r="M15" s="79">
        <f t="shared" si="1"/>
        <v>1.1959429533173886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3060</v>
      </c>
      <c r="H16" s="53">
        <v>3050</v>
      </c>
      <c r="I16" s="53">
        <v>3040</v>
      </c>
      <c r="J16" s="53">
        <v>2990</v>
      </c>
      <c r="K16" s="53">
        <v>3060</v>
      </c>
      <c r="L16" s="53">
        <v>3060</v>
      </c>
      <c r="M16" s="54">
        <v>3020</v>
      </c>
    </row>
    <row r="17" spans="1:13" x14ac:dyDescent="0.15">
      <c r="A17" s="5"/>
      <c r="B17" s="16" t="s">
        <v>149</v>
      </c>
      <c r="C17" s="17"/>
      <c r="D17" s="18"/>
      <c r="E17" s="19"/>
      <c r="F17" s="20" t="s">
        <v>10</v>
      </c>
      <c r="G17" s="21">
        <v>11285</v>
      </c>
      <c r="H17" s="22">
        <v>13144</v>
      </c>
      <c r="I17" s="22">
        <v>12443</v>
      </c>
      <c r="J17" s="22">
        <v>10477</v>
      </c>
      <c r="K17" s="22">
        <v>10957</v>
      </c>
      <c r="L17" s="22">
        <v>18410</v>
      </c>
      <c r="M17" s="23">
        <v>16359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3.45</v>
      </c>
      <c r="H18" s="30">
        <v>3.44</v>
      </c>
      <c r="I18" s="30">
        <v>3.29</v>
      </c>
      <c r="J18" s="30">
        <v>3.53</v>
      </c>
      <c r="K18" s="30">
        <v>3.51</v>
      </c>
      <c r="L18" s="30">
        <v>3.06</v>
      </c>
      <c r="M18" s="31">
        <v>3.24</v>
      </c>
    </row>
    <row r="19" spans="1:13" x14ac:dyDescent="0.15">
      <c r="A19" s="5"/>
      <c r="B19" s="24" t="s">
        <v>1</v>
      </c>
      <c r="C19" s="32">
        <v>7270</v>
      </c>
      <c r="D19" s="26" t="s">
        <v>15</v>
      </c>
      <c r="E19" s="32">
        <v>7180</v>
      </c>
      <c r="F19" s="28" t="s">
        <v>3</v>
      </c>
      <c r="G19" s="29">
        <v>98.3</v>
      </c>
      <c r="H19" s="30">
        <v>98.3</v>
      </c>
      <c r="I19" s="30">
        <v>99.6</v>
      </c>
      <c r="J19" s="30">
        <v>98.6</v>
      </c>
      <c r="K19" s="30">
        <v>98.4</v>
      </c>
      <c r="L19" s="30">
        <v>99.3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6337</v>
      </c>
      <c r="H20" s="70">
        <v>7370</v>
      </c>
      <c r="I20" s="70">
        <v>3609</v>
      </c>
      <c r="J20" s="70">
        <v>5159</v>
      </c>
      <c r="K20" s="70">
        <v>5776</v>
      </c>
      <c r="L20" s="70">
        <v>6172</v>
      </c>
      <c r="M20" s="86">
        <v>9063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1.532871502309155</v>
      </c>
      <c r="H21" s="81">
        <f t="shared" ref="H21:M21" si="2">H17/H$4</f>
        <v>1.5558712121212122</v>
      </c>
      <c r="I21" s="81">
        <f t="shared" si="2"/>
        <v>1.5873198112004083</v>
      </c>
      <c r="J21" s="81">
        <f t="shared" si="2"/>
        <v>1.4779235435181266</v>
      </c>
      <c r="K21" s="81">
        <f t="shared" si="2"/>
        <v>1.4255789747593026</v>
      </c>
      <c r="L21" s="81">
        <f t="shared" si="2"/>
        <v>1.4762248416325876</v>
      </c>
      <c r="M21" s="82">
        <f t="shared" si="2"/>
        <v>1.4491097528567631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7270</v>
      </c>
      <c r="H22" s="35">
        <v>7270</v>
      </c>
      <c r="I22" s="35">
        <v>7230</v>
      </c>
      <c r="J22" s="35">
        <v>7050</v>
      </c>
      <c r="K22" s="35">
        <v>7250</v>
      </c>
      <c r="L22" s="35">
        <v>7270</v>
      </c>
      <c r="M22" s="36">
        <v>7180</v>
      </c>
    </row>
    <row r="23" spans="1:13" x14ac:dyDescent="0.15">
      <c r="A23" s="5"/>
      <c r="B23" s="37" t="s">
        <v>150</v>
      </c>
      <c r="C23" s="38"/>
      <c r="D23" s="39"/>
      <c r="E23" s="40"/>
      <c r="F23" s="41" t="s">
        <v>10</v>
      </c>
      <c r="G23" s="42">
        <v>12273</v>
      </c>
      <c r="H23" s="43">
        <v>17573</v>
      </c>
      <c r="I23" s="43">
        <v>12750</v>
      </c>
      <c r="J23" s="43">
        <v>11624</v>
      </c>
      <c r="K23" s="43">
        <v>12380</v>
      </c>
      <c r="L23" s="43">
        <v>18709</v>
      </c>
      <c r="M23" s="44">
        <v>16661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3.35</v>
      </c>
      <c r="H24" s="48">
        <v>2.99</v>
      </c>
      <c r="I24" s="48">
        <v>3.28</v>
      </c>
      <c r="J24" s="48">
        <v>3.5</v>
      </c>
      <c r="K24" s="48">
        <v>3.43</v>
      </c>
      <c r="L24" s="48">
        <v>2.91</v>
      </c>
      <c r="M24" s="49">
        <v>3.14</v>
      </c>
    </row>
    <row r="25" spans="1:13" x14ac:dyDescent="0.15">
      <c r="A25" s="5"/>
      <c r="B25" s="45" t="s">
        <v>1</v>
      </c>
      <c r="C25" s="50">
        <v>4340</v>
      </c>
      <c r="D25" s="4" t="s">
        <v>15</v>
      </c>
      <c r="E25" s="50">
        <v>4300</v>
      </c>
      <c r="F25" s="46" t="s">
        <v>3</v>
      </c>
      <c r="G25" s="47">
        <v>99.2</v>
      </c>
      <c r="H25" s="48">
        <v>98.8</v>
      </c>
      <c r="I25" s="48">
        <v>99.4</v>
      </c>
      <c r="J25" s="48">
        <v>98.1</v>
      </c>
      <c r="K25" s="48">
        <v>98.6</v>
      </c>
      <c r="L25" s="48">
        <v>99.4</v>
      </c>
      <c r="M25" s="49">
        <v>97.9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4572</v>
      </c>
      <c r="H26" s="71">
        <v>7482</v>
      </c>
      <c r="I26" s="71">
        <v>4142</v>
      </c>
      <c r="J26" s="71">
        <v>6772</v>
      </c>
      <c r="K26" s="71">
        <v>5930</v>
      </c>
      <c r="L26" s="71">
        <v>5746</v>
      </c>
      <c r="M26" s="87">
        <v>10029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1.6670741646291769</v>
      </c>
      <c r="H27" s="84">
        <f t="shared" ref="H27:M27" si="3">H23/H$4</f>
        <v>2.0801373106060606</v>
      </c>
      <c r="I27" s="84">
        <f t="shared" si="3"/>
        <v>1.6264829697665519</v>
      </c>
      <c r="J27" s="84">
        <f t="shared" si="3"/>
        <v>1.6397235153054028</v>
      </c>
      <c r="K27" s="84">
        <f t="shared" si="3"/>
        <v>1.6107207910486598</v>
      </c>
      <c r="L27" s="84">
        <f t="shared" si="3"/>
        <v>1.5002004650789833</v>
      </c>
      <c r="M27" s="85">
        <f t="shared" si="3"/>
        <v>1.4758614580565153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4340</v>
      </c>
      <c r="H28" s="53">
        <v>4350</v>
      </c>
      <c r="I28" s="53">
        <v>4310</v>
      </c>
      <c r="J28" s="53">
        <v>4240</v>
      </c>
      <c r="K28" s="53">
        <v>4330</v>
      </c>
      <c r="L28" s="53">
        <v>4350</v>
      </c>
      <c r="M28" s="54">
        <v>4300</v>
      </c>
    </row>
    <row r="29" spans="1:13" x14ac:dyDescent="0.15">
      <c r="A29" s="5"/>
      <c r="B29" s="16" t="s">
        <v>151</v>
      </c>
      <c r="C29" s="17"/>
      <c r="D29" s="18"/>
      <c r="E29" s="19"/>
      <c r="F29" s="20" t="s">
        <v>10</v>
      </c>
      <c r="G29" s="21">
        <v>3804</v>
      </c>
      <c r="H29" s="22">
        <v>5033</v>
      </c>
      <c r="I29" s="22">
        <v>4091</v>
      </c>
      <c r="J29" s="22">
        <v>3449</v>
      </c>
      <c r="K29" s="22">
        <v>3456</v>
      </c>
      <c r="L29" s="22">
        <v>8413</v>
      </c>
      <c r="M29" s="23">
        <v>6564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4.63</v>
      </c>
      <c r="H30" s="30">
        <v>4.5999999999999996</v>
      </c>
      <c r="I30" s="30">
        <v>4.6399999999999997</v>
      </c>
      <c r="J30" s="30">
        <v>4.76</v>
      </c>
      <c r="K30" s="30">
        <v>4.75</v>
      </c>
      <c r="L30" s="30">
        <v>4.34</v>
      </c>
      <c r="M30" s="31">
        <v>4.42</v>
      </c>
    </row>
    <row r="31" spans="1:13" x14ac:dyDescent="0.15">
      <c r="A31" s="5"/>
      <c r="B31" s="24" t="s">
        <v>1</v>
      </c>
      <c r="C31" s="32">
        <v>3780</v>
      </c>
      <c r="D31" s="26" t="s">
        <v>15</v>
      </c>
      <c r="E31" s="32">
        <v>3710</v>
      </c>
      <c r="F31" s="28" t="s">
        <v>3</v>
      </c>
      <c r="G31" s="29">
        <v>97.8</v>
      </c>
      <c r="H31" s="30">
        <v>97.1</v>
      </c>
      <c r="I31" s="30">
        <v>97.9</v>
      </c>
      <c r="J31" s="30">
        <v>96.9</v>
      </c>
      <c r="K31" s="30">
        <v>97.8</v>
      </c>
      <c r="L31" s="30">
        <v>97.4</v>
      </c>
      <c r="M31" s="31">
        <v>97.8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2750</v>
      </c>
      <c r="H32" s="70">
        <v>4331</v>
      </c>
      <c r="I32" s="70">
        <v>2901</v>
      </c>
      <c r="J32" s="70">
        <v>3156</v>
      </c>
      <c r="K32" s="70">
        <v>2552</v>
      </c>
      <c r="L32" s="70">
        <v>6569</v>
      </c>
      <c r="M32" s="86">
        <v>4657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0.51670741646291773</v>
      </c>
      <c r="H33" s="81">
        <f t="shared" ref="H33:M33" si="4">H29/H$4</f>
        <v>0.59576231060606055</v>
      </c>
      <c r="I33" s="81">
        <f t="shared" si="4"/>
        <v>0.521877790534507</v>
      </c>
      <c r="J33" s="81">
        <f t="shared" si="4"/>
        <v>0.48652842431936805</v>
      </c>
      <c r="K33" s="81">
        <f t="shared" si="4"/>
        <v>0.44964871194379391</v>
      </c>
      <c r="L33" s="81">
        <f t="shared" si="4"/>
        <v>0.67460508379440298</v>
      </c>
      <c r="M33" s="82">
        <f t="shared" si="4"/>
        <v>0.58145096997076795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3780</v>
      </c>
      <c r="H34" s="35">
        <v>3790</v>
      </c>
      <c r="I34" s="35">
        <v>3730</v>
      </c>
      <c r="J34" s="35">
        <v>3650</v>
      </c>
      <c r="K34" s="35">
        <v>3680</v>
      </c>
      <c r="L34" s="35">
        <v>3750</v>
      </c>
      <c r="M34" s="36">
        <v>3710</v>
      </c>
    </row>
    <row r="35" spans="1:13" x14ac:dyDescent="0.15">
      <c r="A35" s="5"/>
      <c r="B35" s="37" t="s">
        <v>152</v>
      </c>
      <c r="C35" s="38"/>
      <c r="D35" s="39"/>
      <c r="E35" s="40"/>
      <c r="F35" s="41" t="s">
        <v>10</v>
      </c>
      <c r="G35" s="42">
        <v>8628</v>
      </c>
      <c r="H35" s="43">
        <v>8901</v>
      </c>
      <c r="I35" s="43">
        <v>8843</v>
      </c>
      <c r="J35" s="43">
        <v>8243</v>
      </c>
      <c r="K35" s="43">
        <v>9027</v>
      </c>
      <c r="L35" s="43">
        <v>13524</v>
      </c>
      <c r="M35" s="44">
        <v>11630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1.85</v>
      </c>
      <c r="H36" s="48">
        <v>1.89</v>
      </c>
      <c r="I36" s="48">
        <v>1.86</v>
      </c>
      <c r="J36" s="48">
        <v>1.93</v>
      </c>
      <c r="K36" s="48">
        <v>1.92</v>
      </c>
      <c r="L36" s="48">
        <v>1.66</v>
      </c>
      <c r="M36" s="49">
        <v>1.75</v>
      </c>
    </row>
    <row r="37" spans="1:13" x14ac:dyDescent="0.15">
      <c r="A37" s="5"/>
      <c r="B37" s="45" t="s">
        <v>1</v>
      </c>
      <c r="C37" s="50">
        <v>5130</v>
      </c>
      <c r="D37" s="4" t="s">
        <v>15</v>
      </c>
      <c r="E37" s="50">
        <v>5090</v>
      </c>
      <c r="F37" s="46" t="s">
        <v>3</v>
      </c>
      <c r="G37" s="47">
        <v>99.4</v>
      </c>
      <c r="H37" s="48">
        <v>99</v>
      </c>
      <c r="I37" s="48">
        <v>99</v>
      </c>
      <c r="J37" s="48">
        <v>99.3</v>
      </c>
      <c r="K37" s="48">
        <v>99.2</v>
      </c>
      <c r="L37" s="48">
        <v>99.2</v>
      </c>
      <c r="M37" s="49">
        <v>99.2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1869</v>
      </c>
      <c r="H38" s="71">
        <v>2806</v>
      </c>
      <c r="I38" s="71">
        <v>2662</v>
      </c>
      <c r="J38" s="71">
        <v>2025</v>
      </c>
      <c r="K38" s="71">
        <v>2346</v>
      </c>
      <c r="L38" s="71">
        <v>3349</v>
      </c>
      <c r="M38" s="87">
        <v>3141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1.1719641401792991</v>
      </c>
      <c r="H39" s="84">
        <f t="shared" ref="H39:M39" si="5">H35/H$4</f>
        <v>1.0536221590909092</v>
      </c>
      <c r="I39" s="84">
        <f t="shared" si="5"/>
        <v>1.1280775609133817</v>
      </c>
      <c r="J39" s="84">
        <f t="shared" si="5"/>
        <v>1.1627874171251233</v>
      </c>
      <c r="K39" s="84">
        <f t="shared" si="5"/>
        <v>1.1744730679156909</v>
      </c>
      <c r="L39" s="84">
        <f t="shared" si="5"/>
        <v>1.0844358912677412</v>
      </c>
      <c r="M39" s="85">
        <f t="shared" si="5"/>
        <v>1.0302063956063425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5130</v>
      </c>
      <c r="H40" s="53">
        <v>5110</v>
      </c>
      <c r="I40" s="53">
        <v>5090</v>
      </c>
      <c r="J40" s="53">
        <v>5020</v>
      </c>
      <c r="K40" s="53">
        <v>5120</v>
      </c>
      <c r="L40" s="53">
        <v>5130</v>
      </c>
      <c r="M40" s="54">
        <v>5090</v>
      </c>
    </row>
    <row r="41" spans="1:13" x14ac:dyDescent="0.15">
      <c r="A41" s="5"/>
      <c r="B41" s="16" t="s">
        <v>153</v>
      </c>
      <c r="C41" s="17"/>
      <c r="D41" s="18"/>
      <c r="E41" s="19"/>
      <c r="F41" s="20" t="s">
        <v>10</v>
      </c>
      <c r="G41" s="21">
        <v>4908</v>
      </c>
      <c r="H41" s="22">
        <v>5807</v>
      </c>
      <c r="I41" s="22">
        <v>5205</v>
      </c>
      <c r="J41" s="22">
        <v>4338</v>
      </c>
      <c r="K41" s="22">
        <v>4676</v>
      </c>
      <c r="L41" s="22">
        <v>9630</v>
      </c>
      <c r="M41" s="23">
        <v>8033</v>
      </c>
    </row>
    <row r="42" spans="1:13" x14ac:dyDescent="0.15">
      <c r="A42" s="5"/>
      <c r="B42" s="24" t="s">
        <v>0</v>
      </c>
      <c r="C42" s="25">
        <v>46055</v>
      </c>
      <c r="D42" s="26"/>
      <c r="E42" s="27"/>
      <c r="F42" s="28" t="s">
        <v>2</v>
      </c>
      <c r="G42" s="29">
        <v>3.64</v>
      </c>
      <c r="H42" s="30">
        <v>3.6</v>
      </c>
      <c r="I42" s="30">
        <v>3.58</v>
      </c>
      <c r="J42" s="30">
        <v>3.83</v>
      </c>
      <c r="K42" s="30">
        <v>3.69</v>
      </c>
      <c r="L42" s="30">
        <v>3.34</v>
      </c>
      <c r="M42" s="31">
        <v>3.46</v>
      </c>
    </row>
    <row r="43" spans="1:13" x14ac:dyDescent="0.15">
      <c r="A43" s="5"/>
      <c r="B43" s="24" t="s">
        <v>1</v>
      </c>
      <c r="C43" s="32">
        <v>2040</v>
      </c>
      <c r="D43" s="26" t="s">
        <v>15</v>
      </c>
      <c r="E43" s="32">
        <v>2060</v>
      </c>
      <c r="F43" s="28" t="s">
        <v>3</v>
      </c>
      <c r="G43" s="29">
        <v>98.1</v>
      </c>
      <c r="H43" s="30">
        <v>98</v>
      </c>
      <c r="I43" s="30">
        <v>98.9</v>
      </c>
      <c r="J43" s="30">
        <v>97.7</v>
      </c>
      <c r="K43" s="30">
        <v>97.8</v>
      </c>
      <c r="L43" s="30">
        <v>98.2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2945</v>
      </c>
      <c r="H44" s="70">
        <v>3697</v>
      </c>
      <c r="I44" s="70">
        <v>2205</v>
      </c>
      <c r="J44" s="70">
        <v>3014</v>
      </c>
      <c r="K44" s="70">
        <v>3074</v>
      </c>
      <c r="L44" s="70">
        <v>5534</v>
      </c>
      <c r="M44" s="86">
        <v>4020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0.66666666666666663</v>
      </c>
      <c r="H45" s="81">
        <f t="shared" ref="H45:M45" si="6">H41/H$4</f>
        <v>0.68738162878787878</v>
      </c>
      <c r="I45" s="81">
        <f t="shared" si="6"/>
        <v>0.6639877535399924</v>
      </c>
      <c r="J45" s="81">
        <f t="shared" si="6"/>
        <v>0.61193398222598394</v>
      </c>
      <c r="K45" s="81">
        <f t="shared" si="6"/>
        <v>0.60837887067395269</v>
      </c>
      <c r="L45" s="81">
        <f t="shared" si="6"/>
        <v>0.77219148424344475</v>
      </c>
      <c r="M45" s="82">
        <f t="shared" si="6"/>
        <v>0.71157764195234297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2040</v>
      </c>
      <c r="H46" s="35">
        <v>2080</v>
      </c>
      <c r="I46" s="35">
        <v>2020</v>
      </c>
      <c r="J46" s="35">
        <v>1920</v>
      </c>
      <c r="K46" s="35">
        <v>2030</v>
      </c>
      <c r="L46" s="35">
        <v>2070</v>
      </c>
      <c r="M46" s="36">
        <v>2060</v>
      </c>
    </row>
    <row r="47" spans="1:13" x14ac:dyDescent="0.15">
      <c r="A47" s="5"/>
      <c r="B47" s="37" t="s">
        <v>154</v>
      </c>
      <c r="C47" s="38"/>
      <c r="D47" s="39"/>
      <c r="E47" s="40"/>
      <c r="F47" s="41" t="s">
        <v>10</v>
      </c>
      <c r="G47" s="42">
        <v>17763</v>
      </c>
      <c r="H47" s="43">
        <v>17975</v>
      </c>
      <c r="I47" s="43">
        <v>16746</v>
      </c>
      <c r="J47" s="43">
        <v>16596</v>
      </c>
      <c r="K47" s="43">
        <v>17296</v>
      </c>
      <c r="L47" s="43">
        <v>21778</v>
      </c>
      <c r="M47" s="44">
        <v>20331</v>
      </c>
    </row>
    <row r="48" spans="1:13" x14ac:dyDescent="0.15">
      <c r="A48" s="5"/>
      <c r="B48" s="45" t="s">
        <v>0</v>
      </c>
      <c r="C48" s="3">
        <v>46055</v>
      </c>
      <c r="F48" s="46" t="s">
        <v>2</v>
      </c>
      <c r="G48" s="47">
        <v>1.62</v>
      </c>
      <c r="H48" s="48">
        <v>1.66</v>
      </c>
      <c r="I48" s="48">
        <v>1.65</v>
      </c>
      <c r="J48" s="48">
        <v>1.71</v>
      </c>
      <c r="K48" s="48">
        <v>1.68</v>
      </c>
      <c r="L48" s="48">
        <v>1.41</v>
      </c>
      <c r="M48" s="49">
        <v>1.47</v>
      </c>
    </row>
    <row r="49" spans="1:13" x14ac:dyDescent="0.15">
      <c r="A49" s="5"/>
      <c r="B49" s="45" t="s">
        <v>1</v>
      </c>
      <c r="C49" s="50">
        <v>900</v>
      </c>
      <c r="D49" s="4" t="s">
        <v>15</v>
      </c>
      <c r="E49" s="50">
        <v>890</v>
      </c>
      <c r="F49" s="46" t="s">
        <v>3</v>
      </c>
      <c r="G49" s="47">
        <v>100.8</v>
      </c>
      <c r="H49" s="48">
        <v>100</v>
      </c>
      <c r="I49" s="48">
        <v>100.7</v>
      </c>
      <c r="J49" s="48">
        <v>100.4</v>
      </c>
      <c r="K49" s="48">
        <v>100.9</v>
      </c>
      <c r="L49" s="48">
        <v>100.6</v>
      </c>
      <c r="M49" s="49">
        <v>100.8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-1283</v>
      </c>
      <c r="H50" s="71">
        <v>1637</v>
      </c>
      <c r="I50" s="61">
        <v>-884</v>
      </c>
      <c r="J50" s="61">
        <v>345</v>
      </c>
      <c r="K50" s="71">
        <v>-1372</v>
      </c>
      <c r="L50" s="61">
        <v>-690</v>
      </c>
      <c r="M50" s="87">
        <v>-1356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2.4127954360228201</v>
      </c>
      <c r="H51" s="84">
        <f t="shared" ref="H51:M51" si="7">H47/H$4</f>
        <v>2.1277225378787881</v>
      </c>
      <c r="I51" s="84">
        <f t="shared" si="7"/>
        <v>2.1362418675851513</v>
      </c>
      <c r="J51" s="84">
        <f t="shared" si="7"/>
        <v>2.3410918324164198</v>
      </c>
      <c r="K51" s="84">
        <f t="shared" si="7"/>
        <v>2.2503252667187095</v>
      </c>
      <c r="L51" s="84">
        <f t="shared" si="7"/>
        <v>1.74629139603881</v>
      </c>
      <c r="M51" s="85">
        <f t="shared" si="7"/>
        <v>1.8009566834972097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900</v>
      </c>
      <c r="H52" s="53">
        <v>900</v>
      </c>
      <c r="I52" s="53">
        <v>900</v>
      </c>
      <c r="J52" s="53">
        <v>890</v>
      </c>
      <c r="K52" s="53">
        <v>910</v>
      </c>
      <c r="L52" s="53">
        <v>900</v>
      </c>
      <c r="M52" s="54">
        <v>890</v>
      </c>
    </row>
    <row r="53" spans="1:13" x14ac:dyDescent="0.15">
      <c r="A53" s="5"/>
      <c r="B53" s="16" t="s">
        <v>145</v>
      </c>
      <c r="C53" s="17"/>
      <c r="D53" s="18"/>
      <c r="E53" s="19"/>
      <c r="F53" s="20" t="s">
        <v>10</v>
      </c>
      <c r="G53" s="21">
        <v>10253</v>
      </c>
      <c r="H53" s="22">
        <v>15365</v>
      </c>
      <c r="I53" s="22">
        <v>11575</v>
      </c>
      <c r="J53" s="22">
        <v>10093</v>
      </c>
      <c r="K53" s="22">
        <v>10541</v>
      </c>
      <c r="L53" s="22">
        <v>17022</v>
      </c>
      <c r="M53" s="23">
        <v>14550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3.67</v>
      </c>
      <c r="H54" s="30">
        <v>3.39</v>
      </c>
      <c r="I54" s="30">
        <v>3.53</v>
      </c>
      <c r="J54" s="30">
        <v>3.74</v>
      </c>
      <c r="K54" s="30">
        <v>3.7</v>
      </c>
      <c r="L54" s="30">
        <v>3.34</v>
      </c>
      <c r="M54" s="31">
        <v>3.52</v>
      </c>
    </row>
    <row r="55" spans="1:13" x14ac:dyDescent="0.15">
      <c r="A55" s="5"/>
      <c r="B55" s="24" t="s">
        <v>1</v>
      </c>
      <c r="C55" s="32">
        <v>22910</v>
      </c>
      <c r="D55" s="26" t="s">
        <v>15</v>
      </c>
      <c r="E55" s="32">
        <v>22670</v>
      </c>
      <c r="F55" s="28" t="s">
        <v>3</v>
      </c>
      <c r="G55" s="29">
        <v>99.9</v>
      </c>
      <c r="H55" s="30">
        <v>100</v>
      </c>
      <c r="I55" s="30">
        <v>100.4</v>
      </c>
      <c r="J55" s="30">
        <v>99.8</v>
      </c>
      <c r="K55" s="30">
        <v>99.7</v>
      </c>
      <c r="L55" s="30">
        <v>99.8</v>
      </c>
      <c r="M55" s="31">
        <v>99.2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2425</v>
      </c>
      <c r="H56" s="70">
        <v>3132</v>
      </c>
      <c r="I56" s="70">
        <v>1263</v>
      </c>
      <c r="J56" s="70">
        <v>2556</v>
      </c>
      <c r="K56" s="70">
        <v>2811</v>
      </c>
      <c r="L56" s="70">
        <v>3924</v>
      </c>
      <c r="M56" s="86">
        <v>5280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1.3926922032056506</v>
      </c>
      <c r="H57" s="81">
        <f t="shared" ref="H57:M57" si="8">H53/H$4</f>
        <v>1.8187736742424243</v>
      </c>
      <c r="I57" s="81">
        <f t="shared" si="8"/>
        <v>1.4765914019645363</v>
      </c>
      <c r="J57" s="81">
        <f t="shared" si="8"/>
        <v>1.4237551135562139</v>
      </c>
      <c r="K57" s="81">
        <f t="shared" si="8"/>
        <v>1.3714545927660682</v>
      </c>
      <c r="L57" s="81">
        <f t="shared" si="8"/>
        <v>1.364926629781092</v>
      </c>
      <c r="M57" s="82">
        <f t="shared" si="8"/>
        <v>1.288865267074143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22910</v>
      </c>
      <c r="H58" s="35">
        <v>22900</v>
      </c>
      <c r="I58" s="35">
        <v>22790</v>
      </c>
      <c r="J58" s="35">
        <v>22460</v>
      </c>
      <c r="K58" s="35">
        <v>22880</v>
      </c>
      <c r="L58" s="35">
        <v>22910</v>
      </c>
      <c r="M58" s="36">
        <v>22670</v>
      </c>
    </row>
    <row r="59" spans="1:13" x14ac:dyDescent="0.15">
      <c r="A59" s="5"/>
      <c r="B59" s="37" t="s">
        <v>146</v>
      </c>
      <c r="C59" s="38"/>
      <c r="D59" s="39"/>
      <c r="E59" s="40"/>
      <c r="F59" s="41" t="s">
        <v>10</v>
      </c>
      <c r="G59" s="42">
        <v>5858</v>
      </c>
      <c r="H59" s="43">
        <v>6875</v>
      </c>
      <c r="I59" s="43">
        <v>6302</v>
      </c>
      <c r="J59" s="43">
        <v>5219</v>
      </c>
      <c r="K59" s="43">
        <v>5598</v>
      </c>
      <c r="L59" s="43">
        <v>11596</v>
      </c>
      <c r="M59" s="44">
        <v>9752</v>
      </c>
    </row>
    <row r="60" spans="1:13" x14ac:dyDescent="0.15">
      <c r="A60" s="5"/>
      <c r="B60" s="45" t="s">
        <v>0</v>
      </c>
      <c r="C60" s="3">
        <v>46027</v>
      </c>
      <c r="F60" s="46" t="s">
        <v>2</v>
      </c>
      <c r="G60" s="47">
        <v>3.6</v>
      </c>
      <c r="H60" s="48">
        <v>3.63</v>
      </c>
      <c r="I60" s="48">
        <v>3.55</v>
      </c>
      <c r="J60" s="48">
        <v>3.67</v>
      </c>
      <c r="K60" s="48">
        <v>3.68</v>
      </c>
      <c r="L60" s="48">
        <v>3.4</v>
      </c>
      <c r="M60" s="49">
        <v>3.47</v>
      </c>
    </row>
    <row r="61" spans="1:13" x14ac:dyDescent="0.15">
      <c r="A61" s="5"/>
      <c r="B61" s="45" t="s">
        <v>1</v>
      </c>
      <c r="C61" s="50">
        <v>7930</v>
      </c>
      <c r="D61" s="4" t="s">
        <v>15</v>
      </c>
      <c r="E61" s="50">
        <v>7920</v>
      </c>
      <c r="F61" s="46" t="s">
        <v>3</v>
      </c>
      <c r="G61" s="47">
        <v>99.3</v>
      </c>
      <c r="H61" s="48">
        <v>99.3</v>
      </c>
      <c r="I61" s="48">
        <v>99.7</v>
      </c>
      <c r="J61" s="48">
        <v>99.3</v>
      </c>
      <c r="K61" s="48">
        <v>99.3</v>
      </c>
      <c r="L61" s="48">
        <v>99.2</v>
      </c>
      <c r="M61" s="49">
        <v>99.6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2162</v>
      </c>
      <c r="H62" s="71">
        <v>2527</v>
      </c>
      <c r="I62" s="71">
        <v>1741</v>
      </c>
      <c r="J62" s="71">
        <v>1874</v>
      </c>
      <c r="K62" s="71">
        <v>1985</v>
      </c>
      <c r="L62" s="71">
        <v>4281</v>
      </c>
      <c r="M62" s="87">
        <v>2766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0.79570768812822601</v>
      </c>
      <c r="H63" s="84">
        <f t="shared" ref="H63:M63" si="9">H59/H$4</f>
        <v>0.81380208333333337</v>
      </c>
      <c r="I63" s="84">
        <f t="shared" si="9"/>
        <v>0.80392907258578905</v>
      </c>
      <c r="J63" s="84">
        <f t="shared" si="9"/>
        <v>0.73621103117505993</v>
      </c>
      <c r="K63" s="84">
        <f t="shared" si="9"/>
        <v>0.72833723653395788</v>
      </c>
      <c r="L63" s="84">
        <f t="shared" si="9"/>
        <v>0.92983722235586563</v>
      </c>
      <c r="M63" s="85">
        <f t="shared" si="9"/>
        <v>0.863849765258216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7930</v>
      </c>
      <c r="H64" s="53">
        <v>7970</v>
      </c>
      <c r="I64" s="53">
        <v>7950</v>
      </c>
      <c r="J64" s="53">
        <v>7710</v>
      </c>
      <c r="K64" s="53">
        <v>7950</v>
      </c>
      <c r="L64" s="53">
        <v>8020</v>
      </c>
      <c r="M64" s="54">
        <v>7920</v>
      </c>
    </row>
    <row r="65" spans="1:13" x14ac:dyDescent="0.15">
      <c r="A65" s="5"/>
      <c r="B65" s="16" t="s">
        <v>147</v>
      </c>
      <c r="C65" s="17"/>
      <c r="D65" s="18"/>
      <c r="E65" s="19"/>
      <c r="F65" s="20" t="s">
        <v>10</v>
      </c>
      <c r="G65" s="21">
        <v>11043</v>
      </c>
      <c r="H65" s="22">
        <v>10018</v>
      </c>
      <c r="I65" s="22">
        <v>11252</v>
      </c>
      <c r="J65" s="22">
        <v>9614</v>
      </c>
      <c r="K65" s="22">
        <v>11126</v>
      </c>
      <c r="L65" s="22">
        <v>16779</v>
      </c>
      <c r="M65" s="23">
        <v>15467</v>
      </c>
    </row>
    <row r="66" spans="1:13" x14ac:dyDescent="0.15">
      <c r="A66" s="5"/>
      <c r="B66" s="24" t="s">
        <v>0</v>
      </c>
      <c r="C66" s="25">
        <v>46027</v>
      </c>
      <c r="D66" s="26"/>
      <c r="E66" s="27"/>
      <c r="F66" s="28" t="s">
        <v>2</v>
      </c>
      <c r="G66" s="29">
        <v>1.83</v>
      </c>
      <c r="H66" s="30">
        <v>1.98</v>
      </c>
      <c r="I66" s="30">
        <v>1.85</v>
      </c>
      <c r="J66" s="30">
        <v>1.99</v>
      </c>
      <c r="K66" s="30">
        <v>1.87</v>
      </c>
      <c r="L66" s="30">
        <v>1.67</v>
      </c>
      <c r="M66" s="31">
        <v>1.74</v>
      </c>
    </row>
    <row r="67" spans="1:13" x14ac:dyDescent="0.15">
      <c r="A67" s="5"/>
      <c r="B67" s="24" t="s">
        <v>1</v>
      </c>
      <c r="C67" s="32">
        <v>4310</v>
      </c>
      <c r="D67" s="26" t="s">
        <v>15</v>
      </c>
      <c r="E67" s="32">
        <v>4330</v>
      </c>
      <c r="F67" s="28" t="s">
        <v>3</v>
      </c>
      <c r="G67" s="29">
        <v>99.6</v>
      </c>
      <c r="H67" s="30">
        <v>99</v>
      </c>
      <c r="I67" s="30">
        <v>99.8</v>
      </c>
      <c r="J67" s="30">
        <v>99.6</v>
      </c>
      <c r="K67" s="30">
        <v>100</v>
      </c>
      <c r="L67" s="30">
        <v>99.8</v>
      </c>
      <c r="M67" s="31">
        <v>99.5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2400</v>
      </c>
      <c r="H68" s="70">
        <v>3389</v>
      </c>
      <c r="I68" s="70">
        <v>1960</v>
      </c>
      <c r="J68" s="70">
        <v>2098</v>
      </c>
      <c r="K68" s="70">
        <v>1552</v>
      </c>
      <c r="L68" s="70">
        <v>2820</v>
      </c>
      <c r="M68" s="86">
        <v>3439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1.5</v>
      </c>
      <c r="H69" s="81">
        <f t="shared" ref="H69:M69" si="10">H65/H$4</f>
        <v>1.185842803030303</v>
      </c>
      <c r="I69" s="81">
        <f t="shared" si="10"/>
        <v>1.4353871667304503</v>
      </c>
      <c r="J69" s="81">
        <f t="shared" si="10"/>
        <v>1.3561856397235152</v>
      </c>
      <c r="K69" s="81">
        <f t="shared" si="10"/>
        <v>1.4475670049440541</v>
      </c>
      <c r="L69" s="81">
        <f t="shared" si="10"/>
        <v>1.3454414241039212</v>
      </c>
      <c r="M69" s="82">
        <f t="shared" si="10"/>
        <v>1.3700947825316681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4310</v>
      </c>
      <c r="H70" s="35">
        <v>4340</v>
      </c>
      <c r="I70" s="35">
        <v>4310</v>
      </c>
      <c r="J70" s="35">
        <v>4090</v>
      </c>
      <c r="K70" s="35">
        <v>4320</v>
      </c>
      <c r="L70" s="35">
        <v>4320</v>
      </c>
      <c r="M70" s="36">
        <v>4330</v>
      </c>
    </row>
    <row r="71" spans="1:13" x14ac:dyDescent="0.15">
      <c r="A71" s="5"/>
      <c r="B71" s="37" t="s">
        <v>140</v>
      </c>
      <c r="C71" s="38"/>
      <c r="D71" s="39"/>
      <c r="E71" s="40"/>
      <c r="F71" s="41" t="s">
        <v>10</v>
      </c>
      <c r="G71" s="42">
        <v>5890</v>
      </c>
      <c r="H71" s="43">
        <v>6433</v>
      </c>
      <c r="I71" s="43">
        <v>6263</v>
      </c>
      <c r="J71" s="43">
        <v>5605</v>
      </c>
      <c r="K71" s="43">
        <v>5954</v>
      </c>
      <c r="L71" s="43">
        <v>10564</v>
      </c>
      <c r="M71" s="44">
        <v>9824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4.3600000000000003</v>
      </c>
      <c r="H72" s="48">
        <v>4.3899999999999997</v>
      </c>
      <c r="I72" s="48">
        <v>4.38</v>
      </c>
      <c r="J72" s="48">
        <v>4.46</v>
      </c>
      <c r="K72" s="48">
        <v>4.4400000000000004</v>
      </c>
      <c r="L72" s="48">
        <v>4.22</v>
      </c>
      <c r="M72" s="49">
        <v>4.2</v>
      </c>
    </row>
    <row r="73" spans="1:13" x14ac:dyDescent="0.15">
      <c r="A73" s="5"/>
      <c r="B73" s="45" t="s">
        <v>1</v>
      </c>
      <c r="C73" s="50">
        <v>10560</v>
      </c>
      <c r="D73" s="4" t="s">
        <v>15</v>
      </c>
      <c r="E73" s="50">
        <v>10500</v>
      </c>
      <c r="F73" s="46" t="s">
        <v>3</v>
      </c>
      <c r="G73" s="47">
        <v>99.5</v>
      </c>
      <c r="H73" s="48">
        <v>99.1</v>
      </c>
      <c r="I73" s="48">
        <v>98.9</v>
      </c>
      <c r="J73" s="48">
        <v>99.3</v>
      </c>
      <c r="K73" s="48">
        <v>98.8</v>
      </c>
      <c r="L73" s="48">
        <v>98.7</v>
      </c>
      <c r="M73" s="49">
        <v>98.9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2035</v>
      </c>
      <c r="H74" s="71">
        <v>2818</v>
      </c>
      <c r="I74" s="71">
        <v>2962</v>
      </c>
      <c r="J74" s="71">
        <v>2283</v>
      </c>
      <c r="K74" s="71">
        <v>3002</v>
      </c>
      <c r="L74" s="71">
        <v>5378</v>
      </c>
      <c r="M74" s="87">
        <v>4622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0.80005433306166807</v>
      </c>
      <c r="H75" s="84">
        <f t="shared" ref="H75:M75" si="11">H71/H$4</f>
        <v>0.76148200757575757</v>
      </c>
      <c r="I75" s="84">
        <f t="shared" si="11"/>
        <v>0.79895394820767951</v>
      </c>
      <c r="J75" s="84">
        <f t="shared" si="11"/>
        <v>0.79066158837635769</v>
      </c>
      <c r="K75" s="84">
        <f t="shared" si="11"/>
        <v>0.77465521727816811</v>
      </c>
      <c r="L75" s="84">
        <f t="shared" si="11"/>
        <v>0.84708523775158362</v>
      </c>
      <c r="M75" s="85">
        <f t="shared" si="11"/>
        <v>0.87022765523961376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10560</v>
      </c>
      <c r="H76" s="53">
        <v>10610</v>
      </c>
      <c r="I76" s="53">
        <v>10550</v>
      </c>
      <c r="J76" s="53">
        <v>10280</v>
      </c>
      <c r="K76" s="53">
        <v>10570</v>
      </c>
      <c r="L76" s="53">
        <v>10610</v>
      </c>
      <c r="M76" s="54">
        <v>10500</v>
      </c>
    </row>
    <row r="77" spans="1:13" x14ac:dyDescent="0.15">
      <c r="A77" s="5"/>
      <c r="B77" s="16" t="s">
        <v>141</v>
      </c>
      <c r="C77" s="17"/>
      <c r="D77" s="18"/>
      <c r="E77" s="19"/>
      <c r="F77" s="20" t="s">
        <v>10</v>
      </c>
      <c r="G77" s="21">
        <v>4160</v>
      </c>
      <c r="H77" s="22">
        <v>4942</v>
      </c>
      <c r="I77" s="22">
        <v>4513</v>
      </c>
      <c r="J77" s="22">
        <v>3893</v>
      </c>
      <c r="K77" s="22">
        <v>4278</v>
      </c>
      <c r="L77" s="22">
        <v>8914</v>
      </c>
      <c r="M77" s="23">
        <v>7286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3.41</v>
      </c>
      <c r="H78" s="30">
        <v>3.4</v>
      </c>
      <c r="I78" s="30">
        <v>3.39</v>
      </c>
      <c r="J78" s="30">
        <v>3.62</v>
      </c>
      <c r="K78" s="30">
        <v>3.5</v>
      </c>
      <c r="L78" s="30">
        <v>3.13</v>
      </c>
      <c r="M78" s="31">
        <v>3.17</v>
      </c>
    </row>
    <row r="79" spans="1:13" x14ac:dyDescent="0.15">
      <c r="A79" s="5"/>
      <c r="B79" s="24" t="s">
        <v>1</v>
      </c>
      <c r="C79" s="32">
        <v>4590</v>
      </c>
      <c r="D79" s="26" t="s">
        <v>15</v>
      </c>
      <c r="E79" s="32">
        <v>4620</v>
      </c>
      <c r="F79" s="28" t="s">
        <v>3</v>
      </c>
      <c r="G79" s="29">
        <v>97.4</v>
      </c>
      <c r="H79" s="30">
        <v>98.2</v>
      </c>
      <c r="I79" s="30">
        <v>98.1</v>
      </c>
      <c r="J79" s="30">
        <v>97</v>
      </c>
      <c r="K79" s="30">
        <v>97.2</v>
      </c>
      <c r="L79" s="30">
        <v>97.8</v>
      </c>
      <c r="M79" s="31">
        <v>98.2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2975</v>
      </c>
      <c r="H80" s="70">
        <v>2848</v>
      </c>
      <c r="I80" s="70">
        <v>2707</v>
      </c>
      <c r="J80" s="70">
        <v>3213</v>
      </c>
      <c r="K80" s="70">
        <v>3331</v>
      </c>
      <c r="L80" s="70">
        <v>5599</v>
      </c>
      <c r="M80" s="86">
        <v>4030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0.56506384134745991</v>
      </c>
      <c r="H81" s="81">
        <f t="shared" ref="H81:M81" si="12">H77/H$4</f>
        <v>0.58499053030303028</v>
      </c>
      <c r="I81" s="81">
        <f t="shared" si="12"/>
        <v>0.57571118765148621</v>
      </c>
      <c r="J81" s="81">
        <f t="shared" si="12"/>
        <v>0.54916067146282976</v>
      </c>
      <c r="K81" s="81">
        <f t="shared" si="12"/>
        <v>0.5565964090554254</v>
      </c>
      <c r="L81" s="81">
        <f t="shared" si="12"/>
        <v>0.71477828562264456</v>
      </c>
      <c r="M81" s="82">
        <f t="shared" si="12"/>
        <v>0.64540703339534056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4590</v>
      </c>
      <c r="H82" s="35">
        <v>4560</v>
      </c>
      <c r="I82" s="35">
        <v>4580</v>
      </c>
      <c r="J82" s="35">
        <v>4460</v>
      </c>
      <c r="K82" s="35">
        <v>4550</v>
      </c>
      <c r="L82" s="35">
        <v>4650</v>
      </c>
      <c r="M82" s="36">
        <v>4620</v>
      </c>
    </row>
    <row r="83" spans="1:13" x14ac:dyDescent="0.15">
      <c r="A83" s="5"/>
      <c r="B83" s="37" t="s">
        <v>142</v>
      </c>
      <c r="C83" s="38"/>
      <c r="D83" s="39"/>
      <c r="E83" s="40"/>
      <c r="F83" s="41" t="s">
        <v>10</v>
      </c>
      <c r="G83" s="42">
        <v>6124</v>
      </c>
      <c r="H83" s="43">
        <v>7450</v>
      </c>
      <c r="I83" s="43">
        <v>6478</v>
      </c>
      <c r="J83" s="43">
        <v>5460</v>
      </c>
      <c r="K83" s="43">
        <v>6126</v>
      </c>
      <c r="L83" s="43">
        <v>12000</v>
      </c>
      <c r="M83" s="44">
        <v>10125</v>
      </c>
    </row>
    <row r="84" spans="1:13" x14ac:dyDescent="0.15">
      <c r="A84" s="5"/>
      <c r="B84" s="45" t="s">
        <v>0</v>
      </c>
      <c r="C84" s="3">
        <v>46013</v>
      </c>
      <c r="F84" s="46" t="s">
        <v>2</v>
      </c>
      <c r="G84" s="47">
        <v>3.55</v>
      </c>
      <c r="H84" s="48">
        <v>3.58</v>
      </c>
      <c r="I84" s="48">
        <v>3.54</v>
      </c>
      <c r="J84" s="48">
        <v>3.64</v>
      </c>
      <c r="K84" s="48">
        <v>3.54</v>
      </c>
      <c r="L84" s="48">
        <v>3.32</v>
      </c>
      <c r="M84" s="49">
        <v>3.35</v>
      </c>
    </row>
    <row r="85" spans="1:13" x14ac:dyDescent="0.15">
      <c r="A85" s="5"/>
      <c r="B85" s="45" t="s">
        <v>1</v>
      </c>
      <c r="C85" s="50">
        <v>2940</v>
      </c>
      <c r="D85" s="4" t="s">
        <v>15</v>
      </c>
      <c r="E85" s="50">
        <v>3000</v>
      </c>
      <c r="F85" s="46" t="s">
        <v>3</v>
      </c>
      <c r="G85" s="47">
        <v>98.8</v>
      </c>
      <c r="H85" s="48">
        <v>98.3</v>
      </c>
      <c r="I85" s="48">
        <v>98.7</v>
      </c>
      <c r="J85" s="48">
        <v>98.1</v>
      </c>
      <c r="K85" s="48">
        <v>98.5</v>
      </c>
      <c r="L85" s="48">
        <v>98.6</v>
      </c>
      <c r="M85" s="49">
        <v>98.7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2819</v>
      </c>
      <c r="H86" s="71">
        <v>4158</v>
      </c>
      <c r="I86" s="71">
        <v>2916</v>
      </c>
      <c r="J86" s="71">
        <v>3239</v>
      </c>
      <c r="K86" s="71">
        <v>3096</v>
      </c>
      <c r="L86" s="71">
        <v>5687</v>
      </c>
      <c r="M86" s="87">
        <v>4583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0.83183917413746267</v>
      </c>
      <c r="H87" s="84">
        <f t="shared" ref="H87:M87" si="13">H83/H$4</f>
        <v>0.88186553030303028</v>
      </c>
      <c r="I87" s="84">
        <f t="shared" si="13"/>
        <v>0.82638091593315477</v>
      </c>
      <c r="J87" s="84">
        <f t="shared" si="13"/>
        <v>0.77020736352094799</v>
      </c>
      <c r="K87" s="84">
        <f t="shared" si="13"/>
        <v>0.7970335675253708</v>
      </c>
      <c r="L87" s="84">
        <f t="shared" si="13"/>
        <v>0.96223237911955739</v>
      </c>
      <c r="M87" s="85">
        <f t="shared" si="13"/>
        <v>0.89689077863406852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2940</v>
      </c>
      <c r="H88" s="53">
        <v>2980</v>
      </c>
      <c r="I88" s="53">
        <v>2970</v>
      </c>
      <c r="J88" s="53">
        <v>2920</v>
      </c>
      <c r="K88" s="53">
        <v>2950</v>
      </c>
      <c r="L88" s="53">
        <v>3030</v>
      </c>
      <c r="M88" s="54">
        <v>3000</v>
      </c>
    </row>
    <row r="89" spans="1:13" x14ac:dyDescent="0.15">
      <c r="A89" s="5"/>
      <c r="B89" s="16" t="s">
        <v>143</v>
      </c>
      <c r="C89" s="17"/>
      <c r="D89" s="18"/>
      <c r="E89" s="19"/>
      <c r="F89" s="20" t="s">
        <v>10</v>
      </c>
      <c r="G89" s="21">
        <v>7592</v>
      </c>
      <c r="H89" s="22">
        <v>8053</v>
      </c>
      <c r="I89" s="22">
        <v>7775</v>
      </c>
      <c r="J89" s="22">
        <v>7704</v>
      </c>
      <c r="K89" s="22">
        <v>8142</v>
      </c>
      <c r="L89" s="22">
        <v>12778</v>
      </c>
      <c r="M89" s="23">
        <v>10607</v>
      </c>
    </row>
    <row r="90" spans="1:13" x14ac:dyDescent="0.15">
      <c r="A90" s="5"/>
      <c r="B90" s="24" t="s">
        <v>0</v>
      </c>
      <c r="C90" s="25">
        <v>46013</v>
      </c>
      <c r="D90" s="26"/>
      <c r="E90" s="27"/>
      <c r="F90" s="28" t="s">
        <v>2</v>
      </c>
      <c r="G90" s="29">
        <v>2.14</v>
      </c>
      <c r="H90" s="30">
        <v>2.14</v>
      </c>
      <c r="I90" s="30">
        <v>2.12</v>
      </c>
      <c r="J90" s="30">
        <v>2.12</v>
      </c>
      <c r="K90" s="30">
        <v>2.19</v>
      </c>
      <c r="L90" s="30">
        <v>1.91</v>
      </c>
      <c r="M90" s="31">
        <v>2</v>
      </c>
    </row>
    <row r="91" spans="1:13" x14ac:dyDescent="0.15">
      <c r="A91" s="5"/>
      <c r="B91" s="24" t="s">
        <v>1</v>
      </c>
      <c r="C91" s="32">
        <v>1200</v>
      </c>
      <c r="D91" s="26" t="s">
        <v>15</v>
      </c>
      <c r="E91" s="32">
        <v>1190</v>
      </c>
      <c r="F91" s="28" t="s">
        <v>3</v>
      </c>
      <c r="G91" s="29">
        <v>98.9</v>
      </c>
      <c r="H91" s="30">
        <v>99.4</v>
      </c>
      <c r="I91" s="30">
        <v>99.7</v>
      </c>
      <c r="J91" s="30">
        <v>99.8</v>
      </c>
      <c r="K91" s="30">
        <v>99</v>
      </c>
      <c r="L91" s="30">
        <v>99.3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2583</v>
      </c>
      <c r="H92" s="70">
        <v>1888</v>
      </c>
      <c r="I92" s="70">
        <v>1438</v>
      </c>
      <c r="J92" s="70">
        <v>1260</v>
      </c>
      <c r="K92" s="70">
        <v>2646</v>
      </c>
      <c r="L92" s="70">
        <v>3012</v>
      </c>
      <c r="M92" s="86">
        <v>3620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1.0312415104591144</v>
      </c>
      <c r="H93" s="81">
        <f t="shared" ref="H93:M93" si="14">H89/H$4</f>
        <v>0.95324337121212122</v>
      </c>
      <c r="I93" s="81">
        <f t="shared" si="14"/>
        <v>0.99183569332823063</v>
      </c>
      <c r="J93" s="81">
        <f t="shared" si="14"/>
        <v>1.086754126110876</v>
      </c>
      <c r="K93" s="81">
        <f t="shared" si="14"/>
        <v>1.059328649492584</v>
      </c>
      <c r="L93" s="81">
        <f t="shared" si="14"/>
        <v>1.024617111699142</v>
      </c>
      <c r="M93" s="82">
        <f t="shared" si="14"/>
        <v>0.93958720878731505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1200</v>
      </c>
      <c r="H94" s="35">
        <v>1200</v>
      </c>
      <c r="I94" s="35">
        <v>1190</v>
      </c>
      <c r="J94" s="35">
        <v>1160</v>
      </c>
      <c r="K94" s="35">
        <v>1210</v>
      </c>
      <c r="L94" s="35">
        <v>1220</v>
      </c>
      <c r="M94" s="36">
        <v>1190</v>
      </c>
    </row>
    <row r="95" spans="1:13" x14ac:dyDescent="0.15">
      <c r="A95" s="5"/>
      <c r="B95" s="37" t="s">
        <v>136</v>
      </c>
      <c r="C95" s="38"/>
      <c r="D95" s="39"/>
      <c r="E95" s="40"/>
      <c r="F95" s="41" t="s">
        <v>10</v>
      </c>
      <c r="G95" s="42">
        <v>7472</v>
      </c>
      <c r="H95" s="43">
        <v>13849</v>
      </c>
      <c r="I95" s="43">
        <v>8520</v>
      </c>
      <c r="J95" s="43">
        <v>6857</v>
      </c>
      <c r="K95" s="43">
        <v>7637</v>
      </c>
      <c r="L95" s="43">
        <v>14719</v>
      </c>
      <c r="M95" s="44">
        <v>12270</v>
      </c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3.2</v>
      </c>
      <c r="H96" s="48">
        <v>2.88</v>
      </c>
      <c r="I96" s="48">
        <v>3.06</v>
      </c>
      <c r="J96" s="48">
        <v>3.34</v>
      </c>
      <c r="K96" s="48">
        <v>3.29</v>
      </c>
      <c r="L96" s="48">
        <v>2.88</v>
      </c>
      <c r="M96" s="49">
        <v>3.05</v>
      </c>
    </row>
    <row r="97" spans="1:13" x14ac:dyDescent="0.15">
      <c r="A97" s="5"/>
      <c r="B97" s="45" t="s">
        <v>1</v>
      </c>
      <c r="C97" s="50">
        <v>6520</v>
      </c>
      <c r="D97" s="4" t="s">
        <v>15</v>
      </c>
      <c r="E97" s="50">
        <v>6520</v>
      </c>
      <c r="F97" s="46" t="s">
        <v>3</v>
      </c>
      <c r="G97" s="47">
        <v>99</v>
      </c>
      <c r="H97" s="48">
        <v>99.7</v>
      </c>
      <c r="I97" s="48">
        <v>100.3</v>
      </c>
      <c r="J97" s="48">
        <v>98.8</v>
      </c>
      <c r="K97" s="48">
        <v>98.3</v>
      </c>
      <c r="L97" s="48">
        <v>99.6</v>
      </c>
      <c r="M97" s="49">
        <v>98.6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2892</v>
      </c>
      <c r="H98" s="71">
        <v>3176</v>
      </c>
      <c r="I98" s="61">
        <v>998</v>
      </c>
      <c r="J98" s="71">
        <v>2919</v>
      </c>
      <c r="K98" s="71">
        <v>4015</v>
      </c>
      <c r="L98" s="71">
        <v>3682</v>
      </c>
      <c r="M98" s="87">
        <v>5794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1.0149415919587068</v>
      </c>
      <c r="H99" s="84">
        <f t="shared" ref="H99:M99" si="15">H95/H$4</f>
        <v>1.6393229166666667</v>
      </c>
      <c r="I99" s="84">
        <f t="shared" si="15"/>
        <v>1.0868733256792957</v>
      </c>
      <c r="J99" s="84">
        <f t="shared" si="15"/>
        <v>0.96727324023134431</v>
      </c>
      <c r="K99" s="84">
        <f t="shared" si="15"/>
        <v>0.99362477231329693</v>
      </c>
      <c r="L99" s="84">
        <f t="shared" si="15"/>
        <v>1.1802581990217305</v>
      </c>
      <c r="M99" s="85">
        <f t="shared" si="15"/>
        <v>1.0868987509965453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6520</v>
      </c>
      <c r="H100" s="53">
        <v>6580</v>
      </c>
      <c r="I100" s="53">
        <v>6480</v>
      </c>
      <c r="J100" s="53">
        <v>6350</v>
      </c>
      <c r="K100" s="53">
        <v>6510</v>
      </c>
      <c r="L100" s="53">
        <v>6570</v>
      </c>
      <c r="M100" s="54">
        <v>6520</v>
      </c>
    </row>
    <row r="101" spans="1:13" x14ac:dyDescent="0.15">
      <c r="A101" s="5"/>
      <c r="B101" s="16" t="s">
        <v>137</v>
      </c>
      <c r="C101" s="17"/>
      <c r="D101" s="18"/>
      <c r="E101" s="19"/>
      <c r="F101" s="20" t="s">
        <v>10</v>
      </c>
      <c r="G101" s="21">
        <v>6558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45999</v>
      </c>
      <c r="D102" s="26"/>
      <c r="E102" s="27"/>
      <c r="F102" s="28" t="s">
        <v>2</v>
      </c>
      <c r="G102" s="29">
        <v>4.25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760</v>
      </c>
      <c r="D103" s="26" t="s">
        <v>15</v>
      </c>
      <c r="E103" s="32"/>
      <c r="F103" s="28" t="s">
        <v>3</v>
      </c>
      <c r="G103" s="29">
        <v>98.7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3398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0.89079054604726982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760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11513</v>
      </c>
      <c r="H107" s="43">
        <v>11714</v>
      </c>
      <c r="I107" s="43">
        <v>12420</v>
      </c>
      <c r="J107" s="43">
        <v>11425</v>
      </c>
      <c r="K107" s="43">
        <v>12460</v>
      </c>
      <c r="L107" s="43">
        <v>16916</v>
      </c>
      <c r="M107" s="44">
        <v>16616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1.81</v>
      </c>
      <c r="H108" s="48">
        <v>1.83</v>
      </c>
      <c r="I108" s="48">
        <v>1.74</v>
      </c>
      <c r="J108" s="48">
        <v>1.87</v>
      </c>
      <c r="K108" s="48">
        <v>1.83</v>
      </c>
      <c r="L108" s="48">
        <v>1.63</v>
      </c>
      <c r="M108" s="49">
        <v>1.62</v>
      </c>
    </row>
    <row r="109" spans="1:13" x14ac:dyDescent="0.15">
      <c r="A109" s="5"/>
      <c r="B109" s="45" t="s">
        <v>1</v>
      </c>
      <c r="C109" s="50">
        <v>33080</v>
      </c>
      <c r="D109" s="4" t="s">
        <v>15</v>
      </c>
      <c r="E109" s="50">
        <v>32660</v>
      </c>
      <c r="F109" s="46" t="s">
        <v>3</v>
      </c>
      <c r="G109" s="47">
        <v>99.4</v>
      </c>
      <c r="H109" s="48">
        <v>99.2</v>
      </c>
      <c r="I109" s="48">
        <v>99.7</v>
      </c>
      <c r="J109" s="48">
        <v>99.1</v>
      </c>
      <c r="K109" s="48">
        <v>99.3</v>
      </c>
      <c r="L109" s="48">
        <v>99.5</v>
      </c>
      <c r="M109" s="49">
        <v>99.6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2773</v>
      </c>
      <c r="H110" s="71">
        <v>3295</v>
      </c>
      <c r="I110" s="71">
        <v>2163</v>
      </c>
      <c r="J110" s="71">
        <v>3270</v>
      </c>
      <c r="K110" s="71">
        <v>3080</v>
      </c>
      <c r="L110" s="71">
        <v>3429</v>
      </c>
      <c r="M110" s="87">
        <v>2928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1.5638413474599293</v>
      </c>
      <c r="H111" s="84">
        <f t="shared" ref="H111:M111" si="17">H107/H$4</f>
        <v>1.3866003787878789</v>
      </c>
      <c r="I111" s="84">
        <f t="shared" si="17"/>
        <v>1.5843857634902412</v>
      </c>
      <c r="J111" s="84">
        <f t="shared" si="17"/>
        <v>1.611651854986599</v>
      </c>
      <c r="K111" s="84">
        <f t="shared" si="17"/>
        <v>1.6211293260473589</v>
      </c>
      <c r="L111" s="84">
        <f t="shared" si="17"/>
        <v>1.3564269104322026</v>
      </c>
      <c r="M111" s="85">
        <f t="shared" si="17"/>
        <v>1.4718752768181416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33080</v>
      </c>
      <c r="H112" s="53">
        <v>33040</v>
      </c>
      <c r="I112" s="53">
        <v>32880</v>
      </c>
      <c r="J112" s="53">
        <v>32520</v>
      </c>
      <c r="K112" s="53">
        <v>33000</v>
      </c>
      <c r="L112" s="53">
        <v>33070</v>
      </c>
      <c r="M112" s="54">
        <v>32660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8254</v>
      </c>
      <c r="H113" s="22">
        <v>8566</v>
      </c>
      <c r="I113" s="22">
        <v>8763</v>
      </c>
      <c r="J113" s="22">
        <v>8175</v>
      </c>
      <c r="K113" s="22">
        <v>9003</v>
      </c>
      <c r="L113" s="22">
        <v>13111</v>
      </c>
      <c r="M113" s="23">
        <v>12981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1.97</v>
      </c>
      <c r="H114" s="30">
        <v>1.97</v>
      </c>
      <c r="I114" s="30">
        <v>1.92</v>
      </c>
      <c r="J114" s="30">
        <v>2</v>
      </c>
      <c r="K114" s="30">
        <v>2</v>
      </c>
      <c r="L114" s="30">
        <v>1.79</v>
      </c>
      <c r="M114" s="31">
        <v>1.79</v>
      </c>
    </row>
    <row r="115" spans="1:13" x14ac:dyDescent="0.15">
      <c r="A115" s="5"/>
      <c r="B115" s="24" t="s">
        <v>1</v>
      </c>
      <c r="C115" s="32">
        <v>32670</v>
      </c>
      <c r="D115" s="26" t="s">
        <v>15</v>
      </c>
      <c r="E115" s="32">
        <v>32280</v>
      </c>
      <c r="F115" s="28" t="s">
        <v>3</v>
      </c>
      <c r="G115" s="29">
        <v>99.4</v>
      </c>
      <c r="H115" s="30">
        <v>99.2</v>
      </c>
      <c r="I115" s="30">
        <v>99.5</v>
      </c>
      <c r="J115" s="30">
        <v>99.2</v>
      </c>
      <c r="K115" s="30">
        <v>99.2</v>
      </c>
      <c r="L115" s="30">
        <v>99.4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2094</v>
      </c>
      <c r="H116" s="70">
        <v>2478</v>
      </c>
      <c r="I116" s="70">
        <v>2020</v>
      </c>
      <c r="J116" s="70">
        <v>2344</v>
      </c>
      <c r="K116" s="70">
        <v>2537</v>
      </c>
      <c r="L116" s="70">
        <v>3021</v>
      </c>
      <c r="M116" s="86">
        <v>2963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1.1211627275196958</v>
      </c>
      <c r="H117" s="81">
        <f t="shared" ref="H117:M117" si="18">H113/H$4</f>
        <v>1.013967803030303</v>
      </c>
      <c r="I117" s="81">
        <f t="shared" si="18"/>
        <v>1.1178721775736702</v>
      </c>
      <c r="J117" s="81">
        <f t="shared" si="18"/>
        <v>1.1531950909860347</v>
      </c>
      <c r="K117" s="81">
        <f t="shared" si="18"/>
        <v>1.1713505074160813</v>
      </c>
      <c r="L117" s="81">
        <f t="shared" si="18"/>
        <v>1.0513190602197098</v>
      </c>
      <c r="M117" s="82">
        <f t="shared" si="18"/>
        <v>1.1498804145628487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32670</v>
      </c>
      <c r="H118" s="35">
        <v>32730</v>
      </c>
      <c r="I118" s="35">
        <v>32580</v>
      </c>
      <c r="J118" s="35">
        <v>32060</v>
      </c>
      <c r="K118" s="35">
        <v>32680</v>
      </c>
      <c r="L118" s="35">
        <v>32730</v>
      </c>
      <c r="M118" s="36">
        <v>32280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4122</v>
      </c>
      <c r="H119" s="43">
        <v>7629</v>
      </c>
      <c r="I119" s="43">
        <v>4716</v>
      </c>
      <c r="J119" s="43">
        <v>3923</v>
      </c>
      <c r="K119" s="43">
        <v>4420</v>
      </c>
      <c r="L119" s="43">
        <v>9282</v>
      </c>
      <c r="M119" s="44">
        <v>7271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3.56</v>
      </c>
      <c r="H120" s="48">
        <v>3.15</v>
      </c>
      <c r="I120" s="48">
        <v>3.4</v>
      </c>
      <c r="J120" s="48">
        <v>3.69</v>
      </c>
      <c r="K120" s="48">
        <v>3.57</v>
      </c>
      <c r="L120" s="48">
        <v>3.15</v>
      </c>
      <c r="M120" s="49">
        <v>3.4</v>
      </c>
    </row>
    <row r="121" spans="1:13" x14ac:dyDescent="0.15">
      <c r="A121" s="5"/>
      <c r="B121" s="45" t="s">
        <v>1</v>
      </c>
      <c r="C121" s="50">
        <v>19270</v>
      </c>
      <c r="D121" s="4" t="s">
        <v>15</v>
      </c>
      <c r="E121" s="50">
        <v>18940</v>
      </c>
      <c r="F121" s="46" t="s">
        <v>3</v>
      </c>
      <c r="G121" s="47">
        <v>99.6</v>
      </c>
      <c r="H121" s="48">
        <v>99.8</v>
      </c>
      <c r="I121" s="48">
        <v>100.2</v>
      </c>
      <c r="J121" s="48">
        <v>99.2</v>
      </c>
      <c r="K121" s="48">
        <v>99.2</v>
      </c>
      <c r="L121" s="48">
        <v>99.9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1144</v>
      </c>
      <c r="H122" s="71">
        <v>1654</v>
      </c>
      <c r="I122" s="61">
        <v>752</v>
      </c>
      <c r="J122" s="71">
        <v>1503</v>
      </c>
      <c r="K122" s="71">
        <v>1612</v>
      </c>
      <c r="L122" s="71">
        <v>1934</v>
      </c>
      <c r="M122" s="87">
        <v>2708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0.55990220048899753</v>
      </c>
      <c r="H123" s="84">
        <f t="shared" ref="H123:M123" si="19">H119/H$4</f>
        <v>0.90305397727272729</v>
      </c>
      <c r="I123" s="84">
        <f t="shared" si="19"/>
        <v>0.60160734787600456</v>
      </c>
      <c r="J123" s="84">
        <f t="shared" si="19"/>
        <v>0.55339258005360414</v>
      </c>
      <c r="K123" s="84">
        <f t="shared" si="19"/>
        <v>0.5750715586781161</v>
      </c>
      <c r="L123" s="84">
        <f t="shared" si="19"/>
        <v>0.74428674524897764</v>
      </c>
      <c r="M123" s="85">
        <f t="shared" si="19"/>
        <v>0.6440783063158827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19270</v>
      </c>
      <c r="H124" s="53">
        <v>19310</v>
      </c>
      <c r="I124" s="53">
        <v>19220</v>
      </c>
      <c r="J124" s="53">
        <v>18760</v>
      </c>
      <c r="K124" s="53">
        <v>19180</v>
      </c>
      <c r="L124" s="53">
        <v>19220</v>
      </c>
      <c r="M124" s="54">
        <v>18940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6977</v>
      </c>
      <c r="H125" s="22">
        <v>7779</v>
      </c>
      <c r="I125" s="22">
        <v>7654</v>
      </c>
      <c r="J125" s="22">
        <v>6437</v>
      </c>
      <c r="K125" s="22">
        <v>6995</v>
      </c>
      <c r="L125" s="22">
        <v>13111</v>
      </c>
      <c r="M125" s="23">
        <v>10963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3.28</v>
      </c>
      <c r="H126" s="30">
        <v>3.35</v>
      </c>
      <c r="I126" s="30">
        <v>3.22</v>
      </c>
      <c r="J126" s="30">
        <v>3.36</v>
      </c>
      <c r="K126" s="30">
        <v>3.35</v>
      </c>
      <c r="L126" s="30">
        <v>2.96</v>
      </c>
      <c r="M126" s="31">
        <v>3.12</v>
      </c>
    </row>
    <row r="127" spans="1:13" x14ac:dyDescent="0.15">
      <c r="A127" s="5"/>
      <c r="B127" s="24" t="s">
        <v>1</v>
      </c>
      <c r="C127" s="32">
        <v>17950</v>
      </c>
      <c r="D127" s="26" t="s">
        <v>15</v>
      </c>
      <c r="E127" s="32">
        <v>17720</v>
      </c>
      <c r="F127" s="28" t="s">
        <v>3</v>
      </c>
      <c r="G127" s="29">
        <v>100.3</v>
      </c>
      <c r="H127" s="30">
        <v>99.9</v>
      </c>
      <c r="I127" s="30">
        <v>100.8</v>
      </c>
      <c r="J127" s="30">
        <v>100.4</v>
      </c>
      <c r="K127" s="30">
        <v>100.3</v>
      </c>
      <c r="L127" s="30">
        <v>100.3</v>
      </c>
      <c r="M127" s="31">
        <v>99.9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888</v>
      </c>
      <c r="H128" s="70">
        <v>1645</v>
      </c>
      <c r="I128" s="58">
        <v>286</v>
      </c>
      <c r="J128" s="58">
        <v>751</v>
      </c>
      <c r="K128" s="58">
        <v>928</v>
      </c>
      <c r="L128" s="70">
        <v>1516</v>
      </c>
      <c r="M128" s="86">
        <v>2237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0.94770442814452593</v>
      </c>
      <c r="H129" s="81">
        <f t="shared" ref="H129:M129" si="20">H125/H$4</f>
        <v>0.92080965909090906</v>
      </c>
      <c r="I129" s="81">
        <f t="shared" si="20"/>
        <v>0.97640005102691674</v>
      </c>
      <c r="J129" s="81">
        <f t="shared" si="20"/>
        <v>0.90802651996050221</v>
      </c>
      <c r="K129" s="81">
        <f t="shared" si="20"/>
        <v>0.91009627894873801</v>
      </c>
      <c r="L129" s="81">
        <f t="shared" si="20"/>
        <v>1.0513190602197098</v>
      </c>
      <c r="M129" s="82">
        <f t="shared" si="20"/>
        <v>0.97112233147311544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17950</v>
      </c>
      <c r="H130" s="35">
        <v>17940</v>
      </c>
      <c r="I130" s="35">
        <v>17870</v>
      </c>
      <c r="J130" s="35">
        <v>17530</v>
      </c>
      <c r="K130" s="35">
        <v>17870</v>
      </c>
      <c r="L130" s="35">
        <v>17940</v>
      </c>
      <c r="M130" s="36">
        <v>17720</v>
      </c>
    </row>
    <row r="131" spans="1:13" x14ac:dyDescent="0.15">
      <c r="A131" s="5"/>
      <c r="B131" s="37" t="s">
        <v>62</v>
      </c>
      <c r="C131" s="38"/>
      <c r="D131" s="39"/>
      <c r="E131" s="40"/>
      <c r="F131" s="41" t="s">
        <v>10</v>
      </c>
      <c r="G131" s="42">
        <v>10030</v>
      </c>
      <c r="H131" s="43">
        <v>11553</v>
      </c>
      <c r="I131" s="43">
        <v>11286</v>
      </c>
      <c r="J131" s="43">
        <v>9466</v>
      </c>
      <c r="K131" s="43">
        <v>10216</v>
      </c>
      <c r="L131" s="43">
        <v>17705</v>
      </c>
      <c r="M131" s="44">
        <v>15223</v>
      </c>
    </row>
    <row r="132" spans="1:13" x14ac:dyDescent="0.15">
      <c r="A132" s="5"/>
      <c r="B132" s="45" t="s">
        <v>0</v>
      </c>
      <c r="C132" s="3">
        <v>45691</v>
      </c>
      <c r="F132" s="46" t="s">
        <v>2</v>
      </c>
      <c r="G132" s="47">
        <v>3.99</v>
      </c>
      <c r="H132" s="48">
        <v>4.04</v>
      </c>
      <c r="I132" s="48">
        <v>3.86</v>
      </c>
      <c r="J132" s="48">
        <v>4.09</v>
      </c>
      <c r="K132" s="48">
        <v>4.01</v>
      </c>
      <c r="L132" s="48">
        <v>3.55</v>
      </c>
      <c r="M132" s="49">
        <v>3.82</v>
      </c>
    </row>
    <row r="133" spans="1:13" x14ac:dyDescent="0.15">
      <c r="A133" s="5"/>
      <c r="B133" s="45" t="s">
        <v>1</v>
      </c>
      <c r="C133" s="50">
        <v>16990</v>
      </c>
      <c r="D133" s="4" t="s">
        <v>15</v>
      </c>
      <c r="E133" s="50">
        <v>16750</v>
      </c>
      <c r="F133" s="46" t="s">
        <v>3</v>
      </c>
      <c r="G133" s="47">
        <v>99</v>
      </c>
      <c r="H133" s="48">
        <v>98.4</v>
      </c>
      <c r="I133" s="48">
        <v>99.6</v>
      </c>
      <c r="J133" s="48">
        <v>98.9</v>
      </c>
      <c r="K133" s="48">
        <v>99.2</v>
      </c>
      <c r="L133" s="48">
        <v>100.2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4491</v>
      </c>
      <c r="H134" s="71">
        <v>6584</v>
      </c>
      <c r="I134" s="71">
        <v>3546</v>
      </c>
      <c r="J134" s="71">
        <v>4414</v>
      </c>
      <c r="K134" s="71">
        <v>4098</v>
      </c>
      <c r="L134" s="71">
        <v>3165</v>
      </c>
      <c r="M134" s="87">
        <v>6676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1.3624015213257268</v>
      </c>
      <c r="H135" s="84">
        <f t="shared" ref="H135:M135" si="21">H131/H$4</f>
        <v>1.3675426136363635</v>
      </c>
      <c r="I135" s="84">
        <f t="shared" si="21"/>
        <v>1.4397244546498278</v>
      </c>
      <c r="J135" s="84">
        <f t="shared" si="21"/>
        <v>1.3353082240090282</v>
      </c>
      <c r="K135" s="84">
        <f t="shared" si="21"/>
        <v>1.3291699193338538</v>
      </c>
      <c r="L135" s="84">
        <f t="shared" si="21"/>
        <v>1.4196936893593135</v>
      </c>
      <c r="M135" s="85">
        <f t="shared" si="21"/>
        <v>1.3484808220391531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16990</v>
      </c>
      <c r="H136" s="53">
        <v>16970</v>
      </c>
      <c r="I136" s="53">
        <v>16870</v>
      </c>
      <c r="J136" s="53">
        <v>16530</v>
      </c>
      <c r="K136" s="53">
        <v>16920</v>
      </c>
      <c r="L136" s="53">
        <v>16980</v>
      </c>
      <c r="M136" s="54">
        <v>16750</v>
      </c>
    </row>
    <row r="137" spans="1:13" x14ac:dyDescent="0.15">
      <c r="A137" s="5"/>
      <c r="B137" s="16" t="s">
        <v>128</v>
      </c>
      <c r="C137" s="17"/>
      <c r="D137" s="18"/>
      <c r="E137" s="19"/>
      <c r="F137" s="20" t="s">
        <v>10</v>
      </c>
      <c r="G137" s="21">
        <v>6207</v>
      </c>
      <c r="H137" s="22">
        <v>7264</v>
      </c>
      <c r="I137" s="22">
        <v>7113</v>
      </c>
      <c r="J137" s="22">
        <v>5399</v>
      </c>
      <c r="K137" s="22">
        <v>6062</v>
      </c>
      <c r="L137" s="22">
        <v>12588</v>
      </c>
      <c r="M137" s="23">
        <v>10360</v>
      </c>
    </row>
    <row r="138" spans="1:13" x14ac:dyDescent="0.15">
      <c r="A138" s="5"/>
      <c r="B138" s="24" t="s">
        <v>0</v>
      </c>
      <c r="C138" s="25">
        <v>45964</v>
      </c>
      <c r="D138" s="26"/>
      <c r="E138" s="27"/>
      <c r="F138" s="28" t="s">
        <v>2</v>
      </c>
      <c r="G138" s="29">
        <v>4.16</v>
      </c>
      <c r="H138" s="30">
        <v>4.12</v>
      </c>
      <c r="I138" s="30">
        <v>4.05</v>
      </c>
      <c r="J138" s="30">
        <v>4.3099999999999996</v>
      </c>
      <c r="K138" s="30">
        <v>4.22</v>
      </c>
      <c r="L138" s="30">
        <v>3.74</v>
      </c>
      <c r="M138" s="31">
        <v>3.88</v>
      </c>
    </row>
    <row r="139" spans="1:13" x14ac:dyDescent="0.15">
      <c r="A139" s="5"/>
      <c r="B139" s="24" t="s">
        <v>1</v>
      </c>
      <c r="C139" s="32">
        <v>15420</v>
      </c>
      <c r="D139" s="26" t="s">
        <v>15</v>
      </c>
      <c r="E139" s="32">
        <v>15250</v>
      </c>
      <c r="F139" s="28" t="s">
        <v>3</v>
      </c>
      <c r="G139" s="29">
        <v>99.2</v>
      </c>
      <c r="H139" s="30">
        <v>99.2</v>
      </c>
      <c r="I139" s="30">
        <v>99.6</v>
      </c>
      <c r="J139" s="30">
        <v>98.9</v>
      </c>
      <c r="K139" s="30">
        <v>99.3</v>
      </c>
      <c r="L139" s="30">
        <v>100.2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2585</v>
      </c>
      <c r="H140" s="70">
        <v>3099</v>
      </c>
      <c r="I140" s="70">
        <v>2339</v>
      </c>
      <c r="J140" s="70">
        <v>2659</v>
      </c>
      <c r="K140" s="70">
        <v>2409</v>
      </c>
      <c r="L140" s="70">
        <v>2502</v>
      </c>
      <c r="M140" s="86">
        <v>3937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0.8431132844335778</v>
      </c>
      <c r="H141" s="81">
        <f t="shared" ref="H141:M141" si="22">H137/H$4</f>
        <v>0.85984848484848486</v>
      </c>
      <c r="I141" s="81">
        <f t="shared" si="22"/>
        <v>0.90738614619211633</v>
      </c>
      <c r="J141" s="81">
        <f t="shared" si="22"/>
        <v>0.76160248271970654</v>
      </c>
      <c r="K141" s="81">
        <f t="shared" si="22"/>
        <v>0.78870673952641168</v>
      </c>
      <c r="L141" s="81">
        <f t="shared" si="22"/>
        <v>1.0093817656964157</v>
      </c>
      <c r="M141" s="82">
        <f t="shared" si="22"/>
        <v>0.91770750287890868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15420</v>
      </c>
      <c r="H142" s="35">
        <v>15380</v>
      </c>
      <c r="I142" s="35">
        <v>15330</v>
      </c>
      <c r="J142" s="35">
        <v>14960</v>
      </c>
      <c r="K142" s="35">
        <v>15390</v>
      </c>
      <c r="L142" s="35">
        <v>15420</v>
      </c>
      <c r="M142" s="36">
        <v>15250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7331</v>
      </c>
      <c r="H143" s="43">
        <v>7777</v>
      </c>
      <c r="I143" s="43">
        <v>7805</v>
      </c>
      <c r="J143" s="43">
        <v>7377</v>
      </c>
      <c r="K143" s="43">
        <v>7567</v>
      </c>
      <c r="L143" s="43">
        <v>11826</v>
      </c>
      <c r="M143" s="44">
        <v>11380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3.86</v>
      </c>
      <c r="H144" s="48">
        <v>3.87</v>
      </c>
      <c r="I144" s="48">
        <v>3.93</v>
      </c>
      <c r="J144" s="48">
        <v>3.94</v>
      </c>
      <c r="K144" s="48">
        <v>3.94</v>
      </c>
      <c r="L144" s="48">
        <v>3.74</v>
      </c>
      <c r="M144" s="49">
        <v>3.76</v>
      </c>
    </row>
    <row r="145" spans="1:13" x14ac:dyDescent="0.15">
      <c r="A145" s="5"/>
      <c r="B145" s="45" t="s">
        <v>1</v>
      </c>
      <c r="C145" s="50">
        <v>8540</v>
      </c>
      <c r="D145" s="4" t="s">
        <v>15</v>
      </c>
      <c r="E145" s="50">
        <v>8450</v>
      </c>
      <c r="F145" s="46" t="s">
        <v>3</v>
      </c>
      <c r="G145" s="47">
        <v>99</v>
      </c>
      <c r="H145" s="48">
        <v>98.8</v>
      </c>
      <c r="I145" s="48">
        <v>98.2</v>
      </c>
      <c r="J145" s="48">
        <v>98.5</v>
      </c>
      <c r="K145" s="48">
        <v>98.5</v>
      </c>
      <c r="L145" s="48">
        <v>98.1</v>
      </c>
      <c r="M145" s="49">
        <v>98.1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3020</v>
      </c>
      <c r="H146" s="71">
        <v>3625</v>
      </c>
      <c r="I146" s="71">
        <v>4549</v>
      </c>
      <c r="J146" s="71">
        <v>3841</v>
      </c>
      <c r="K146" s="71">
        <v>3964</v>
      </c>
      <c r="L146" s="71">
        <v>7067</v>
      </c>
      <c r="M146" s="87">
        <v>6741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0.99578918772072811</v>
      </c>
      <c r="H147" s="84">
        <f t="shared" ref="H147:M147" si="23">H143/H$4</f>
        <v>0.92057291666666663</v>
      </c>
      <c r="I147" s="84">
        <f t="shared" si="23"/>
        <v>0.99566271208062251</v>
      </c>
      <c r="J147" s="84">
        <f t="shared" si="23"/>
        <v>1.0406263224714347</v>
      </c>
      <c r="K147" s="84">
        <f t="shared" si="23"/>
        <v>0.98451730418943528</v>
      </c>
      <c r="L147" s="84">
        <f t="shared" si="23"/>
        <v>0.94828000962232384</v>
      </c>
      <c r="M147" s="85">
        <f t="shared" si="23"/>
        <v>1.0080609442820445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8540</v>
      </c>
      <c r="H148" s="53">
        <v>8540</v>
      </c>
      <c r="I148" s="53">
        <v>8500</v>
      </c>
      <c r="J148" s="53">
        <v>8240</v>
      </c>
      <c r="K148" s="53">
        <v>8510</v>
      </c>
      <c r="L148" s="53">
        <v>8550</v>
      </c>
      <c r="M148" s="54">
        <v>8450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9456</v>
      </c>
      <c r="H149" s="22">
        <v>8109</v>
      </c>
      <c r="I149" s="22">
        <v>9162</v>
      </c>
      <c r="J149" s="22">
        <v>7578</v>
      </c>
      <c r="K149" s="22">
        <v>9284</v>
      </c>
      <c r="L149" s="22">
        <v>14690</v>
      </c>
      <c r="M149" s="23">
        <v>13471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1.58</v>
      </c>
      <c r="H150" s="30">
        <v>1.8</v>
      </c>
      <c r="I150" s="30">
        <v>1.62</v>
      </c>
      <c r="J150" s="30">
        <v>1.8</v>
      </c>
      <c r="K150" s="30">
        <v>1.68</v>
      </c>
      <c r="L150" s="30">
        <v>1.51</v>
      </c>
      <c r="M150" s="31">
        <v>1.54</v>
      </c>
    </row>
    <row r="151" spans="1:13" x14ac:dyDescent="0.15">
      <c r="A151" s="5"/>
      <c r="B151" s="24" t="s">
        <v>1</v>
      </c>
      <c r="C151" s="32">
        <v>6920</v>
      </c>
      <c r="D151" s="26" t="s">
        <v>15</v>
      </c>
      <c r="E151" s="32">
        <v>6810</v>
      </c>
      <c r="F151" s="28" t="s">
        <v>3</v>
      </c>
      <c r="G151" s="29">
        <v>100.2</v>
      </c>
      <c r="H151" s="30">
        <v>98.7</v>
      </c>
      <c r="I151" s="30">
        <v>99.8</v>
      </c>
      <c r="J151" s="30">
        <v>99.3</v>
      </c>
      <c r="K151" s="30">
        <v>99.9</v>
      </c>
      <c r="L151" s="30">
        <v>99.8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>
        <v>607</v>
      </c>
      <c r="H152" s="70">
        <v>3066</v>
      </c>
      <c r="I152" s="70">
        <v>1347</v>
      </c>
      <c r="J152" s="70">
        <v>1962</v>
      </c>
      <c r="K152" s="70">
        <v>1205</v>
      </c>
      <c r="L152" s="70">
        <v>2183</v>
      </c>
      <c r="M152" s="86">
        <v>2426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1.2844335778321108</v>
      </c>
      <c r="H153" s="81">
        <f t="shared" ref="H153:M153" si="24">H149/H$4</f>
        <v>0.95987215909090906</v>
      </c>
      <c r="I153" s="81">
        <f t="shared" si="24"/>
        <v>1.1687715269804821</v>
      </c>
      <c r="J153" s="81">
        <f t="shared" si="24"/>
        <v>1.0689801100296235</v>
      </c>
      <c r="K153" s="81">
        <f t="shared" si="24"/>
        <v>1.2079104865990111</v>
      </c>
      <c r="L153" s="81">
        <f t="shared" si="24"/>
        <v>1.1779328041055248</v>
      </c>
      <c r="M153" s="82">
        <f t="shared" si="24"/>
        <v>1.1932854991584729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6920</v>
      </c>
      <c r="H154" s="35">
        <v>6920</v>
      </c>
      <c r="I154" s="35">
        <v>6730</v>
      </c>
      <c r="J154" s="35">
        <v>6510</v>
      </c>
      <c r="K154" s="35">
        <v>6850</v>
      </c>
      <c r="L154" s="35">
        <v>6850</v>
      </c>
      <c r="M154" s="36">
        <v>6810</v>
      </c>
    </row>
    <row r="155" spans="1:13" x14ac:dyDescent="0.15">
      <c r="A155" s="5"/>
      <c r="B155" s="37" t="s">
        <v>57</v>
      </c>
      <c r="C155" s="38"/>
      <c r="D155" s="39"/>
      <c r="E155" s="40"/>
      <c r="F155" s="41" t="s">
        <v>10</v>
      </c>
      <c r="G155" s="42"/>
      <c r="H155" s="43">
        <v>12691</v>
      </c>
      <c r="I155" s="43">
        <v>9331</v>
      </c>
      <c r="J155" s="43">
        <v>8617</v>
      </c>
      <c r="K155" s="43">
        <v>9467</v>
      </c>
      <c r="L155" s="43">
        <v>13859</v>
      </c>
      <c r="M155" s="44">
        <v>12596</v>
      </c>
    </row>
    <row r="156" spans="1:13" x14ac:dyDescent="0.15">
      <c r="A156" s="5"/>
      <c r="B156" s="45" t="s">
        <v>0</v>
      </c>
      <c r="C156" s="3">
        <v>45677</v>
      </c>
      <c r="F156" s="46" t="s">
        <v>2</v>
      </c>
      <c r="G156" s="47"/>
      <c r="H156" s="48">
        <v>2.04</v>
      </c>
      <c r="I156" s="48">
        <v>2.2000000000000002</v>
      </c>
      <c r="J156" s="48">
        <v>2.37</v>
      </c>
      <c r="K156" s="48">
        <v>2.31</v>
      </c>
      <c r="L156" s="48">
        <v>2</v>
      </c>
      <c r="M156" s="49">
        <v>1.99</v>
      </c>
    </row>
    <row r="157" spans="1:13" x14ac:dyDescent="0.15">
      <c r="A157" s="5"/>
      <c r="B157" s="45" t="s">
        <v>1</v>
      </c>
      <c r="C157" s="50">
        <v>1640</v>
      </c>
      <c r="D157" s="4" t="s">
        <v>15</v>
      </c>
      <c r="E157" s="50">
        <v>1570</v>
      </c>
      <c r="F157" s="46" t="s">
        <v>3</v>
      </c>
      <c r="G157" s="47"/>
      <c r="H157" s="48">
        <v>101.4</v>
      </c>
      <c r="I157" s="48">
        <v>101.4</v>
      </c>
      <c r="J157" s="48">
        <v>100.5</v>
      </c>
      <c r="K157" s="48">
        <v>100.7</v>
      </c>
      <c r="L157" s="48">
        <v>100.6</v>
      </c>
      <c r="M157" s="49">
        <v>100.8</v>
      </c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71">
        <v>-2073</v>
      </c>
      <c r="I158" s="71">
        <v>-1549</v>
      </c>
      <c r="J158" s="61">
        <v>106</v>
      </c>
      <c r="K158" s="61">
        <v>-106</v>
      </c>
      <c r="L158" s="61">
        <v>-77</v>
      </c>
      <c r="M158" s="62">
        <v>-626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1.502249053030303</v>
      </c>
      <c r="I159" s="84">
        <f t="shared" si="25"/>
        <v>1.1903303992856231</v>
      </c>
      <c r="J159" s="84">
        <f t="shared" si="25"/>
        <v>1.2155452108901115</v>
      </c>
      <c r="K159" s="84">
        <f t="shared" si="25"/>
        <v>1.2317200104085351</v>
      </c>
      <c r="L159" s="84">
        <f t="shared" si="25"/>
        <v>1.1112982118514956</v>
      </c>
      <c r="M159" s="85">
        <f t="shared" si="25"/>
        <v>1.1157764195234299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>
        <v>1640</v>
      </c>
      <c r="I160" s="53">
        <v>1610</v>
      </c>
      <c r="J160" s="53">
        <v>1570</v>
      </c>
      <c r="K160" s="53">
        <v>1610</v>
      </c>
      <c r="L160" s="53">
        <v>1610</v>
      </c>
      <c r="M160" s="54">
        <v>1570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46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9"/>
  <dimension ref="A1:M268"/>
  <sheetViews>
    <sheetView showGridLines="0" zoomScale="85" zoomScaleNormal="85" workbookViewId="0">
      <pane ySplit="4" topLeftCell="A5" activePane="bottomLeft" state="frozen"/>
      <selection pane="bottomLeft" activeCell="O8" sqref="O8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46104</v>
      </c>
      <c r="H3" s="11">
        <v>46105</v>
      </c>
      <c r="I3" s="11">
        <v>46106</v>
      </c>
      <c r="J3" s="11">
        <v>46107</v>
      </c>
      <c r="K3" s="11">
        <v>46108</v>
      </c>
      <c r="L3" s="11">
        <v>46109</v>
      </c>
      <c r="M3" s="12">
        <v>46110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7316</v>
      </c>
      <c r="H4" s="14">
        <v>6765</v>
      </c>
      <c r="I4" s="14">
        <v>8024</v>
      </c>
      <c r="J4" s="14">
        <v>7498</v>
      </c>
      <c r="K4" s="14">
        <v>7909</v>
      </c>
      <c r="L4" s="14">
        <v>11500</v>
      </c>
      <c r="M4" s="15">
        <v>10927</v>
      </c>
    </row>
    <row r="5" spans="1:13" x14ac:dyDescent="0.15">
      <c r="A5" s="5"/>
      <c r="B5" s="16" t="s">
        <v>156</v>
      </c>
      <c r="C5" s="17"/>
      <c r="D5" s="18"/>
      <c r="E5" s="19"/>
      <c r="F5" s="20" t="s">
        <v>10</v>
      </c>
      <c r="G5" s="21">
        <v>21095</v>
      </c>
      <c r="H5" s="22">
        <v>20013</v>
      </c>
      <c r="I5" s="22">
        <v>21915</v>
      </c>
      <c r="J5" s="22">
        <v>20683</v>
      </c>
      <c r="K5" s="22">
        <v>20843</v>
      </c>
      <c r="L5" s="22">
        <v>24300</v>
      </c>
      <c r="M5" s="23">
        <v>23466</v>
      </c>
    </row>
    <row r="6" spans="1:13" x14ac:dyDescent="0.15">
      <c r="A6" s="5"/>
      <c r="B6" s="24" t="s">
        <v>0</v>
      </c>
      <c r="C6" s="25">
        <v>46083</v>
      </c>
      <c r="D6" s="26"/>
      <c r="E6" s="27"/>
      <c r="F6" s="28" t="s">
        <v>2</v>
      </c>
      <c r="G6" s="29">
        <v>3.19</v>
      </c>
      <c r="H6" s="30">
        <v>3.31</v>
      </c>
      <c r="I6" s="30">
        <v>3.17</v>
      </c>
      <c r="J6" s="30">
        <v>3.25</v>
      </c>
      <c r="K6" s="30">
        <v>3.24</v>
      </c>
      <c r="L6" s="30">
        <v>2.86</v>
      </c>
      <c r="M6" s="31">
        <v>2.92</v>
      </c>
    </row>
    <row r="7" spans="1:13" x14ac:dyDescent="0.15">
      <c r="A7" s="5"/>
      <c r="B7" s="24" t="s">
        <v>1</v>
      </c>
      <c r="C7" s="32">
        <v>16780</v>
      </c>
      <c r="D7" s="26" t="s">
        <v>15</v>
      </c>
      <c r="E7" s="32">
        <v>16860</v>
      </c>
      <c r="F7" s="28" t="s">
        <v>3</v>
      </c>
      <c r="G7" s="29">
        <v>98.8</v>
      </c>
      <c r="H7" s="30">
        <v>98.5</v>
      </c>
      <c r="I7" s="30">
        <v>98.8</v>
      </c>
      <c r="J7" s="30">
        <v>98.8</v>
      </c>
      <c r="K7" s="30">
        <v>98.7</v>
      </c>
      <c r="L7" s="30">
        <v>99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9160</v>
      </c>
      <c r="H8" s="70">
        <v>9860</v>
      </c>
      <c r="I8" s="70">
        <v>9628</v>
      </c>
      <c r="J8" s="70">
        <v>9119</v>
      </c>
      <c r="K8" s="70">
        <v>9310</v>
      </c>
      <c r="L8" s="70">
        <v>9032</v>
      </c>
      <c r="M8" s="86">
        <v>9789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2.8834062329141608</v>
      </c>
      <c r="H9" s="75">
        <f t="shared" ref="H9:M9" si="0">H5/H$4</f>
        <v>2.9583148558758317</v>
      </c>
      <c r="I9" s="75">
        <f t="shared" si="0"/>
        <v>2.7311814556331009</v>
      </c>
      <c r="J9" s="75">
        <f t="shared" si="0"/>
        <v>2.758468925046679</v>
      </c>
      <c r="K9" s="75">
        <f t="shared" si="0"/>
        <v>2.6353521304842586</v>
      </c>
      <c r="L9" s="75">
        <f t="shared" si="0"/>
        <v>2.1130434782608694</v>
      </c>
      <c r="M9" s="76">
        <f t="shared" si="0"/>
        <v>2.1475244806442757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16780</v>
      </c>
      <c r="H10" s="35">
        <v>16740</v>
      </c>
      <c r="I10" s="35">
        <v>16800</v>
      </c>
      <c r="J10" s="35">
        <v>16850</v>
      </c>
      <c r="K10" s="35">
        <v>16890</v>
      </c>
      <c r="L10" s="35">
        <v>16880</v>
      </c>
      <c r="M10" s="36">
        <v>16860</v>
      </c>
    </row>
    <row r="11" spans="1:13" x14ac:dyDescent="0.15">
      <c r="A11" s="5"/>
      <c r="B11" s="37" t="s">
        <v>157</v>
      </c>
      <c r="C11" s="38"/>
      <c r="D11" s="39"/>
      <c r="E11" s="40"/>
      <c r="F11" s="41" t="s">
        <v>10</v>
      </c>
      <c r="G11" s="42">
        <v>10533</v>
      </c>
      <c r="H11" s="43">
        <v>10273</v>
      </c>
      <c r="I11" s="43">
        <v>11125</v>
      </c>
      <c r="J11" s="43">
        <v>11083</v>
      </c>
      <c r="K11" s="43">
        <v>11573</v>
      </c>
      <c r="L11" s="43">
        <v>15033</v>
      </c>
      <c r="M11" s="44">
        <v>13412</v>
      </c>
    </row>
    <row r="12" spans="1:13" x14ac:dyDescent="0.15">
      <c r="A12" s="5"/>
      <c r="B12" s="45" t="s">
        <v>0</v>
      </c>
      <c r="C12" s="3">
        <v>46083</v>
      </c>
      <c r="F12" s="46" t="s">
        <v>2</v>
      </c>
      <c r="G12" s="47">
        <v>2.25</v>
      </c>
      <c r="H12" s="48">
        <v>2.27</v>
      </c>
      <c r="I12" s="48">
        <v>2.1800000000000002</v>
      </c>
      <c r="J12" s="48">
        <v>2.23</v>
      </c>
      <c r="K12" s="48">
        <v>2.19</v>
      </c>
      <c r="L12" s="48">
        <v>1.94</v>
      </c>
      <c r="M12" s="49">
        <v>2</v>
      </c>
    </row>
    <row r="13" spans="1:13" x14ac:dyDescent="0.15">
      <c r="A13" s="5"/>
      <c r="B13" s="45" t="s">
        <v>1</v>
      </c>
      <c r="C13" s="50">
        <v>3040</v>
      </c>
      <c r="D13" s="4" t="s">
        <v>15</v>
      </c>
      <c r="E13" s="50">
        <v>3070</v>
      </c>
      <c r="F13" s="46" t="s">
        <v>3</v>
      </c>
      <c r="G13" s="47">
        <v>99.5</v>
      </c>
      <c r="H13" s="48">
        <v>99.4</v>
      </c>
      <c r="I13" s="48">
        <v>99.4</v>
      </c>
      <c r="J13" s="48">
        <v>99.5</v>
      </c>
      <c r="K13" s="48">
        <v>99.7</v>
      </c>
      <c r="L13" s="48">
        <v>99.5</v>
      </c>
      <c r="M13" s="49">
        <v>99.5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2228</v>
      </c>
      <c r="H14" s="71">
        <v>2445</v>
      </c>
      <c r="I14" s="71">
        <v>2599</v>
      </c>
      <c r="J14" s="71">
        <v>2396</v>
      </c>
      <c r="K14" s="71">
        <v>2087</v>
      </c>
      <c r="L14" s="71">
        <v>3057</v>
      </c>
      <c r="M14" s="87">
        <v>2753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1.4397211591033352</v>
      </c>
      <c r="H15" s="78">
        <f t="shared" ref="H15:M15" si="1">H11/H$4</f>
        <v>1.5185513673318551</v>
      </c>
      <c r="I15" s="78">
        <f t="shared" si="1"/>
        <v>1.3864656031904288</v>
      </c>
      <c r="J15" s="78">
        <f t="shared" si="1"/>
        <v>1.4781275006668444</v>
      </c>
      <c r="K15" s="78">
        <f t="shared" si="1"/>
        <v>1.4632696927550892</v>
      </c>
      <c r="L15" s="78">
        <f t="shared" si="1"/>
        <v>1.3072173913043479</v>
      </c>
      <c r="M15" s="79">
        <f t="shared" si="1"/>
        <v>1.2274183215887251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3040</v>
      </c>
      <c r="H16" s="53">
        <v>3040</v>
      </c>
      <c r="I16" s="53">
        <v>3060</v>
      </c>
      <c r="J16" s="53">
        <v>3070</v>
      </c>
      <c r="K16" s="53">
        <v>3060</v>
      </c>
      <c r="L16" s="53">
        <v>3070</v>
      </c>
      <c r="M16" s="54">
        <v>3070</v>
      </c>
    </row>
    <row r="17" spans="1:13" x14ac:dyDescent="0.15">
      <c r="A17" s="5"/>
      <c r="B17" s="16" t="s">
        <v>149</v>
      </c>
      <c r="C17" s="17"/>
      <c r="D17" s="18"/>
      <c r="E17" s="19"/>
      <c r="F17" s="20" t="s">
        <v>10</v>
      </c>
      <c r="G17" s="21">
        <v>11949</v>
      </c>
      <c r="H17" s="22">
        <v>10823</v>
      </c>
      <c r="I17" s="22">
        <v>13045</v>
      </c>
      <c r="J17" s="22">
        <v>12212</v>
      </c>
      <c r="K17" s="22">
        <v>12916</v>
      </c>
      <c r="L17" s="22">
        <v>18038</v>
      </c>
      <c r="M17" s="23">
        <v>16892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3.37</v>
      </c>
      <c r="H18" s="30">
        <v>3.53</v>
      </c>
      <c r="I18" s="30">
        <v>3.36</v>
      </c>
      <c r="J18" s="30">
        <v>3.42</v>
      </c>
      <c r="K18" s="30">
        <v>3.35</v>
      </c>
      <c r="L18" s="30">
        <v>3.11</v>
      </c>
      <c r="M18" s="31">
        <v>3.2</v>
      </c>
    </row>
    <row r="19" spans="1:13" x14ac:dyDescent="0.15">
      <c r="A19" s="5"/>
      <c r="B19" s="24" t="s">
        <v>1</v>
      </c>
      <c r="C19" s="32">
        <v>7240</v>
      </c>
      <c r="D19" s="26" t="s">
        <v>15</v>
      </c>
      <c r="E19" s="32">
        <v>7280</v>
      </c>
      <c r="F19" s="28" t="s">
        <v>3</v>
      </c>
      <c r="G19" s="29">
        <v>98.7</v>
      </c>
      <c r="H19" s="30">
        <v>98.9</v>
      </c>
      <c r="I19" s="30">
        <v>98.7</v>
      </c>
      <c r="J19" s="30">
        <v>98.8</v>
      </c>
      <c r="K19" s="30">
        <v>98.8</v>
      </c>
      <c r="L19" s="30">
        <v>98.7</v>
      </c>
      <c r="M19" s="31">
        <v>98.3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5645</v>
      </c>
      <c r="H20" s="70">
        <v>4776</v>
      </c>
      <c r="I20" s="70">
        <v>6032</v>
      </c>
      <c r="J20" s="70">
        <v>5400</v>
      </c>
      <c r="K20" s="70">
        <v>5768</v>
      </c>
      <c r="L20" s="70">
        <v>8187</v>
      </c>
      <c r="M20" s="86">
        <v>9166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1.6332695462001094</v>
      </c>
      <c r="H21" s="81">
        <f t="shared" ref="H21:M21" si="2">H17/H$4</f>
        <v>1.5998521803399852</v>
      </c>
      <c r="I21" s="81">
        <f t="shared" si="2"/>
        <v>1.6257477567298106</v>
      </c>
      <c r="J21" s="81">
        <f t="shared" si="2"/>
        <v>1.6287009869298479</v>
      </c>
      <c r="K21" s="81">
        <f t="shared" si="2"/>
        <v>1.6330762422556582</v>
      </c>
      <c r="L21" s="81">
        <f t="shared" si="2"/>
        <v>1.5685217391304347</v>
      </c>
      <c r="M21" s="82">
        <f t="shared" si="2"/>
        <v>1.545895488240139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7240</v>
      </c>
      <c r="H22" s="35">
        <v>7200</v>
      </c>
      <c r="I22" s="35">
        <v>7240</v>
      </c>
      <c r="J22" s="35">
        <v>7250</v>
      </c>
      <c r="K22" s="35">
        <v>7280</v>
      </c>
      <c r="L22" s="35">
        <v>7280</v>
      </c>
      <c r="M22" s="36">
        <v>7280</v>
      </c>
    </row>
    <row r="23" spans="1:13" x14ac:dyDescent="0.15">
      <c r="A23" s="5"/>
      <c r="B23" s="37" t="s">
        <v>150</v>
      </c>
      <c r="C23" s="38"/>
      <c r="D23" s="39"/>
      <c r="E23" s="40"/>
      <c r="F23" s="41" t="s">
        <v>10</v>
      </c>
      <c r="G23" s="42">
        <v>11608</v>
      </c>
      <c r="H23" s="43">
        <v>10869</v>
      </c>
      <c r="I23" s="43">
        <v>12631</v>
      </c>
      <c r="J23" s="43">
        <v>12066</v>
      </c>
      <c r="K23" s="43">
        <v>12584</v>
      </c>
      <c r="L23" s="43">
        <v>17906</v>
      </c>
      <c r="M23" s="44">
        <v>17034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3.34</v>
      </c>
      <c r="H24" s="48">
        <v>3.45</v>
      </c>
      <c r="I24" s="48">
        <v>3.38</v>
      </c>
      <c r="J24" s="48">
        <v>3.44</v>
      </c>
      <c r="K24" s="48">
        <v>3.35</v>
      </c>
      <c r="L24" s="48">
        <v>2.99</v>
      </c>
      <c r="M24" s="49">
        <v>3.04</v>
      </c>
    </row>
    <row r="25" spans="1:13" x14ac:dyDescent="0.15">
      <c r="A25" s="5"/>
      <c r="B25" s="45" t="s">
        <v>1</v>
      </c>
      <c r="C25" s="50">
        <v>4330</v>
      </c>
      <c r="D25" s="4" t="s">
        <v>15</v>
      </c>
      <c r="E25" s="50">
        <v>4350</v>
      </c>
      <c r="F25" s="46" t="s">
        <v>3</v>
      </c>
      <c r="G25" s="47">
        <v>99.2</v>
      </c>
      <c r="H25" s="48">
        <v>98.6</v>
      </c>
      <c r="I25" s="48">
        <v>98.5</v>
      </c>
      <c r="J25" s="48">
        <v>98.5</v>
      </c>
      <c r="K25" s="48">
        <v>99.2</v>
      </c>
      <c r="L25" s="48">
        <v>99.3</v>
      </c>
      <c r="M25" s="49">
        <v>99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4340</v>
      </c>
      <c r="H26" s="71">
        <v>5313</v>
      </c>
      <c r="I26" s="71">
        <v>6307</v>
      </c>
      <c r="J26" s="71">
        <v>6058</v>
      </c>
      <c r="K26" s="71">
        <v>4628</v>
      </c>
      <c r="L26" s="71">
        <v>5676</v>
      </c>
      <c r="M26" s="87">
        <v>6620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1.5866593767085839</v>
      </c>
      <c r="H27" s="84">
        <f t="shared" ref="H27:M27" si="3">H23/H$4</f>
        <v>1.6066518847006652</v>
      </c>
      <c r="I27" s="84">
        <f t="shared" si="3"/>
        <v>1.5741525423728813</v>
      </c>
      <c r="J27" s="84">
        <f t="shared" si="3"/>
        <v>1.6092291277674047</v>
      </c>
      <c r="K27" s="84">
        <f t="shared" si="3"/>
        <v>1.5910987482614742</v>
      </c>
      <c r="L27" s="84">
        <f t="shared" si="3"/>
        <v>1.5570434782608695</v>
      </c>
      <c r="M27" s="85">
        <f t="shared" si="3"/>
        <v>1.558890820902352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4330</v>
      </c>
      <c r="H28" s="53">
        <v>4310</v>
      </c>
      <c r="I28" s="53">
        <v>4310</v>
      </c>
      <c r="J28" s="53">
        <v>4340</v>
      </c>
      <c r="K28" s="53">
        <v>4340</v>
      </c>
      <c r="L28" s="53">
        <v>4360</v>
      </c>
      <c r="M28" s="54">
        <v>4350</v>
      </c>
    </row>
    <row r="29" spans="1:13" x14ac:dyDescent="0.15">
      <c r="A29" s="5"/>
      <c r="B29" s="16" t="s">
        <v>151</v>
      </c>
      <c r="C29" s="17"/>
      <c r="D29" s="18"/>
      <c r="E29" s="19"/>
      <c r="F29" s="20" t="s">
        <v>10</v>
      </c>
      <c r="G29" s="21">
        <v>3289</v>
      </c>
      <c r="H29" s="22">
        <v>2767</v>
      </c>
      <c r="I29" s="22">
        <v>3913</v>
      </c>
      <c r="J29" s="22">
        <v>3693</v>
      </c>
      <c r="K29" s="22">
        <v>3759</v>
      </c>
      <c r="L29" s="22">
        <v>7289</v>
      </c>
      <c r="M29" s="23">
        <v>7583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4.6399999999999997</v>
      </c>
      <c r="H30" s="30">
        <v>4.6399999999999997</v>
      </c>
      <c r="I30" s="30">
        <v>4.5999999999999996</v>
      </c>
      <c r="J30" s="30">
        <v>4.59</v>
      </c>
      <c r="K30" s="30">
        <v>4.8099999999999996</v>
      </c>
      <c r="L30" s="30">
        <v>4.42</v>
      </c>
      <c r="M30" s="31">
        <v>4.3600000000000003</v>
      </c>
    </row>
    <row r="31" spans="1:13" x14ac:dyDescent="0.15">
      <c r="A31" s="5"/>
      <c r="B31" s="24" t="s">
        <v>1</v>
      </c>
      <c r="C31" s="32">
        <v>3710</v>
      </c>
      <c r="D31" s="26" t="s">
        <v>15</v>
      </c>
      <c r="E31" s="32">
        <v>3850</v>
      </c>
      <c r="F31" s="28" t="s">
        <v>3</v>
      </c>
      <c r="G31" s="29">
        <v>97.6</v>
      </c>
      <c r="H31" s="30">
        <v>97.4</v>
      </c>
      <c r="I31" s="30">
        <v>98</v>
      </c>
      <c r="J31" s="30">
        <v>99</v>
      </c>
      <c r="K31" s="30">
        <v>97.1</v>
      </c>
      <c r="L31" s="30">
        <v>97.4</v>
      </c>
      <c r="M31" s="31">
        <v>97.9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2488</v>
      </c>
      <c r="H32" s="70">
        <v>2185</v>
      </c>
      <c r="I32" s="70">
        <v>2705</v>
      </c>
      <c r="J32" s="70">
        <v>1803</v>
      </c>
      <c r="K32" s="70">
        <v>3289</v>
      </c>
      <c r="L32" s="70">
        <v>5881</v>
      </c>
      <c r="M32" s="86">
        <v>5261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0.44956260251503555</v>
      </c>
      <c r="H33" s="81">
        <f t="shared" ref="H33:M33" si="4">H29/H$4</f>
        <v>0.40901699926090168</v>
      </c>
      <c r="I33" s="81">
        <f t="shared" si="4"/>
        <v>0.48766201395812564</v>
      </c>
      <c r="J33" s="81">
        <f t="shared" si="4"/>
        <v>0.49253134169111762</v>
      </c>
      <c r="K33" s="81">
        <f t="shared" si="4"/>
        <v>0.47528132507270199</v>
      </c>
      <c r="L33" s="81">
        <f t="shared" si="4"/>
        <v>0.63382608695652176</v>
      </c>
      <c r="M33" s="82">
        <f t="shared" si="4"/>
        <v>0.69396906744760689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3710</v>
      </c>
      <c r="H34" s="35">
        <v>3680</v>
      </c>
      <c r="I34" s="35">
        <v>3800</v>
      </c>
      <c r="J34" s="35">
        <v>3780</v>
      </c>
      <c r="K34" s="35">
        <v>3760</v>
      </c>
      <c r="L34" s="35">
        <v>3820</v>
      </c>
      <c r="M34" s="36">
        <v>3850</v>
      </c>
    </row>
    <row r="35" spans="1:13" x14ac:dyDescent="0.15">
      <c r="A35" s="5"/>
      <c r="B35" s="37" t="s">
        <v>152</v>
      </c>
      <c r="C35" s="38"/>
      <c r="D35" s="39"/>
      <c r="E35" s="40"/>
      <c r="F35" s="41" t="s">
        <v>10</v>
      </c>
      <c r="G35" s="42">
        <v>8563</v>
      </c>
      <c r="H35" s="43">
        <v>8008</v>
      </c>
      <c r="I35" s="43">
        <v>9112</v>
      </c>
      <c r="J35" s="43">
        <v>8889</v>
      </c>
      <c r="K35" s="43">
        <v>9466</v>
      </c>
      <c r="L35" s="43">
        <v>13209</v>
      </c>
      <c r="M35" s="44">
        <v>11730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1.88</v>
      </c>
      <c r="H36" s="48">
        <v>1.95</v>
      </c>
      <c r="I36" s="48">
        <v>1.88</v>
      </c>
      <c r="J36" s="48">
        <v>1.89</v>
      </c>
      <c r="K36" s="48">
        <v>1.89</v>
      </c>
      <c r="L36" s="48">
        <v>1.67</v>
      </c>
      <c r="M36" s="49">
        <v>1.73</v>
      </c>
    </row>
    <row r="37" spans="1:13" x14ac:dyDescent="0.15">
      <c r="A37" s="5"/>
      <c r="B37" s="45" t="s">
        <v>1</v>
      </c>
      <c r="C37" s="50">
        <v>5050</v>
      </c>
      <c r="D37" s="4" t="s">
        <v>15</v>
      </c>
      <c r="E37" s="50">
        <v>5120</v>
      </c>
      <c r="F37" s="46" t="s">
        <v>3</v>
      </c>
      <c r="G37" s="47">
        <v>99.3</v>
      </c>
      <c r="H37" s="48">
        <v>99</v>
      </c>
      <c r="I37" s="48">
        <v>99.1</v>
      </c>
      <c r="J37" s="48">
        <v>99.2</v>
      </c>
      <c r="K37" s="48">
        <v>99.3</v>
      </c>
      <c r="L37" s="48">
        <v>99.4</v>
      </c>
      <c r="M37" s="49">
        <v>99.2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2140</v>
      </c>
      <c r="H38" s="71">
        <v>2417</v>
      </c>
      <c r="I38" s="71">
        <v>2517</v>
      </c>
      <c r="J38" s="71">
        <v>2410</v>
      </c>
      <c r="K38" s="71">
        <v>2351</v>
      </c>
      <c r="L38" s="71">
        <v>2898</v>
      </c>
      <c r="M38" s="87">
        <v>2953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1.1704483324220887</v>
      </c>
      <c r="H39" s="84">
        <f t="shared" ref="H39:M39" si="5">H35/H$4</f>
        <v>1.1837398373983741</v>
      </c>
      <c r="I39" s="84">
        <f t="shared" si="5"/>
        <v>1.1355932203389831</v>
      </c>
      <c r="J39" s="84">
        <f t="shared" si="5"/>
        <v>1.1855161376367032</v>
      </c>
      <c r="K39" s="84">
        <f t="shared" si="5"/>
        <v>1.1968643317739285</v>
      </c>
      <c r="L39" s="84">
        <f t="shared" si="5"/>
        <v>1.1486086956521739</v>
      </c>
      <c r="M39" s="85">
        <f t="shared" si="5"/>
        <v>1.0734876910405418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5050</v>
      </c>
      <c r="H40" s="53">
        <v>5040</v>
      </c>
      <c r="I40" s="53">
        <v>5090</v>
      </c>
      <c r="J40" s="53">
        <v>5110</v>
      </c>
      <c r="K40" s="53">
        <v>5120</v>
      </c>
      <c r="L40" s="53">
        <v>5120</v>
      </c>
      <c r="M40" s="54">
        <v>5120</v>
      </c>
    </row>
    <row r="41" spans="1:13" x14ac:dyDescent="0.15">
      <c r="A41" s="5"/>
      <c r="B41" s="16" t="s">
        <v>153</v>
      </c>
      <c r="C41" s="17"/>
      <c r="D41" s="18"/>
      <c r="E41" s="19"/>
      <c r="F41" s="20" t="s">
        <v>10</v>
      </c>
      <c r="G41" s="21">
        <v>4780</v>
      </c>
      <c r="H41" s="22">
        <v>4084</v>
      </c>
      <c r="I41" s="22">
        <v>6621</v>
      </c>
      <c r="J41" s="22">
        <v>5901</v>
      </c>
      <c r="K41" s="22">
        <v>6115</v>
      </c>
      <c r="L41" s="22">
        <v>9709</v>
      </c>
      <c r="M41" s="23">
        <v>8690</v>
      </c>
    </row>
    <row r="42" spans="1:13" x14ac:dyDescent="0.15">
      <c r="A42" s="5"/>
      <c r="B42" s="24" t="s">
        <v>0</v>
      </c>
      <c r="C42" s="25">
        <v>46055</v>
      </c>
      <c r="D42" s="26"/>
      <c r="E42" s="27"/>
      <c r="F42" s="28" t="s">
        <v>2</v>
      </c>
      <c r="G42" s="29">
        <v>3.54</v>
      </c>
      <c r="H42" s="30">
        <v>3.65</v>
      </c>
      <c r="I42" s="30">
        <v>3.61</v>
      </c>
      <c r="J42" s="30">
        <v>3.6</v>
      </c>
      <c r="K42" s="30">
        <v>3.56</v>
      </c>
      <c r="L42" s="30">
        <v>3.35</v>
      </c>
      <c r="M42" s="31">
        <v>3.38</v>
      </c>
    </row>
    <row r="43" spans="1:13" x14ac:dyDescent="0.15">
      <c r="A43" s="5"/>
      <c r="B43" s="24" t="s">
        <v>1</v>
      </c>
      <c r="C43" s="32">
        <v>2040</v>
      </c>
      <c r="D43" s="26" t="s">
        <v>15</v>
      </c>
      <c r="E43" s="32">
        <v>2110</v>
      </c>
      <c r="F43" s="28" t="s">
        <v>3</v>
      </c>
      <c r="G43" s="29">
        <v>98.1</v>
      </c>
      <c r="H43" s="30">
        <v>99.2</v>
      </c>
      <c r="I43" s="30">
        <v>98.2</v>
      </c>
      <c r="J43" s="30">
        <v>98.1</v>
      </c>
      <c r="K43" s="30">
        <v>98.7</v>
      </c>
      <c r="L43" s="30">
        <v>97.8</v>
      </c>
      <c r="M43" s="31">
        <v>97.7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2839</v>
      </c>
      <c r="H44" s="70">
        <v>1534</v>
      </c>
      <c r="I44" s="70">
        <v>3843</v>
      </c>
      <c r="J44" s="70">
        <v>3570</v>
      </c>
      <c r="K44" s="70">
        <v>2895</v>
      </c>
      <c r="L44" s="70">
        <v>6345</v>
      </c>
      <c r="M44" s="86">
        <v>5734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0.6533624931656643</v>
      </c>
      <c r="H45" s="81">
        <f t="shared" ref="H45:M45" si="6">H41/H$4</f>
        <v>0.6036954915003695</v>
      </c>
      <c r="I45" s="81">
        <f t="shared" si="6"/>
        <v>0.82514955134596213</v>
      </c>
      <c r="J45" s="81">
        <f t="shared" si="6"/>
        <v>0.7870098692984796</v>
      </c>
      <c r="K45" s="81">
        <f t="shared" si="6"/>
        <v>0.77316980654950052</v>
      </c>
      <c r="L45" s="81">
        <f t="shared" si="6"/>
        <v>0.8442608695652174</v>
      </c>
      <c r="M45" s="82">
        <f t="shared" si="6"/>
        <v>0.79527775235654796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2040</v>
      </c>
      <c r="H46" s="35">
        <v>2040</v>
      </c>
      <c r="I46" s="35">
        <v>2090</v>
      </c>
      <c r="J46" s="35">
        <v>2100</v>
      </c>
      <c r="K46" s="35">
        <v>2060</v>
      </c>
      <c r="L46" s="35">
        <v>2110</v>
      </c>
      <c r="M46" s="36">
        <v>2110</v>
      </c>
    </row>
    <row r="47" spans="1:13" x14ac:dyDescent="0.15">
      <c r="A47" s="5"/>
      <c r="B47" s="37" t="s">
        <v>154</v>
      </c>
      <c r="C47" s="38"/>
      <c r="D47" s="39"/>
      <c r="E47" s="40"/>
      <c r="F47" s="41" t="s">
        <v>10</v>
      </c>
      <c r="G47" s="42">
        <v>17501</v>
      </c>
      <c r="H47" s="43">
        <v>17686</v>
      </c>
      <c r="I47" s="43">
        <v>17743</v>
      </c>
      <c r="J47" s="43">
        <v>17531</v>
      </c>
      <c r="K47" s="43">
        <v>18159</v>
      </c>
      <c r="L47" s="43">
        <v>21731</v>
      </c>
      <c r="M47" s="44">
        <v>21234</v>
      </c>
    </row>
    <row r="48" spans="1:13" x14ac:dyDescent="0.15">
      <c r="A48" s="5"/>
      <c r="B48" s="45" t="s">
        <v>0</v>
      </c>
      <c r="C48" s="3">
        <v>46055</v>
      </c>
      <c r="F48" s="46" t="s">
        <v>2</v>
      </c>
      <c r="G48" s="47">
        <v>1.65</v>
      </c>
      <c r="H48" s="48">
        <v>1.66</v>
      </c>
      <c r="I48" s="48">
        <v>1.72</v>
      </c>
      <c r="J48" s="48">
        <v>1.72</v>
      </c>
      <c r="K48" s="48">
        <v>1.66</v>
      </c>
      <c r="L48" s="48">
        <v>1.46</v>
      </c>
      <c r="M48" s="49">
        <v>1.46</v>
      </c>
    </row>
    <row r="49" spans="1:13" x14ac:dyDescent="0.15">
      <c r="A49" s="5"/>
      <c r="B49" s="45" t="s">
        <v>1</v>
      </c>
      <c r="C49" s="50">
        <v>890</v>
      </c>
      <c r="D49" s="4" t="s">
        <v>15</v>
      </c>
      <c r="E49" s="50">
        <v>900</v>
      </c>
      <c r="F49" s="46" t="s">
        <v>3</v>
      </c>
      <c r="G49" s="47">
        <v>100.4</v>
      </c>
      <c r="H49" s="48">
        <v>100.7</v>
      </c>
      <c r="I49" s="48">
        <v>100.2</v>
      </c>
      <c r="J49" s="48">
        <v>100.4</v>
      </c>
      <c r="K49" s="48">
        <v>100</v>
      </c>
      <c r="L49" s="48">
        <v>100.3</v>
      </c>
      <c r="M49" s="49">
        <v>100.8</v>
      </c>
    </row>
    <row r="50" spans="1:13" x14ac:dyDescent="0.15">
      <c r="A50" s="5"/>
      <c r="B50" s="45"/>
      <c r="C50" s="50"/>
      <c r="E50" s="50"/>
      <c r="F50" s="55" t="s">
        <v>20</v>
      </c>
      <c r="G50" s="60">
        <v>448</v>
      </c>
      <c r="H50" s="61">
        <v>-586</v>
      </c>
      <c r="I50" s="71">
        <v>1005</v>
      </c>
      <c r="J50" s="61">
        <v>353</v>
      </c>
      <c r="K50" s="71">
        <v>1763</v>
      </c>
      <c r="L50" s="61">
        <v>743</v>
      </c>
      <c r="M50" s="87">
        <v>-1626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2.3921541826134498</v>
      </c>
      <c r="H51" s="84">
        <f t="shared" ref="H51:M51" si="7">H47/H$4</f>
        <v>2.6143385070214338</v>
      </c>
      <c r="I51" s="84">
        <f t="shared" si="7"/>
        <v>2.2112412761714855</v>
      </c>
      <c r="J51" s="84">
        <f t="shared" si="7"/>
        <v>2.3380901573753001</v>
      </c>
      <c r="K51" s="84">
        <f t="shared" si="7"/>
        <v>2.2959919079529651</v>
      </c>
      <c r="L51" s="84">
        <f t="shared" si="7"/>
        <v>1.8896521739130434</v>
      </c>
      <c r="M51" s="85">
        <f t="shared" si="7"/>
        <v>1.943259815136817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890</v>
      </c>
      <c r="H52" s="53">
        <v>890</v>
      </c>
      <c r="I52" s="53">
        <v>890</v>
      </c>
      <c r="J52" s="53">
        <v>900</v>
      </c>
      <c r="K52" s="53">
        <v>900</v>
      </c>
      <c r="L52" s="53">
        <v>900</v>
      </c>
      <c r="M52" s="54">
        <v>900</v>
      </c>
    </row>
    <row r="53" spans="1:13" x14ac:dyDescent="0.15">
      <c r="A53" s="5"/>
      <c r="B53" s="16" t="s">
        <v>145</v>
      </c>
      <c r="C53" s="17"/>
      <c r="D53" s="18"/>
      <c r="E53" s="19"/>
      <c r="F53" s="20" t="s">
        <v>10</v>
      </c>
      <c r="G53" s="21">
        <v>10686</v>
      </c>
      <c r="H53" s="22">
        <v>9736</v>
      </c>
      <c r="I53" s="22">
        <v>11446</v>
      </c>
      <c r="J53" s="22">
        <v>10836</v>
      </c>
      <c r="K53" s="22">
        <v>11542</v>
      </c>
      <c r="L53" s="22">
        <v>15416</v>
      </c>
      <c r="M53" s="23">
        <v>14682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3.63</v>
      </c>
      <c r="H54" s="30">
        <v>3.72</v>
      </c>
      <c r="I54" s="30">
        <v>3.66</v>
      </c>
      <c r="J54" s="30">
        <v>3.69</v>
      </c>
      <c r="K54" s="30">
        <v>3.58</v>
      </c>
      <c r="L54" s="30">
        <v>3.45</v>
      </c>
      <c r="M54" s="31">
        <v>3.5</v>
      </c>
    </row>
    <row r="55" spans="1:13" x14ac:dyDescent="0.15">
      <c r="A55" s="5"/>
      <c r="B55" s="24" t="s">
        <v>1</v>
      </c>
      <c r="C55" s="32">
        <v>22760</v>
      </c>
      <c r="D55" s="26" t="s">
        <v>15</v>
      </c>
      <c r="E55" s="32">
        <v>22890</v>
      </c>
      <c r="F55" s="28" t="s">
        <v>3</v>
      </c>
      <c r="G55" s="29">
        <v>99.8</v>
      </c>
      <c r="H55" s="30">
        <v>99.7</v>
      </c>
      <c r="I55" s="30">
        <v>99.4</v>
      </c>
      <c r="J55" s="30">
        <v>99.8</v>
      </c>
      <c r="K55" s="30">
        <v>100.1</v>
      </c>
      <c r="L55" s="30">
        <v>99.4</v>
      </c>
      <c r="M55" s="31">
        <v>99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2664</v>
      </c>
      <c r="H56" s="70">
        <v>2530</v>
      </c>
      <c r="I56" s="70">
        <v>3747</v>
      </c>
      <c r="J56" s="70">
        <v>2652</v>
      </c>
      <c r="K56" s="70">
        <v>2024</v>
      </c>
      <c r="L56" s="70">
        <v>4956</v>
      </c>
      <c r="M56" s="86">
        <v>5828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1.4606342263531984</v>
      </c>
      <c r="H57" s="81">
        <f t="shared" ref="H57:M57" si="8">H53/H$4</f>
        <v>1.4391722099039173</v>
      </c>
      <c r="I57" s="81">
        <f t="shared" si="8"/>
        <v>1.4264705882352942</v>
      </c>
      <c r="J57" s="81">
        <f t="shared" si="8"/>
        <v>1.4451853827687384</v>
      </c>
      <c r="K57" s="81">
        <f t="shared" si="8"/>
        <v>1.4593501074724997</v>
      </c>
      <c r="L57" s="81">
        <f t="shared" si="8"/>
        <v>1.3405217391304347</v>
      </c>
      <c r="M57" s="82">
        <f t="shared" si="8"/>
        <v>1.3436441841310516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22760</v>
      </c>
      <c r="H58" s="35">
        <v>22700</v>
      </c>
      <c r="I58" s="35">
        <v>22840</v>
      </c>
      <c r="J58" s="35">
        <v>22890</v>
      </c>
      <c r="K58" s="35">
        <v>22920</v>
      </c>
      <c r="L58" s="35">
        <v>22900</v>
      </c>
      <c r="M58" s="36">
        <v>22890</v>
      </c>
    </row>
    <row r="59" spans="1:13" x14ac:dyDescent="0.15">
      <c r="A59" s="5"/>
      <c r="B59" s="37" t="s">
        <v>146</v>
      </c>
      <c r="C59" s="38"/>
      <c r="D59" s="39"/>
      <c r="E59" s="40"/>
      <c r="F59" s="41" t="s">
        <v>10</v>
      </c>
      <c r="G59" s="42">
        <v>5956</v>
      </c>
      <c r="H59" s="43">
        <v>5204</v>
      </c>
      <c r="I59" s="43">
        <v>6611</v>
      </c>
      <c r="J59" s="43">
        <v>6280</v>
      </c>
      <c r="K59" s="43">
        <v>6672</v>
      </c>
      <c r="L59" s="43">
        <v>11344</v>
      </c>
      <c r="M59" s="44">
        <v>10474</v>
      </c>
    </row>
    <row r="60" spans="1:13" x14ac:dyDescent="0.15">
      <c r="A60" s="5"/>
      <c r="B60" s="45" t="s">
        <v>0</v>
      </c>
      <c r="C60" s="3">
        <v>46027</v>
      </c>
      <c r="F60" s="46" t="s">
        <v>2</v>
      </c>
      <c r="G60" s="47">
        <v>3.57</v>
      </c>
      <c r="H60" s="48">
        <v>3.62</v>
      </c>
      <c r="I60" s="48">
        <v>3.61</v>
      </c>
      <c r="J60" s="48">
        <v>3.61</v>
      </c>
      <c r="K60" s="48">
        <v>3.67</v>
      </c>
      <c r="L60" s="48">
        <v>3.47</v>
      </c>
      <c r="M60" s="49">
        <v>3.46</v>
      </c>
    </row>
    <row r="61" spans="1:13" x14ac:dyDescent="0.15">
      <c r="A61" s="5"/>
      <c r="B61" s="45" t="s">
        <v>1</v>
      </c>
      <c r="C61" s="50">
        <v>7900</v>
      </c>
      <c r="D61" s="4" t="s">
        <v>15</v>
      </c>
      <c r="E61" s="50">
        <v>8040</v>
      </c>
      <c r="F61" s="46" t="s">
        <v>3</v>
      </c>
      <c r="G61" s="47">
        <v>99.8</v>
      </c>
      <c r="H61" s="48">
        <v>99.6</v>
      </c>
      <c r="I61" s="48">
        <v>98.9</v>
      </c>
      <c r="J61" s="48">
        <v>99.6</v>
      </c>
      <c r="K61" s="48">
        <v>99</v>
      </c>
      <c r="L61" s="48">
        <v>98.8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1461</v>
      </c>
      <c r="H62" s="71">
        <v>1547</v>
      </c>
      <c r="I62" s="71">
        <v>2875</v>
      </c>
      <c r="J62" s="71">
        <v>1895</v>
      </c>
      <c r="K62" s="71">
        <v>2806</v>
      </c>
      <c r="L62" s="71">
        <v>5244</v>
      </c>
      <c r="M62" s="87">
        <v>4230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0.81410606889010384</v>
      </c>
      <c r="H63" s="84">
        <f t="shared" ref="H63:M63" si="9">H59/H$4</f>
        <v>0.76925351071692538</v>
      </c>
      <c r="I63" s="84">
        <f t="shared" si="9"/>
        <v>0.82390329012961117</v>
      </c>
      <c r="J63" s="84">
        <f t="shared" si="9"/>
        <v>0.83755668178180853</v>
      </c>
      <c r="K63" s="84">
        <f t="shared" si="9"/>
        <v>0.84359590340118851</v>
      </c>
      <c r="L63" s="84">
        <f t="shared" si="9"/>
        <v>0.98643478260869566</v>
      </c>
      <c r="M63" s="85">
        <f t="shared" si="9"/>
        <v>0.95854305847899701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7900</v>
      </c>
      <c r="H64" s="53">
        <v>7910</v>
      </c>
      <c r="I64" s="53">
        <v>7990</v>
      </c>
      <c r="J64" s="53">
        <v>7990</v>
      </c>
      <c r="K64" s="53">
        <v>8010</v>
      </c>
      <c r="L64" s="53">
        <v>8080</v>
      </c>
      <c r="M64" s="54">
        <v>8040</v>
      </c>
    </row>
    <row r="65" spans="1:13" x14ac:dyDescent="0.15">
      <c r="A65" s="5"/>
      <c r="B65" s="16" t="s">
        <v>147</v>
      </c>
      <c r="C65" s="17"/>
      <c r="D65" s="18"/>
      <c r="E65" s="19"/>
      <c r="F65" s="20" t="s">
        <v>10</v>
      </c>
      <c r="G65" s="21">
        <v>9271</v>
      </c>
      <c r="H65" s="22">
        <v>8652</v>
      </c>
      <c r="I65" s="22">
        <v>11381</v>
      </c>
      <c r="J65" s="22">
        <v>9655</v>
      </c>
      <c r="K65" s="22">
        <v>11547</v>
      </c>
      <c r="L65" s="22">
        <v>15549</v>
      </c>
      <c r="M65" s="23">
        <v>14423</v>
      </c>
    </row>
    <row r="66" spans="1:13" x14ac:dyDescent="0.15">
      <c r="A66" s="5"/>
      <c r="B66" s="24" t="s">
        <v>0</v>
      </c>
      <c r="C66" s="25">
        <v>46027</v>
      </c>
      <c r="D66" s="26"/>
      <c r="E66" s="27"/>
      <c r="F66" s="28" t="s">
        <v>2</v>
      </c>
      <c r="G66" s="29">
        <v>1.98</v>
      </c>
      <c r="H66" s="30">
        <v>2.0299999999999998</v>
      </c>
      <c r="I66" s="30">
        <v>1.83</v>
      </c>
      <c r="J66" s="30">
        <v>1.95</v>
      </c>
      <c r="K66" s="30">
        <v>1.85</v>
      </c>
      <c r="L66" s="30">
        <v>1.72</v>
      </c>
      <c r="M66" s="31">
        <v>1.76</v>
      </c>
    </row>
    <row r="67" spans="1:13" x14ac:dyDescent="0.15">
      <c r="A67" s="5"/>
      <c r="B67" s="24" t="s">
        <v>1</v>
      </c>
      <c r="C67" s="32">
        <v>4330</v>
      </c>
      <c r="D67" s="26" t="s">
        <v>15</v>
      </c>
      <c r="E67" s="32">
        <v>4320</v>
      </c>
      <c r="F67" s="28" t="s">
        <v>3</v>
      </c>
      <c r="G67" s="29">
        <v>99</v>
      </c>
      <c r="H67" s="30">
        <v>99</v>
      </c>
      <c r="I67" s="30">
        <v>99.6</v>
      </c>
      <c r="J67" s="30">
        <v>99.5</v>
      </c>
      <c r="K67" s="30">
        <v>99.7</v>
      </c>
      <c r="L67" s="30">
        <v>99.7</v>
      </c>
      <c r="M67" s="31">
        <v>99.4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3279</v>
      </c>
      <c r="H68" s="70">
        <v>2933</v>
      </c>
      <c r="I68" s="70">
        <v>2322</v>
      </c>
      <c r="J68" s="70">
        <v>2330</v>
      </c>
      <c r="K68" s="70">
        <v>2201</v>
      </c>
      <c r="L68" s="70">
        <v>2878</v>
      </c>
      <c r="M68" s="86">
        <v>3445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1.2672225259704757</v>
      </c>
      <c r="H69" s="81">
        <f t="shared" ref="H69:M69" si="10">H65/H$4</f>
        <v>1.2789356984478937</v>
      </c>
      <c r="I69" s="81">
        <f t="shared" si="10"/>
        <v>1.418369890329013</v>
      </c>
      <c r="J69" s="81">
        <f t="shared" si="10"/>
        <v>1.287676713790344</v>
      </c>
      <c r="K69" s="81">
        <f t="shared" si="10"/>
        <v>1.4599822986471109</v>
      </c>
      <c r="L69" s="81">
        <f t="shared" si="10"/>
        <v>1.352086956521739</v>
      </c>
      <c r="M69" s="82">
        <f t="shared" si="10"/>
        <v>1.3199414294865928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4330</v>
      </c>
      <c r="H70" s="35">
        <v>4320</v>
      </c>
      <c r="I70" s="35">
        <v>4320</v>
      </c>
      <c r="J70" s="35">
        <v>4340</v>
      </c>
      <c r="K70" s="35">
        <v>4340</v>
      </c>
      <c r="L70" s="35">
        <v>4330</v>
      </c>
      <c r="M70" s="36">
        <v>4320</v>
      </c>
    </row>
    <row r="71" spans="1:13" x14ac:dyDescent="0.15">
      <c r="A71" s="5"/>
      <c r="B71" s="37" t="s">
        <v>140</v>
      </c>
      <c r="C71" s="38"/>
      <c r="D71" s="39"/>
      <c r="E71" s="40"/>
      <c r="F71" s="41" t="s">
        <v>10</v>
      </c>
      <c r="G71" s="42">
        <v>5607</v>
      </c>
      <c r="H71" s="43">
        <v>5300</v>
      </c>
      <c r="I71" s="43">
        <v>6288</v>
      </c>
      <c r="J71" s="43">
        <v>5953</v>
      </c>
      <c r="K71" s="43">
        <v>6161</v>
      </c>
      <c r="L71" s="43">
        <v>9768</v>
      </c>
      <c r="M71" s="44">
        <v>9524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4.38</v>
      </c>
      <c r="H72" s="48">
        <v>4.43</v>
      </c>
      <c r="I72" s="48">
        <v>4.3600000000000003</v>
      </c>
      <c r="J72" s="48">
        <v>4.41</v>
      </c>
      <c r="K72" s="48">
        <v>4.37</v>
      </c>
      <c r="L72" s="48">
        <v>4.18</v>
      </c>
      <c r="M72" s="49">
        <v>4.2300000000000004</v>
      </c>
    </row>
    <row r="73" spans="1:13" x14ac:dyDescent="0.15">
      <c r="A73" s="5"/>
      <c r="B73" s="45" t="s">
        <v>1</v>
      </c>
      <c r="C73" s="50">
        <v>10580</v>
      </c>
      <c r="D73" s="4" t="s">
        <v>15</v>
      </c>
      <c r="E73" s="50">
        <v>10680</v>
      </c>
      <c r="F73" s="46" t="s">
        <v>3</v>
      </c>
      <c r="G73" s="47">
        <v>99.2</v>
      </c>
      <c r="H73" s="48">
        <v>99.2</v>
      </c>
      <c r="I73" s="48">
        <v>99</v>
      </c>
      <c r="J73" s="48">
        <v>98.8</v>
      </c>
      <c r="K73" s="48">
        <v>99.3</v>
      </c>
      <c r="L73" s="48">
        <v>99.2</v>
      </c>
      <c r="M73" s="49">
        <v>99.3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2295</v>
      </c>
      <c r="H74" s="71">
        <v>2152</v>
      </c>
      <c r="I74" s="71">
        <v>2854</v>
      </c>
      <c r="J74" s="71">
        <v>2904</v>
      </c>
      <c r="K74" s="71">
        <v>2406</v>
      </c>
      <c r="L74" s="71">
        <v>3934</v>
      </c>
      <c r="M74" s="87">
        <v>3803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0.76640240568616735</v>
      </c>
      <c r="H75" s="84">
        <f t="shared" ref="H75:M75" si="11">H71/H$4</f>
        <v>0.78344419807834442</v>
      </c>
      <c r="I75" s="84">
        <f t="shared" si="11"/>
        <v>0.78364905284147557</v>
      </c>
      <c r="J75" s="84">
        <f t="shared" si="11"/>
        <v>0.79394505201387033</v>
      </c>
      <c r="K75" s="84">
        <f t="shared" si="11"/>
        <v>0.77898596535592368</v>
      </c>
      <c r="L75" s="84">
        <f t="shared" si="11"/>
        <v>0.84939130434782606</v>
      </c>
      <c r="M75" s="85">
        <f t="shared" si="11"/>
        <v>0.87160245264024894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10580</v>
      </c>
      <c r="H76" s="53">
        <v>10570</v>
      </c>
      <c r="I76" s="53">
        <v>10580</v>
      </c>
      <c r="J76" s="53">
        <v>10620</v>
      </c>
      <c r="K76" s="53">
        <v>10640</v>
      </c>
      <c r="L76" s="53">
        <v>10710</v>
      </c>
      <c r="M76" s="54">
        <v>10680</v>
      </c>
    </row>
    <row r="77" spans="1:13" x14ac:dyDescent="0.15">
      <c r="A77" s="5"/>
      <c r="B77" s="16" t="s">
        <v>141</v>
      </c>
      <c r="C77" s="17"/>
      <c r="D77" s="18"/>
      <c r="E77" s="19"/>
      <c r="F77" s="20" t="s">
        <v>10</v>
      </c>
      <c r="G77" s="21">
        <v>4629</v>
      </c>
      <c r="H77" s="22">
        <v>4029</v>
      </c>
      <c r="I77" s="22">
        <v>5054</v>
      </c>
      <c r="J77" s="22">
        <v>4644</v>
      </c>
      <c r="K77" s="22">
        <v>4784</v>
      </c>
      <c r="L77" s="22">
        <v>8292</v>
      </c>
      <c r="M77" s="23">
        <v>7528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3.33</v>
      </c>
      <c r="H78" s="30">
        <v>3.57</v>
      </c>
      <c r="I78" s="30">
        <v>3.29</v>
      </c>
      <c r="J78" s="30">
        <v>3.43</v>
      </c>
      <c r="K78" s="30">
        <v>3.35</v>
      </c>
      <c r="L78" s="30">
        <v>3.08</v>
      </c>
      <c r="M78" s="31">
        <v>3.2</v>
      </c>
    </row>
    <row r="79" spans="1:13" x14ac:dyDescent="0.15">
      <c r="A79" s="5"/>
      <c r="B79" s="24" t="s">
        <v>1</v>
      </c>
      <c r="C79" s="32">
        <v>4650</v>
      </c>
      <c r="D79" s="26" t="s">
        <v>15</v>
      </c>
      <c r="E79" s="32">
        <v>4700</v>
      </c>
      <c r="F79" s="28" t="s">
        <v>3</v>
      </c>
      <c r="G79" s="29">
        <v>98.5</v>
      </c>
      <c r="H79" s="30">
        <v>97.3</v>
      </c>
      <c r="I79" s="30">
        <v>98.3</v>
      </c>
      <c r="J79" s="30">
        <v>97.6</v>
      </c>
      <c r="K79" s="30">
        <v>98.1</v>
      </c>
      <c r="L79" s="30">
        <v>98.5</v>
      </c>
      <c r="M79" s="31">
        <v>97.4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2328</v>
      </c>
      <c r="H80" s="70">
        <v>3026</v>
      </c>
      <c r="I80" s="70">
        <v>2748</v>
      </c>
      <c r="J80" s="70">
        <v>3208</v>
      </c>
      <c r="K80" s="70">
        <v>2792</v>
      </c>
      <c r="L80" s="70">
        <v>4155</v>
      </c>
      <c r="M80" s="86">
        <v>5431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0.63272279934390374</v>
      </c>
      <c r="H81" s="81">
        <f t="shared" ref="H81:M81" si="12">H77/H$4</f>
        <v>0.59556541019955656</v>
      </c>
      <c r="I81" s="81">
        <f t="shared" si="12"/>
        <v>0.62986041874376875</v>
      </c>
      <c r="J81" s="81">
        <f t="shared" si="12"/>
        <v>0.61936516404374498</v>
      </c>
      <c r="K81" s="81">
        <f t="shared" si="12"/>
        <v>0.60488051586799851</v>
      </c>
      <c r="L81" s="81">
        <f t="shared" si="12"/>
        <v>0.72104347826086956</v>
      </c>
      <c r="M81" s="82">
        <f t="shared" si="12"/>
        <v>0.68893566395167938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4650</v>
      </c>
      <c r="H82" s="35">
        <v>4620</v>
      </c>
      <c r="I82" s="35">
        <v>4630</v>
      </c>
      <c r="J82" s="35">
        <v>4620</v>
      </c>
      <c r="K82" s="35">
        <v>4680</v>
      </c>
      <c r="L82" s="35">
        <v>4740</v>
      </c>
      <c r="M82" s="36">
        <v>4700</v>
      </c>
    </row>
    <row r="83" spans="1:13" x14ac:dyDescent="0.15">
      <c r="A83" s="5"/>
      <c r="B83" s="37" t="s">
        <v>142</v>
      </c>
      <c r="C83" s="38"/>
      <c r="D83" s="39"/>
      <c r="E83" s="40"/>
      <c r="F83" s="41" t="s">
        <v>10</v>
      </c>
      <c r="G83" s="42">
        <v>6308</v>
      </c>
      <c r="H83" s="43">
        <v>5736</v>
      </c>
      <c r="I83" s="43">
        <v>6987</v>
      </c>
      <c r="J83" s="43">
        <v>6464</v>
      </c>
      <c r="K83" s="43">
        <v>6782</v>
      </c>
      <c r="L83" s="43">
        <v>11125</v>
      </c>
      <c r="M83" s="44">
        <v>10477</v>
      </c>
    </row>
    <row r="84" spans="1:13" x14ac:dyDescent="0.15">
      <c r="A84" s="5"/>
      <c r="B84" s="45" t="s">
        <v>0</v>
      </c>
      <c r="C84" s="3">
        <v>46013</v>
      </c>
      <c r="F84" s="46" t="s">
        <v>2</v>
      </c>
      <c r="G84" s="47">
        <v>3.62</v>
      </c>
      <c r="H84" s="48">
        <v>3.63</v>
      </c>
      <c r="I84" s="48">
        <v>3.53</v>
      </c>
      <c r="J84" s="48">
        <v>3.57</v>
      </c>
      <c r="K84" s="48">
        <v>3.55</v>
      </c>
      <c r="L84" s="48">
        <v>3.34</v>
      </c>
      <c r="M84" s="49">
        <v>3.38</v>
      </c>
    </row>
    <row r="85" spans="1:13" x14ac:dyDescent="0.15">
      <c r="A85" s="5"/>
      <c r="B85" s="45" t="s">
        <v>1</v>
      </c>
      <c r="C85" s="50">
        <v>2970</v>
      </c>
      <c r="D85" s="4" t="s">
        <v>15</v>
      </c>
      <c r="E85" s="50">
        <v>3040</v>
      </c>
      <c r="F85" s="46" t="s">
        <v>3</v>
      </c>
      <c r="G85" s="47">
        <v>98.3</v>
      </c>
      <c r="H85" s="48">
        <v>97.2</v>
      </c>
      <c r="I85" s="48">
        <v>98.8</v>
      </c>
      <c r="J85" s="48">
        <v>98.6</v>
      </c>
      <c r="K85" s="48">
        <v>98.1</v>
      </c>
      <c r="L85" s="48">
        <v>98.1</v>
      </c>
      <c r="M85" s="49">
        <v>98.2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3488</v>
      </c>
      <c r="H86" s="71">
        <v>4470</v>
      </c>
      <c r="I86" s="71">
        <v>3139</v>
      </c>
      <c r="J86" s="71">
        <v>3170</v>
      </c>
      <c r="K86" s="71">
        <v>3967</v>
      </c>
      <c r="L86" s="71">
        <v>6371</v>
      </c>
      <c r="M86" s="87">
        <v>5949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0.8622197922361946</v>
      </c>
      <c r="H87" s="84">
        <f t="shared" ref="H87:M87" si="13">H83/H$4</f>
        <v>0.84789356984478936</v>
      </c>
      <c r="I87" s="84">
        <f t="shared" si="13"/>
        <v>0.87076271186440679</v>
      </c>
      <c r="J87" s="84">
        <f t="shared" si="13"/>
        <v>0.862096559082422</v>
      </c>
      <c r="K87" s="84">
        <f t="shared" si="13"/>
        <v>0.85750410924263498</v>
      </c>
      <c r="L87" s="84">
        <f t="shared" si="13"/>
        <v>0.96739130434782605</v>
      </c>
      <c r="M87" s="85">
        <f t="shared" si="13"/>
        <v>0.95881760776059299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2970</v>
      </c>
      <c r="H88" s="53">
        <v>2960</v>
      </c>
      <c r="I88" s="53">
        <v>3010</v>
      </c>
      <c r="J88" s="53">
        <v>2980</v>
      </c>
      <c r="K88" s="53">
        <v>2980</v>
      </c>
      <c r="L88" s="53">
        <v>3060</v>
      </c>
      <c r="M88" s="54">
        <v>3040</v>
      </c>
    </row>
    <row r="89" spans="1:13" x14ac:dyDescent="0.15">
      <c r="A89" s="5"/>
      <c r="B89" s="16" t="s">
        <v>143</v>
      </c>
      <c r="C89" s="17"/>
      <c r="D89" s="18"/>
      <c r="E89" s="19"/>
      <c r="F89" s="20" t="s">
        <v>10</v>
      </c>
      <c r="G89" s="21">
        <v>7413</v>
      </c>
      <c r="H89" s="22">
        <v>7037</v>
      </c>
      <c r="I89" s="22">
        <v>7901</v>
      </c>
      <c r="J89" s="22">
        <v>7565</v>
      </c>
      <c r="K89" s="22">
        <v>8180</v>
      </c>
      <c r="L89" s="22">
        <v>11595</v>
      </c>
      <c r="M89" s="23">
        <v>10816</v>
      </c>
    </row>
    <row r="90" spans="1:13" x14ac:dyDescent="0.15">
      <c r="A90" s="5"/>
      <c r="B90" s="24" t="s">
        <v>0</v>
      </c>
      <c r="C90" s="25">
        <v>46013</v>
      </c>
      <c r="D90" s="26"/>
      <c r="E90" s="27"/>
      <c r="F90" s="28" t="s">
        <v>2</v>
      </c>
      <c r="G90" s="29">
        <v>2.16</v>
      </c>
      <c r="H90" s="30">
        <v>2.19</v>
      </c>
      <c r="I90" s="30">
        <v>2.19</v>
      </c>
      <c r="J90" s="30">
        <v>2.12</v>
      </c>
      <c r="K90" s="30">
        <v>2.2400000000000002</v>
      </c>
      <c r="L90" s="30">
        <v>1.92</v>
      </c>
      <c r="M90" s="31">
        <v>1.94</v>
      </c>
    </row>
    <row r="91" spans="1:13" x14ac:dyDescent="0.15">
      <c r="A91" s="5"/>
      <c r="B91" s="24" t="s">
        <v>1</v>
      </c>
      <c r="C91" s="32">
        <v>1170</v>
      </c>
      <c r="D91" s="26" t="s">
        <v>15</v>
      </c>
      <c r="E91" s="32">
        <v>1210</v>
      </c>
      <c r="F91" s="28" t="s">
        <v>3</v>
      </c>
      <c r="G91" s="29">
        <v>99.4</v>
      </c>
      <c r="H91" s="30">
        <v>99.7</v>
      </c>
      <c r="I91" s="30">
        <v>99.3</v>
      </c>
      <c r="J91" s="30">
        <v>99.6</v>
      </c>
      <c r="K91" s="30">
        <v>98.9</v>
      </c>
      <c r="L91" s="30">
        <v>99.5</v>
      </c>
      <c r="M91" s="31">
        <v>99.5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1727</v>
      </c>
      <c r="H92" s="70">
        <v>1192</v>
      </c>
      <c r="I92" s="70">
        <v>2049</v>
      </c>
      <c r="J92" s="70">
        <v>1495</v>
      </c>
      <c r="K92" s="70">
        <v>2710</v>
      </c>
      <c r="L92" s="70">
        <v>2420</v>
      </c>
      <c r="M92" s="86">
        <v>2202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1.0132586112629853</v>
      </c>
      <c r="H93" s="81">
        <f t="shared" ref="H93:M93" si="14">H89/H$4</f>
        <v>1.0402069475240208</v>
      </c>
      <c r="I93" s="81">
        <f t="shared" si="14"/>
        <v>0.98467098703888334</v>
      </c>
      <c r="J93" s="81">
        <f t="shared" si="14"/>
        <v>1.0089357161909842</v>
      </c>
      <c r="K93" s="81">
        <f t="shared" si="14"/>
        <v>1.0342647616639271</v>
      </c>
      <c r="L93" s="81">
        <f t="shared" si="14"/>
        <v>1.0082608695652173</v>
      </c>
      <c r="M93" s="82">
        <f t="shared" si="14"/>
        <v>0.98984167658094624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1170</v>
      </c>
      <c r="H94" s="35">
        <v>1190</v>
      </c>
      <c r="I94" s="35">
        <v>1190</v>
      </c>
      <c r="J94" s="35">
        <v>1180</v>
      </c>
      <c r="K94" s="35">
        <v>1190</v>
      </c>
      <c r="L94" s="35">
        <v>1220</v>
      </c>
      <c r="M94" s="36">
        <v>1210</v>
      </c>
    </row>
    <row r="95" spans="1:13" x14ac:dyDescent="0.15">
      <c r="A95" s="5"/>
      <c r="B95" s="37" t="s">
        <v>136</v>
      </c>
      <c r="C95" s="38"/>
      <c r="D95" s="39"/>
      <c r="E95" s="40"/>
      <c r="F95" s="41" t="s">
        <v>10</v>
      </c>
      <c r="G95" s="42">
        <v>7335</v>
      </c>
      <c r="H95" s="43">
        <v>6406</v>
      </c>
      <c r="I95" s="43">
        <v>7977</v>
      </c>
      <c r="J95" s="43">
        <v>7529</v>
      </c>
      <c r="K95" s="43">
        <v>8039</v>
      </c>
      <c r="L95" s="43">
        <v>13546</v>
      </c>
      <c r="M95" s="44">
        <v>12524</v>
      </c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3.21</v>
      </c>
      <c r="H96" s="48">
        <v>3.32</v>
      </c>
      <c r="I96" s="48">
        <v>3.23</v>
      </c>
      <c r="J96" s="48">
        <v>3.29</v>
      </c>
      <c r="K96" s="48">
        <v>3.22</v>
      </c>
      <c r="L96" s="48">
        <v>2.97</v>
      </c>
      <c r="M96" s="49">
        <v>3.02</v>
      </c>
    </row>
    <row r="97" spans="1:13" x14ac:dyDescent="0.15">
      <c r="A97" s="5"/>
      <c r="B97" s="45" t="s">
        <v>1</v>
      </c>
      <c r="C97" s="50">
        <v>6490</v>
      </c>
      <c r="D97" s="4" t="s">
        <v>15</v>
      </c>
      <c r="E97" s="50">
        <v>6570</v>
      </c>
      <c r="F97" s="46" t="s">
        <v>3</v>
      </c>
      <c r="G97" s="47">
        <v>99.1</v>
      </c>
      <c r="H97" s="48">
        <v>98.8</v>
      </c>
      <c r="I97" s="48">
        <v>99.1</v>
      </c>
      <c r="J97" s="48">
        <v>98.9</v>
      </c>
      <c r="K97" s="48">
        <v>99</v>
      </c>
      <c r="L97" s="48">
        <v>99.3</v>
      </c>
      <c r="M97" s="49">
        <v>98.8</v>
      </c>
    </row>
    <row r="98" spans="1:13" x14ac:dyDescent="0.15">
      <c r="A98" s="5"/>
      <c r="B98" s="45"/>
      <c r="C98" s="50"/>
      <c r="E98" s="50"/>
      <c r="F98" s="55" t="s">
        <v>20</v>
      </c>
      <c r="G98" s="89">
        <v>2712</v>
      </c>
      <c r="H98" s="71">
        <v>2850</v>
      </c>
      <c r="I98" s="71">
        <v>3053</v>
      </c>
      <c r="J98" s="71">
        <v>3162</v>
      </c>
      <c r="K98" s="71">
        <v>3098</v>
      </c>
      <c r="L98" s="71">
        <v>4426</v>
      </c>
      <c r="M98" s="87">
        <v>5368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1.0025970475669765</v>
      </c>
      <c r="H99" s="84">
        <f t="shared" ref="H99:M99" si="15">H95/H$4</f>
        <v>0.94693274205469324</v>
      </c>
      <c r="I99" s="84">
        <f t="shared" si="15"/>
        <v>0.99414257228315051</v>
      </c>
      <c r="J99" s="84">
        <f t="shared" si="15"/>
        <v>1.0041344358495599</v>
      </c>
      <c r="K99" s="84">
        <f t="shared" si="15"/>
        <v>1.0164369705398912</v>
      </c>
      <c r="L99" s="84">
        <f t="shared" si="15"/>
        <v>1.177913043478261</v>
      </c>
      <c r="M99" s="85">
        <f t="shared" si="15"/>
        <v>1.1461517342362955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6490</v>
      </c>
      <c r="H100" s="53">
        <v>6410</v>
      </c>
      <c r="I100" s="53">
        <v>6530</v>
      </c>
      <c r="J100" s="53">
        <v>6550</v>
      </c>
      <c r="K100" s="53">
        <v>6550</v>
      </c>
      <c r="L100" s="53">
        <v>6580</v>
      </c>
      <c r="M100" s="54">
        <v>6570</v>
      </c>
    </row>
    <row r="101" spans="1:13" x14ac:dyDescent="0.15">
      <c r="A101" s="5"/>
      <c r="B101" s="16" t="s">
        <v>137</v>
      </c>
      <c r="C101" s="17"/>
      <c r="D101" s="18"/>
      <c r="E101" s="19"/>
      <c r="F101" s="20" t="s">
        <v>10</v>
      </c>
      <c r="G101" s="21">
        <v>6076</v>
      </c>
      <c r="H101" s="22">
        <v>5901</v>
      </c>
      <c r="I101" s="22">
        <v>6912</v>
      </c>
      <c r="J101" s="22">
        <v>7039</v>
      </c>
      <c r="K101" s="22">
        <v>7584</v>
      </c>
      <c r="L101" s="22">
        <v>11711</v>
      </c>
      <c r="M101" s="23">
        <v>10718</v>
      </c>
    </row>
    <row r="102" spans="1:13" x14ac:dyDescent="0.15">
      <c r="A102" s="5"/>
      <c r="B102" s="24" t="s">
        <v>0</v>
      </c>
      <c r="C102" s="25">
        <v>45999</v>
      </c>
      <c r="D102" s="26"/>
      <c r="E102" s="27"/>
      <c r="F102" s="28" t="s">
        <v>2</v>
      </c>
      <c r="G102" s="29">
        <v>4.2699999999999996</v>
      </c>
      <c r="H102" s="30">
        <v>4.42</v>
      </c>
      <c r="I102" s="30">
        <v>4.3499999999999996</v>
      </c>
      <c r="J102" s="30">
        <v>4.41</v>
      </c>
      <c r="K102" s="30">
        <v>4.3899999999999997</v>
      </c>
      <c r="L102" s="30">
        <v>4.03</v>
      </c>
      <c r="M102" s="31">
        <v>4.05</v>
      </c>
    </row>
    <row r="103" spans="1:13" x14ac:dyDescent="0.15">
      <c r="A103" s="5"/>
      <c r="B103" s="24" t="s">
        <v>1</v>
      </c>
      <c r="C103" s="32">
        <v>770</v>
      </c>
      <c r="D103" s="26" t="s">
        <v>15</v>
      </c>
      <c r="E103" s="32">
        <v>780</v>
      </c>
      <c r="F103" s="28" t="s">
        <v>3</v>
      </c>
      <c r="G103" s="29">
        <v>100.8</v>
      </c>
      <c r="H103" s="30">
        <v>98.8</v>
      </c>
      <c r="I103" s="30">
        <v>97.6</v>
      </c>
      <c r="J103" s="30">
        <v>97.8</v>
      </c>
      <c r="K103" s="30">
        <v>97.8</v>
      </c>
      <c r="L103" s="30">
        <v>97.9</v>
      </c>
      <c r="M103" s="31">
        <v>97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>
        <v>276</v>
      </c>
      <c r="H104" s="70">
        <v>2856</v>
      </c>
      <c r="I104" s="70">
        <v>5109</v>
      </c>
      <c r="J104" s="70">
        <v>4908</v>
      </c>
      <c r="K104" s="70">
        <v>5291</v>
      </c>
      <c r="L104" s="70">
        <v>7880</v>
      </c>
      <c r="M104" s="86">
        <v>9243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0.83050847457627119</v>
      </c>
      <c r="H105" s="81">
        <f t="shared" ref="H105:M105" si="16">H101/H$4</f>
        <v>0.87228381374722841</v>
      </c>
      <c r="I105" s="81">
        <f t="shared" si="16"/>
        <v>0.86141575274177462</v>
      </c>
      <c r="J105" s="81">
        <f t="shared" si="16"/>
        <v>0.93878367564683918</v>
      </c>
      <c r="K105" s="81">
        <f t="shared" si="16"/>
        <v>0.95890757365027179</v>
      </c>
      <c r="L105" s="81">
        <f t="shared" si="16"/>
        <v>1.0183478260869565</v>
      </c>
      <c r="M105" s="82">
        <f t="shared" si="16"/>
        <v>0.98087306671547547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770</v>
      </c>
      <c r="H106" s="35">
        <v>740</v>
      </c>
      <c r="I106" s="35">
        <v>760</v>
      </c>
      <c r="J106" s="35">
        <v>760</v>
      </c>
      <c r="K106" s="35">
        <v>770</v>
      </c>
      <c r="L106" s="35">
        <v>780</v>
      </c>
      <c r="M106" s="36">
        <v>780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11630</v>
      </c>
      <c r="H107" s="43">
        <v>10785</v>
      </c>
      <c r="I107" s="43">
        <v>13331</v>
      </c>
      <c r="J107" s="43">
        <v>11580</v>
      </c>
      <c r="K107" s="43">
        <v>12152</v>
      </c>
      <c r="L107" s="43">
        <v>15910</v>
      </c>
      <c r="M107" s="44">
        <v>15274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1.8</v>
      </c>
      <c r="H108" s="48">
        <v>1.87</v>
      </c>
      <c r="I108" s="48">
        <v>1.69</v>
      </c>
      <c r="J108" s="48">
        <v>1.85</v>
      </c>
      <c r="K108" s="48">
        <v>1.83</v>
      </c>
      <c r="L108" s="48">
        <v>1.7</v>
      </c>
      <c r="M108" s="49">
        <v>1.71</v>
      </c>
    </row>
    <row r="109" spans="1:13" x14ac:dyDescent="0.15">
      <c r="A109" s="5"/>
      <c r="B109" s="45" t="s">
        <v>1</v>
      </c>
      <c r="C109" s="50">
        <v>32920</v>
      </c>
      <c r="D109" s="4" t="s">
        <v>15</v>
      </c>
      <c r="E109" s="50">
        <v>33090</v>
      </c>
      <c r="F109" s="46" t="s">
        <v>3</v>
      </c>
      <c r="G109" s="47">
        <v>99.4</v>
      </c>
      <c r="H109" s="48">
        <v>99.3</v>
      </c>
      <c r="I109" s="48">
        <v>99.9</v>
      </c>
      <c r="J109" s="48">
        <v>99.3</v>
      </c>
      <c r="K109" s="48">
        <v>99.4</v>
      </c>
      <c r="L109" s="48">
        <v>99.3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2551</v>
      </c>
      <c r="H110" s="71">
        <v>2821</v>
      </c>
      <c r="I110" s="71">
        <v>1736</v>
      </c>
      <c r="J110" s="71">
        <v>2997</v>
      </c>
      <c r="K110" s="71">
        <v>2905</v>
      </c>
      <c r="L110" s="71">
        <v>3906</v>
      </c>
      <c r="M110" s="87">
        <v>4463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1.5896664844177146</v>
      </c>
      <c r="H111" s="84">
        <f t="shared" ref="H111:M111" si="17">H107/H$4</f>
        <v>1.5942350332594235</v>
      </c>
      <c r="I111" s="84">
        <f t="shared" si="17"/>
        <v>1.6613908275174476</v>
      </c>
      <c r="J111" s="84">
        <f t="shared" si="17"/>
        <v>1.5444118431581755</v>
      </c>
      <c r="K111" s="84">
        <f t="shared" si="17"/>
        <v>1.5364774307750664</v>
      </c>
      <c r="L111" s="84">
        <f t="shared" si="17"/>
        <v>1.3834782608695653</v>
      </c>
      <c r="M111" s="85">
        <f t="shared" si="17"/>
        <v>1.3978219090326713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32920</v>
      </c>
      <c r="H112" s="53">
        <v>32800</v>
      </c>
      <c r="I112" s="53">
        <v>32980</v>
      </c>
      <c r="J112" s="53">
        <v>33040</v>
      </c>
      <c r="K112" s="53">
        <v>33120</v>
      </c>
      <c r="L112" s="53">
        <v>33150</v>
      </c>
      <c r="M112" s="54">
        <v>33090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8196</v>
      </c>
      <c r="H113" s="22">
        <v>7560</v>
      </c>
      <c r="I113" s="22">
        <v>9461</v>
      </c>
      <c r="J113" s="22">
        <v>8354</v>
      </c>
      <c r="K113" s="22">
        <v>8806</v>
      </c>
      <c r="L113" s="22">
        <v>12209</v>
      </c>
      <c r="M113" s="23">
        <v>11646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1.97</v>
      </c>
      <c r="H114" s="30">
        <v>2.0299999999999998</v>
      </c>
      <c r="I114" s="30">
        <v>1.88</v>
      </c>
      <c r="J114" s="30">
        <v>2</v>
      </c>
      <c r="K114" s="30">
        <v>1.99</v>
      </c>
      <c r="L114" s="30">
        <v>1.84</v>
      </c>
      <c r="M114" s="31">
        <v>1.86</v>
      </c>
    </row>
    <row r="115" spans="1:13" x14ac:dyDescent="0.15">
      <c r="A115" s="5"/>
      <c r="B115" s="24" t="s">
        <v>1</v>
      </c>
      <c r="C115" s="32">
        <v>32560</v>
      </c>
      <c r="D115" s="26" t="s">
        <v>15</v>
      </c>
      <c r="E115" s="32">
        <v>32760</v>
      </c>
      <c r="F115" s="28" t="s">
        <v>3</v>
      </c>
      <c r="G115" s="29">
        <v>99.5</v>
      </c>
      <c r="H115" s="30">
        <v>99.3</v>
      </c>
      <c r="I115" s="30">
        <v>99.7</v>
      </c>
      <c r="J115" s="30">
        <v>99.3</v>
      </c>
      <c r="K115" s="30">
        <v>99.3</v>
      </c>
      <c r="L115" s="30">
        <v>99.4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1888</v>
      </c>
      <c r="H116" s="70">
        <v>2115</v>
      </c>
      <c r="I116" s="70">
        <v>1751</v>
      </c>
      <c r="J116" s="70">
        <v>2243</v>
      </c>
      <c r="K116" s="70">
        <v>2367</v>
      </c>
      <c r="L116" s="70">
        <v>2928</v>
      </c>
      <c r="M116" s="86">
        <v>3312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1.120284308365227</v>
      </c>
      <c r="H117" s="81">
        <f t="shared" ref="H117:M117" si="18">H113/H$4</f>
        <v>1.1175166297117516</v>
      </c>
      <c r="I117" s="81">
        <f t="shared" si="18"/>
        <v>1.1790877367896311</v>
      </c>
      <c r="J117" s="81">
        <f t="shared" si="18"/>
        <v>1.1141637770072019</v>
      </c>
      <c r="K117" s="81">
        <f t="shared" si="18"/>
        <v>1.1134150967252496</v>
      </c>
      <c r="L117" s="81">
        <f t="shared" si="18"/>
        <v>1.0616521739130436</v>
      </c>
      <c r="M117" s="82">
        <f t="shared" si="18"/>
        <v>1.0658003111558525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32560</v>
      </c>
      <c r="H118" s="35">
        <v>32400</v>
      </c>
      <c r="I118" s="35">
        <v>32630</v>
      </c>
      <c r="J118" s="35">
        <v>32710</v>
      </c>
      <c r="K118" s="35">
        <v>32770</v>
      </c>
      <c r="L118" s="35">
        <v>32750</v>
      </c>
      <c r="M118" s="36">
        <v>32760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4177</v>
      </c>
      <c r="H119" s="43">
        <v>3651</v>
      </c>
      <c r="I119" s="43">
        <v>4525</v>
      </c>
      <c r="J119" s="43">
        <v>4231</v>
      </c>
      <c r="K119" s="43">
        <v>4915</v>
      </c>
      <c r="L119" s="43">
        <v>7667</v>
      </c>
      <c r="M119" s="44">
        <v>7020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3.49</v>
      </c>
      <c r="H120" s="48">
        <v>3.62</v>
      </c>
      <c r="I120" s="48">
        <v>3.45</v>
      </c>
      <c r="J120" s="48">
        <v>3.58</v>
      </c>
      <c r="K120" s="48">
        <v>3.36</v>
      </c>
      <c r="L120" s="48">
        <v>3.32</v>
      </c>
      <c r="M120" s="49">
        <v>3.38</v>
      </c>
    </row>
    <row r="121" spans="1:13" x14ac:dyDescent="0.15">
      <c r="A121" s="5"/>
      <c r="B121" s="45" t="s">
        <v>1</v>
      </c>
      <c r="C121" s="50">
        <v>19200</v>
      </c>
      <c r="D121" s="4" t="s">
        <v>15</v>
      </c>
      <c r="E121" s="50">
        <v>19300</v>
      </c>
      <c r="F121" s="46" t="s">
        <v>3</v>
      </c>
      <c r="G121" s="47">
        <v>99.7</v>
      </c>
      <c r="H121" s="48">
        <v>99.8</v>
      </c>
      <c r="I121" s="48">
        <v>100</v>
      </c>
      <c r="J121" s="48">
        <v>99.4</v>
      </c>
      <c r="K121" s="48">
        <v>100.2</v>
      </c>
      <c r="L121" s="48">
        <v>99.5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1070</v>
      </c>
      <c r="H122" s="61">
        <v>907</v>
      </c>
      <c r="I122" s="61">
        <v>933</v>
      </c>
      <c r="J122" s="71">
        <v>1440</v>
      </c>
      <c r="K122" s="61">
        <v>784</v>
      </c>
      <c r="L122" s="71">
        <v>2234</v>
      </c>
      <c r="M122" s="87">
        <v>2050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0.57094040459267359</v>
      </c>
      <c r="H123" s="84">
        <f t="shared" ref="H123:M123" si="19">H119/H$4</f>
        <v>0.53968957871396894</v>
      </c>
      <c r="I123" s="84">
        <f t="shared" si="19"/>
        <v>0.56393320039880357</v>
      </c>
      <c r="J123" s="84">
        <f t="shared" si="19"/>
        <v>0.56428380901573749</v>
      </c>
      <c r="K123" s="84">
        <f t="shared" si="19"/>
        <v>0.62144392464281195</v>
      </c>
      <c r="L123" s="84">
        <f t="shared" si="19"/>
        <v>0.66669565217391302</v>
      </c>
      <c r="M123" s="85">
        <f t="shared" si="19"/>
        <v>0.64244531893474877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19200</v>
      </c>
      <c r="H124" s="53">
        <v>19010</v>
      </c>
      <c r="I124" s="53">
        <v>19160</v>
      </c>
      <c r="J124" s="53">
        <v>19220</v>
      </c>
      <c r="K124" s="53">
        <v>19280</v>
      </c>
      <c r="L124" s="53">
        <v>19360</v>
      </c>
      <c r="M124" s="54">
        <v>19300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7004</v>
      </c>
      <c r="H125" s="22">
        <v>6253</v>
      </c>
      <c r="I125" s="22">
        <v>7589</v>
      </c>
      <c r="J125" s="22">
        <v>7056</v>
      </c>
      <c r="K125" s="22">
        <v>7487</v>
      </c>
      <c r="L125" s="22">
        <v>11886</v>
      </c>
      <c r="M125" s="23">
        <v>10992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3.27</v>
      </c>
      <c r="H126" s="30">
        <v>3.33</v>
      </c>
      <c r="I126" s="30">
        <v>3.26</v>
      </c>
      <c r="J126" s="30">
        <v>3.34</v>
      </c>
      <c r="K126" s="30">
        <v>3.28</v>
      </c>
      <c r="L126" s="30">
        <v>3.04</v>
      </c>
      <c r="M126" s="31">
        <v>3.14</v>
      </c>
    </row>
    <row r="127" spans="1:13" x14ac:dyDescent="0.15">
      <c r="A127" s="5"/>
      <c r="B127" s="24" t="s">
        <v>1</v>
      </c>
      <c r="C127" s="32">
        <v>17870</v>
      </c>
      <c r="D127" s="26" t="s">
        <v>15</v>
      </c>
      <c r="E127" s="32">
        <v>17970</v>
      </c>
      <c r="F127" s="28" t="s">
        <v>3</v>
      </c>
      <c r="G127" s="29">
        <v>100.4</v>
      </c>
      <c r="H127" s="30">
        <v>100.5</v>
      </c>
      <c r="I127" s="30">
        <v>100.2</v>
      </c>
      <c r="J127" s="30">
        <v>100.2</v>
      </c>
      <c r="K127" s="30">
        <v>100.3</v>
      </c>
      <c r="L127" s="30">
        <v>99.9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808</v>
      </c>
      <c r="H128" s="58">
        <v>538</v>
      </c>
      <c r="I128" s="70">
        <v>1109</v>
      </c>
      <c r="J128" s="70">
        <v>1081</v>
      </c>
      <c r="K128" s="58">
        <v>998</v>
      </c>
      <c r="L128" s="70">
        <v>2420</v>
      </c>
      <c r="M128" s="86">
        <v>3028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0.95735374521596506</v>
      </c>
      <c r="H129" s="81">
        <f t="shared" ref="H129:M129" si="20">H125/H$4</f>
        <v>0.92431633407243163</v>
      </c>
      <c r="I129" s="81">
        <f t="shared" si="20"/>
        <v>0.94578763708873381</v>
      </c>
      <c r="J129" s="81">
        <f t="shared" si="20"/>
        <v>0.94105094691917845</v>
      </c>
      <c r="K129" s="81">
        <f t="shared" si="20"/>
        <v>0.94664306486281447</v>
      </c>
      <c r="L129" s="81">
        <f t="shared" si="20"/>
        <v>1.0335652173913044</v>
      </c>
      <c r="M129" s="82">
        <f t="shared" si="20"/>
        <v>1.0059485677679143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17870</v>
      </c>
      <c r="H130" s="35">
        <v>17770</v>
      </c>
      <c r="I130" s="35">
        <v>17890</v>
      </c>
      <c r="J130" s="35">
        <v>17930</v>
      </c>
      <c r="K130" s="35">
        <v>17960</v>
      </c>
      <c r="L130" s="35">
        <v>17990</v>
      </c>
      <c r="M130" s="36">
        <v>17970</v>
      </c>
    </row>
    <row r="131" spans="1:13" x14ac:dyDescent="0.15">
      <c r="A131" s="5"/>
      <c r="B131" s="37" t="s">
        <v>62</v>
      </c>
      <c r="C131" s="38"/>
      <c r="D131" s="39"/>
      <c r="E131" s="40"/>
      <c r="F131" s="41" t="s">
        <v>10</v>
      </c>
      <c r="G131" s="42">
        <v>10322</v>
      </c>
      <c r="H131" s="43">
        <v>9138</v>
      </c>
      <c r="I131" s="43">
        <v>11176</v>
      </c>
      <c r="J131" s="43">
        <v>10325</v>
      </c>
      <c r="K131" s="43">
        <v>11027</v>
      </c>
      <c r="L131" s="43">
        <v>16027</v>
      </c>
      <c r="M131" s="44">
        <v>15267</v>
      </c>
    </row>
    <row r="132" spans="1:13" x14ac:dyDescent="0.15">
      <c r="A132" s="5"/>
      <c r="B132" s="45" t="s">
        <v>0</v>
      </c>
      <c r="C132" s="3">
        <v>45691</v>
      </c>
      <c r="F132" s="46" t="s">
        <v>2</v>
      </c>
      <c r="G132" s="47">
        <v>3.9</v>
      </c>
      <c r="H132" s="48">
        <v>4.05</v>
      </c>
      <c r="I132" s="48">
        <v>3.98</v>
      </c>
      <c r="J132" s="48">
        <v>4.01</v>
      </c>
      <c r="K132" s="48">
        <v>3.9</v>
      </c>
      <c r="L132" s="48">
        <v>3.68</v>
      </c>
      <c r="M132" s="49">
        <v>3.76</v>
      </c>
    </row>
    <row r="133" spans="1:13" x14ac:dyDescent="0.15">
      <c r="A133" s="5"/>
      <c r="B133" s="45" t="s">
        <v>1</v>
      </c>
      <c r="C133" s="50">
        <v>16840</v>
      </c>
      <c r="D133" s="4" t="s">
        <v>15</v>
      </c>
      <c r="E133" s="50">
        <v>16980</v>
      </c>
      <c r="F133" s="46" t="s">
        <v>3</v>
      </c>
      <c r="G133" s="47">
        <v>99.4</v>
      </c>
      <c r="H133" s="48">
        <v>98.8</v>
      </c>
      <c r="I133" s="48">
        <v>98.9</v>
      </c>
      <c r="J133" s="48">
        <v>98.9</v>
      </c>
      <c r="K133" s="48">
        <v>99.6</v>
      </c>
      <c r="L133" s="48">
        <v>99.5</v>
      </c>
      <c r="M133" s="49">
        <v>99.1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3648</v>
      </c>
      <c r="H134" s="71">
        <v>4377</v>
      </c>
      <c r="I134" s="71">
        <v>5082</v>
      </c>
      <c r="J134" s="71">
        <v>4807</v>
      </c>
      <c r="K134" s="71">
        <v>3555</v>
      </c>
      <c r="L134" s="71">
        <v>5366</v>
      </c>
      <c r="M134" s="87">
        <v>6350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1.4108802624384911</v>
      </c>
      <c r="H135" s="84">
        <f t="shared" ref="H135:M135" si="21">H131/H$4</f>
        <v>1.3507760532150777</v>
      </c>
      <c r="I135" s="84">
        <f t="shared" si="21"/>
        <v>1.3928215353938185</v>
      </c>
      <c r="J135" s="84">
        <f t="shared" si="21"/>
        <v>1.3770338757001868</v>
      </c>
      <c r="K135" s="84">
        <f t="shared" si="21"/>
        <v>1.3942344164875458</v>
      </c>
      <c r="L135" s="84">
        <f t="shared" si="21"/>
        <v>1.3936521739130434</v>
      </c>
      <c r="M135" s="85">
        <f t="shared" si="21"/>
        <v>1.3971812940422805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16840</v>
      </c>
      <c r="H136" s="53">
        <v>16830</v>
      </c>
      <c r="I136" s="53">
        <v>16920</v>
      </c>
      <c r="J136" s="53">
        <v>16960</v>
      </c>
      <c r="K136" s="53">
        <v>16990</v>
      </c>
      <c r="L136" s="53">
        <v>17000</v>
      </c>
      <c r="M136" s="54">
        <v>16980</v>
      </c>
    </row>
    <row r="137" spans="1:13" x14ac:dyDescent="0.15">
      <c r="A137" s="5"/>
      <c r="B137" s="16" t="s">
        <v>128</v>
      </c>
      <c r="C137" s="17"/>
      <c r="D137" s="18"/>
      <c r="E137" s="19"/>
      <c r="F137" s="20" t="s">
        <v>10</v>
      </c>
      <c r="G137" s="21">
        <v>6439</v>
      </c>
      <c r="H137" s="22">
        <v>5402</v>
      </c>
      <c r="I137" s="22">
        <v>7215</v>
      </c>
      <c r="J137" s="22">
        <v>6463</v>
      </c>
      <c r="K137" s="22">
        <v>6863</v>
      </c>
      <c r="L137" s="22">
        <v>11033</v>
      </c>
      <c r="M137" s="23">
        <v>10736</v>
      </c>
    </row>
    <row r="138" spans="1:13" x14ac:dyDescent="0.15">
      <c r="A138" s="5"/>
      <c r="B138" s="24" t="s">
        <v>0</v>
      </c>
      <c r="C138" s="25">
        <v>45964</v>
      </c>
      <c r="D138" s="26"/>
      <c r="E138" s="27"/>
      <c r="F138" s="28" t="s">
        <v>2</v>
      </c>
      <c r="G138" s="29">
        <v>4.09</v>
      </c>
      <c r="H138" s="30">
        <v>4.24</v>
      </c>
      <c r="I138" s="30">
        <v>4.08</v>
      </c>
      <c r="J138" s="30">
        <v>4.17</v>
      </c>
      <c r="K138" s="30">
        <v>4.1399999999999997</v>
      </c>
      <c r="L138" s="30">
        <v>3.86</v>
      </c>
      <c r="M138" s="31">
        <v>3.83</v>
      </c>
    </row>
    <row r="139" spans="1:13" x14ac:dyDescent="0.15">
      <c r="A139" s="5"/>
      <c r="B139" s="24" t="s">
        <v>1</v>
      </c>
      <c r="C139" s="32">
        <v>15360</v>
      </c>
      <c r="D139" s="26" t="s">
        <v>15</v>
      </c>
      <c r="E139" s="32">
        <v>15460</v>
      </c>
      <c r="F139" s="28" t="s">
        <v>3</v>
      </c>
      <c r="G139" s="29">
        <v>99.5</v>
      </c>
      <c r="H139" s="30">
        <v>99.4</v>
      </c>
      <c r="I139" s="30">
        <v>99.6</v>
      </c>
      <c r="J139" s="30">
        <v>99.6</v>
      </c>
      <c r="K139" s="30">
        <v>99.4</v>
      </c>
      <c r="L139" s="30">
        <v>99.5</v>
      </c>
      <c r="M139" s="31">
        <v>99.5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2276</v>
      </c>
      <c r="H140" s="70">
        <v>2098</v>
      </c>
      <c r="I140" s="70">
        <v>2388</v>
      </c>
      <c r="J140" s="70">
        <v>2155</v>
      </c>
      <c r="K140" s="70">
        <v>2584</v>
      </c>
      <c r="L140" s="70">
        <v>3761</v>
      </c>
      <c r="M140" s="86">
        <v>3767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0.88012575177692731</v>
      </c>
      <c r="H141" s="81">
        <f t="shared" ref="H141:M141" si="22">H137/H$4</f>
        <v>0.79852180339985213</v>
      </c>
      <c r="I141" s="81">
        <f t="shared" si="22"/>
        <v>0.8991774675972084</v>
      </c>
      <c r="J141" s="81">
        <f t="shared" si="22"/>
        <v>0.8619631901840491</v>
      </c>
      <c r="K141" s="81">
        <f t="shared" si="22"/>
        <v>0.86774560627133646</v>
      </c>
      <c r="L141" s="81">
        <f t="shared" si="22"/>
        <v>0.95939130434782605</v>
      </c>
      <c r="M141" s="82">
        <f t="shared" si="22"/>
        <v>0.98252036240505169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15360</v>
      </c>
      <c r="H142" s="35">
        <v>15270</v>
      </c>
      <c r="I142" s="35">
        <v>15370</v>
      </c>
      <c r="J142" s="35">
        <v>15410</v>
      </c>
      <c r="K142" s="35">
        <v>15450</v>
      </c>
      <c r="L142" s="35">
        <v>15520</v>
      </c>
      <c r="M142" s="36">
        <v>15460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7249</v>
      </c>
      <c r="H143" s="43">
        <v>6871</v>
      </c>
      <c r="I143" s="43">
        <v>7636</v>
      </c>
      <c r="J143" s="43">
        <v>7651</v>
      </c>
      <c r="K143" s="43">
        <v>7479</v>
      </c>
      <c r="L143" s="43">
        <v>10838</v>
      </c>
      <c r="M143" s="44">
        <v>11025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3.93</v>
      </c>
      <c r="H144" s="48">
        <v>3.96</v>
      </c>
      <c r="I144" s="48">
        <v>3.92</v>
      </c>
      <c r="J144" s="48">
        <v>3.92</v>
      </c>
      <c r="K144" s="48">
        <v>3.93</v>
      </c>
      <c r="L144" s="48">
        <v>3.76</v>
      </c>
      <c r="M144" s="49">
        <v>3.75</v>
      </c>
    </row>
    <row r="145" spans="1:13" x14ac:dyDescent="0.15">
      <c r="A145" s="5"/>
      <c r="B145" s="45" t="s">
        <v>1</v>
      </c>
      <c r="C145" s="50">
        <v>8500</v>
      </c>
      <c r="D145" s="4" t="s">
        <v>15</v>
      </c>
      <c r="E145" s="50">
        <v>8490</v>
      </c>
      <c r="F145" s="46" t="s">
        <v>3</v>
      </c>
      <c r="G145" s="47">
        <v>98.4</v>
      </c>
      <c r="H145" s="48">
        <v>98.3</v>
      </c>
      <c r="I145" s="48">
        <v>98.3</v>
      </c>
      <c r="J145" s="48">
        <v>98.5</v>
      </c>
      <c r="K145" s="48">
        <v>98.3</v>
      </c>
      <c r="L145" s="48">
        <v>98.4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4000</v>
      </c>
      <c r="H146" s="71">
        <v>3888</v>
      </c>
      <c r="I146" s="71">
        <v>4222</v>
      </c>
      <c r="J146" s="71">
        <v>3999</v>
      </c>
      <c r="K146" s="71">
        <v>4277</v>
      </c>
      <c r="L146" s="71">
        <v>5863</v>
      </c>
      <c r="M146" s="87">
        <v>6147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0.99084199015855656</v>
      </c>
      <c r="H147" s="84">
        <f t="shared" ref="H147:M147" si="23">H143/H$4</f>
        <v>1.0156688839615668</v>
      </c>
      <c r="I147" s="84">
        <f t="shared" si="23"/>
        <v>0.9516450648055832</v>
      </c>
      <c r="J147" s="84">
        <f t="shared" si="23"/>
        <v>1.0204054414510537</v>
      </c>
      <c r="K147" s="84">
        <f t="shared" si="23"/>
        <v>0.94563155898343654</v>
      </c>
      <c r="L147" s="84">
        <f t="shared" si="23"/>
        <v>0.94243478260869562</v>
      </c>
      <c r="M147" s="85">
        <f t="shared" si="23"/>
        <v>1.0089686098654709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8500</v>
      </c>
      <c r="H148" s="53">
        <v>8510</v>
      </c>
      <c r="I148" s="53">
        <v>8450</v>
      </c>
      <c r="J148" s="53">
        <v>8520</v>
      </c>
      <c r="K148" s="53">
        <v>8550</v>
      </c>
      <c r="L148" s="53">
        <v>8540</v>
      </c>
      <c r="M148" s="54">
        <v>8490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7805</v>
      </c>
      <c r="H149" s="22">
        <v>7279</v>
      </c>
      <c r="I149" s="22">
        <v>9021</v>
      </c>
      <c r="J149" s="22">
        <v>8585</v>
      </c>
      <c r="K149" s="22">
        <v>10352</v>
      </c>
      <c r="L149" s="22">
        <v>13599</v>
      </c>
      <c r="M149" s="23">
        <v>12494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1.74</v>
      </c>
      <c r="H150" s="30">
        <v>1.75</v>
      </c>
      <c r="I150" s="30">
        <v>1.65</v>
      </c>
      <c r="J150" s="30">
        <v>1.69</v>
      </c>
      <c r="K150" s="30">
        <v>1.56</v>
      </c>
      <c r="L150" s="30">
        <v>1.52</v>
      </c>
      <c r="M150" s="31">
        <v>1.55</v>
      </c>
    </row>
    <row r="151" spans="1:13" x14ac:dyDescent="0.15">
      <c r="A151" s="5"/>
      <c r="B151" s="24" t="s">
        <v>1</v>
      </c>
      <c r="C151" s="32">
        <v>6890</v>
      </c>
      <c r="D151" s="26" t="s">
        <v>15</v>
      </c>
      <c r="E151" s="32">
        <v>6880</v>
      </c>
      <c r="F151" s="28" t="s">
        <v>3</v>
      </c>
      <c r="G151" s="29">
        <v>99.4</v>
      </c>
      <c r="H151" s="30">
        <v>99.4</v>
      </c>
      <c r="I151" s="30">
        <v>99.8</v>
      </c>
      <c r="J151" s="30">
        <v>99.5</v>
      </c>
      <c r="K151" s="30">
        <v>100.4</v>
      </c>
      <c r="L151" s="30">
        <v>99.7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1870</v>
      </c>
      <c r="H152" s="70">
        <v>1802</v>
      </c>
      <c r="I152" s="70">
        <v>1431</v>
      </c>
      <c r="J152" s="70">
        <v>1848</v>
      </c>
      <c r="K152" s="58">
        <v>193</v>
      </c>
      <c r="L152" s="70">
        <v>2195</v>
      </c>
      <c r="M152" s="86">
        <v>2352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1.0668398031711317</v>
      </c>
      <c r="H153" s="81">
        <f t="shared" ref="H153:M153" si="24">H149/H$4</f>
        <v>1.0759793052475979</v>
      </c>
      <c r="I153" s="81">
        <f t="shared" si="24"/>
        <v>1.1242522432701894</v>
      </c>
      <c r="J153" s="81">
        <f t="shared" si="24"/>
        <v>1.1449719925313417</v>
      </c>
      <c r="K153" s="81">
        <f t="shared" si="24"/>
        <v>1.3088886079150335</v>
      </c>
      <c r="L153" s="81">
        <f t="shared" si="24"/>
        <v>1.1825217391304348</v>
      </c>
      <c r="M153" s="82">
        <f t="shared" si="24"/>
        <v>1.143406241420335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6890</v>
      </c>
      <c r="H154" s="35">
        <v>6910</v>
      </c>
      <c r="I154" s="35">
        <v>6840</v>
      </c>
      <c r="J154" s="35">
        <v>6910</v>
      </c>
      <c r="K154" s="35">
        <v>6930</v>
      </c>
      <c r="L154" s="35">
        <v>6930</v>
      </c>
      <c r="M154" s="36">
        <v>6880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28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8"/>
  <dimension ref="A1:M268"/>
  <sheetViews>
    <sheetView showGridLines="0" zoomScale="85" zoomScaleNormal="85" workbookViewId="0">
      <pane ySplit="4" topLeftCell="A5" activePane="bottomLeft" state="frozen"/>
      <selection pane="bottomLeft" activeCell="O14" sqref="O1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46097</v>
      </c>
      <c r="H3" s="11">
        <v>46098</v>
      </c>
      <c r="I3" s="11">
        <v>46099</v>
      </c>
      <c r="J3" s="11">
        <v>46100</v>
      </c>
      <c r="K3" s="11">
        <v>46101</v>
      </c>
      <c r="L3" s="11">
        <v>46102</v>
      </c>
      <c r="M3" s="12">
        <v>46103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7524</v>
      </c>
      <c r="H4" s="14">
        <v>7555</v>
      </c>
      <c r="I4" s="14">
        <v>7689</v>
      </c>
      <c r="J4" s="14">
        <v>7684</v>
      </c>
      <c r="K4" s="14">
        <v>11124</v>
      </c>
      <c r="L4" s="14">
        <v>11620</v>
      </c>
      <c r="M4" s="15">
        <v>11253</v>
      </c>
    </row>
    <row r="5" spans="1:13" x14ac:dyDescent="0.15">
      <c r="A5" s="5"/>
      <c r="B5" s="16" t="s">
        <v>156</v>
      </c>
      <c r="C5" s="17"/>
      <c r="D5" s="18"/>
      <c r="E5" s="19"/>
      <c r="F5" s="20" t="s">
        <v>10</v>
      </c>
      <c r="G5" s="21">
        <v>22622</v>
      </c>
      <c r="H5" s="22">
        <v>22264</v>
      </c>
      <c r="I5" s="22">
        <v>22098</v>
      </c>
      <c r="J5" s="22">
        <v>21928</v>
      </c>
      <c r="K5" s="22">
        <v>24917</v>
      </c>
      <c r="L5" s="22">
        <v>24886</v>
      </c>
      <c r="M5" s="23">
        <v>24207</v>
      </c>
    </row>
    <row r="6" spans="1:13" x14ac:dyDescent="0.15">
      <c r="A6" s="5"/>
      <c r="B6" s="24" t="s">
        <v>0</v>
      </c>
      <c r="C6" s="25">
        <v>46083</v>
      </c>
      <c r="D6" s="26"/>
      <c r="E6" s="27"/>
      <c r="F6" s="28" t="s">
        <v>2</v>
      </c>
      <c r="G6" s="29">
        <v>3.16</v>
      </c>
      <c r="H6" s="30">
        <v>3.15</v>
      </c>
      <c r="I6" s="30">
        <v>3.15</v>
      </c>
      <c r="J6" s="30">
        <v>3.23</v>
      </c>
      <c r="K6" s="30">
        <v>2.81</v>
      </c>
      <c r="L6" s="30">
        <v>2.77</v>
      </c>
      <c r="M6" s="31">
        <v>2.86</v>
      </c>
    </row>
    <row r="7" spans="1:13" x14ac:dyDescent="0.15">
      <c r="A7" s="5"/>
      <c r="B7" s="24" t="s">
        <v>1</v>
      </c>
      <c r="C7" s="32">
        <v>16560</v>
      </c>
      <c r="D7" s="26" t="s">
        <v>15</v>
      </c>
      <c r="E7" s="32">
        <v>16870</v>
      </c>
      <c r="F7" s="28" t="s">
        <v>3</v>
      </c>
      <c r="G7" s="29">
        <v>98.6</v>
      </c>
      <c r="H7" s="30">
        <v>98.9</v>
      </c>
      <c r="I7" s="30">
        <v>98.9</v>
      </c>
      <c r="J7" s="30">
        <v>98.6</v>
      </c>
      <c r="K7" s="30">
        <v>98.9</v>
      </c>
      <c r="L7" s="30">
        <v>99.3</v>
      </c>
      <c r="M7" s="31">
        <v>98.9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10715</v>
      </c>
      <c r="H8" s="70">
        <v>9263</v>
      </c>
      <c r="I8" s="70">
        <v>9276</v>
      </c>
      <c r="J8" s="70">
        <v>10379</v>
      </c>
      <c r="K8" s="70">
        <v>9731</v>
      </c>
      <c r="L8" s="70">
        <v>7807</v>
      </c>
      <c r="M8" s="86">
        <v>9644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3.0066454013822437</v>
      </c>
      <c r="H9" s="75">
        <f t="shared" ref="H9:M9" si="0">H5/H$4</f>
        <v>2.9469225678358701</v>
      </c>
      <c r="I9" s="75">
        <f t="shared" si="0"/>
        <v>2.8739758095981274</v>
      </c>
      <c r="J9" s="75">
        <f t="shared" si="0"/>
        <v>2.853722019781364</v>
      </c>
      <c r="K9" s="75">
        <f t="shared" si="0"/>
        <v>2.2399316792520678</v>
      </c>
      <c r="L9" s="75">
        <f t="shared" si="0"/>
        <v>2.1416523235800344</v>
      </c>
      <c r="M9" s="76">
        <f t="shared" si="0"/>
        <v>2.1511596907491337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16560</v>
      </c>
      <c r="H10" s="35">
        <v>16480</v>
      </c>
      <c r="I10" s="35">
        <v>16630</v>
      </c>
      <c r="J10" s="35">
        <v>16660</v>
      </c>
      <c r="K10" s="35">
        <v>16770</v>
      </c>
      <c r="L10" s="35">
        <v>16920</v>
      </c>
      <c r="M10" s="36">
        <v>16870</v>
      </c>
    </row>
    <row r="11" spans="1:13" x14ac:dyDescent="0.15">
      <c r="A11" s="5"/>
      <c r="B11" s="37" t="s">
        <v>157</v>
      </c>
      <c r="C11" s="38"/>
      <c r="D11" s="39"/>
      <c r="E11" s="40"/>
      <c r="F11" s="41" t="s">
        <v>10</v>
      </c>
      <c r="G11" s="42">
        <v>11870</v>
      </c>
      <c r="H11" s="43">
        <v>11766</v>
      </c>
      <c r="I11" s="43">
        <v>11552</v>
      </c>
      <c r="J11" s="43">
        <v>11560</v>
      </c>
      <c r="K11" s="43">
        <v>15042</v>
      </c>
      <c r="L11" s="43">
        <v>15286</v>
      </c>
      <c r="M11" s="44">
        <v>14382</v>
      </c>
    </row>
    <row r="12" spans="1:13" x14ac:dyDescent="0.15">
      <c r="A12" s="5"/>
      <c r="B12" s="45" t="s">
        <v>0</v>
      </c>
      <c r="C12" s="3">
        <v>46083</v>
      </c>
      <c r="F12" s="46" t="s">
        <v>2</v>
      </c>
      <c r="G12" s="47">
        <v>2.2000000000000002</v>
      </c>
      <c r="H12" s="48">
        <v>2.21</v>
      </c>
      <c r="I12" s="48">
        <v>2.2400000000000002</v>
      </c>
      <c r="J12" s="48">
        <v>2.23</v>
      </c>
      <c r="K12" s="48">
        <v>1.93</v>
      </c>
      <c r="L12" s="48">
        <v>1.95</v>
      </c>
      <c r="M12" s="49">
        <v>1.96</v>
      </c>
    </row>
    <row r="13" spans="1:13" x14ac:dyDescent="0.15">
      <c r="A13" s="5"/>
      <c r="B13" s="45" t="s">
        <v>1</v>
      </c>
      <c r="C13" s="50">
        <v>3020</v>
      </c>
      <c r="D13" s="4" t="s">
        <v>15</v>
      </c>
      <c r="E13" s="50">
        <v>3060</v>
      </c>
      <c r="F13" s="46" t="s">
        <v>3</v>
      </c>
      <c r="G13" s="47">
        <v>99.7</v>
      </c>
      <c r="H13" s="48">
        <v>99.4</v>
      </c>
      <c r="I13" s="48">
        <v>99.5</v>
      </c>
      <c r="J13" s="48">
        <v>99.6</v>
      </c>
      <c r="K13" s="48">
        <v>99.6</v>
      </c>
      <c r="L13" s="48">
        <v>99.7</v>
      </c>
      <c r="M13" s="49">
        <v>99.9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2218</v>
      </c>
      <c r="H14" s="71">
        <v>2755</v>
      </c>
      <c r="I14" s="71">
        <v>2648</v>
      </c>
      <c r="J14" s="71">
        <v>2310</v>
      </c>
      <c r="K14" s="71">
        <v>2833</v>
      </c>
      <c r="L14" s="71">
        <v>2440</v>
      </c>
      <c r="M14" s="87">
        <v>1885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1.5776182881446039</v>
      </c>
      <c r="H15" s="78">
        <f t="shared" ref="H15:M15" si="1">H11/H$4</f>
        <v>1.5573792190602249</v>
      </c>
      <c r="I15" s="78">
        <f t="shared" si="1"/>
        <v>1.5024060345948758</v>
      </c>
      <c r="J15" s="78">
        <f t="shared" si="1"/>
        <v>1.5044247787610618</v>
      </c>
      <c r="K15" s="78">
        <f t="shared" si="1"/>
        <v>1.3522114347357066</v>
      </c>
      <c r="L15" s="78">
        <f t="shared" si="1"/>
        <v>1.3154905335628226</v>
      </c>
      <c r="M15" s="79">
        <f t="shared" si="1"/>
        <v>1.2780591842175419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3020</v>
      </c>
      <c r="H16" s="53">
        <v>3000</v>
      </c>
      <c r="I16" s="53">
        <v>3010</v>
      </c>
      <c r="J16" s="53">
        <v>3010</v>
      </c>
      <c r="K16" s="53">
        <v>3060</v>
      </c>
      <c r="L16" s="53">
        <v>3080</v>
      </c>
      <c r="M16" s="54">
        <v>3060</v>
      </c>
    </row>
    <row r="17" spans="1:13" x14ac:dyDescent="0.15">
      <c r="A17" s="5"/>
      <c r="B17" s="16" t="s">
        <v>149</v>
      </c>
      <c r="C17" s="17"/>
      <c r="D17" s="18"/>
      <c r="E17" s="19"/>
      <c r="F17" s="20" t="s">
        <v>10</v>
      </c>
      <c r="G17" s="21">
        <v>12750</v>
      </c>
      <c r="H17" s="22">
        <v>12872</v>
      </c>
      <c r="I17" s="22">
        <v>12909</v>
      </c>
      <c r="J17" s="22">
        <v>12452</v>
      </c>
      <c r="K17" s="22">
        <v>17748</v>
      </c>
      <c r="L17" s="22">
        <v>18278</v>
      </c>
      <c r="M17" s="23">
        <v>17454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3.42</v>
      </c>
      <c r="H18" s="30">
        <v>3.36</v>
      </c>
      <c r="I18" s="30">
        <v>3.34</v>
      </c>
      <c r="J18" s="30">
        <v>3.46</v>
      </c>
      <c r="K18" s="30">
        <v>3.13</v>
      </c>
      <c r="L18" s="30">
        <v>3.07</v>
      </c>
      <c r="M18" s="31">
        <v>3.13</v>
      </c>
    </row>
    <row r="19" spans="1:13" x14ac:dyDescent="0.15">
      <c r="A19" s="5"/>
      <c r="B19" s="24" t="s">
        <v>1</v>
      </c>
      <c r="C19" s="32">
        <v>7130</v>
      </c>
      <c r="D19" s="26" t="s">
        <v>15</v>
      </c>
      <c r="E19" s="32">
        <v>7260</v>
      </c>
      <c r="F19" s="28" t="s">
        <v>3</v>
      </c>
      <c r="G19" s="29">
        <v>98.4</v>
      </c>
      <c r="H19" s="30">
        <v>99.2</v>
      </c>
      <c r="I19" s="30">
        <v>99</v>
      </c>
      <c r="J19" s="30">
        <v>98.6</v>
      </c>
      <c r="K19" s="30">
        <v>99.1</v>
      </c>
      <c r="L19" s="30">
        <v>99.2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6775</v>
      </c>
      <c r="H20" s="70">
        <v>4769</v>
      </c>
      <c r="I20" s="70">
        <v>5285</v>
      </c>
      <c r="J20" s="70">
        <v>6142</v>
      </c>
      <c r="K20" s="70">
        <v>6926</v>
      </c>
      <c r="L20" s="70">
        <v>6492</v>
      </c>
      <c r="M20" s="86">
        <v>7007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1.6945773524720893</v>
      </c>
      <c r="H21" s="81">
        <f t="shared" ref="H21:M21" si="2">H17/H$4</f>
        <v>1.7037723362011912</v>
      </c>
      <c r="I21" s="81">
        <f t="shared" si="2"/>
        <v>1.6788919235271167</v>
      </c>
      <c r="J21" s="81">
        <f t="shared" si="2"/>
        <v>1.6205101509630402</v>
      </c>
      <c r="K21" s="81">
        <f t="shared" si="2"/>
        <v>1.5954692556634305</v>
      </c>
      <c r="L21" s="81">
        <f t="shared" si="2"/>
        <v>1.5729776247848537</v>
      </c>
      <c r="M21" s="82">
        <f t="shared" si="2"/>
        <v>1.5510530525193282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7130</v>
      </c>
      <c r="H22" s="35">
        <v>7060</v>
      </c>
      <c r="I22" s="35">
        <v>7160</v>
      </c>
      <c r="J22" s="35">
        <v>7140</v>
      </c>
      <c r="K22" s="35">
        <v>7200</v>
      </c>
      <c r="L22" s="35">
        <v>7290</v>
      </c>
      <c r="M22" s="36">
        <v>7260</v>
      </c>
    </row>
    <row r="23" spans="1:13" x14ac:dyDescent="0.15">
      <c r="A23" s="5"/>
      <c r="B23" s="37" t="s">
        <v>150</v>
      </c>
      <c r="C23" s="38"/>
      <c r="D23" s="39"/>
      <c r="E23" s="40"/>
      <c r="F23" s="41" t="s">
        <v>10</v>
      </c>
      <c r="G23" s="42">
        <v>12053</v>
      </c>
      <c r="H23" s="43">
        <v>12303</v>
      </c>
      <c r="I23" s="43">
        <v>12354</v>
      </c>
      <c r="J23" s="43">
        <v>12246</v>
      </c>
      <c r="K23" s="43">
        <v>17308</v>
      </c>
      <c r="L23" s="43">
        <v>17545</v>
      </c>
      <c r="M23" s="44">
        <v>16942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3.41</v>
      </c>
      <c r="H24" s="48">
        <v>3.3</v>
      </c>
      <c r="I24" s="48">
        <v>3.38</v>
      </c>
      <c r="J24" s="48">
        <v>3.37</v>
      </c>
      <c r="K24" s="48">
        <v>3.06</v>
      </c>
      <c r="L24" s="48">
        <v>3.02</v>
      </c>
      <c r="M24" s="49">
        <v>3.09</v>
      </c>
    </row>
    <row r="25" spans="1:13" x14ac:dyDescent="0.15">
      <c r="A25" s="5"/>
      <c r="B25" s="45" t="s">
        <v>1</v>
      </c>
      <c r="C25" s="50">
        <v>4280</v>
      </c>
      <c r="D25" s="4" t="s">
        <v>15</v>
      </c>
      <c r="E25" s="50">
        <v>4350</v>
      </c>
      <c r="F25" s="46" t="s">
        <v>3</v>
      </c>
      <c r="G25" s="47">
        <v>99.2</v>
      </c>
      <c r="H25" s="48">
        <v>98.9</v>
      </c>
      <c r="I25" s="48">
        <v>99.2</v>
      </c>
      <c r="J25" s="48">
        <v>99.2</v>
      </c>
      <c r="K25" s="48">
        <v>98.6</v>
      </c>
      <c r="L25" s="48">
        <v>98.7</v>
      </c>
      <c r="M25" s="49">
        <v>98.6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4497</v>
      </c>
      <c r="H26" s="71">
        <v>5080</v>
      </c>
      <c r="I26" s="71">
        <v>4504</v>
      </c>
      <c r="J26" s="71">
        <v>4535</v>
      </c>
      <c r="K26" s="71">
        <v>8124</v>
      </c>
      <c r="L26" s="71">
        <v>7629</v>
      </c>
      <c r="M26" s="87">
        <v>7964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1.6019404572036151</v>
      </c>
      <c r="H27" s="84">
        <f t="shared" ref="H27:M27" si="3">H23/H$4</f>
        <v>1.6284579748510919</v>
      </c>
      <c r="I27" s="84">
        <f t="shared" si="3"/>
        <v>1.6067108856808427</v>
      </c>
      <c r="J27" s="84">
        <f t="shared" si="3"/>
        <v>1.5937011972930766</v>
      </c>
      <c r="K27" s="84">
        <f t="shared" si="3"/>
        <v>1.5559151384394103</v>
      </c>
      <c r="L27" s="84">
        <f t="shared" si="3"/>
        <v>1.5098967297762478</v>
      </c>
      <c r="M27" s="85">
        <f t="shared" si="3"/>
        <v>1.5055540744690306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4280</v>
      </c>
      <c r="H28" s="53">
        <v>4240</v>
      </c>
      <c r="I28" s="53">
        <v>4290</v>
      </c>
      <c r="J28" s="53">
        <v>4260</v>
      </c>
      <c r="K28" s="53">
        <v>4340</v>
      </c>
      <c r="L28" s="53">
        <v>4370</v>
      </c>
      <c r="M28" s="54">
        <v>4350</v>
      </c>
    </row>
    <row r="29" spans="1:13" x14ac:dyDescent="0.15">
      <c r="A29" s="5"/>
      <c r="B29" s="16" t="s">
        <v>151</v>
      </c>
      <c r="C29" s="17"/>
      <c r="D29" s="18"/>
      <c r="E29" s="19"/>
      <c r="F29" s="20" t="s">
        <v>10</v>
      </c>
      <c r="G29" s="21">
        <v>3667</v>
      </c>
      <c r="H29" s="22">
        <v>3646</v>
      </c>
      <c r="I29" s="22">
        <v>3792</v>
      </c>
      <c r="J29" s="22">
        <v>3558</v>
      </c>
      <c r="K29" s="22">
        <v>6904</v>
      </c>
      <c r="L29" s="22">
        <v>7502</v>
      </c>
      <c r="M29" s="23">
        <v>7210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4.63</v>
      </c>
      <c r="H30" s="30">
        <v>4.62</v>
      </c>
      <c r="I30" s="30">
        <v>4.5199999999999996</v>
      </c>
      <c r="J30" s="30">
        <v>4.6900000000000004</v>
      </c>
      <c r="K30" s="30">
        <v>4.38</v>
      </c>
      <c r="L30" s="30">
        <v>4.3600000000000003</v>
      </c>
      <c r="M30" s="31">
        <v>4.3499999999999996</v>
      </c>
    </row>
    <row r="31" spans="1:13" x14ac:dyDescent="0.15">
      <c r="A31" s="5"/>
      <c r="B31" s="24" t="s">
        <v>1</v>
      </c>
      <c r="C31" s="32">
        <v>3780</v>
      </c>
      <c r="D31" s="26" t="s">
        <v>15</v>
      </c>
      <c r="E31" s="32">
        <v>3860</v>
      </c>
      <c r="F31" s="28" t="s">
        <v>3</v>
      </c>
      <c r="G31" s="29">
        <v>97.8</v>
      </c>
      <c r="H31" s="30">
        <v>98.3</v>
      </c>
      <c r="I31" s="30">
        <v>97.8</v>
      </c>
      <c r="J31" s="30">
        <v>97.7</v>
      </c>
      <c r="K31" s="30">
        <v>98.6</v>
      </c>
      <c r="L31" s="30">
        <v>98.2</v>
      </c>
      <c r="M31" s="31">
        <v>98.1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2664</v>
      </c>
      <c r="H32" s="70">
        <v>2249</v>
      </c>
      <c r="I32" s="70">
        <v>2693</v>
      </c>
      <c r="J32" s="70">
        <v>2672</v>
      </c>
      <c r="K32" s="70">
        <v>3763</v>
      </c>
      <c r="L32" s="70">
        <v>4752</v>
      </c>
      <c r="M32" s="86">
        <v>4753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0.48737373737373735</v>
      </c>
      <c r="H33" s="81">
        <f t="shared" ref="H33:M33" si="4">H29/H$4</f>
        <v>0.48259430840502976</v>
      </c>
      <c r="I33" s="81">
        <f t="shared" si="4"/>
        <v>0.49317206398751462</v>
      </c>
      <c r="J33" s="81">
        <f t="shared" si="4"/>
        <v>0.46304008328995316</v>
      </c>
      <c r="K33" s="81">
        <f t="shared" si="4"/>
        <v>0.62064005753326146</v>
      </c>
      <c r="L33" s="81">
        <f t="shared" si="4"/>
        <v>0.64561101549053357</v>
      </c>
      <c r="M33" s="82">
        <f t="shared" si="4"/>
        <v>0.64071803074735623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3780</v>
      </c>
      <c r="H34" s="35">
        <v>3700</v>
      </c>
      <c r="I34" s="35">
        <v>3810</v>
      </c>
      <c r="J34" s="35">
        <v>3730</v>
      </c>
      <c r="K34" s="35">
        <v>3850</v>
      </c>
      <c r="L34" s="35">
        <v>3910</v>
      </c>
      <c r="M34" s="36">
        <v>3860</v>
      </c>
    </row>
    <row r="35" spans="1:13" x14ac:dyDescent="0.15">
      <c r="A35" s="5"/>
      <c r="B35" s="37" t="s">
        <v>152</v>
      </c>
      <c r="C35" s="38"/>
      <c r="D35" s="39"/>
      <c r="E35" s="40"/>
      <c r="F35" s="41" t="s">
        <v>10</v>
      </c>
      <c r="G35" s="42">
        <v>9294</v>
      </c>
      <c r="H35" s="43">
        <v>9256</v>
      </c>
      <c r="I35" s="43">
        <v>9458</v>
      </c>
      <c r="J35" s="43">
        <v>9540</v>
      </c>
      <c r="K35" s="43">
        <v>12951</v>
      </c>
      <c r="L35" s="43">
        <v>13418</v>
      </c>
      <c r="M35" s="44">
        <v>12182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1.84</v>
      </c>
      <c r="H36" s="48">
        <v>1.86</v>
      </c>
      <c r="I36" s="48">
        <v>1.85</v>
      </c>
      <c r="J36" s="48">
        <v>1.91</v>
      </c>
      <c r="K36" s="48">
        <v>1.66</v>
      </c>
      <c r="L36" s="48">
        <v>1.66</v>
      </c>
      <c r="M36" s="49">
        <v>1.71</v>
      </c>
    </row>
    <row r="37" spans="1:13" x14ac:dyDescent="0.15">
      <c r="A37" s="5"/>
      <c r="B37" s="45" t="s">
        <v>1</v>
      </c>
      <c r="C37" s="50">
        <v>5000</v>
      </c>
      <c r="D37" s="4" t="s">
        <v>15</v>
      </c>
      <c r="E37" s="50">
        <v>5100</v>
      </c>
      <c r="F37" s="46" t="s">
        <v>3</v>
      </c>
      <c r="G37" s="47">
        <v>99.4</v>
      </c>
      <c r="H37" s="48">
        <v>99.3</v>
      </c>
      <c r="I37" s="48">
        <v>99.2</v>
      </c>
      <c r="J37" s="48">
        <v>99.2</v>
      </c>
      <c r="K37" s="48">
        <v>99.5</v>
      </c>
      <c r="L37" s="48">
        <v>99.4</v>
      </c>
      <c r="M37" s="49">
        <v>99.1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2058</v>
      </c>
      <c r="H38" s="71">
        <v>2181</v>
      </c>
      <c r="I38" s="71">
        <v>2426</v>
      </c>
      <c r="J38" s="71">
        <v>2465</v>
      </c>
      <c r="K38" s="71">
        <v>2557</v>
      </c>
      <c r="L38" s="71">
        <v>2764</v>
      </c>
      <c r="M38" s="87">
        <v>3328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1.2352472089314195</v>
      </c>
      <c r="H39" s="84">
        <f t="shared" ref="H39:M39" si="5">H35/H$4</f>
        <v>1.2251489080079419</v>
      </c>
      <c r="I39" s="84">
        <f t="shared" si="5"/>
        <v>1.2300689296397451</v>
      </c>
      <c r="J39" s="84">
        <f t="shared" si="5"/>
        <v>1.2415408641332639</v>
      </c>
      <c r="K39" s="84">
        <f t="shared" si="5"/>
        <v>1.1642394822006472</v>
      </c>
      <c r="L39" s="84">
        <f t="shared" si="5"/>
        <v>1.1547332185886403</v>
      </c>
      <c r="M39" s="85">
        <f t="shared" si="5"/>
        <v>1.082555762907669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5000</v>
      </c>
      <c r="H40" s="53">
        <v>4950</v>
      </c>
      <c r="I40" s="53">
        <v>5000</v>
      </c>
      <c r="J40" s="53">
        <v>4980</v>
      </c>
      <c r="K40" s="53">
        <v>5080</v>
      </c>
      <c r="L40" s="53">
        <v>5120</v>
      </c>
      <c r="M40" s="54">
        <v>5100</v>
      </c>
    </row>
    <row r="41" spans="1:13" x14ac:dyDescent="0.15">
      <c r="A41" s="5"/>
      <c r="B41" s="16" t="s">
        <v>153</v>
      </c>
      <c r="C41" s="17"/>
      <c r="D41" s="18"/>
      <c r="E41" s="19"/>
      <c r="F41" s="20" t="s">
        <v>10</v>
      </c>
      <c r="G41" s="21">
        <v>5414</v>
      </c>
      <c r="H41" s="22">
        <v>5374</v>
      </c>
      <c r="I41" s="22">
        <v>5130</v>
      </c>
      <c r="J41" s="22">
        <v>5186</v>
      </c>
      <c r="K41" s="22">
        <v>8677</v>
      </c>
      <c r="L41" s="22">
        <v>8797</v>
      </c>
      <c r="M41" s="23">
        <v>8362</v>
      </c>
    </row>
    <row r="42" spans="1:13" x14ac:dyDescent="0.15">
      <c r="A42" s="5"/>
      <c r="B42" s="24" t="s">
        <v>0</v>
      </c>
      <c r="C42" s="25">
        <v>46055</v>
      </c>
      <c r="D42" s="26"/>
      <c r="E42" s="27"/>
      <c r="F42" s="28" t="s">
        <v>2</v>
      </c>
      <c r="G42" s="29">
        <v>3.6</v>
      </c>
      <c r="H42" s="30">
        <v>3.68</v>
      </c>
      <c r="I42" s="30">
        <v>3.67</v>
      </c>
      <c r="J42" s="30">
        <v>3.72</v>
      </c>
      <c r="K42" s="30">
        <v>3.38</v>
      </c>
      <c r="L42" s="30">
        <v>3.46</v>
      </c>
      <c r="M42" s="31">
        <v>3.49</v>
      </c>
    </row>
    <row r="43" spans="1:13" x14ac:dyDescent="0.15">
      <c r="A43" s="5"/>
      <c r="B43" s="24" t="s">
        <v>1</v>
      </c>
      <c r="C43" s="32">
        <v>2020</v>
      </c>
      <c r="D43" s="26" t="s">
        <v>15</v>
      </c>
      <c r="E43" s="32">
        <v>2110</v>
      </c>
      <c r="F43" s="28" t="s">
        <v>3</v>
      </c>
      <c r="G43" s="29">
        <v>98.5</v>
      </c>
      <c r="H43" s="30">
        <v>98.1</v>
      </c>
      <c r="I43" s="30">
        <v>98</v>
      </c>
      <c r="J43" s="30">
        <v>97.6</v>
      </c>
      <c r="K43" s="30">
        <v>97.9</v>
      </c>
      <c r="L43" s="30">
        <v>98.3</v>
      </c>
      <c r="M43" s="31">
        <v>97.8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2836</v>
      </c>
      <c r="H44" s="70">
        <v>3182</v>
      </c>
      <c r="I44" s="70">
        <v>3208</v>
      </c>
      <c r="J44" s="70">
        <v>3625</v>
      </c>
      <c r="K44" s="70">
        <v>5529</v>
      </c>
      <c r="L44" s="70">
        <v>4852</v>
      </c>
      <c r="M44" s="86">
        <v>5465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0.71956406166932485</v>
      </c>
      <c r="H45" s="81">
        <f t="shared" ref="H45:M45" si="6">H41/H$4</f>
        <v>0.71131700860357383</v>
      </c>
      <c r="I45" s="81">
        <f t="shared" si="6"/>
        <v>0.66718689036285606</v>
      </c>
      <c r="J45" s="81">
        <f t="shared" si="6"/>
        <v>0.67490890161374284</v>
      </c>
      <c r="K45" s="81">
        <f t="shared" si="6"/>
        <v>0.78002517080186984</v>
      </c>
      <c r="L45" s="81">
        <f t="shared" si="6"/>
        <v>0.75705679862306363</v>
      </c>
      <c r="M45" s="82">
        <f t="shared" si="6"/>
        <v>0.74309073136052606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2020</v>
      </c>
      <c r="H46" s="35">
        <v>2030</v>
      </c>
      <c r="I46" s="35">
        <v>2040</v>
      </c>
      <c r="J46" s="35">
        <v>2030</v>
      </c>
      <c r="K46" s="35">
        <v>2120</v>
      </c>
      <c r="L46" s="35">
        <v>2140</v>
      </c>
      <c r="M46" s="36">
        <v>2110</v>
      </c>
    </row>
    <row r="47" spans="1:13" x14ac:dyDescent="0.15">
      <c r="A47" s="5"/>
      <c r="B47" s="37" t="s">
        <v>154</v>
      </c>
      <c r="C47" s="38"/>
      <c r="D47" s="39"/>
      <c r="E47" s="40"/>
      <c r="F47" s="41" t="s">
        <v>10</v>
      </c>
      <c r="G47" s="42">
        <v>18361</v>
      </c>
      <c r="H47" s="43">
        <v>18986</v>
      </c>
      <c r="I47" s="43">
        <v>18431</v>
      </c>
      <c r="J47" s="43">
        <v>18433</v>
      </c>
      <c r="K47" s="43">
        <v>22209</v>
      </c>
      <c r="L47" s="43">
        <v>21759</v>
      </c>
      <c r="M47" s="44">
        <v>21470</v>
      </c>
    </row>
    <row r="48" spans="1:13" x14ac:dyDescent="0.15">
      <c r="A48" s="5"/>
      <c r="B48" s="45" t="s">
        <v>0</v>
      </c>
      <c r="C48" s="3">
        <v>46055</v>
      </c>
      <c r="F48" s="46" t="s">
        <v>2</v>
      </c>
      <c r="G48" s="47">
        <v>1.62</v>
      </c>
      <c r="H48" s="48">
        <v>1.6</v>
      </c>
      <c r="I48" s="48">
        <v>1.66</v>
      </c>
      <c r="J48" s="48">
        <v>1.68</v>
      </c>
      <c r="K48" s="48">
        <v>1.44</v>
      </c>
      <c r="L48" s="48">
        <v>1.45</v>
      </c>
      <c r="M48" s="49">
        <v>1.41</v>
      </c>
    </row>
    <row r="49" spans="1:13" x14ac:dyDescent="0.15">
      <c r="A49" s="5"/>
      <c r="B49" s="45" t="s">
        <v>1</v>
      </c>
      <c r="C49" s="50">
        <v>870</v>
      </c>
      <c r="D49" s="4" t="s">
        <v>15</v>
      </c>
      <c r="E49" s="50">
        <v>920</v>
      </c>
      <c r="F49" s="46" t="s">
        <v>3</v>
      </c>
      <c r="G49" s="47">
        <v>100.4</v>
      </c>
      <c r="H49" s="48">
        <v>100.5</v>
      </c>
      <c r="I49" s="48">
        <v>100.3</v>
      </c>
      <c r="J49" s="48">
        <v>100.3</v>
      </c>
      <c r="K49" s="48">
        <v>100.5</v>
      </c>
      <c r="L49" s="48">
        <v>100.8</v>
      </c>
      <c r="M49" s="49">
        <v>100.4</v>
      </c>
    </row>
    <row r="50" spans="1:13" x14ac:dyDescent="0.15">
      <c r="A50" s="5"/>
      <c r="B50" s="45"/>
      <c r="C50" s="50"/>
      <c r="E50" s="50"/>
      <c r="F50" s="55" t="s">
        <v>20</v>
      </c>
      <c r="G50" s="60">
        <v>294</v>
      </c>
      <c r="H50" s="61">
        <v>-266</v>
      </c>
      <c r="I50" s="61">
        <v>635</v>
      </c>
      <c r="J50" s="61">
        <v>615</v>
      </c>
      <c r="K50" s="61">
        <v>-235</v>
      </c>
      <c r="L50" s="71">
        <v>-1483</v>
      </c>
      <c r="M50" s="62">
        <v>-44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2.4403242955874536</v>
      </c>
      <c r="H51" s="84">
        <f t="shared" ref="H51:M51" si="7">H47/H$4</f>
        <v>2.5130377233620118</v>
      </c>
      <c r="I51" s="84">
        <f t="shared" si="7"/>
        <v>2.3970607361165301</v>
      </c>
      <c r="J51" s="84">
        <f t="shared" si="7"/>
        <v>2.3988807912545549</v>
      </c>
      <c r="K51" s="84">
        <f t="shared" si="7"/>
        <v>1.9964940668824165</v>
      </c>
      <c r="L51" s="84">
        <f t="shared" si="7"/>
        <v>1.8725473321858863</v>
      </c>
      <c r="M51" s="85">
        <f t="shared" si="7"/>
        <v>1.9079356616013508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870</v>
      </c>
      <c r="H52" s="53">
        <v>890</v>
      </c>
      <c r="I52" s="53">
        <v>910</v>
      </c>
      <c r="J52" s="53">
        <v>890</v>
      </c>
      <c r="K52" s="53">
        <v>920</v>
      </c>
      <c r="L52" s="53">
        <v>920</v>
      </c>
      <c r="M52" s="54">
        <v>920</v>
      </c>
    </row>
    <row r="53" spans="1:13" x14ac:dyDescent="0.15">
      <c r="A53" s="5"/>
      <c r="B53" s="16" t="s">
        <v>145</v>
      </c>
      <c r="C53" s="17"/>
      <c r="D53" s="18"/>
      <c r="E53" s="19"/>
      <c r="F53" s="20" t="s">
        <v>10</v>
      </c>
      <c r="G53" s="21">
        <v>10704</v>
      </c>
      <c r="H53" s="22">
        <v>11282</v>
      </c>
      <c r="I53" s="22">
        <v>11001</v>
      </c>
      <c r="J53" s="22">
        <v>10901</v>
      </c>
      <c r="K53" s="22">
        <v>15366</v>
      </c>
      <c r="L53" s="22">
        <v>16119</v>
      </c>
      <c r="M53" s="23">
        <v>15568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3.65</v>
      </c>
      <c r="H54" s="30">
        <v>3.55</v>
      </c>
      <c r="I54" s="30">
        <v>3.61</v>
      </c>
      <c r="J54" s="30">
        <v>3.67</v>
      </c>
      <c r="K54" s="30">
        <v>3.46</v>
      </c>
      <c r="L54" s="30">
        <v>3.39</v>
      </c>
      <c r="M54" s="31">
        <v>3.43</v>
      </c>
    </row>
    <row r="55" spans="1:13" x14ac:dyDescent="0.15">
      <c r="A55" s="5"/>
      <c r="B55" s="24" t="s">
        <v>1</v>
      </c>
      <c r="C55" s="32">
        <v>22440</v>
      </c>
      <c r="D55" s="26" t="s">
        <v>15</v>
      </c>
      <c r="E55" s="32">
        <v>22820</v>
      </c>
      <c r="F55" s="28" t="s">
        <v>3</v>
      </c>
      <c r="G55" s="29">
        <v>99.7</v>
      </c>
      <c r="H55" s="30">
        <v>100.1</v>
      </c>
      <c r="I55" s="30">
        <v>100</v>
      </c>
      <c r="J55" s="30">
        <v>99.7</v>
      </c>
      <c r="K55" s="30">
        <v>99.4</v>
      </c>
      <c r="L55" s="30">
        <v>99.8</v>
      </c>
      <c r="M55" s="31">
        <v>99.3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2800</v>
      </c>
      <c r="H56" s="70">
        <v>1909</v>
      </c>
      <c r="I56" s="70">
        <v>2373</v>
      </c>
      <c r="J56" s="70">
        <v>2849</v>
      </c>
      <c r="K56" s="70">
        <v>4958</v>
      </c>
      <c r="L56" s="70">
        <v>4001</v>
      </c>
      <c r="M56" s="86">
        <v>5194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1.4226475279106858</v>
      </c>
      <c r="H57" s="81">
        <f t="shared" ref="H57:M57" si="8">H53/H$4</f>
        <v>1.4933156849768365</v>
      </c>
      <c r="I57" s="81">
        <f t="shared" si="8"/>
        <v>1.4307452204447912</v>
      </c>
      <c r="J57" s="81">
        <f t="shared" si="8"/>
        <v>1.4186621551275378</v>
      </c>
      <c r="K57" s="81">
        <f t="shared" si="8"/>
        <v>1.3813376483279396</v>
      </c>
      <c r="L57" s="81">
        <f t="shared" si="8"/>
        <v>1.3871772805507745</v>
      </c>
      <c r="M57" s="82">
        <f t="shared" si="8"/>
        <v>1.3834533013418644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22440</v>
      </c>
      <c r="H58" s="35">
        <v>22210</v>
      </c>
      <c r="I58" s="35">
        <v>22500</v>
      </c>
      <c r="J58" s="35">
        <v>22310</v>
      </c>
      <c r="K58" s="35">
        <v>22730</v>
      </c>
      <c r="L58" s="35">
        <v>22910</v>
      </c>
      <c r="M58" s="36">
        <v>22820</v>
      </c>
    </row>
    <row r="59" spans="1:13" x14ac:dyDescent="0.15">
      <c r="A59" s="5"/>
      <c r="B59" s="37" t="s">
        <v>146</v>
      </c>
      <c r="C59" s="38"/>
      <c r="D59" s="39"/>
      <c r="E59" s="40"/>
      <c r="F59" s="41" t="s">
        <v>10</v>
      </c>
      <c r="G59" s="42">
        <v>6365</v>
      </c>
      <c r="H59" s="43">
        <v>6271</v>
      </c>
      <c r="I59" s="43">
        <v>6552</v>
      </c>
      <c r="J59" s="43">
        <v>6253</v>
      </c>
      <c r="K59" s="43">
        <v>10856</v>
      </c>
      <c r="L59" s="43">
        <v>11521</v>
      </c>
      <c r="M59" s="44">
        <v>10902</v>
      </c>
    </row>
    <row r="60" spans="1:13" x14ac:dyDescent="0.15">
      <c r="A60" s="5"/>
      <c r="B60" s="45" t="s">
        <v>0</v>
      </c>
      <c r="C60" s="3">
        <v>46027</v>
      </c>
      <c r="F60" s="46" t="s">
        <v>2</v>
      </c>
      <c r="G60" s="47">
        <v>3.59</v>
      </c>
      <c r="H60" s="48">
        <v>3.6</v>
      </c>
      <c r="I60" s="48">
        <v>3.58</v>
      </c>
      <c r="J60" s="48">
        <v>3.62</v>
      </c>
      <c r="K60" s="48">
        <v>3.48</v>
      </c>
      <c r="L60" s="48">
        <v>3.44</v>
      </c>
      <c r="M60" s="49">
        <v>3.42</v>
      </c>
    </row>
    <row r="61" spans="1:13" x14ac:dyDescent="0.15">
      <c r="A61" s="5"/>
      <c r="B61" s="45" t="s">
        <v>1</v>
      </c>
      <c r="C61" s="50">
        <v>7890</v>
      </c>
      <c r="D61" s="4" t="s">
        <v>15</v>
      </c>
      <c r="E61" s="50">
        <v>8050</v>
      </c>
      <c r="F61" s="46" t="s">
        <v>3</v>
      </c>
      <c r="G61" s="47">
        <v>99.7</v>
      </c>
      <c r="H61" s="48">
        <v>99.4</v>
      </c>
      <c r="I61" s="48">
        <v>99.4</v>
      </c>
      <c r="J61" s="48">
        <v>99.6</v>
      </c>
      <c r="K61" s="48">
        <v>98.9</v>
      </c>
      <c r="L61" s="48">
        <v>99.3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1761</v>
      </c>
      <c r="H62" s="71">
        <v>2093</v>
      </c>
      <c r="I62" s="71">
        <v>2226</v>
      </c>
      <c r="J62" s="71">
        <v>1845</v>
      </c>
      <c r="K62" s="71">
        <v>4682</v>
      </c>
      <c r="L62" s="71">
        <v>4067</v>
      </c>
      <c r="M62" s="87">
        <v>4358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0.84595959595959591</v>
      </c>
      <c r="H63" s="84">
        <f t="shared" ref="H63:M63" si="9">H59/H$4</f>
        <v>0.83004632693580416</v>
      </c>
      <c r="I63" s="84">
        <f t="shared" si="9"/>
        <v>0.85212641435817404</v>
      </c>
      <c r="J63" s="84">
        <f t="shared" si="9"/>
        <v>0.81376887038001045</v>
      </c>
      <c r="K63" s="84">
        <f t="shared" si="9"/>
        <v>0.9759079467817332</v>
      </c>
      <c r="L63" s="84">
        <f t="shared" si="9"/>
        <v>0.99148020654044755</v>
      </c>
      <c r="M63" s="85">
        <f t="shared" si="9"/>
        <v>0.96880831778192478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7890</v>
      </c>
      <c r="H64" s="53">
        <v>7810</v>
      </c>
      <c r="I64" s="53">
        <v>7900</v>
      </c>
      <c r="J64" s="53">
        <v>7850</v>
      </c>
      <c r="K64" s="53">
        <v>8030</v>
      </c>
      <c r="L64" s="53">
        <v>8070</v>
      </c>
      <c r="M64" s="54">
        <v>8050</v>
      </c>
    </row>
    <row r="65" spans="1:13" x14ac:dyDescent="0.15">
      <c r="A65" s="5"/>
      <c r="B65" s="16" t="s">
        <v>147</v>
      </c>
      <c r="C65" s="17"/>
      <c r="D65" s="18"/>
      <c r="E65" s="19"/>
      <c r="F65" s="20" t="s">
        <v>10</v>
      </c>
      <c r="G65" s="21">
        <v>10276</v>
      </c>
      <c r="H65" s="22">
        <v>10388</v>
      </c>
      <c r="I65" s="22">
        <v>10557</v>
      </c>
      <c r="J65" s="22">
        <v>9957</v>
      </c>
      <c r="K65" s="22">
        <v>15048</v>
      </c>
      <c r="L65" s="22">
        <v>14972</v>
      </c>
      <c r="M65" s="23">
        <v>15120</v>
      </c>
    </row>
    <row r="66" spans="1:13" x14ac:dyDescent="0.15">
      <c r="A66" s="5"/>
      <c r="B66" s="24" t="s">
        <v>0</v>
      </c>
      <c r="C66" s="25">
        <v>46027</v>
      </c>
      <c r="D66" s="26"/>
      <c r="E66" s="27"/>
      <c r="F66" s="28" t="s">
        <v>2</v>
      </c>
      <c r="G66" s="29">
        <v>1.94</v>
      </c>
      <c r="H66" s="30">
        <v>1.87</v>
      </c>
      <c r="I66" s="30">
        <v>1.87</v>
      </c>
      <c r="J66" s="30">
        <v>1.97</v>
      </c>
      <c r="K66" s="30">
        <v>1.69</v>
      </c>
      <c r="L66" s="30">
        <v>1.76</v>
      </c>
      <c r="M66" s="31">
        <v>1.74</v>
      </c>
    </row>
    <row r="67" spans="1:13" x14ac:dyDescent="0.15">
      <c r="A67" s="5"/>
      <c r="B67" s="24" t="s">
        <v>1</v>
      </c>
      <c r="C67" s="32">
        <v>3980</v>
      </c>
      <c r="D67" s="26" t="s">
        <v>15</v>
      </c>
      <c r="E67" s="32">
        <v>4320</v>
      </c>
      <c r="F67" s="28" t="s">
        <v>3</v>
      </c>
      <c r="G67" s="29">
        <v>99.6</v>
      </c>
      <c r="H67" s="30">
        <v>99.9</v>
      </c>
      <c r="I67" s="30">
        <v>99.6</v>
      </c>
      <c r="J67" s="30">
        <v>99.6</v>
      </c>
      <c r="K67" s="30">
        <v>99.8</v>
      </c>
      <c r="L67" s="30">
        <v>99.5</v>
      </c>
      <c r="M67" s="31">
        <v>99.6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2220</v>
      </c>
      <c r="H68" s="70">
        <v>1676</v>
      </c>
      <c r="I68" s="70">
        <v>2232</v>
      </c>
      <c r="J68" s="70">
        <v>2278</v>
      </c>
      <c r="K68" s="70">
        <v>2477</v>
      </c>
      <c r="L68" s="70">
        <v>3415</v>
      </c>
      <c r="M68" s="86">
        <v>3018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1.3657628920786815</v>
      </c>
      <c r="H69" s="81">
        <f t="shared" ref="H69:M69" si="10">H65/H$4</f>
        <v>1.3749834546657842</v>
      </c>
      <c r="I69" s="81">
        <f t="shared" si="10"/>
        <v>1.3730003901677721</v>
      </c>
      <c r="J69" s="81">
        <f t="shared" si="10"/>
        <v>1.2958094742321709</v>
      </c>
      <c r="K69" s="81">
        <f t="shared" si="10"/>
        <v>1.3527508090614886</v>
      </c>
      <c r="L69" s="81">
        <f t="shared" si="10"/>
        <v>1.2884681583476765</v>
      </c>
      <c r="M69" s="82">
        <f t="shared" si="10"/>
        <v>1.3436416955478538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3980</v>
      </c>
      <c r="H70" s="35">
        <v>4170</v>
      </c>
      <c r="I70" s="35">
        <v>4240</v>
      </c>
      <c r="J70" s="35">
        <v>4260</v>
      </c>
      <c r="K70" s="35">
        <v>4290</v>
      </c>
      <c r="L70" s="35">
        <v>4330</v>
      </c>
      <c r="M70" s="36">
        <v>4320</v>
      </c>
    </row>
    <row r="71" spans="1:13" x14ac:dyDescent="0.15">
      <c r="A71" s="5"/>
      <c r="B71" s="37" t="s">
        <v>140</v>
      </c>
      <c r="C71" s="38"/>
      <c r="D71" s="39"/>
      <c r="E71" s="40"/>
      <c r="F71" s="41" t="s">
        <v>10</v>
      </c>
      <c r="G71" s="42">
        <v>6044</v>
      </c>
      <c r="H71" s="43">
        <v>5964</v>
      </c>
      <c r="I71" s="43">
        <v>6143</v>
      </c>
      <c r="J71" s="43">
        <v>5924</v>
      </c>
      <c r="K71" s="43">
        <v>9273</v>
      </c>
      <c r="L71" s="43">
        <v>9583</v>
      </c>
      <c r="M71" s="44">
        <v>9958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4.37</v>
      </c>
      <c r="H72" s="48">
        <v>4.46</v>
      </c>
      <c r="I72" s="48">
        <v>4.32</v>
      </c>
      <c r="J72" s="48">
        <v>4.4400000000000004</v>
      </c>
      <c r="K72" s="48">
        <v>4.1900000000000004</v>
      </c>
      <c r="L72" s="48">
        <v>4.21</v>
      </c>
      <c r="M72" s="49">
        <v>4.2</v>
      </c>
    </row>
    <row r="73" spans="1:13" x14ac:dyDescent="0.15">
      <c r="A73" s="5"/>
      <c r="B73" s="45" t="s">
        <v>1</v>
      </c>
      <c r="C73" s="50">
        <v>10370</v>
      </c>
      <c r="D73" s="4" t="s">
        <v>15</v>
      </c>
      <c r="E73" s="50">
        <v>10670</v>
      </c>
      <c r="F73" s="46" t="s">
        <v>3</v>
      </c>
      <c r="G73" s="47">
        <v>99.5</v>
      </c>
      <c r="H73" s="48">
        <v>98.3</v>
      </c>
      <c r="I73" s="48">
        <v>99.8</v>
      </c>
      <c r="J73" s="48">
        <v>99.2</v>
      </c>
      <c r="K73" s="48">
        <v>99</v>
      </c>
      <c r="L73" s="48">
        <v>99.3</v>
      </c>
      <c r="M73" s="49">
        <v>98.9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2134</v>
      </c>
      <c r="H74" s="71">
        <v>3552</v>
      </c>
      <c r="I74" s="71">
        <v>1705</v>
      </c>
      <c r="J74" s="71">
        <v>2485</v>
      </c>
      <c r="K74" s="71">
        <v>4060</v>
      </c>
      <c r="L74" s="71">
        <v>3653</v>
      </c>
      <c r="M74" s="87">
        <v>4680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0.80329611908559273</v>
      </c>
      <c r="H75" s="84">
        <f t="shared" ref="H75:M75" si="11">H71/H$4</f>
        <v>0.78941098610191929</v>
      </c>
      <c r="I75" s="84">
        <f t="shared" si="11"/>
        <v>0.79893354142281181</v>
      </c>
      <c r="J75" s="84">
        <f t="shared" si="11"/>
        <v>0.77095262883914628</v>
      </c>
      <c r="K75" s="84">
        <f t="shared" si="11"/>
        <v>0.83360302049622437</v>
      </c>
      <c r="L75" s="84">
        <f t="shared" si="11"/>
        <v>0.82469879518072287</v>
      </c>
      <c r="M75" s="85">
        <f t="shared" si="11"/>
        <v>0.88491957700168844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10370</v>
      </c>
      <c r="H76" s="53">
        <v>10320</v>
      </c>
      <c r="I76" s="53">
        <v>10470</v>
      </c>
      <c r="J76" s="53">
        <v>10440</v>
      </c>
      <c r="K76" s="53">
        <v>10620</v>
      </c>
      <c r="L76" s="53">
        <v>10710</v>
      </c>
      <c r="M76" s="54">
        <v>10670</v>
      </c>
    </row>
    <row r="77" spans="1:13" x14ac:dyDescent="0.15">
      <c r="A77" s="5"/>
      <c r="B77" s="16" t="s">
        <v>141</v>
      </c>
      <c r="C77" s="17"/>
      <c r="D77" s="18"/>
      <c r="E77" s="19"/>
      <c r="F77" s="20" t="s">
        <v>10</v>
      </c>
      <c r="G77" s="21">
        <v>4300</v>
      </c>
      <c r="H77" s="22">
        <v>4268</v>
      </c>
      <c r="I77" s="22">
        <v>4543</v>
      </c>
      <c r="J77" s="22">
        <v>4449</v>
      </c>
      <c r="K77" s="22">
        <v>7463</v>
      </c>
      <c r="L77" s="22">
        <v>8023</v>
      </c>
      <c r="M77" s="23">
        <v>7850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3.43</v>
      </c>
      <c r="H78" s="30">
        <v>3.43</v>
      </c>
      <c r="I78" s="30">
        <v>3.28</v>
      </c>
      <c r="J78" s="30">
        <v>3.36</v>
      </c>
      <c r="K78" s="30">
        <v>3.11</v>
      </c>
      <c r="L78" s="30">
        <v>3.18</v>
      </c>
      <c r="M78" s="31">
        <v>3.12</v>
      </c>
    </row>
    <row r="79" spans="1:13" x14ac:dyDescent="0.15">
      <c r="A79" s="5"/>
      <c r="B79" s="24" t="s">
        <v>1</v>
      </c>
      <c r="C79" s="32">
        <v>4600</v>
      </c>
      <c r="D79" s="26" t="s">
        <v>15</v>
      </c>
      <c r="E79" s="32">
        <v>4710</v>
      </c>
      <c r="F79" s="28" t="s">
        <v>3</v>
      </c>
      <c r="G79" s="29">
        <v>97.3</v>
      </c>
      <c r="H79" s="30">
        <v>97.2</v>
      </c>
      <c r="I79" s="30">
        <v>97.9</v>
      </c>
      <c r="J79" s="30">
        <v>99</v>
      </c>
      <c r="K79" s="30">
        <v>98.1</v>
      </c>
      <c r="L79" s="30">
        <v>98</v>
      </c>
      <c r="M79" s="31">
        <v>98.1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3204</v>
      </c>
      <c r="H80" s="70">
        <v>3261</v>
      </c>
      <c r="I80" s="70">
        <v>2729</v>
      </c>
      <c r="J80" s="70">
        <v>1789</v>
      </c>
      <c r="K80" s="70">
        <v>4262</v>
      </c>
      <c r="L80" s="70">
        <v>4655</v>
      </c>
      <c r="M80" s="86">
        <v>4380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0.57150451887293996</v>
      </c>
      <c r="H81" s="81">
        <f t="shared" ref="H81:M81" si="12">H77/H$4</f>
        <v>0.56492389146260757</v>
      </c>
      <c r="I81" s="81">
        <f t="shared" si="12"/>
        <v>0.59084406294706726</v>
      </c>
      <c r="J81" s="81">
        <f t="shared" si="12"/>
        <v>0.57899531494013534</v>
      </c>
      <c r="K81" s="81">
        <f t="shared" si="12"/>
        <v>0.67089176555195973</v>
      </c>
      <c r="L81" s="81">
        <f t="shared" si="12"/>
        <v>0.69044750430292601</v>
      </c>
      <c r="M81" s="82">
        <f t="shared" si="12"/>
        <v>0.69759175331022838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4600</v>
      </c>
      <c r="H82" s="35">
        <v>4550</v>
      </c>
      <c r="I82" s="35">
        <v>4570</v>
      </c>
      <c r="J82" s="35">
        <v>4520</v>
      </c>
      <c r="K82" s="35">
        <v>4700</v>
      </c>
      <c r="L82" s="35">
        <v>4710</v>
      </c>
      <c r="M82" s="36">
        <v>4710</v>
      </c>
    </row>
    <row r="83" spans="1:13" x14ac:dyDescent="0.15">
      <c r="A83" s="5"/>
      <c r="B83" s="37" t="s">
        <v>142</v>
      </c>
      <c r="C83" s="38"/>
      <c r="D83" s="39"/>
      <c r="E83" s="40"/>
      <c r="F83" s="41" t="s">
        <v>10</v>
      </c>
      <c r="G83" s="42">
        <v>6786</v>
      </c>
      <c r="H83" s="43">
        <v>6778</v>
      </c>
      <c r="I83" s="43">
        <v>7293</v>
      </c>
      <c r="J83" s="43">
        <v>6871</v>
      </c>
      <c r="K83" s="43">
        <v>11095</v>
      </c>
      <c r="L83" s="43">
        <v>11670</v>
      </c>
      <c r="M83" s="44">
        <v>11270</v>
      </c>
    </row>
    <row r="84" spans="1:13" x14ac:dyDescent="0.15">
      <c r="A84" s="5"/>
      <c r="B84" s="45" t="s">
        <v>0</v>
      </c>
      <c r="C84" s="3">
        <v>46013</v>
      </c>
      <c r="F84" s="46" t="s">
        <v>2</v>
      </c>
      <c r="G84" s="47">
        <v>3.55</v>
      </c>
      <c r="H84" s="48">
        <v>3.61</v>
      </c>
      <c r="I84" s="48">
        <v>3.44</v>
      </c>
      <c r="J84" s="48">
        <v>3.61</v>
      </c>
      <c r="K84" s="48">
        <v>3.33</v>
      </c>
      <c r="L84" s="48">
        <v>3.27</v>
      </c>
      <c r="M84" s="49">
        <v>3.3</v>
      </c>
    </row>
    <row r="85" spans="1:13" x14ac:dyDescent="0.15">
      <c r="A85" s="5"/>
      <c r="B85" s="45" t="s">
        <v>1</v>
      </c>
      <c r="C85" s="50">
        <v>2960</v>
      </c>
      <c r="D85" s="4" t="s">
        <v>15</v>
      </c>
      <c r="E85" s="50">
        <v>3060</v>
      </c>
      <c r="F85" s="46" t="s">
        <v>3</v>
      </c>
      <c r="G85" s="47">
        <v>98</v>
      </c>
      <c r="H85" s="48">
        <v>98.6</v>
      </c>
      <c r="I85" s="48">
        <v>99.9</v>
      </c>
      <c r="J85" s="48">
        <v>98.2</v>
      </c>
      <c r="K85" s="48">
        <v>98.5</v>
      </c>
      <c r="L85" s="48">
        <v>99.1</v>
      </c>
      <c r="M85" s="49">
        <v>99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4236</v>
      </c>
      <c r="H86" s="71">
        <v>3337</v>
      </c>
      <c r="I86" s="71">
        <v>1550</v>
      </c>
      <c r="J86" s="71">
        <v>4068</v>
      </c>
      <c r="K86" s="71">
        <v>5474</v>
      </c>
      <c r="L86" s="71">
        <v>4504</v>
      </c>
      <c r="M86" s="87">
        <v>4468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0.90191387559808611</v>
      </c>
      <c r="H87" s="84">
        <f t="shared" ref="H87:M87" si="13">H83/H$4</f>
        <v>0.89715420251489075</v>
      </c>
      <c r="I87" s="84">
        <f t="shared" si="13"/>
        <v>0.94849785407725318</v>
      </c>
      <c r="J87" s="84">
        <f t="shared" si="13"/>
        <v>0.89419573138990105</v>
      </c>
      <c r="K87" s="84">
        <f t="shared" si="13"/>
        <v>0.99739302409205322</v>
      </c>
      <c r="L87" s="84">
        <f t="shared" si="13"/>
        <v>1.004302925989673</v>
      </c>
      <c r="M87" s="85">
        <f t="shared" si="13"/>
        <v>1.0015107082555763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2960</v>
      </c>
      <c r="H88" s="53">
        <v>2920</v>
      </c>
      <c r="I88" s="53">
        <v>2930</v>
      </c>
      <c r="J88" s="53">
        <v>2960</v>
      </c>
      <c r="K88" s="53">
        <v>3030</v>
      </c>
      <c r="L88" s="53">
        <v>3050</v>
      </c>
      <c r="M88" s="54">
        <v>3060</v>
      </c>
    </row>
    <row r="89" spans="1:13" x14ac:dyDescent="0.15">
      <c r="A89" s="5"/>
      <c r="B89" s="16" t="s">
        <v>143</v>
      </c>
      <c r="C89" s="17"/>
      <c r="D89" s="18"/>
      <c r="E89" s="19"/>
      <c r="F89" s="20" t="s">
        <v>10</v>
      </c>
      <c r="G89" s="21">
        <v>7942</v>
      </c>
      <c r="H89" s="22">
        <v>8048</v>
      </c>
      <c r="I89" s="22">
        <v>8168</v>
      </c>
      <c r="J89" s="22">
        <v>8304</v>
      </c>
      <c r="K89" s="22">
        <v>11432</v>
      </c>
      <c r="L89" s="22">
        <v>11662</v>
      </c>
      <c r="M89" s="23">
        <v>11248</v>
      </c>
    </row>
    <row r="90" spans="1:13" x14ac:dyDescent="0.15">
      <c r="A90" s="5"/>
      <c r="B90" s="24" t="s">
        <v>0</v>
      </c>
      <c r="C90" s="25">
        <v>46013</v>
      </c>
      <c r="D90" s="26"/>
      <c r="E90" s="27"/>
      <c r="F90" s="28" t="s">
        <v>2</v>
      </c>
      <c r="G90" s="29">
        <v>2.12</v>
      </c>
      <c r="H90" s="30">
        <v>2.1800000000000002</v>
      </c>
      <c r="I90" s="30">
        <v>2.09</v>
      </c>
      <c r="J90" s="30">
        <v>2.16</v>
      </c>
      <c r="K90" s="30">
        <v>1.89</v>
      </c>
      <c r="L90" s="30">
        <v>1.9</v>
      </c>
      <c r="M90" s="31">
        <v>1.87</v>
      </c>
    </row>
    <row r="91" spans="1:13" x14ac:dyDescent="0.15">
      <c r="A91" s="5"/>
      <c r="B91" s="24" t="s">
        <v>1</v>
      </c>
      <c r="C91" s="32">
        <v>1180</v>
      </c>
      <c r="D91" s="26" t="s">
        <v>15</v>
      </c>
      <c r="E91" s="32">
        <v>1210</v>
      </c>
      <c r="F91" s="28" t="s">
        <v>3</v>
      </c>
      <c r="G91" s="29">
        <v>99.7</v>
      </c>
      <c r="H91" s="30">
        <v>99.2</v>
      </c>
      <c r="I91" s="30">
        <v>99.5</v>
      </c>
      <c r="J91" s="30">
        <v>99.7</v>
      </c>
      <c r="K91" s="30">
        <v>99.3</v>
      </c>
      <c r="L91" s="30">
        <v>99.3</v>
      </c>
      <c r="M91" s="31">
        <v>99.9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1425</v>
      </c>
      <c r="H92" s="70">
        <v>2268</v>
      </c>
      <c r="I92" s="70">
        <v>1808</v>
      </c>
      <c r="J92" s="70">
        <v>1401</v>
      </c>
      <c r="K92" s="70">
        <v>2929</v>
      </c>
      <c r="L92" s="70">
        <v>2977</v>
      </c>
      <c r="M92" s="86">
        <v>1425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1.0555555555555556</v>
      </c>
      <c r="H93" s="81">
        <f t="shared" ref="H93:M93" si="14">H89/H$4</f>
        <v>1.0652547981469225</v>
      </c>
      <c r="I93" s="81">
        <f t="shared" si="14"/>
        <v>1.062296787618676</v>
      </c>
      <c r="J93" s="81">
        <f t="shared" si="14"/>
        <v>1.0806871421134825</v>
      </c>
      <c r="K93" s="81">
        <f t="shared" si="14"/>
        <v>1.0276878820568141</v>
      </c>
      <c r="L93" s="81">
        <f t="shared" si="14"/>
        <v>1.0036144578313253</v>
      </c>
      <c r="M93" s="82">
        <f t="shared" si="14"/>
        <v>0.99955567404247758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1180</v>
      </c>
      <c r="H94" s="35">
        <v>1180</v>
      </c>
      <c r="I94" s="35">
        <v>1190</v>
      </c>
      <c r="J94" s="35">
        <v>1190</v>
      </c>
      <c r="K94" s="35">
        <v>1220</v>
      </c>
      <c r="L94" s="35">
        <v>1240</v>
      </c>
      <c r="M94" s="36">
        <v>1210</v>
      </c>
    </row>
    <row r="95" spans="1:13" x14ac:dyDescent="0.15">
      <c r="A95" s="5"/>
      <c r="B95" s="37" t="s">
        <v>136</v>
      </c>
      <c r="C95" s="38"/>
      <c r="D95" s="39"/>
      <c r="E95" s="40"/>
      <c r="F95" s="41" t="s">
        <v>10</v>
      </c>
      <c r="G95" s="42">
        <v>7060</v>
      </c>
      <c r="H95" s="43">
        <v>7051</v>
      </c>
      <c r="I95" s="43">
        <v>7851</v>
      </c>
      <c r="J95" s="43">
        <v>7543</v>
      </c>
      <c r="K95" s="43">
        <v>12991</v>
      </c>
      <c r="L95" s="43">
        <v>13758</v>
      </c>
      <c r="M95" s="44">
        <v>13058</v>
      </c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3.3</v>
      </c>
      <c r="H96" s="48">
        <v>3.22</v>
      </c>
      <c r="I96" s="48">
        <v>3.23</v>
      </c>
      <c r="J96" s="48">
        <v>3.27</v>
      </c>
      <c r="K96" s="48">
        <v>2.98</v>
      </c>
      <c r="L96" s="48">
        <v>2.92</v>
      </c>
      <c r="M96" s="49">
        <v>3</v>
      </c>
    </row>
    <row r="97" spans="1:13" x14ac:dyDescent="0.15">
      <c r="A97" s="5"/>
      <c r="B97" s="45" t="s">
        <v>1</v>
      </c>
      <c r="C97" s="50">
        <v>6420</v>
      </c>
      <c r="D97" s="4" t="s">
        <v>15</v>
      </c>
      <c r="E97" s="50">
        <v>6590</v>
      </c>
      <c r="F97" s="46" t="s">
        <v>3</v>
      </c>
      <c r="G97" s="47">
        <v>98.7</v>
      </c>
      <c r="H97" s="48">
        <v>99.5</v>
      </c>
      <c r="I97" s="48">
        <v>99.2</v>
      </c>
      <c r="J97" s="48">
        <v>99.2</v>
      </c>
      <c r="K97" s="48">
        <v>99.4</v>
      </c>
      <c r="L97" s="48">
        <v>99.3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3251</v>
      </c>
      <c r="H98" s="71">
        <v>2057</v>
      </c>
      <c r="I98" s="71">
        <v>2878</v>
      </c>
      <c r="J98" s="71">
        <v>2574</v>
      </c>
      <c r="K98" s="71">
        <v>3862</v>
      </c>
      <c r="L98" s="71">
        <v>4439</v>
      </c>
      <c r="M98" s="87">
        <v>4632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0.93833067517278046</v>
      </c>
      <c r="H99" s="84">
        <f t="shared" ref="H99:M99" si="15">H95/H$4</f>
        <v>0.93328921244209129</v>
      </c>
      <c r="I99" s="84">
        <f t="shared" si="15"/>
        <v>1.0210690596956691</v>
      </c>
      <c r="J99" s="84">
        <f t="shared" si="15"/>
        <v>0.98165018219677247</v>
      </c>
      <c r="K99" s="84">
        <f t="shared" si="15"/>
        <v>1.1678353110391946</v>
      </c>
      <c r="L99" s="84">
        <f t="shared" si="15"/>
        <v>1.1839931153184164</v>
      </c>
      <c r="M99" s="85">
        <f t="shared" si="15"/>
        <v>1.1604016706656002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6420</v>
      </c>
      <c r="H100" s="53">
        <v>6360</v>
      </c>
      <c r="I100" s="53">
        <v>6430</v>
      </c>
      <c r="J100" s="53">
        <v>6460</v>
      </c>
      <c r="K100" s="53">
        <v>6540</v>
      </c>
      <c r="L100" s="53">
        <v>6600</v>
      </c>
      <c r="M100" s="54">
        <v>6590</v>
      </c>
    </row>
    <row r="101" spans="1:13" x14ac:dyDescent="0.15">
      <c r="A101" s="5"/>
      <c r="B101" s="16" t="s">
        <v>137</v>
      </c>
      <c r="C101" s="17"/>
      <c r="D101" s="18"/>
      <c r="E101" s="19"/>
      <c r="F101" s="20" t="s">
        <v>10</v>
      </c>
      <c r="G101" s="21">
        <v>6040</v>
      </c>
      <c r="H101" s="22">
        <v>5675</v>
      </c>
      <c r="I101" s="22">
        <v>6072</v>
      </c>
      <c r="J101" s="22">
        <v>6158</v>
      </c>
      <c r="K101" s="22">
        <v>10363</v>
      </c>
      <c r="L101" s="22">
        <v>10461</v>
      </c>
      <c r="M101" s="23">
        <v>10636</v>
      </c>
    </row>
    <row r="102" spans="1:13" x14ac:dyDescent="0.15">
      <c r="A102" s="5"/>
      <c r="B102" s="24" t="s">
        <v>0</v>
      </c>
      <c r="C102" s="25">
        <v>45999</v>
      </c>
      <c r="D102" s="26"/>
      <c r="E102" s="27"/>
      <c r="F102" s="28" t="s">
        <v>2</v>
      </c>
      <c r="G102" s="29">
        <v>4.17</v>
      </c>
      <c r="H102" s="30">
        <v>4.1399999999999997</v>
      </c>
      <c r="I102" s="30">
        <v>4.37</v>
      </c>
      <c r="J102" s="30">
        <v>4.1900000000000004</v>
      </c>
      <c r="K102" s="30">
        <v>3.8</v>
      </c>
      <c r="L102" s="30">
        <v>3.87</v>
      </c>
      <c r="M102" s="31">
        <v>3.8</v>
      </c>
    </row>
    <row r="103" spans="1:13" x14ac:dyDescent="0.15">
      <c r="A103" s="5"/>
      <c r="B103" s="24" t="s">
        <v>1</v>
      </c>
      <c r="C103" s="32">
        <v>760</v>
      </c>
      <c r="D103" s="26" t="s">
        <v>15</v>
      </c>
      <c r="E103" s="32">
        <v>780</v>
      </c>
      <c r="F103" s="28" t="s">
        <v>3</v>
      </c>
      <c r="G103" s="29">
        <v>98</v>
      </c>
      <c r="H103" s="30">
        <v>100.5</v>
      </c>
      <c r="I103" s="30">
        <v>99.9</v>
      </c>
      <c r="J103" s="30">
        <v>101.5</v>
      </c>
      <c r="K103" s="30">
        <v>99.6</v>
      </c>
      <c r="L103" s="30">
        <v>99.4</v>
      </c>
      <c r="M103" s="31">
        <v>99.1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3917</v>
      </c>
      <c r="H104" s="58">
        <v>736</v>
      </c>
      <c r="I104" s="70">
        <v>1718</v>
      </c>
      <c r="J104" s="58">
        <v>-610</v>
      </c>
      <c r="K104" s="70">
        <v>3113</v>
      </c>
      <c r="L104" s="70">
        <v>3542</v>
      </c>
      <c r="M104" s="86">
        <v>4268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0.80276448697501324</v>
      </c>
      <c r="H105" s="81">
        <f t="shared" ref="H105:M105" si="16">H101/H$4</f>
        <v>0.7511581733951026</v>
      </c>
      <c r="I105" s="81">
        <f t="shared" si="16"/>
        <v>0.78969957081545061</v>
      </c>
      <c r="J105" s="81">
        <f t="shared" si="16"/>
        <v>0.80140551795939619</v>
      </c>
      <c r="K105" s="81">
        <f t="shared" si="16"/>
        <v>0.93158935634663786</v>
      </c>
      <c r="L105" s="81">
        <f t="shared" si="16"/>
        <v>0.90025817555938037</v>
      </c>
      <c r="M105" s="82">
        <f t="shared" si="16"/>
        <v>0.9451701768417311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760</v>
      </c>
      <c r="H106" s="35">
        <v>760</v>
      </c>
      <c r="I106" s="35">
        <v>750</v>
      </c>
      <c r="J106" s="35">
        <v>750</v>
      </c>
      <c r="K106" s="35">
        <v>780</v>
      </c>
      <c r="L106" s="35">
        <v>790</v>
      </c>
      <c r="M106" s="36">
        <v>780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11548</v>
      </c>
      <c r="H107" s="43">
        <v>11806</v>
      </c>
      <c r="I107" s="43">
        <v>12094</v>
      </c>
      <c r="J107" s="43">
        <v>12244</v>
      </c>
      <c r="K107" s="43">
        <v>15390</v>
      </c>
      <c r="L107" s="43">
        <v>16160</v>
      </c>
      <c r="M107" s="44">
        <v>15762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1.83</v>
      </c>
      <c r="H108" s="48">
        <v>1.8</v>
      </c>
      <c r="I108" s="48">
        <v>1.79</v>
      </c>
      <c r="J108" s="48">
        <v>1.83</v>
      </c>
      <c r="K108" s="48">
        <v>1.7</v>
      </c>
      <c r="L108" s="48">
        <v>1.67</v>
      </c>
      <c r="M108" s="49">
        <v>1.66</v>
      </c>
    </row>
    <row r="109" spans="1:13" x14ac:dyDescent="0.15">
      <c r="A109" s="5"/>
      <c r="B109" s="45" t="s">
        <v>1</v>
      </c>
      <c r="C109" s="50">
        <v>32580</v>
      </c>
      <c r="D109" s="4" t="s">
        <v>15</v>
      </c>
      <c r="E109" s="50">
        <v>33030</v>
      </c>
      <c r="F109" s="46" t="s">
        <v>3</v>
      </c>
      <c r="G109" s="47">
        <v>99.4</v>
      </c>
      <c r="H109" s="48">
        <v>99.5</v>
      </c>
      <c r="I109" s="48">
        <v>99.5</v>
      </c>
      <c r="J109" s="48">
        <v>99.5</v>
      </c>
      <c r="K109" s="48">
        <v>99.2</v>
      </c>
      <c r="L109" s="48">
        <v>99.4</v>
      </c>
      <c r="M109" s="49">
        <v>99.3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2742</v>
      </c>
      <c r="H110" s="71">
        <v>2498</v>
      </c>
      <c r="I110" s="71">
        <v>2583</v>
      </c>
      <c r="J110" s="71">
        <v>2706</v>
      </c>
      <c r="K110" s="71">
        <v>4066</v>
      </c>
      <c r="L110" s="71">
        <v>3647</v>
      </c>
      <c r="M110" s="87">
        <v>3686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1.534821903242956</v>
      </c>
      <c r="H111" s="84">
        <f t="shared" ref="H111:M111" si="17">H107/H$4</f>
        <v>1.5626737260092654</v>
      </c>
      <c r="I111" s="84">
        <f t="shared" si="17"/>
        <v>1.5728963454285343</v>
      </c>
      <c r="J111" s="84">
        <f t="shared" si="17"/>
        <v>1.5934409161894847</v>
      </c>
      <c r="K111" s="84">
        <f t="shared" si="17"/>
        <v>1.383495145631068</v>
      </c>
      <c r="L111" s="84">
        <f t="shared" si="17"/>
        <v>1.3907056798623063</v>
      </c>
      <c r="M111" s="85">
        <f t="shared" si="17"/>
        <v>1.4006931484937351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32580</v>
      </c>
      <c r="H112" s="53">
        <v>32180</v>
      </c>
      <c r="I112" s="53">
        <v>32580</v>
      </c>
      <c r="J112" s="53">
        <v>32420</v>
      </c>
      <c r="K112" s="53">
        <v>32910</v>
      </c>
      <c r="L112" s="53">
        <v>33160</v>
      </c>
      <c r="M112" s="54">
        <v>33030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8504</v>
      </c>
      <c r="H113" s="22">
        <v>8456</v>
      </c>
      <c r="I113" s="22">
        <v>8703</v>
      </c>
      <c r="J113" s="22">
        <v>8818</v>
      </c>
      <c r="K113" s="22">
        <v>11744</v>
      </c>
      <c r="L113" s="22">
        <v>12401</v>
      </c>
      <c r="M113" s="23">
        <v>11972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1.97</v>
      </c>
      <c r="H114" s="30">
        <v>1.98</v>
      </c>
      <c r="I114" s="30">
        <v>1.96</v>
      </c>
      <c r="J114" s="30">
        <v>1.99</v>
      </c>
      <c r="K114" s="30">
        <v>1.85</v>
      </c>
      <c r="L114" s="30">
        <v>1.83</v>
      </c>
      <c r="M114" s="31">
        <v>1.84</v>
      </c>
    </row>
    <row r="115" spans="1:13" x14ac:dyDescent="0.15">
      <c r="A115" s="5"/>
      <c r="B115" s="24" t="s">
        <v>1</v>
      </c>
      <c r="C115" s="32">
        <v>32190</v>
      </c>
      <c r="D115" s="26" t="s">
        <v>15</v>
      </c>
      <c r="E115" s="32">
        <v>32700</v>
      </c>
      <c r="F115" s="28" t="s">
        <v>3</v>
      </c>
      <c r="G115" s="29">
        <v>99.4</v>
      </c>
      <c r="H115" s="30">
        <v>99.4</v>
      </c>
      <c r="I115" s="30">
        <v>99.4</v>
      </c>
      <c r="J115" s="30">
        <v>99.4</v>
      </c>
      <c r="K115" s="30">
        <v>99.2</v>
      </c>
      <c r="L115" s="30">
        <v>99.4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2063</v>
      </c>
      <c r="H116" s="70">
        <v>2091</v>
      </c>
      <c r="I116" s="70">
        <v>2157</v>
      </c>
      <c r="J116" s="70">
        <v>2109</v>
      </c>
      <c r="K116" s="70">
        <v>3220</v>
      </c>
      <c r="L116" s="70">
        <v>3055</v>
      </c>
      <c r="M116" s="86">
        <v>3434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1.1302498670919723</v>
      </c>
      <c r="H117" s="81">
        <f t="shared" ref="H117:M117" si="18">H113/H$4</f>
        <v>1.1192587690271343</v>
      </c>
      <c r="I117" s="81">
        <f t="shared" si="18"/>
        <v>1.1318767069840032</v>
      </c>
      <c r="J117" s="81">
        <f t="shared" si="18"/>
        <v>1.1475793857365955</v>
      </c>
      <c r="K117" s="81">
        <f t="shared" si="18"/>
        <v>1.0557353469974828</v>
      </c>
      <c r="L117" s="81">
        <f t="shared" si="18"/>
        <v>1.0672117039586919</v>
      </c>
      <c r="M117" s="82">
        <f t="shared" si="18"/>
        <v>1.0638940726917268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32190</v>
      </c>
      <c r="H118" s="35">
        <v>31770</v>
      </c>
      <c r="I118" s="35">
        <v>32010</v>
      </c>
      <c r="J118" s="35">
        <v>32020</v>
      </c>
      <c r="K118" s="35">
        <v>32530</v>
      </c>
      <c r="L118" s="35">
        <v>32830</v>
      </c>
      <c r="M118" s="36">
        <v>32700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4132</v>
      </c>
      <c r="H119" s="43">
        <v>4718</v>
      </c>
      <c r="I119" s="43">
        <v>4429</v>
      </c>
      <c r="J119" s="43">
        <v>4260</v>
      </c>
      <c r="K119" s="43">
        <v>7323</v>
      </c>
      <c r="L119" s="43">
        <v>7918</v>
      </c>
      <c r="M119" s="44">
        <v>7433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3.5</v>
      </c>
      <c r="H120" s="48">
        <v>3.33</v>
      </c>
      <c r="I120" s="48">
        <v>3.49</v>
      </c>
      <c r="J120" s="48">
        <v>3.52</v>
      </c>
      <c r="K120" s="48">
        <v>3.29</v>
      </c>
      <c r="L120" s="48">
        <v>3.25</v>
      </c>
      <c r="M120" s="49">
        <v>3.33</v>
      </c>
    </row>
    <row r="121" spans="1:13" x14ac:dyDescent="0.15">
      <c r="A121" s="5"/>
      <c r="B121" s="45" t="s">
        <v>1</v>
      </c>
      <c r="C121" s="50">
        <v>19100</v>
      </c>
      <c r="D121" s="4" t="s">
        <v>15</v>
      </c>
      <c r="E121" s="50">
        <v>19310</v>
      </c>
      <c r="F121" s="46" t="s">
        <v>3</v>
      </c>
      <c r="G121" s="47">
        <v>99.9</v>
      </c>
      <c r="H121" s="48">
        <v>100.5</v>
      </c>
      <c r="I121" s="48">
        <v>99.6</v>
      </c>
      <c r="J121" s="48">
        <v>99.9</v>
      </c>
      <c r="K121" s="48">
        <v>99.5</v>
      </c>
      <c r="L121" s="48">
        <v>99.6</v>
      </c>
      <c r="M121" s="49">
        <v>99.6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926</v>
      </c>
      <c r="H122" s="61">
        <v>434</v>
      </c>
      <c r="I122" s="71">
        <v>1218</v>
      </c>
      <c r="J122" s="61">
        <v>953</v>
      </c>
      <c r="K122" s="71">
        <v>2244</v>
      </c>
      <c r="L122" s="71">
        <v>2149</v>
      </c>
      <c r="M122" s="87">
        <v>2086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0.54917597022860176</v>
      </c>
      <c r="H123" s="84">
        <f t="shared" ref="H123:M123" si="19">H119/H$4</f>
        <v>0.62448709463931174</v>
      </c>
      <c r="I123" s="84">
        <f t="shared" si="19"/>
        <v>0.5760176876056704</v>
      </c>
      <c r="J123" s="84">
        <f t="shared" si="19"/>
        <v>0.55439875065070277</v>
      </c>
      <c r="K123" s="84">
        <f t="shared" si="19"/>
        <v>0.65830636461704428</v>
      </c>
      <c r="L123" s="84">
        <f t="shared" si="19"/>
        <v>0.68141135972461275</v>
      </c>
      <c r="M123" s="85">
        <f t="shared" si="19"/>
        <v>0.66053496845285697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19100</v>
      </c>
      <c r="H124" s="53">
        <v>18880</v>
      </c>
      <c r="I124" s="53">
        <v>19030</v>
      </c>
      <c r="J124" s="53">
        <v>19080</v>
      </c>
      <c r="K124" s="53">
        <v>19210</v>
      </c>
      <c r="L124" s="53">
        <v>19380</v>
      </c>
      <c r="M124" s="54">
        <v>19310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6709</v>
      </c>
      <c r="H125" s="22">
        <v>7015</v>
      </c>
      <c r="I125" s="22">
        <v>7321</v>
      </c>
      <c r="J125" s="22">
        <v>6997</v>
      </c>
      <c r="K125" s="22">
        <v>11125</v>
      </c>
      <c r="L125" s="22">
        <v>12002</v>
      </c>
      <c r="M125" s="23">
        <v>11494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3.33</v>
      </c>
      <c r="H126" s="30">
        <v>3.24</v>
      </c>
      <c r="I126" s="30">
        <v>3.22</v>
      </c>
      <c r="J126" s="30">
        <v>3.35</v>
      </c>
      <c r="K126" s="30">
        <v>3.08</v>
      </c>
      <c r="L126" s="30">
        <v>3.02</v>
      </c>
      <c r="M126" s="31">
        <v>3.07</v>
      </c>
    </row>
    <row r="127" spans="1:13" x14ac:dyDescent="0.15">
      <c r="A127" s="5"/>
      <c r="B127" s="24" t="s">
        <v>1</v>
      </c>
      <c r="C127" s="32">
        <v>17690</v>
      </c>
      <c r="D127" s="26" t="s">
        <v>15</v>
      </c>
      <c r="E127" s="32">
        <v>17950</v>
      </c>
      <c r="F127" s="28" t="s">
        <v>3</v>
      </c>
      <c r="G127" s="29">
        <v>100.2</v>
      </c>
      <c r="H127" s="30">
        <v>100.7</v>
      </c>
      <c r="I127" s="30">
        <v>100.5</v>
      </c>
      <c r="J127" s="30">
        <v>100.1</v>
      </c>
      <c r="K127" s="30">
        <v>99.9</v>
      </c>
      <c r="L127" s="30">
        <v>100</v>
      </c>
      <c r="M127" s="31">
        <v>99.9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1081</v>
      </c>
      <c r="H128" s="58">
        <v>309</v>
      </c>
      <c r="I128" s="58">
        <v>577</v>
      </c>
      <c r="J128" s="70">
        <v>1268</v>
      </c>
      <c r="K128" s="70">
        <v>2243</v>
      </c>
      <c r="L128" s="70">
        <v>2225</v>
      </c>
      <c r="M128" s="86">
        <v>2393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0.89167995746943118</v>
      </c>
      <c r="H129" s="81">
        <f t="shared" ref="H129:M129" si="20">H125/H$4</f>
        <v>0.92852415618795503</v>
      </c>
      <c r="I129" s="81">
        <f t="shared" si="20"/>
        <v>0.95213941995057871</v>
      </c>
      <c r="J129" s="81">
        <f t="shared" si="20"/>
        <v>0.91059344091618943</v>
      </c>
      <c r="K129" s="81">
        <f t="shared" si="20"/>
        <v>1.0000898957209636</v>
      </c>
      <c r="L129" s="81">
        <f t="shared" si="20"/>
        <v>1.0328743545611017</v>
      </c>
      <c r="M129" s="82">
        <f t="shared" si="20"/>
        <v>1.0214165111525815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17690</v>
      </c>
      <c r="H130" s="35">
        <v>17540</v>
      </c>
      <c r="I130" s="35">
        <v>17690</v>
      </c>
      <c r="J130" s="35">
        <v>17600</v>
      </c>
      <c r="K130" s="35">
        <v>17850</v>
      </c>
      <c r="L130" s="35">
        <v>18030</v>
      </c>
      <c r="M130" s="36">
        <v>17950</v>
      </c>
    </row>
    <row r="131" spans="1:13" x14ac:dyDescent="0.15">
      <c r="A131" s="5"/>
      <c r="B131" s="37" t="s">
        <v>62</v>
      </c>
      <c r="C131" s="38"/>
      <c r="D131" s="39"/>
      <c r="E131" s="40"/>
      <c r="F131" s="41" t="s">
        <v>10</v>
      </c>
      <c r="G131" s="42">
        <v>10158</v>
      </c>
      <c r="H131" s="43">
        <v>10488</v>
      </c>
      <c r="I131" s="43">
        <v>10599</v>
      </c>
      <c r="J131" s="43">
        <v>10433</v>
      </c>
      <c r="K131" s="43">
        <v>15522</v>
      </c>
      <c r="L131" s="43">
        <v>16295</v>
      </c>
      <c r="M131" s="44">
        <v>15628</v>
      </c>
    </row>
    <row r="132" spans="1:13" x14ac:dyDescent="0.15">
      <c r="A132" s="5"/>
      <c r="B132" s="45" t="s">
        <v>0</v>
      </c>
      <c r="C132" s="3">
        <v>45691</v>
      </c>
      <c r="F132" s="46" t="s">
        <v>2</v>
      </c>
      <c r="G132" s="47">
        <v>3.91</v>
      </c>
      <c r="H132" s="48">
        <v>3.89</v>
      </c>
      <c r="I132" s="48">
        <v>3.82</v>
      </c>
      <c r="J132" s="48">
        <v>3.93</v>
      </c>
      <c r="K132" s="48">
        <v>3.71</v>
      </c>
      <c r="L132" s="48">
        <v>3.61</v>
      </c>
      <c r="M132" s="49">
        <v>3.72</v>
      </c>
    </row>
    <row r="133" spans="1:13" x14ac:dyDescent="0.15">
      <c r="A133" s="5"/>
      <c r="B133" s="45" t="s">
        <v>1</v>
      </c>
      <c r="C133" s="50">
        <v>16530</v>
      </c>
      <c r="D133" s="4" t="s">
        <v>15</v>
      </c>
      <c r="E133" s="50">
        <v>16910</v>
      </c>
      <c r="F133" s="46" t="s">
        <v>3</v>
      </c>
      <c r="G133" s="47">
        <v>99.6</v>
      </c>
      <c r="H133" s="48">
        <v>99.6</v>
      </c>
      <c r="I133" s="48">
        <v>100.1</v>
      </c>
      <c r="J133" s="48">
        <v>99.4</v>
      </c>
      <c r="K133" s="48">
        <v>99.4</v>
      </c>
      <c r="L133" s="48">
        <v>100</v>
      </c>
      <c r="M133" s="49">
        <v>99.1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3197</v>
      </c>
      <c r="H134" s="71">
        <v>3315</v>
      </c>
      <c r="I134" s="71">
        <v>2308</v>
      </c>
      <c r="J134" s="71">
        <v>3666</v>
      </c>
      <c r="K134" s="71">
        <v>5473</v>
      </c>
      <c r="L134" s="71">
        <v>3555</v>
      </c>
      <c r="M134" s="87">
        <v>6410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1.3500797448165869</v>
      </c>
      <c r="H135" s="84">
        <f t="shared" ref="H135:M135" si="21">H131/H$4</f>
        <v>1.3882197220383852</v>
      </c>
      <c r="I135" s="84">
        <f t="shared" si="21"/>
        <v>1.3784627389777604</v>
      </c>
      <c r="J135" s="84">
        <f t="shared" si="21"/>
        <v>1.357756376887038</v>
      </c>
      <c r="K135" s="84">
        <f t="shared" si="21"/>
        <v>1.3953613807982741</v>
      </c>
      <c r="L135" s="84">
        <f t="shared" si="21"/>
        <v>1.4023235800344234</v>
      </c>
      <c r="M135" s="85">
        <f t="shared" si="21"/>
        <v>1.3887852128321336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16530</v>
      </c>
      <c r="H136" s="53">
        <v>16420</v>
      </c>
      <c r="I136" s="53">
        <v>16670</v>
      </c>
      <c r="J136" s="53">
        <v>16600</v>
      </c>
      <c r="K136" s="53">
        <v>16800</v>
      </c>
      <c r="L136" s="53">
        <v>16980</v>
      </c>
      <c r="M136" s="54">
        <v>16910</v>
      </c>
    </row>
    <row r="137" spans="1:13" x14ac:dyDescent="0.15">
      <c r="A137" s="5"/>
      <c r="B137" s="16" t="s">
        <v>128</v>
      </c>
      <c r="C137" s="17"/>
      <c r="D137" s="18"/>
      <c r="E137" s="19"/>
      <c r="F137" s="20" t="s">
        <v>10</v>
      </c>
      <c r="G137" s="21">
        <v>6265</v>
      </c>
      <c r="H137" s="22">
        <v>6551</v>
      </c>
      <c r="I137" s="22">
        <v>6895</v>
      </c>
      <c r="J137" s="22">
        <v>6544</v>
      </c>
      <c r="K137" s="22">
        <v>10501</v>
      </c>
      <c r="L137" s="22">
        <v>11380</v>
      </c>
      <c r="M137" s="23">
        <v>10974</v>
      </c>
    </row>
    <row r="138" spans="1:13" x14ac:dyDescent="0.15">
      <c r="A138" s="5"/>
      <c r="B138" s="24" t="s">
        <v>0</v>
      </c>
      <c r="C138" s="25">
        <v>45964</v>
      </c>
      <c r="D138" s="26"/>
      <c r="E138" s="27"/>
      <c r="F138" s="28" t="s">
        <v>2</v>
      </c>
      <c r="G138" s="29">
        <v>4.13</v>
      </c>
      <c r="H138" s="30">
        <v>4.1100000000000003</v>
      </c>
      <c r="I138" s="30">
        <v>4.0599999999999996</v>
      </c>
      <c r="J138" s="30">
        <v>4.1399999999999997</v>
      </c>
      <c r="K138" s="30">
        <v>3.84</v>
      </c>
      <c r="L138" s="30">
        <v>3.79</v>
      </c>
      <c r="M138" s="31">
        <v>3.81</v>
      </c>
    </row>
    <row r="139" spans="1:13" x14ac:dyDescent="0.15">
      <c r="A139" s="5"/>
      <c r="B139" s="24" t="s">
        <v>1</v>
      </c>
      <c r="C139" s="32">
        <v>15100</v>
      </c>
      <c r="D139" s="26" t="s">
        <v>15</v>
      </c>
      <c r="E139" s="32">
        <v>15450</v>
      </c>
      <c r="F139" s="28" t="s">
        <v>3</v>
      </c>
      <c r="G139" s="29">
        <v>99.4</v>
      </c>
      <c r="H139" s="30">
        <v>99.7</v>
      </c>
      <c r="I139" s="30">
        <v>99.6</v>
      </c>
      <c r="J139" s="30">
        <v>99.8</v>
      </c>
      <c r="K139" s="30">
        <v>99.8</v>
      </c>
      <c r="L139" s="30">
        <v>99.9</v>
      </c>
      <c r="M139" s="31">
        <v>99.5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2333</v>
      </c>
      <c r="H140" s="70">
        <v>2107</v>
      </c>
      <c r="I140" s="70">
        <v>2344</v>
      </c>
      <c r="J140" s="70">
        <v>1991</v>
      </c>
      <c r="K140" s="70">
        <v>2919</v>
      </c>
      <c r="L140" s="70">
        <v>2976</v>
      </c>
      <c r="M140" s="86">
        <v>3594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0.832668793195109</v>
      </c>
      <c r="H141" s="81">
        <f t="shared" ref="H141:M141" si="22">H137/H$4</f>
        <v>0.86710787557908675</v>
      </c>
      <c r="I141" s="81">
        <f t="shared" si="22"/>
        <v>0.89673559630641175</v>
      </c>
      <c r="J141" s="81">
        <f t="shared" si="22"/>
        <v>0.85163977095262888</v>
      </c>
      <c r="K141" s="81">
        <f t="shared" si="22"/>
        <v>0.94399496583962605</v>
      </c>
      <c r="L141" s="81">
        <f t="shared" si="22"/>
        <v>0.97934595524956969</v>
      </c>
      <c r="M141" s="82">
        <f t="shared" si="22"/>
        <v>0.97520661157024791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15100</v>
      </c>
      <c r="H142" s="35">
        <v>15030</v>
      </c>
      <c r="I142" s="35">
        <v>15190</v>
      </c>
      <c r="J142" s="35">
        <v>15170</v>
      </c>
      <c r="K142" s="35">
        <v>15370</v>
      </c>
      <c r="L142" s="35">
        <v>15500</v>
      </c>
      <c r="M142" s="36">
        <v>15450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7533</v>
      </c>
      <c r="H143" s="43">
        <v>7236</v>
      </c>
      <c r="I143" s="43">
        <v>7398</v>
      </c>
      <c r="J143" s="43">
        <v>7546</v>
      </c>
      <c r="K143" s="43">
        <v>10495</v>
      </c>
      <c r="L143" s="43">
        <v>10745</v>
      </c>
      <c r="M143" s="44">
        <v>11373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3.91</v>
      </c>
      <c r="H144" s="48">
        <v>3.92</v>
      </c>
      <c r="I144" s="48">
        <v>3.92</v>
      </c>
      <c r="J144" s="48">
        <v>3.94</v>
      </c>
      <c r="K144" s="48">
        <v>3.75</v>
      </c>
      <c r="L144" s="48">
        <v>3.8</v>
      </c>
      <c r="M144" s="49">
        <v>3.77</v>
      </c>
    </row>
    <row r="145" spans="1:13" x14ac:dyDescent="0.15">
      <c r="A145" s="5"/>
      <c r="B145" s="45" t="s">
        <v>1</v>
      </c>
      <c r="C145" s="50">
        <v>8210</v>
      </c>
      <c r="D145" s="4" t="s">
        <v>15</v>
      </c>
      <c r="E145" s="50">
        <v>8520</v>
      </c>
      <c r="F145" s="46" t="s">
        <v>3</v>
      </c>
      <c r="G145" s="47">
        <v>98.7</v>
      </c>
      <c r="H145" s="48">
        <v>98.7</v>
      </c>
      <c r="I145" s="48">
        <v>98.1</v>
      </c>
      <c r="J145" s="48">
        <v>98.3</v>
      </c>
      <c r="K145" s="48">
        <v>98.7</v>
      </c>
      <c r="L145" s="48">
        <v>98.5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3558</v>
      </c>
      <c r="H146" s="71">
        <v>3534</v>
      </c>
      <c r="I146" s="71">
        <v>4458</v>
      </c>
      <c r="J146" s="71">
        <v>4278</v>
      </c>
      <c r="K146" s="71">
        <v>4988</v>
      </c>
      <c r="L146" s="71">
        <v>5590</v>
      </c>
      <c r="M146" s="87">
        <v>6542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1.0011961722488039</v>
      </c>
      <c r="H147" s="84">
        <f t="shared" ref="H147:M147" si="23">H143/H$4</f>
        <v>0.95777630708140304</v>
      </c>
      <c r="I147" s="84">
        <f t="shared" si="23"/>
        <v>0.96215372610222394</v>
      </c>
      <c r="J147" s="84">
        <f t="shared" si="23"/>
        <v>0.9820406038521603</v>
      </c>
      <c r="K147" s="84">
        <f t="shared" si="23"/>
        <v>0.94345559151384395</v>
      </c>
      <c r="L147" s="84">
        <f t="shared" si="23"/>
        <v>0.92469879518072284</v>
      </c>
      <c r="M147" s="85">
        <f t="shared" si="23"/>
        <v>1.0106638229805385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8210</v>
      </c>
      <c r="H148" s="53">
        <v>8160</v>
      </c>
      <c r="I148" s="53">
        <v>8340</v>
      </c>
      <c r="J148" s="53">
        <v>8230</v>
      </c>
      <c r="K148" s="53">
        <v>8480</v>
      </c>
      <c r="L148" s="53">
        <v>8540</v>
      </c>
      <c r="M148" s="54">
        <v>8520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8651</v>
      </c>
      <c r="H149" s="22">
        <v>9343</v>
      </c>
      <c r="I149" s="22">
        <v>8750</v>
      </c>
      <c r="J149" s="22">
        <v>8276</v>
      </c>
      <c r="K149" s="22">
        <v>13999</v>
      </c>
      <c r="L149" s="22">
        <v>13522</v>
      </c>
      <c r="M149" s="23">
        <v>13315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</v>
      </c>
      <c r="H150" s="30">
        <v>1.63</v>
      </c>
      <c r="I150" s="30">
        <v>1.63</v>
      </c>
      <c r="J150" s="30">
        <v>1.77</v>
      </c>
      <c r="K150" s="30">
        <v>1.45</v>
      </c>
      <c r="L150" s="30">
        <v>1.53</v>
      </c>
      <c r="M150" s="31">
        <v>1.54</v>
      </c>
    </row>
    <row r="151" spans="1:13" x14ac:dyDescent="0.15">
      <c r="A151" s="5"/>
      <c r="B151" s="24" t="s">
        <v>1</v>
      </c>
      <c r="C151" s="32">
        <v>6640</v>
      </c>
      <c r="D151" s="26" t="s">
        <v>15</v>
      </c>
      <c r="E151" s="32">
        <v>6920</v>
      </c>
      <c r="F151" s="28" t="s">
        <v>3</v>
      </c>
      <c r="G151" s="29">
        <v>99.6</v>
      </c>
      <c r="H151" s="30">
        <v>100</v>
      </c>
      <c r="I151" s="30">
        <v>99.8</v>
      </c>
      <c r="J151" s="30">
        <v>99.5</v>
      </c>
      <c r="K151" s="30">
        <v>100.2</v>
      </c>
      <c r="L151" s="30">
        <v>99.8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1756</v>
      </c>
      <c r="H152" s="70">
        <v>1033</v>
      </c>
      <c r="I152" s="70">
        <v>1268</v>
      </c>
      <c r="J152" s="70">
        <v>1911</v>
      </c>
      <c r="K152" s="58">
        <v>732</v>
      </c>
      <c r="L152" s="70">
        <v>1903</v>
      </c>
      <c r="M152" s="86">
        <v>2568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1.1497873471557682</v>
      </c>
      <c r="H153" s="81">
        <f t="shared" ref="H153:M153" si="24">H149/H$4</f>
        <v>1.2366644606221047</v>
      </c>
      <c r="I153" s="81">
        <f t="shared" si="24"/>
        <v>1.1379893354142281</v>
      </c>
      <c r="J153" s="81">
        <f t="shared" si="24"/>
        <v>1.0770432066631963</v>
      </c>
      <c r="K153" s="81">
        <f t="shared" si="24"/>
        <v>1.2584501977705862</v>
      </c>
      <c r="L153" s="81">
        <f t="shared" si="24"/>
        <v>1.16368330464716</v>
      </c>
      <c r="M153" s="82">
        <f t="shared" si="24"/>
        <v>1.1832400248822537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6640</v>
      </c>
      <c r="H154" s="35">
        <v>6760</v>
      </c>
      <c r="I154" s="35">
        <v>6750</v>
      </c>
      <c r="J154" s="35">
        <v>6690</v>
      </c>
      <c r="K154" s="35">
        <v>6860</v>
      </c>
      <c r="L154" s="35">
        <v>6920</v>
      </c>
      <c r="M154" s="36">
        <v>6920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1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7"/>
  <dimension ref="A1:M268"/>
  <sheetViews>
    <sheetView showGridLines="0" zoomScale="85" zoomScaleNormal="85" workbookViewId="0">
      <pane ySplit="4" topLeftCell="A5" activePane="bottomLeft" state="frozen"/>
      <selection pane="bottomLeft" activeCell="S11" sqref="S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46090</v>
      </c>
      <c r="H3" s="11">
        <v>46091</v>
      </c>
      <c r="I3" s="11">
        <v>46092</v>
      </c>
      <c r="J3" s="11">
        <v>46093</v>
      </c>
      <c r="K3" s="11">
        <v>46094</v>
      </c>
      <c r="L3" s="11">
        <v>46095</v>
      </c>
      <c r="M3" s="12">
        <v>46096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8229</v>
      </c>
      <c r="H4" s="14">
        <v>7722</v>
      </c>
      <c r="I4" s="14">
        <v>8163</v>
      </c>
      <c r="J4" s="14">
        <v>7145</v>
      </c>
      <c r="K4" s="14">
        <v>8292</v>
      </c>
      <c r="L4" s="14">
        <v>11448</v>
      </c>
      <c r="M4" s="15">
        <v>11523</v>
      </c>
    </row>
    <row r="5" spans="1:13" x14ac:dyDescent="0.15">
      <c r="A5" s="5"/>
      <c r="B5" s="16" t="s">
        <v>156</v>
      </c>
      <c r="C5" s="17"/>
      <c r="D5" s="18"/>
      <c r="E5" s="19"/>
      <c r="F5" s="20" t="s">
        <v>10</v>
      </c>
      <c r="G5" s="21">
        <v>24723</v>
      </c>
      <c r="H5" s="22">
        <v>24449</v>
      </c>
      <c r="I5" s="22">
        <v>24453</v>
      </c>
      <c r="J5" s="22">
        <v>23282</v>
      </c>
      <c r="K5" s="22">
        <v>24247</v>
      </c>
      <c r="L5" s="22">
        <v>25879</v>
      </c>
      <c r="M5" s="23">
        <v>25255</v>
      </c>
    </row>
    <row r="6" spans="1:13" x14ac:dyDescent="0.15">
      <c r="A6" s="5"/>
      <c r="B6" s="24" t="s">
        <v>0</v>
      </c>
      <c r="C6" s="25">
        <v>46083</v>
      </c>
      <c r="D6" s="26"/>
      <c r="E6" s="27"/>
      <c r="F6" s="28" t="s">
        <v>2</v>
      </c>
      <c r="G6" s="29">
        <v>2.97</v>
      </c>
      <c r="H6" s="30">
        <v>3.08</v>
      </c>
      <c r="I6" s="30">
        <v>3</v>
      </c>
      <c r="J6" s="30">
        <v>3.2</v>
      </c>
      <c r="K6" s="30">
        <v>3.13</v>
      </c>
      <c r="L6" s="30">
        <v>2.81</v>
      </c>
      <c r="M6" s="31">
        <v>2.8</v>
      </c>
    </row>
    <row r="7" spans="1:13" x14ac:dyDescent="0.15">
      <c r="A7" s="5"/>
      <c r="B7" s="24" t="s">
        <v>1</v>
      </c>
      <c r="C7" s="32">
        <v>16600</v>
      </c>
      <c r="D7" s="26" t="s">
        <v>15</v>
      </c>
      <c r="E7" s="32">
        <v>16810</v>
      </c>
      <c r="F7" s="28" t="s">
        <v>3</v>
      </c>
      <c r="G7" s="29">
        <v>99.2</v>
      </c>
      <c r="H7" s="30">
        <v>98.8</v>
      </c>
      <c r="I7" s="30">
        <v>99.1</v>
      </c>
      <c r="J7" s="30">
        <v>98.7</v>
      </c>
      <c r="K7" s="30">
        <v>98.6</v>
      </c>
      <c r="L7" s="30">
        <v>98.5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8469</v>
      </c>
      <c r="H8" s="70">
        <v>10293</v>
      </c>
      <c r="I8" s="70">
        <v>8971</v>
      </c>
      <c r="J8" s="70">
        <v>10698</v>
      </c>
      <c r="K8" s="70">
        <v>11597</v>
      </c>
      <c r="L8" s="70">
        <v>12128</v>
      </c>
      <c r="M8" s="86">
        <v>11372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3.0043747721472842</v>
      </c>
      <c r="H9" s="75">
        <f t="shared" ref="H9:M9" si="0">H5/H$4</f>
        <v>3.1661486661486662</v>
      </c>
      <c r="I9" s="75">
        <f t="shared" si="0"/>
        <v>2.9955898566703416</v>
      </c>
      <c r="J9" s="75">
        <f t="shared" si="0"/>
        <v>3.2585024492652206</v>
      </c>
      <c r="K9" s="75">
        <f t="shared" si="0"/>
        <v>2.9241437530149543</v>
      </c>
      <c r="L9" s="75">
        <f t="shared" si="0"/>
        <v>2.2605695317959471</v>
      </c>
      <c r="M9" s="76">
        <f t="shared" si="0"/>
        <v>2.1917035494228934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16600</v>
      </c>
      <c r="H10" s="35">
        <v>16820</v>
      </c>
      <c r="I10" s="35">
        <v>16530</v>
      </c>
      <c r="J10" s="35">
        <v>16820</v>
      </c>
      <c r="K10" s="35">
        <v>16880</v>
      </c>
      <c r="L10" s="35">
        <v>16830</v>
      </c>
      <c r="M10" s="36">
        <v>16810</v>
      </c>
    </row>
    <row r="11" spans="1:13" x14ac:dyDescent="0.15">
      <c r="A11" s="5"/>
      <c r="B11" s="37" t="s">
        <v>157</v>
      </c>
      <c r="C11" s="38"/>
      <c r="D11" s="39"/>
      <c r="E11" s="40"/>
      <c r="F11" s="41" t="s">
        <v>10</v>
      </c>
      <c r="G11" s="42">
        <v>14385</v>
      </c>
      <c r="H11" s="43">
        <v>13843</v>
      </c>
      <c r="I11" s="43">
        <v>13725</v>
      </c>
      <c r="J11" s="43">
        <v>12430</v>
      </c>
      <c r="K11" s="43">
        <v>13380</v>
      </c>
      <c r="L11" s="43">
        <v>16566</v>
      </c>
      <c r="M11" s="44">
        <v>15416</v>
      </c>
    </row>
    <row r="12" spans="1:13" x14ac:dyDescent="0.15">
      <c r="A12" s="5"/>
      <c r="B12" s="45" t="s">
        <v>0</v>
      </c>
      <c r="C12" s="3">
        <v>46083</v>
      </c>
      <c r="F12" s="46" t="s">
        <v>2</v>
      </c>
      <c r="G12" s="47">
        <v>2.15</v>
      </c>
      <c r="H12" s="48">
        <v>2.17</v>
      </c>
      <c r="I12" s="48">
        <v>2.14</v>
      </c>
      <c r="J12" s="48">
        <v>2.2400000000000002</v>
      </c>
      <c r="K12" s="48">
        <v>2.2000000000000002</v>
      </c>
      <c r="L12" s="48">
        <v>1.93</v>
      </c>
      <c r="M12" s="49">
        <v>1.95</v>
      </c>
    </row>
    <row r="13" spans="1:13" x14ac:dyDescent="0.15">
      <c r="A13" s="5"/>
      <c r="B13" s="45" t="s">
        <v>1</v>
      </c>
      <c r="C13" s="50">
        <v>3020</v>
      </c>
      <c r="D13" s="4" t="s">
        <v>15</v>
      </c>
      <c r="E13" s="50">
        <v>3070</v>
      </c>
      <c r="F13" s="46" t="s">
        <v>3</v>
      </c>
      <c r="G13" s="47">
        <v>99.3</v>
      </c>
      <c r="H13" s="48">
        <v>99.6</v>
      </c>
      <c r="I13" s="48">
        <v>99.5</v>
      </c>
      <c r="J13" s="48">
        <v>99.6</v>
      </c>
      <c r="K13" s="48">
        <v>99.4</v>
      </c>
      <c r="L13" s="48">
        <v>99.5</v>
      </c>
      <c r="M13" s="49">
        <v>99.8</v>
      </c>
    </row>
    <row r="14" spans="1:13" x14ac:dyDescent="0.15">
      <c r="A14" s="5"/>
      <c r="B14" s="45"/>
      <c r="C14" s="50"/>
      <c r="E14" s="50"/>
      <c r="F14" s="55" t="s">
        <v>20</v>
      </c>
      <c r="G14" s="89">
        <v>3619</v>
      </c>
      <c r="H14" s="71">
        <v>2769</v>
      </c>
      <c r="I14" s="71">
        <v>3042</v>
      </c>
      <c r="J14" s="71">
        <v>2546</v>
      </c>
      <c r="K14" s="71">
        <v>3186</v>
      </c>
      <c r="L14" s="71">
        <v>3347</v>
      </c>
      <c r="M14" s="87">
        <v>2245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1.7480860371855633</v>
      </c>
      <c r="H15" s="78">
        <f t="shared" ref="H15:M15" si="1">H11/H$4</f>
        <v>1.7926702926702927</v>
      </c>
      <c r="I15" s="78">
        <f t="shared" si="1"/>
        <v>1.681367144432194</v>
      </c>
      <c r="J15" s="78">
        <f t="shared" si="1"/>
        <v>1.7396780965710288</v>
      </c>
      <c r="K15" s="78">
        <f t="shared" si="1"/>
        <v>1.6136034732272069</v>
      </c>
      <c r="L15" s="78">
        <f t="shared" si="1"/>
        <v>1.4470649895178198</v>
      </c>
      <c r="M15" s="79">
        <f t="shared" si="1"/>
        <v>1.337846047036362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3020</v>
      </c>
      <c r="H16" s="53">
        <v>3060</v>
      </c>
      <c r="I16" s="53">
        <v>3020</v>
      </c>
      <c r="J16" s="53">
        <v>3060</v>
      </c>
      <c r="K16" s="53">
        <v>3080</v>
      </c>
      <c r="L16" s="53">
        <v>3070</v>
      </c>
      <c r="M16" s="54">
        <v>3070</v>
      </c>
    </row>
    <row r="17" spans="1:13" x14ac:dyDescent="0.15">
      <c r="A17" s="5"/>
      <c r="B17" s="16" t="s">
        <v>149</v>
      </c>
      <c r="C17" s="17"/>
      <c r="D17" s="18"/>
      <c r="E17" s="19"/>
      <c r="F17" s="20" t="s">
        <v>10</v>
      </c>
      <c r="G17" s="21">
        <v>15063</v>
      </c>
      <c r="H17" s="22">
        <v>14098</v>
      </c>
      <c r="I17" s="22">
        <v>14883</v>
      </c>
      <c r="J17" s="22">
        <v>12484</v>
      </c>
      <c r="K17" s="22">
        <v>14330</v>
      </c>
      <c r="L17" s="22">
        <v>19049</v>
      </c>
      <c r="M17" s="23">
        <v>18472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3.28</v>
      </c>
      <c r="H18" s="30">
        <v>3.48</v>
      </c>
      <c r="I18" s="30">
        <v>3.35</v>
      </c>
      <c r="J18" s="30">
        <v>3.53</v>
      </c>
      <c r="K18" s="30">
        <v>3.43</v>
      </c>
      <c r="L18" s="30">
        <v>3.2</v>
      </c>
      <c r="M18" s="31">
        <v>3.15</v>
      </c>
    </row>
    <row r="19" spans="1:13" x14ac:dyDescent="0.15">
      <c r="A19" s="5"/>
      <c r="B19" s="24" t="s">
        <v>1</v>
      </c>
      <c r="C19" s="32">
        <v>7150</v>
      </c>
      <c r="D19" s="26" t="s">
        <v>15</v>
      </c>
      <c r="E19" s="32">
        <v>7230</v>
      </c>
      <c r="F19" s="28" t="s">
        <v>3</v>
      </c>
      <c r="G19" s="29">
        <v>99</v>
      </c>
      <c r="H19" s="30">
        <v>98.3</v>
      </c>
      <c r="I19" s="30">
        <v>99</v>
      </c>
      <c r="J19" s="30">
        <v>98.3</v>
      </c>
      <c r="K19" s="30">
        <v>98.6</v>
      </c>
      <c r="L19" s="30">
        <v>98.2</v>
      </c>
      <c r="M19" s="31">
        <v>98.4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5833</v>
      </c>
      <c r="H20" s="70">
        <v>7876</v>
      </c>
      <c r="I20" s="70">
        <v>5968</v>
      </c>
      <c r="J20" s="70">
        <v>7089</v>
      </c>
      <c r="K20" s="70">
        <v>7044</v>
      </c>
      <c r="L20" s="70">
        <v>10489</v>
      </c>
      <c r="M20" s="86">
        <v>9427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1.8304775792927452</v>
      </c>
      <c r="H21" s="81">
        <f t="shared" ref="H21:M21" si="2">H17/H$4</f>
        <v>1.8256928256928258</v>
      </c>
      <c r="I21" s="81">
        <f t="shared" si="2"/>
        <v>1.8232267548695333</v>
      </c>
      <c r="J21" s="81">
        <f t="shared" si="2"/>
        <v>1.7472358292512247</v>
      </c>
      <c r="K21" s="81">
        <f t="shared" si="2"/>
        <v>1.7281717317896768</v>
      </c>
      <c r="L21" s="81">
        <f t="shared" si="2"/>
        <v>1.6639587700908456</v>
      </c>
      <c r="M21" s="82">
        <f t="shared" si="2"/>
        <v>1.603054760045127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7150</v>
      </c>
      <c r="H22" s="35">
        <v>7240</v>
      </c>
      <c r="I22" s="35">
        <v>7120</v>
      </c>
      <c r="J22" s="35">
        <v>7220</v>
      </c>
      <c r="K22" s="35">
        <v>7260</v>
      </c>
      <c r="L22" s="35">
        <v>7240</v>
      </c>
      <c r="M22" s="36">
        <v>7230</v>
      </c>
    </row>
    <row r="23" spans="1:13" x14ac:dyDescent="0.15">
      <c r="A23" s="5"/>
      <c r="B23" s="37" t="s">
        <v>150</v>
      </c>
      <c r="C23" s="38"/>
      <c r="D23" s="39"/>
      <c r="E23" s="40"/>
      <c r="F23" s="41" t="s">
        <v>10</v>
      </c>
      <c r="G23" s="42">
        <v>13372</v>
      </c>
      <c r="H23" s="43">
        <v>12485</v>
      </c>
      <c r="I23" s="43">
        <v>13014</v>
      </c>
      <c r="J23" s="43">
        <v>11268</v>
      </c>
      <c r="K23" s="43">
        <v>13278</v>
      </c>
      <c r="L23" s="43">
        <v>17910</v>
      </c>
      <c r="M23" s="44">
        <v>17238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3.32</v>
      </c>
      <c r="H24" s="48">
        <v>3.39</v>
      </c>
      <c r="I24" s="48">
        <v>3.31</v>
      </c>
      <c r="J24" s="48">
        <v>3.46</v>
      </c>
      <c r="K24" s="48">
        <v>3.38</v>
      </c>
      <c r="L24" s="48">
        <v>3.08</v>
      </c>
      <c r="M24" s="49">
        <v>3.08</v>
      </c>
    </row>
    <row r="25" spans="1:13" x14ac:dyDescent="0.15">
      <c r="A25" s="5"/>
      <c r="B25" s="45" t="s">
        <v>1</v>
      </c>
      <c r="C25" s="50">
        <v>4290</v>
      </c>
      <c r="D25" s="4" t="s">
        <v>15</v>
      </c>
      <c r="E25" s="50">
        <v>4340</v>
      </c>
      <c r="F25" s="46" t="s">
        <v>3</v>
      </c>
      <c r="G25" s="47">
        <v>98.9</v>
      </c>
      <c r="H25" s="48">
        <v>99.2</v>
      </c>
      <c r="I25" s="48">
        <v>99.3</v>
      </c>
      <c r="J25" s="48">
        <v>99</v>
      </c>
      <c r="K25" s="48">
        <v>99.1</v>
      </c>
      <c r="L25" s="48">
        <v>98.6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5433</v>
      </c>
      <c r="H26" s="71">
        <v>4543</v>
      </c>
      <c r="I26" s="71">
        <v>4407</v>
      </c>
      <c r="J26" s="71">
        <v>4501</v>
      </c>
      <c r="K26" s="71">
        <v>5101</v>
      </c>
      <c r="L26" s="71">
        <v>8375</v>
      </c>
      <c r="M26" s="87">
        <v>7284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1.624984809818933</v>
      </c>
      <c r="H27" s="84">
        <f t="shared" ref="H27:M27" si="3">H23/H$4</f>
        <v>1.6168091168091168</v>
      </c>
      <c r="I27" s="84">
        <f t="shared" si="3"/>
        <v>1.5942668136714444</v>
      </c>
      <c r="J27" s="84">
        <f t="shared" si="3"/>
        <v>1.5770468859342197</v>
      </c>
      <c r="K27" s="84">
        <f t="shared" si="3"/>
        <v>1.6013024602026049</v>
      </c>
      <c r="L27" s="84">
        <f t="shared" si="3"/>
        <v>1.5644654088050314</v>
      </c>
      <c r="M27" s="85">
        <f t="shared" si="3"/>
        <v>1.4959645925540224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4290</v>
      </c>
      <c r="H28" s="53">
        <v>4350</v>
      </c>
      <c r="I28" s="53">
        <v>4270</v>
      </c>
      <c r="J28" s="53">
        <v>4320</v>
      </c>
      <c r="K28" s="53">
        <v>4350</v>
      </c>
      <c r="L28" s="53">
        <v>4340</v>
      </c>
      <c r="M28" s="54">
        <v>4340</v>
      </c>
    </row>
    <row r="29" spans="1:13" x14ac:dyDescent="0.15">
      <c r="A29" s="5"/>
      <c r="B29" s="16" t="s">
        <v>151</v>
      </c>
      <c r="C29" s="17"/>
      <c r="D29" s="18"/>
      <c r="E29" s="19"/>
      <c r="F29" s="20" t="s">
        <v>10</v>
      </c>
      <c r="G29" s="21">
        <v>5671</v>
      </c>
      <c r="H29" s="22">
        <v>4243</v>
      </c>
      <c r="I29" s="22">
        <v>4946</v>
      </c>
      <c r="J29" s="22">
        <v>3581</v>
      </c>
      <c r="K29" s="22">
        <v>4542</v>
      </c>
      <c r="L29" s="22">
        <v>7547</v>
      </c>
      <c r="M29" s="23">
        <v>7839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4.49</v>
      </c>
      <c r="H30" s="30">
        <v>4.6500000000000004</v>
      </c>
      <c r="I30" s="30">
        <v>4.63</v>
      </c>
      <c r="J30" s="30">
        <v>4.8600000000000003</v>
      </c>
      <c r="K30" s="30">
        <v>4.66</v>
      </c>
      <c r="L30" s="30">
        <v>4.3499999999999996</v>
      </c>
      <c r="M30" s="31">
        <v>4.41</v>
      </c>
    </row>
    <row r="31" spans="1:13" x14ac:dyDescent="0.15">
      <c r="A31" s="5"/>
      <c r="B31" s="24" t="s">
        <v>1</v>
      </c>
      <c r="C31" s="32">
        <v>3920</v>
      </c>
      <c r="D31" s="26" t="s">
        <v>15</v>
      </c>
      <c r="E31" s="32">
        <v>3910</v>
      </c>
      <c r="F31" s="28" t="s">
        <v>3</v>
      </c>
      <c r="G31" s="29">
        <v>98</v>
      </c>
      <c r="H31" s="30">
        <v>97.8</v>
      </c>
      <c r="I31" s="30">
        <v>96.9</v>
      </c>
      <c r="J31" s="30">
        <v>95.7</v>
      </c>
      <c r="K31" s="30">
        <v>97.6</v>
      </c>
      <c r="L31" s="30">
        <v>97.4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3783</v>
      </c>
      <c r="H32" s="70">
        <v>3107</v>
      </c>
      <c r="I32" s="70">
        <v>4440</v>
      </c>
      <c r="J32" s="70">
        <v>4140</v>
      </c>
      <c r="K32" s="70">
        <v>3428</v>
      </c>
      <c r="L32" s="70">
        <v>6044</v>
      </c>
      <c r="M32" s="86">
        <v>4449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0.68914813464576496</v>
      </c>
      <c r="H33" s="81">
        <f t="shared" ref="H33:M33" si="4">H29/H$4</f>
        <v>0.54946904946904951</v>
      </c>
      <c r="I33" s="81">
        <f t="shared" si="4"/>
        <v>0.60590469190248686</v>
      </c>
      <c r="J33" s="81">
        <f t="shared" si="4"/>
        <v>0.50118964310706793</v>
      </c>
      <c r="K33" s="81">
        <f t="shared" si="4"/>
        <v>0.54775687409551377</v>
      </c>
      <c r="L33" s="81">
        <f t="shared" si="4"/>
        <v>0.65924178895877006</v>
      </c>
      <c r="M33" s="82">
        <f t="shared" si="4"/>
        <v>0.6802915907315803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3920</v>
      </c>
      <c r="H34" s="35">
        <v>3940</v>
      </c>
      <c r="I34" s="35">
        <v>3840</v>
      </c>
      <c r="J34" s="35">
        <v>3880</v>
      </c>
      <c r="K34" s="35">
        <v>3900</v>
      </c>
      <c r="L34" s="35">
        <v>3930</v>
      </c>
      <c r="M34" s="36">
        <v>3910</v>
      </c>
    </row>
    <row r="35" spans="1:13" x14ac:dyDescent="0.15">
      <c r="A35" s="5"/>
      <c r="B35" s="37" t="s">
        <v>152</v>
      </c>
      <c r="C35" s="38"/>
      <c r="D35" s="39"/>
      <c r="E35" s="40"/>
      <c r="F35" s="41" t="s">
        <v>10</v>
      </c>
      <c r="G35" s="42">
        <v>9842</v>
      </c>
      <c r="H35" s="43">
        <v>9562</v>
      </c>
      <c r="I35" s="43">
        <v>9775</v>
      </c>
      <c r="J35" s="43">
        <v>8978</v>
      </c>
      <c r="K35" s="43">
        <v>10460</v>
      </c>
      <c r="L35" s="43">
        <v>13384</v>
      </c>
      <c r="M35" s="44">
        <v>12732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1.84</v>
      </c>
      <c r="H36" s="48">
        <v>1.85</v>
      </c>
      <c r="I36" s="48">
        <v>1.84</v>
      </c>
      <c r="J36" s="48">
        <v>1.92</v>
      </c>
      <c r="K36" s="48">
        <v>1.84</v>
      </c>
      <c r="L36" s="48">
        <v>1.7</v>
      </c>
      <c r="M36" s="49">
        <v>1.68</v>
      </c>
    </row>
    <row r="37" spans="1:13" x14ac:dyDescent="0.15">
      <c r="A37" s="5"/>
      <c r="B37" s="45" t="s">
        <v>1</v>
      </c>
      <c r="C37" s="50">
        <v>5000</v>
      </c>
      <c r="D37" s="4" t="s">
        <v>15</v>
      </c>
      <c r="E37" s="50">
        <v>5070</v>
      </c>
      <c r="F37" s="46" t="s">
        <v>3</v>
      </c>
      <c r="G37" s="47">
        <v>99.3</v>
      </c>
      <c r="H37" s="48">
        <v>99.4</v>
      </c>
      <c r="I37" s="48">
        <v>99.3</v>
      </c>
      <c r="J37" s="48">
        <v>99.5</v>
      </c>
      <c r="K37" s="48">
        <v>99.5</v>
      </c>
      <c r="L37" s="48">
        <v>99.3</v>
      </c>
      <c r="M37" s="49">
        <v>99.5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2346</v>
      </c>
      <c r="H38" s="71">
        <v>2186</v>
      </c>
      <c r="I38" s="71">
        <v>2390</v>
      </c>
      <c r="J38" s="71">
        <v>1873</v>
      </c>
      <c r="K38" s="71">
        <v>2174</v>
      </c>
      <c r="L38" s="71">
        <v>3236</v>
      </c>
      <c r="M38" s="87">
        <v>2504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1.1960140964880301</v>
      </c>
      <c r="H39" s="84">
        <f t="shared" ref="H39:M39" si="5">H35/H$4</f>
        <v>1.2382802382802383</v>
      </c>
      <c r="I39" s="84">
        <f t="shared" si="5"/>
        <v>1.1974764179835844</v>
      </c>
      <c r="J39" s="84">
        <f t="shared" si="5"/>
        <v>1.2565430370888733</v>
      </c>
      <c r="K39" s="84">
        <f t="shared" si="5"/>
        <v>1.2614568258562471</v>
      </c>
      <c r="L39" s="84">
        <f t="shared" si="5"/>
        <v>1.1691125087351502</v>
      </c>
      <c r="M39" s="85">
        <f t="shared" si="5"/>
        <v>1.1049205935954178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5000</v>
      </c>
      <c r="H40" s="53">
        <v>5060</v>
      </c>
      <c r="I40" s="53">
        <v>4980</v>
      </c>
      <c r="J40" s="53">
        <v>5060</v>
      </c>
      <c r="K40" s="53">
        <v>5080</v>
      </c>
      <c r="L40" s="53">
        <v>5070</v>
      </c>
      <c r="M40" s="54">
        <v>5070</v>
      </c>
    </row>
    <row r="41" spans="1:13" x14ac:dyDescent="0.15">
      <c r="A41" s="5"/>
      <c r="B41" s="16" t="s">
        <v>153</v>
      </c>
      <c r="C41" s="17"/>
      <c r="D41" s="18"/>
      <c r="E41" s="19"/>
      <c r="F41" s="20" t="s">
        <v>10</v>
      </c>
      <c r="G41" s="21">
        <v>7304</v>
      </c>
      <c r="H41" s="22">
        <v>5782</v>
      </c>
      <c r="I41" s="22">
        <v>6340</v>
      </c>
      <c r="J41" s="22">
        <v>4905</v>
      </c>
      <c r="K41" s="22">
        <v>5959</v>
      </c>
      <c r="L41" s="22">
        <v>9115</v>
      </c>
      <c r="M41" s="23">
        <v>9458</v>
      </c>
    </row>
    <row r="42" spans="1:13" x14ac:dyDescent="0.15">
      <c r="A42" s="5"/>
      <c r="B42" s="24" t="s">
        <v>0</v>
      </c>
      <c r="C42" s="25">
        <v>46055</v>
      </c>
      <c r="D42" s="26"/>
      <c r="E42" s="27"/>
      <c r="F42" s="28" t="s">
        <v>2</v>
      </c>
      <c r="G42" s="29">
        <v>3.46</v>
      </c>
      <c r="H42" s="30">
        <v>3.76</v>
      </c>
      <c r="I42" s="30">
        <v>3.55</v>
      </c>
      <c r="J42" s="30">
        <v>3.87</v>
      </c>
      <c r="K42" s="30">
        <v>3.76</v>
      </c>
      <c r="L42" s="30">
        <v>3.42</v>
      </c>
      <c r="M42" s="31">
        <v>3.45</v>
      </c>
    </row>
    <row r="43" spans="1:13" x14ac:dyDescent="0.15">
      <c r="A43" s="5"/>
      <c r="B43" s="24" t="s">
        <v>1</v>
      </c>
      <c r="C43" s="32">
        <v>2090</v>
      </c>
      <c r="D43" s="26" t="s">
        <v>15</v>
      </c>
      <c r="E43" s="32">
        <v>2140</v>
      </c>
      <c r="F43" s="28" t="s">
        <v>3</v>
      </c>
      <c r="G43" s="29">
        <v>98</v>
      </c>
      <c r="H43" s="30">
        <v>96.8</v>
      </c>
      <c r="I43" s="30">
        <v>98.4</v>
      </c>
      <c r="J43" s="30">
        <v>96.5</v>
      </c>
      <c r="K43" s="30">
        <v>97.7</v>
      </c>
      <c r="L43" s="30">
        <v>98.2</v>
      </c>
      <c r="M43" s="31">
        <v>97.8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4360</v>
      </c>
      <c r="H44" s="70">
        <v>5038</v>
      </c>
      <c r="I44" s="70">
        <v>3372</v>
      </c>
      <c r="J44" s="70">
        <v>4641</v>
      </c>
      <c r="K44" s="70">
        <v>4178</v>
      </c>
      <c r="L44" s="70">
        <v>5275</v>
      </c>
      <c r="M44" s="86">
        <v>6147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0.88759266010450844</v>
      </c>
      <c r="H45" s="81">
        <f t="shared" ref="H45:M45" si="6">H41/H$4</f>
        <v>0.74876974876974878</v>
      </c>
      <c r="I45" s="81">
        <f t="shared" si="6"/>
        <v>0.77667524194536319</v>
      </c>
      <c r="J45" s="81">
        <f t="shared" si="6"/>
        <v>0.68649405178446465</v>
      </c>
      <c r="K45" s="81">
        <f t="shared" si="6"/>
        <v>0.71864447660395558</v>
      </c>
      <c r="L45" s="81">
        <f t="shared" si="6"/>
        <v>0.7962089447938504</v>
      </c>
      <c r="M45" s="82">
        <f t="shared" si="6"/>
        <v>0.82079319621626312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2090</v>
      </c>
      <c r="H46" s="35">
        <v>2090</v>
      </c>
      <c r="I46" s="35">
        <v>2080</v>
      </c>
      <c r="J46" s="35">
        <v>2080</v>
      </c>
      <c r="K46" s="35">
        <v>2120</v>
      </c>
      <c r="L46" s="35">
        <v>2140</v>
      </c>
      <c r="M46" s="36">
        <v>2140</v>
      </c>
    </row>
    <row r="47" spans="1:13" x14ac:dyDescent="0.15">
      <c r="A47" s="5"/>
      <c r="B47" s="37" t="s">
        <v>154</v>
      </c>
      <c r="C47" s="38"/>
      <c r="D47" s="39"/>
      <c r="E47" s="40"/>
      <c r="F47" s="41" t="s">
        <v>10</v>
      </c>
      <c r="G47" s="42">
        <v>19669</v>
      </c>
      <c r="H47" s="43">
        <v>19031</v>
      </c>
      <c r="I47" s="43">
        <v>19002</v>
      </c>
      <c r="J47" s="43">
        <v>18785</v>
      </c>
      <c r="K47" s="43">
        <v>19889</v>
      </c>
      <c r="L47" s="43">
        <v>22772</v>
      </c>
      <c r="M47" s="44">
        <v>21835</v>
      </c>
    </row>
    <row r="48" spans="1:13" x14ac:dyDescent="0.15">
      <c r="A48" s="5"/>
      <c r="B48" s="45" t="s">
        <v>0</v>
      </c>
      <c r="C48" s="3">
        <v>46055</v>
      </c>
      <c r="F48" s="46" t="s">
        <v>2</v>
      </c>
      <c r="G48" s="47">
        <v>1.56</v>
      </c>
      <c r="H48" s="48">
        <v>1.59</v>
      </c>
      <c r="I48" s="48">
        <v>1.63</v>
      </c>
      <c r="J48" s="48">
        <v>1.64</v>
      </c>
      <c r="K48" s="48">
        <v>1.67</v>
      </c>
      <c r="L48" s="48">
        <v>1.41</v>
      </c>
      <c r="M48" s="49">
        <v>1.46</v>
      </c>
    </row>
    <row r="49" spans="1:13" x14ac:dyDescent="0.15">
      <c r="A49" s="5"/>
      <c r="B49" s="45" t="s">
        <v>1</v>
      </c>
      <c r="C49" s="50">
        <v>790</v>
      </c>
      <c r="D49" s="4" t="s">
        <v>15</v>
      </c>
      <c r="E49" s="50">
        <v>820</v>
      </c>
      <c r="F49" s="46" t="s">
        <v>3</v>
      </c>
      <c r="G49" s="47">
        <v>101</v>
      </c>
      <c r="H49" s="48">
        <v>100.5</v>
      </c>
      <c r="I49" s="48">
        <v>100.2</v>
      </c>
      <c r="J49" s="48">
        <v>100.5</v>
      </c>
      <c r="K49" s="48">
        <v>100</v>
      </c>
      <c r="L49" s="48">
        <v>100.8</v>
      </c>
      <c r="M49" s="49">
        <v>100.2</v>
      </c>
    </row>
    <row r="50" spans="1:13" x14ac:dyDescent="0.15">
      <c r="A50" s="5"/>
      <c r="B50" s="45"/>
      <c r="C50" s="50"/>
      <c r="E50" s="50"/>
      <c r="F50" s="55" t="s">
        <v>20</v>
      </c>
      <c r="G50" s="89">
        <v>-2364</v>
      </c>
      <c r="H50" s="61">
        <v>-210</v>
      </c>
      <c r="I50" s="61">
        <v>932</v>
      </c>
      <c r="J50" s="61">
        <v>-490</v>
      </c>
      <c r="K50" s="71">
        <v>1665</v>
      </c>
      <c r="L50" s="71">
        <v>-1771</v>
      </c>
      <c r="M50" s="62">
        <v>830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2.3902053712480251</v>
      </c>
      <c r="H51" s="84">
        <f t="shared" ref="H51:M51" si="7">H47/H$4</f>
        <v>2.4645169645169647</v>
      </c>
      <c r="I51" s="84">
        <f t="shared" si="7"/>
        <v>2.3278206541712607</v>
      </c>
      <c r="J51" s="84">
        <f t="shared" si="7"/>
        <v>2.629111266620014</v>
      </c>
      <c r="K51" s="84">
        <f t="shared" si="7"/>
        <v>2.3985769416304872</v>
      </c>
      <c r="L51" s="84">
        <f t="shared" si="7"/>
        <v>1.9891684136967156</v>
      </c>
      <c r="M51" s="85">
        <f t="shared" si="7"/>
        <v>1.8949058404929271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790</v>
      </c>
      <c r="H52" s="53">
        <v>810</v>
      </c>
      <c r="I52" s="53">
        <v>780</v>
      </c>
      <c r="J52" s="53">
        <v>800</v>
      </c>
      <c r="K52" s="53">
        <v>810</v>
      </c>
      <c r="L52" s="53">
        <v>820</v>
      </c>
      <c r="M52" s="54">
        <v>820</v>
      </c>
    </row>
    <row r="53" spans="1:13" x14ac:dyDescent="0.15">
      <c r="A53" s="5"/>
      <c r="B53" s="16" t="s">
        <v>145</v>
      </c>
      <c r="C53" s="17"/>
      <c r="D53" s="18"/>
      <c r="E53" s="19"/>
      <c r="F53" s="20" t="s">
        <v>10</v>
      </c>
      <c r="G53" s="21">
        <v>12141</v>
      </c>
      <c r="H53" s="22">
        <v>11341</v>
      </c>
      <c r="I53" s="22">
        <v>12079</v>
      </c>
      <c r="J53" s="22">
        <v>10264</v>
      </c>
      <c r="K53" s="22">
        <v>11767</v>
      </c>
      <c r="L53" s="22">
        <v>15787</v>
      </c>
      <c r="M53" s="23">
        <v>15497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3.5</v>
      </c>
      <c r="H54" s="30">
        <v>3.64</v>
      </c>
      <c r="I54" s="30">
        <v>3.54</v>
      </c>
      <c r="J54" s="30">
        <v>3.71</v>
      </c>
      <c r="K54" s="30">
        <v>3.67</v>
      </c>
      <c r="L54" s="30">
        <v>3.49</v>
      </c>
      <c r="M54" s="31">
        <v>3.45</v>
      </c>
    </row>
    <row r="55" spans="1:13" x14ac:dyDescent="0.15">
      <c r="A55" s="5"/>
      <c r="B55" s="24" t="s">
        <v>1</v>
      </c>
      <c r="C55" s="32">
        <v>22500</v>
      </c>
      <c r="D55" s="26" t="s">
        <v>15</v>
      </c>
      <c r="E55" s="32">
        <v>22660</v>
      </c>
      <c r="F55" s="28" t="s">
        <v>3</v>
      </c>
      <c r="G55" s="29">
        <v>100.2</v>
      </c>
      <c r="H55" s="30">
        <v>99.6</v>
      </c>
      <c r="I55" s="30">
        <v>100</v>
      </c>
      <c r="J55" s="30">
        <v>99.7</v>
      </c>
      <c r="K55" s="30">
        <v>99.5</v>
      </c>
      <c r="L55" s="30">
        <v>99.2</v>
      </c>
      <c r="M55" s="31">
        <v>99.3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2033</v>
      </c>
      <c r="H56" s="70">
        <v>3244</v>
      </c>
      <c r="I56" s="70">
        <v>2578</v>
      </c>
      <c r="J56" s="70">
        <v>2876</v>
      </c>
      <c r="K56" s="70">
        <v>3647</v>
      </c>
      <c r="L56" s="70">
        <v>5762</v>
      </c>
      <c r="M56" s="86">
        <v>5186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1.4753919066715275</v>
      </c>
      <c r="H57" s="81">
        <f t="shared" ref="H57:M57" si="8">H53/H$4</f>
        <v>1.4686609686609686</v>
      </c>
      <c r="I57" s="81">
        <f t="shared" si="8"/>
        <v>1.4797255910817102</v>
      </c>
      <c r="J57" s="81">
        <f t="shared" si="8"/>
        <v>1.4365290412876137</v>
      </c>
      <c r="K57" s="81">
        <f t="shared" si="8"/>
        <v>1.4190786300048239</v>
      </c>
      <c r="L57" s="81">
        <f t="shared" si="8"/>
        <v>1.3790181691125087</v>
      </c>
      <c r="M57" s="82">
        <f t="shared" si="8"/>
        <v>1.3448754664583875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22500</v>
      </c>
      <c r="H58" s="35">
        <v>22790</v>
      </c>
      <c r="I58" s="35">
        <v>22400</v>
      </c>
      <c r="J58" s="35">
        <v>22710</v>
      </c>
      <c r="K58" s="35">
        <v>22780</v>
      </c>
      <c r="L58" s="35">
        <v>22720</v>
      </c>
      <c r="M58" s="36">
        <v>22660</v>
      </c>
    </row>
    <row r="59" spans="1:13" x14ac:dyDescent="0.15">
      <c r="A59" s="5"/>
      <c r="B59" s="37" t="s">
        <v>146</v>
      </c>
      <c r="C59" s="38"/>
      <c r="D59" s="39"/>
      <c r="E59" s="40"/>
      <c r="F59" s="41" t="s">
        <v>10</v>
      </c>
      <c r="G59" s="42">
        <v>7828</v>
      </c>
      <c r="H59" s="43">
        <v>7001</v>
      </c>
      <c r="I59" s="43">
        <v>7743</v>
      </c>
      <c r="J59" s="43">
        <v>6141</v>
      </c>
      <c r="K59" s="43">
        <v>7371</v>
      </c>
      <c r="L59" s="43">
        <v>11539</v>
      </c>
      <c r="M59" s="44">
        <v>11269</v>
      </c>
    </row>
    <row r="60" spans="1:13" x14ac:dyDescent="0.15">
      <c r="A60" s="5"/>
      <c r="B60" s="45" t="s">
        <v>0</v>
      </c>
      <c r="C60" s="3">
        <v>46027</v>
      </c>
      <c r="F60" s="46" t="s">
        <v>2</v>
      </c>
      <c r="G60" s="47">
        <v>3.49</v>
      </c>
      <c r="H60" s="48">
        <v>3.63</v>
      </c>
      <c r="I60" s="48">
        <v>3.56</v>
      </c>
      <c r="J60" s="48">
        <v>3.65</v>
      </c>
      <c r="K60" s="48">
        <v>3.64</v>
      </c>
      <c r="L60" s="48">
        <v>3.47</v>
      </c>
      <c r="M60" s="49">
        <v>3.49</v>
      </c>
    </row>
    <row r="61" spans="1:13" x14ac:dyDescent="0.15">
      <c r="A61" s="5"/>
      <c r="B61" s="45" t="s">
        <v>1</v>
      </c>
      <c r="C61" s="50">
        <v>7900</v>
      </c>
      <c r="D61" s="4" t="s">
        <v>15</v>
      </c>
      <c r="E61" s="50">
        <v>8020</v>
      </c>
      <c r="F61" s="46" t="s">
        <v>3</v>
      </c>
      <c r="G61" s="47">
        <v>99.7</v>
      </c>
      <c r="H61" s="48">
        <v>98.9</v>
      </c>
      <c r="I61" s="48">
        <v>99.5</v>
      </c>
      <c r="J61" s="48">
        <v>99.9</v>
      </c>
      <c r="K61" s="48">
        <v>99.4</v>
      </c>
      <c r="L61" s="48">
        <v>99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2211</v>
      </c>
      <c r="H62" s="71">
        <v>3085</v>
      </c>
      <c r="I62" s="71">
        <v>2394</v>
      </c>
      <c r="J62" s="71">
        <v>1512</v>
      </c>
      <c r="K62" s="71">
        <v>2562</v>
      </c>
      <c r="L62" s="71">
        <v>4853</v>
      </c>
      <c r="M62" s="87">
        <v>4303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0.95126989913719773</v>
      </c>
      <c r="H63" s="84">
        <f t="shared" ref="H63:M63" si="9">H59/H$4</f>
        <v>0.90663040663040662</v>
      </c>
      <c r="I63" s="84">
        <f t="shared" si="9"/>
        <v>0.94854832782065412</v>
      </c>
      <c r="J63" s="84">
        <f t="shared" si="9"/>
        <v>0.85948215535339401</v>
      </c>
      <c r="K63" s="84">
        <f t="shared" si="9"/>
        <v>0.88892908827785821</v>
      </c>
      <c r="L63" s="84">
        <f t="shared" si="9"/>
        <v>1.0079489867225717</v>
      </c>
      <c r="M63" s="85">
        <f t="shared" si="9"/>
        <v>0.97795712921982125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7900</v>
      </c>
      <c r="H64" s="53">
        <v>8000</v>
      </c>
      <c r="I64" s="53">
        <v>7860</v>
      </c>
      <c r="J64" s="53">
        <v>7970</v>
      </c>
      <c r="K64" s="53">
        <v>8040</v>
      </c>
      <c r="L64" s="53">
        <v>8050</v>
      </c>
      <c r="M64" s="54">
        <v>8020</v>
      </c>
    </row>
    <row r="65" spans="1:13" x14ac:dyDescent="0.15">
      <c r="A65" s="5"/>
      <c r="B65" s="16" t="s">
        <v>147</v>
      </c>
      <c r="C65" s="17"/>
      <c r="D65" s="18"/>
      <c r="E65" s="19"/>
      <c r="F65" s="20" t="s">
        <v>10</v>
      </c>
      <c r="G65" s="21">
        <v>10119</v>
      </c>
      <c r="H65" s="22">
        <v>11076</v>
      </c>
      <c r="I65" s="22">
        <v>10829</v>
      </c>
      <c r="J65" s="22">
        <v>8873</v>
      </c>
      <c r="K65" s="22">
        <v>11362</v>
      </c>
      <c r="L65" s="22">
        <v>15612</v>
      </c>
      <c r="M65" s="23">
        <v>15993</v>
      </c>
    </row>
    <row r="66" spans="1:13" x14ac:dyDescent="0.15">
      <c r="A66" s="5"/>
      <c r="B66" s="24" t="s">
        <v>0</v>
      </c>
      <c r="C66" s="25">
        <v>46027</v>
      </c>
      <c r="D66" s="26"/>
      <c r="E66" s="27"/>
      <c r="F66" s="28" t="s">
        <v>2</v>
      </c>
      <c r="G66" s="29">
        <v>1.91</v>
      </c>
      <c r="H66" s="30">
        <v>1.84</v>
      </c>
      <c r="I66" s="30">
        <v>1.89</v>
      </c>
      <c r="J66" s="30">
        <v>2.04</v>
      </c>
      <c r="K66" s="30">
        <v>1.92</v>
      </c>
      <c r="L66" s="30">
        <v>1.75</v>
      </c>
      <c r="M66" s="31">
        <v>1.68</v>
      </c>
    </row>
    <row r="67" spans="1:13" x14ac:dyDescent="0.15">
      <c r="A67" s="5"/>
      <c r="B67" s="24" t="s">
        <v>1</v>
      </c>
      <c r="C67" s="32">
        <v>4210</v>
      </c>
      <c r="D67" s="26" t="s">
        <v>15</v>
      </c>
      <c r="E67" s="32">
        <v>4260</v>
      </c>
      <c r="F67" s="28" t="s">
        <v>3</v>
      </c>
      <c r="G67" s="29">
        <v>99.7</v>
      </c>
      <c r="H67" s="30">
        <v>99.7</v>
      </c>
      <c r="I67" s="30">
        <v>99.8</v>
      </c>
      <c r="J67" s="30">
        <v>99.2</v>
      </c>
      <c r="K67" s="30">
        <v>99.6</v>
      </c>
      <c r="L67" s="30">
        <v>99.7</v>
      </c>
      <c r="M67" s="31">
        <v>99.7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2024</v>
      </c>
      <c r="H68" s="70">
        <v>2104</v>
      </c>
      <c r="I68" s="70">
        <v>1890</v>
      </c>
      <c r="J68" s="70">
        <v>2683</v>
      </c>
      <c r="K68" s="70">
        <v>2590</v>
      </c>
      <c r="L68" s="70">
        <v>2981</v>
      </c>
      <c r="M68" s="86">
        <v>2959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1.2296755377324098</v>
      </c>
      <c r="H69" s="81">
        <f t="shared" ref="H69:M69" si="10">H65/H$4</f>
        <v>1.4343434343434343</v>
      </c>
      <c r="I69" s="81">
        <f t="shared" si="10"/>
        <v>1.3265956143574666</v>
      </c>
      <c r="J69" s="81">
        <f t="shared" si="10"/>
        <v>1.24184744576627</v>
      </c>
      <c r="K69" s="81">
        <f t="shared" si="10"/>
        <v>1.3702363724071394</v>
      </c>
      <c r="L69" s="81">
        <f t="shared" si="10"/>
        <v>1.3637316561844863</v>
      </c>
      <c r="M69" s="82">
        <f t="shared" si="10"/>
        <v>1.3879198125488155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4210</v>
      </c>
      <c r="H70" s="35">
        <v>4260</v>
      </c>
      <c r="I70" s="35">
        <v>4130</v>
      </c>
      <c r="J70" s="35">
        <v>4210</v>
      </c>
      <c r="K70" s="35">
        <v>4260</v>
      </c>
      <c r="L70" s="35">
        <v>4260</v>
      </c>
      <c r="M70" s="36">
        <v>4260</v>
      </c>
    </row>
    <row r="71" spans="1:13" x14ac:dyDescent="0.15">
      <c r="A71" s="5"/>
      <c r="B71" s="37" t="s">
        <v>140</v>
      </c>
      <c r="C71" s="38"/>
      <c r="D71" s="39"/>
      <c r="E71" s="40"/>
      <c r="F71" s="41" t="s">
        <v>10</v>
      </c>
      <c r="G71" s="42">
        <v>6440</v>
      </c>
      <c r="H71" s="43">
        <v>6068</v>
      </c>
      <c r="I71" s="43">
        <v>6158</v>
      </c>
      <c r="J71" s="43">
        <v>5488</v>
      </c>
      <c r="K71" s="43">
        <v>6300</v>
      </c>
      <c r="L71" s="43">
        <v>9566</v>
      </c>
      <c r="M71" s="44">
        <v>10182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4.32</v>
      </c>
      <c r="H72" s="48">
        <v>4.4000000000000004</v>
      </c>
      <c r="I72" s="48">
        <v>4.3600000000000003</v>
      </c>
      <c r="J72" s="48">
        <v>4.47</v>
      </c>
      <c r="K72" s="48">
        <v>4.42</v>
      </c>
      <c r="L72" s="48">
        <v>4.24</v>
      </c>
      <c r="M72" s="49">
        <v>4.1500000000000004</v>
      </c>
    </row>
    <row r="73" spans="1:13" x14ac:dyDescent="0.15">
      <c r="A73" s="5"/>
      <c r="B73" s="45" t="s">
        <v>1</v>
      </c>
      <c r="C73" s="50">
        <v>10700</v>
      </c>
      <c r="D73" s="4" t="s">
        <v>15</v>
      </c>
      <c r="E73" s="50">
        <v>10790</v>
      </c>
      <c r="F73" s="46" t="s">
        <v>3</v>
      </c>
      <c r="G73" s="47">
        <v>99.1</v>
      </c>
      <c r="H73" s="48">
        <v>99.2</v>
      </c>
      <c r="I73" s="48">
        <v>99.7</v>
      </c>
      <c r="J73" s="48">
        <v>99.4</v>
      </c>
      <c r="K73" s="48">
        <v>98.7</v>
      </c>
      <c r="L73" s="48">
        <v>98.9</v>
      </c>
      <c r="M73" s="49">
        <v>99.4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2698</v>
      </c>
      <c r="H74" s="71">
        <v>2523</v>
      </c>
      <c r="I74" s="71">
        <v>1895</v>
      </c>
      <c r="J74" s="71">
        <v>2075</v>
      </c>
      <c r="K74" s="71">
        <v>3275</v>
      </c>
      <c r="L74" s="71">
        <v>4513</v>
      </c>
      <c r="M74" s="87">
        <v>3704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0.78259812856969257</v>
      </c>
      <c r="H75" s="84">
        <f t="shared" ref="H75:M75" si="11">H71/H$4</f>
        <v>0.78580678580678576</v>
      </c>
      <c r="I75" s="84">
        <f t="shared" si="11"/>
        <v>0.75437951733431341</v>
      </c>
      <c r="J75" s="84">
        <f t="shared" si="11"/>
        <v>0.76808957312806159</v>
      </c>
      <c r="K75" s="84">
        <f t="shared" si="11"/>
        <v>0.75976845151953687</v>
      </c>
      <c r="L75" s="84">
        <f t="shared" si="11"/>
        <v>0.83560447239692526</v>
      </c>
      <c r="M75" s="85">
        <f t="shared" si="11"/>
        <v>0.88362405623535534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10700</v>
      </c>
      <c r="H76" s="53">
        <v>10880</v>
      </c>
      <c r="I76" s="53">
        <v>10600</v>
      </c>
      <c r="J76" s="53">
        <v>10720</v>
      </c>
      <c r="K76" s="53">
        <v>10830</v>
      </c>
      <c r="L76" s="53">
        <v>10870</v>
      </c>
      <c r="M76" s="54">
        <v>10790</v>
      </c>
    </row>
    <row r="77" spans="1:13" x14ac:dyDescent="0.15">
      <c r="A77" s="5"/>
      <c r="B77" s="16" t="s">
        <v>141</v>
      </c>
      <c r="C77" s="17"/>
      <c r="D77" s="18"/>
      <c r="E77" s="19"/>
      <c r="F77" s="20" t="s">
        <v>10</v>
      </c>
      <c r="G77" s="21">
        <v>5271</v>
      </c>
      <c r="H77" s="22">
        <v>4473</v>
      </c>
      <c r="I77" s="22">
        <v>4908</v>
      </c>
      <c r="J77" s="22">
        <v>4022</v>
      </c>
      <c r="K77" s="22">
        <v>4865</v>
      </c>
      <c r="L77" s="22">
        <v>7880</v>
      </c>
      <c r="M77" s="23">
        <v>7468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3.26</v>
      </c>
      <c r="H78" s="30">
        <v>3.44</v>
      </c>
      <c r="I78" s="30">
        <v>3.33</v>
      </c>
      <c r="J78" s="30">
        <v>3.57</v>
      </c>
      <c r="K78" s="30">
        <v>3.44</v>
      </c>
      <c r="L78" s="30">
        <v>3.14</v>
      </c>
      <c r="M78" s="31">
        <v>3.16</v>
      </c>
    </row>
    <row r="79" spans="1:13" x14ac:dyDescent="0.15">
      <c r="A79" s="5"/>
      <c r="B79" s="24" t="s">
        <v>1</v>
      </c>
      <c r="C79" s="32">
        <v>4680</v>
      </c>
      <c r="D79" s="26" t="s">
        <v>15</v>
      </c>
      <c r="E79" s="32">
        <v>4780</v>
      </c>
      <c r="F79" s="28" t="s">
        <v>3</v>
      </c>
      <c r="G79" s="29">
        <v>98.6</v>
      </c>
      <c r="H79" s="30">
        <v>97.5</v>
      </c>
      <c r="I79" s="30">
        <v>98.2</v>
      </c>
      <c r="J79" s="30">
        <v>97.4</v>
      </c>
      <c r="K79" s="30">
        <v>97.9</v>
      </c>
      <c r="L79" s="30">
        <v>97.9</v>
      </c>
      <c r="M79" s="31">
        <v>98.5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2469</v>
      </c>
      <c r="H80" s="70">
        <v>3218</v>
      </c>
      <c r="I80" s="70">
        <v>2688</v>
      </c>
      <c r="J80" s="70">
        <v>2913</v>
      </c>
      <c r="K80" s="70">
        <v>3097</v>
      </c>
      <c r="L80" s="70">
        <v>4802</v>
      </c>
      <c r="M80" s="86">
        <v>3612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0.64053955523149841</v>
      </c>
      <c r="H81" s="81">
        <f t="shared" ref="H81:M81" si="12">H77/H$4</f>
        <v>0.57925407925407923</v>
      </c>
      <c r="I81" s="81">
        <f t="shared" si="12"/>
        <v>0.60124954061006985</v>
      </c>
      <c r="J81" s="81">
        <f t="shared" si="12"/>
        <v>0.56291112666200138</v>
      </c>
      <c r="K81" s="81">
        <f t="shared" si="12"/>
        <v>0.58671008200675345</v>
      </c>
      <c r="L81" s="81">
        <f t="shared" si="12"/>
        <v>0.68832983927323554</v>
      </c>
      <c r="M81" s="82">
        <f t="shared" si="12"/>
        <v>0.64809511411958687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4680</v>
      </c>
      <c r="H82" s="35">
        <v>4650</v>
      </c>
      <c r="I82" s="35">
        <v>4620</v>
      </c>
      <c r="J82" s="35">
        <v>4620</v>
      </c>
      <c r="K82" s="35">
        <v>4690</v>
      </c>
      <c r="L82" s="35">
        <v>4770</v>
      </c>
      <c r="M82" s="36">
        <v>4780</v>
      </c>
    </row>
    <row r="83" spans="1:13" x14ac:dyDescent="0.15">
      <c r="A83" s="5"/>
      <c r="B83" s="37" t="s">
        <v>142</v>
      </c>
      <c r="C83" s="38"/>
      <c r="D83" s="39"/>
      <c r="E83" s="40"/>
      <c r="F83" s="41" t="s">
        <v>10</v>
      </c>
      <c r="G83" s="42">
        <v>7446</v>
      </c>
      <c r="H83" s="43">
        <v>6228</v>
      </c>
      <c r="I83" s="43">
        <v>7346</v>
      </c>
      <c r="J83" s="43">
        <v>6844</v>
      </c>
      <c r="K83" s="43">
        <v>7971</v>
      </c>
      <c r="L83" s="43">
        <v>11893</v>
      </c>
      <c r="M83" s="44">
        <v>11808</v>
      </c>
    </row>
    <row r="84" spans="1:13" x14ac:dyDescent="0.15">
      <c r="A84" s="5"/>
      <c r="B84" s="45" t="s">
        <v>0</v>
      </c>
      <c r="C84" s="3">
        <v>46013</v>
      </c>
      <c r="F84" s="46" t="s">
        <v>2</v>
      </c>
      <c r="G84" s="47">
        <v>3.46</v>
      </c>
      <c r="H84" s="48">
        <v>3.48</v>
      </c>
      <c r="I84" s="48">
        <v>3.38</v>
      </c>
      <c r="J84" s="48">
        <v>3.68</v>
      </c>
      <c r="K84" s="48">
        <v>3.58</v>
      </c>
      <c r="L84" s="48">
        <v>3.29</v>
      </c>
      <c r="M84" s="49">
        <v>3.38</v>
      </c>
    </row>
    <row r="85" spans="1:13" x14ac:dyDescent="0.15">
      <c r="A85" s="5"/>
      <c r="B85" s="45" t="s">
        <v>1</v>
      </c>
      <c r="C85" s="50">
        <v>2950</v>
      </c>
      <c r="D85" s="4" t="s">
        <v>15</v>
      </c>
      <c r="E85" s="50">
        <v>3050</v>
      </c>
      <c r="F85" s="46" t="s">
        <v>3</v>
      </c>
      <c r="G85" s="47">
        <v>98.4</v>
      </c>
      <c r="H85" s="48">
        <v>99.4</v>
      </c>
      <c r="I85" s="48">
        <v>100.4</v>
      </c>
      <c r="J85" s="48">
        <v>98</v>
      </c>
      <c r="K85" s="48">
        <v>98.7</v>
      </c>
      <c r="L85" s="48">
        <v>99.1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3826</v>
      </c>
      <c r="H86" s="71">
        <v>2114</v>
      </c>
      <c r="I86" s="61">
        <v>843</v>
      </c>
      <c r="J86" s="71">
        <v>4213</v>
      </c>
      <c r="K86" s="71">
        <v>3742</v>
      </c>
      <c r="L86" s="71">
        <v>4534</v>
      </c>
      <c r="M86" s="87">
        <v>6476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0.90484870579657306</v>
      </c>
      <c r="H87" s="84">
        <f t="shared" ref="H87:M87" si="13">H83/H$4</f>
        <v>0.80652680652680653</v>
      </c>
      <c r="I87" s="84">
        <f t="shared" si="13"/>
        <v>0.89991424721303437</v>
      </c>
      <c r="J87" s="84">
        <f t="shared" si="13"/>
        <v>0.95787263820853741</v>
      </c>
      <c r="K87" s="84">
        <f t="shared" si="13"/>
        <v>0.96128798842257601</v>
      </c>
      <c r="L87" s="84">
        <f t="shared" si="13"/>
        <v>1.0388714185883998</v>
      </c>
      <c r="M87" s="85">
        <f t="shared" si="13"/>
        <v>1.0247331424108306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2950</v>
      </c>
      <c r="H88" s="53">
        <v>2970</v>
      </c>
      <c r="I88" s="53">
        <v>2950</v>
      </c>
      <c r="J88" s="53">
        <v>3000</v>
      </c>
      <c r="K88" s="53">
        <v>3020</v>
      </c>
      <c r="L88" s="53">
        <v>3060</v>
      </c>
      <c r="M88" s="54">
        <v>3050</v>
      </c>
    </row>
    <row r="89" spans="1:13" x14ac:dyDescent="0.15">
      <c r="A89" s="5"/>
      <c r="B89" s="16" t="s">
        <v>143</v>
      </c>
      <c r="C89" s="17"/>
      <c r="D89" s="18"/>
      <c r="E89" s="19"/>
      <c r="F89" s="20" t="s">
        <v>10</v>
      </c>
      <c r="G89" s="21">
        <v>9088</v>
      </c>
      <c r="H89" s="22">
        <v>8397</v>
      </c>
      <c r="I89" s="22">
        <v>9222</v>
      </c>
      <c r="J89" s="22">
        <v>7800</v>
      </c>
      <c r="K89" s="22">
        <v>8970</v>
      </c>
      <c r="L89" s="22">
        <v>12313</v>
      </c>
      <c r="M89" s="23">
        <v>11887</v>
      </c>
    </row>
    <row r="90" spans="1:13" x14ac:dyDescent="0.15">
      <c r="A90" s="5"/>
      <c r="B90" s="24" t="s">
        <v>0</v>
      </c>
      <c r="C90" s="25">
        <v>46013</v>
      </c>
      <c r="D90" s="26"/>
      <c r="E90" s="27"/>
      <c r="F90" s="28" t="s">
        <v>2</v>
      </c>
      <c r="G90" s="29">
        <v>2.09</v>
      </c>
      <c r="H90" s="30">
        <v>2.12</v>
      </c>
      <c r="I90" s="30">
        <v>2.0499999999999998</v>
      </c>
      <c r="J90" s="30">
        <v>2.21</v>
      </c>
      <c r="K90" s="30">
        <v>2.1800000000000002</v>
      </c>
      <c r="L90" s="30">
        <v>1.88</v>
      </c>
      <c r="M90" s="31">
        <v>1.89</v>
      </c>
    </row>
    <row r="91" spans="1:13" x14ac:dyDescent="0.15">
      <c r="A91" s="5"/>
      <c r="B91" s="24" t="s">
        <v>1</v>
      </c>
      <c r="C91" s="32">
        <v>1190</v>
      </c>
      <c r="D91" s="26" t="s">
        <v>15</v>
      </c>
      <c r="E91" s="32">
        <v>1200</v>
      </c>
      <c r="F91" s="28" t="s">
        <v>3</v>
      </c>
      <c r="G91" s="29">
        <v>98.8</v>
      </c>
      <c r="H91" s="30">
        <v>99.4</v>
      </c>
      <c r="I91" s="30">
        <v>99.9</v>
      </c>
      <c r="J91" s="30">
        <v>99.2</v>
      </c>
      <c r="K91" s="30">
        <v>99</v>
      </c>
      <c r="L91" s="30">
        <v>99.5</v>
      </c>
      <c r="M91" s="31">
        <v>99.8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3126</v>
      </c>
      <c r="H92" s="70">
        <v>1957</v>
      </c>
      <c r="I92" s="70">
        <v>1178</v>
      </c>
      <c r="J92" s="70">
        <v>2254</v>
      </c>
      <c r="K92" s="70">
        <v>2789</v>
      </c>
      <c r="L92" s="70">
        <v>2605</v>
      </c>
      <c r="M92" s="86">
        <v>1781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1.1043869242921376</v>
      </c>
      <c r="H93" s="81">
        <f t="shared" ref="H93:M93" si="14">H89/H$4</f>
        <v>1.0874125874125875</v>
      </c>
      <c r="I93" s="81">
        <f t="shared" si="14"/>
        <v>1.1297317162807792</v>
      </c>
      <c r="J93" s="81">
        <f t="shared" si="14"/>
        <v>1.0916724982505248</v>
      </c>
      <c r="K93" s="81">
        <f t="shared" si="14"/>
        <v>1.0817655571635312</v>
      </c>
      <c r="L93" s="81">
        <f t="shared" si="14"/>
        <v>1.0755590496156533</v>
      </c>
      <c r="M93" s="82">
        <f t="shared" si="14"/>
        <v>1.031588995921201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1190</v>
      </c>
      <c r="H94" s="35">
        <v>1190</v>
      </c>
      <c r="I94" s="35">
        <v>1180</v>
      </c>
      <c r="J94" s="35">
        <v>1190</v>
      </c>
      <c r="K94" s="35">
        <v>1220</v>
      </c>
      <c r="L94" s="35">
        <v>1220</v>
      </c>
      <c r="M94" s="36">
        <v>1200</v>
      </c>
    </row>
    <row r="95" spans="1:13" x14ac:dyDescent="0.15">
      <c r="A95" s="5"/>
      <c r="B95" s="37" t="s">
        <v>136</v>
      </c>
      <c r="C95" s="38"/>
      <c r="D95" s="39"/>
      <c r="E95" s="40"/>
      <c r="F95" s="41" t="s">
        <v>10</v>
      </c>
      <c r="G95" s="42">
        <v>8347</v>
      </c>
      <c r="H95" s="43">
        <v>7282</v>
      </c>
      <c r="I95" s="43">
        <v>8396</v>
      </c>
      <c r="J95" s="43">
        <v>6504</v>
      </c>
      <c r="K95" s="43">
        <v>8284</v>
      </c>
      <c r="L95" s="43">
        <v>12726</v>
      </c>
      <c r="M95" s="44">
        <v>12618</v>
      </c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3.1</v>
      </c>
      <c r="H96" s="48">
        <v>3.22</v>
      </c>
      <c r="I96" s="48">
        <v>3.12</v>
      </c>
      <c r="J96" s="48">
        <v>3.26</v>
      </c>
      <c r="K96" s="48">
        <v>3.17</v>
      </c>
      <c r="L96" s="48">
        <v>3.04</v>
      </c>
      <c r="M96" s="49">
        <v>3.04</v>
      </c>
    </row>
    <row r="97" spans="1:13" x14ac:dyDescent="0.15">
      <c r="A97" s="5"/>
      <c r="B97" s="45" t="s">
        <v>1</v>
      </c>
      <c r="C97" s="50">
        <v>6450</v>
      </c>
      <c r="D97" s="4" t="s">
        <v>15</v>
      </c>
      <c r="E97" s="50">
        <v>6540</v>
      </c>
      <c r="F97" s="46" t="s">
        <v>3</v>
      </c>
      <c r="G97" s="47">
        <v>100.4</v>
      </c>
      <c r="H97" s="48">
        <v>99.2</v>
      </c>
      <c r="I97" s="48">
        <v>99.8</v>
      </c>
      <c r="J97" s="48">
        <v>99.6</v>
      </c>
      <c r="K97" s="48">
        <v>99.8</v>
      </c>
      <c r="L97" s="48">
        <v>99.1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60">
        <v>973</v>
      </c>
      <c r="H98" s="71">
        <v>2647</v>
      </c>
      <c r="I98" s="71">
        <v>1852</v>
      </c>
      <c r="J98" s="71">
        <v>1805</v>
      </c>
      <c r="K98" s="71">
        <v>2024</v>
      </c>
      <c r="L98" s="71">
        <v>4571</v>
      </c>
      <c r="M98" s="87">
        <v>5064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1.0143395309272087</v>
      </c>
      <c r="H99" s="84">
        <f t="shared" ref="H99:M99" si="15">H95/H$4</f>
        <v>0.94301994301994307</v>
      </c>
      <c r="I99" s="84">
        <f t="shared" si="15"/>
        <v>1.0285434276613989</v>
      </c>
      <c r="J99" s="84">
        <f t="shared" si="15"/>
        <v>0.91028691392582228</v>
      </c>
      <c r="K99" s="84">
        <f t="shared" si="15"/>
        <v>0.9990352146647371</v>
      </c>
      <c r="L99" s="84">
        <f t="shared" si="15"/>
        <v>1.1116352201257862</v>
      </c>
      <c r="M99" s="85">
        <f t="shared" si="15"/>
        <v>1.0950273366310856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6450</v>
      </c>
      <c r="H100" s="53">
        <v>6560</v>
      </c>
      <c r="I100" s="53">
        <v>6340</v>
      </c>
      <c r="J100" s="53">
        <v>6490</v>
      </c>
      <c r="K100" s="53">
        <v>6550</v>
      </c>
      <c r="L100" s="53">
        <v>6560</v>
      </c>
      <c r="M100" s="54">
        <v>6540</v>
      </c>
    </row>
    <row r="101" spans="1:13" x14ac:dyDescent="0.15">
      <c r="A101" s="5"/>
      <c r="B101" s="16" t="s">
        <v>137</v>
      </c>
      <c r="C101" s="17"/>
      <c r="D101" s="18"/>
      <c r="E101" s="19"/>
      <c r="F101" s="20" t="s">
        <v>10</v>
      </c>
      <c r="G101" s="21">
        <v>6852</v>
      </c>
      <c r="H101" s="22">
        <v>5502</v>
      </c>
      <c r="I101" s="22">
        <v>6303</v>
      </c>
      <c r="J101" s="22">
        <v>5415</v>
      </c>
      <c r="K101" s="22">
        <v>6289</v>
      </c>
      <c r="L101" s="22">
        <v>10232</v>
      </c>
      <c r="M101" s="23">
        <v>10302</v>
      </c>
    </row>
    <row r="102" spans="1:13" x14ac:dyDescent="0.15">
      <c r="A102" s="5"/>
      <c r="B102" s="24" t="s">
        <v>0</v>
      </c>
      <c r="C102" s="25">
        <v>45999</v>
      </c>
      <c r="D102" s="26"/>
      <c r="E102" s="27"/>
      <c r="F102" s="28" t="s">
        <v>2</v>
      </c>
      <c r="G102" s="29">
        <v>4.08</v>
      </c>
      <c r="H102" s="30">
        <v>4.49</v>
      </c>
      <c r="I102" s="30">
        <v>4.18</v>
      </c>
      <c r="J102" s="30">
        <v>4.26</v>
      </c>
      <c r="K102" s="30">
        <v>4.42</v>
      </c>
      <c r="L102" s="30">
        <v>3.91</v>
      </c>
      <c r="M102" s="31">
        <v>3.99</v>
      </c>
    </row>
    <row r="103" spans="1:13" x14ac:dyDescent="0.15">
      <c r="A103" s="5"/>
      <c r="B103" s="24" t="s">
        <v>1</v>
      </c>
      <c r="C103" s="32">
        <v>770</v>
      </c>
      <c r="D103" s="26" t="s">
        <v>15</v>
      </c>
      <c r="E103" s="32">
        <v>790</v>
      </c>
      <c r="F103" s="28" t="s">
        <v>3</v>
      </c>
      <c r="G103" s="29">
        <v>99.3</v>
      </c>
      <c r="H103" s="30">
        <v>97</v>
      </c>
      <c r="I103" s="30">
        <v>98.7</v>
      </c>
      <c r="J103" s="30">
        <v>97.8</v>
      </c>
      <c r="K103" s="30">
        <v>98.2</v>
      </c>
      <c r="L103" s="30">
        <v>99.2</v>
      </c>
      <c r="M103" s="31">
        <v>99.3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2511</v>
      </c>
      <c r="H104" s="70">
        <v>4678</v>
      </c>
      <c r="I104" s="70">
        <v>3257</v>
      </c>
      <c r="J104" s="70">
        <v>3577</v>
      </c>
      <c r="K104" s="70">
        <v>3893</v>
      </c>
      <c r="L104" s="70">
        <v>3976</v>
      </c>
      <c r="M104" s="86">
        <v>3686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0.83266496536638712</v>
      </c>
      <c r="H105" s="81">
        <f t="shared" ref="H105:M105" si="16">H101/H$4</f>
        <v>0.71250971250971251</v>
      </c>
      <c r="I105" s="81">
        <f t="shared" si="16"/>
        <v>0.77214259463432566</v>
      </c>
      <c r="J105" s="81">
        <f t="shared" si="16"/>
        <v>0.75787263820853745</v>
      </c>
      <c r="K105" s="81">
        <f t="shared" si="16"/>
        <v>0.75844187168355037</v>
      </c>
      <c r="L105" s="81">
        <f t="shared" si="16"/>
        <v>0.89378057302585601</v>
      </c>
      <c r="M105" s="82">
        <f t="shared" si="16"/>
        <v>0.89403801093465241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770</v>
      </c>
      <c r="H106" s="35">
        <v>770</v>
      </c>
      <c r="I106" s="35">
        <v>760</v>
      </c>
      <c r="J106" s="35">
        <v>780</v>
      </c>
      <c r="K106" s="35">
        <v>780</v>
      </c>
      <c r="L106" s="35">
        <v>780</v>
      </c>
      <c r="M106" s="36">
        <v>790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12474</v>
      </c>
      <c r="H107" s="43">
        <v>11881</v>
      </c>
      <c r="I107" s="43">
        <v>12742</v>
      </c>
      <c r="J107" s="43">
        <v>11415</v>
      </c>
      <c r="K107" s="43">
        <v>12992</v>
      </c>
      <c r="L107" s="43">
        <v>15993</v>
      </c>
      <c r="M107" s="44">
        <v>16731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1.75</v>
      </c>
      <c r="H108" s="48">
        <v>1.81</v>
      </c>
      <c r="I108" s="48">
        <v>1.76</v>
      </c>
      <c r="J108" s="48">
        <v>1.85</v>
      </c>
      <c r="K108" s="48">
        <v>1.82</v>
      </c>
      <c r="L108" s="48">
        <v>1.71</v>
      </c>
      <c r="M108" s="49">
        <v>1.61</v>
      </c>
    </row>
    <row r="109" spans="1:13" x14ac:dyDescent="0.15">
      <c r="A109" s="5"/>
      <c r="B109" s="45" t="s">
        <v>1</v>
      </c>
      <c r="C109" s="50">
        <v>32450</v>
      </c>
      <c r="D109" s="4" t="s">
        <v>15</v>
      </c>
      <c r="E109" s="50">
        <v>32930</v>
      </c>
      <c r="F109" s="46" t="s">
        <v>3</v>
      </c>
      <c r="G109" s="47">
        <v>99.7</v>
      </c>
      <c r="H109" s="48">
        <v>99.5</v>
      </c>
      <c r="I109" s="48">
        <v>99.6</v>
      </c>
      <c r="J109" s="48">
        <v>99.4</v>
      </c>
      <c r="K109" s="48">
        <v>99.3</v>
      </c>
      <c r="L109" s="48">
        <v>99.2</v>
      </c>
      <c r="M109" s="49">
        <v>99.7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2135</v>
      </c>
      <c r="H110" s="71">
        <v>2625</v>
      </c>
      <c r="I110" s="71">
        <v>2333</v>
      </c>
      <c r="J110" s="71">
        <v>2764</v>
      </c>
      <c r="K110" s="71">
        <v>3208</v>
      </c>
      <c r="L110" s="71">
        <v>4096</v>
      </c>
      <c r="M110" s="87">
        <v>2603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1.5158585490339045</v>
      </c>
      <c r="H111" s="84">
        <f t="shared" ref="H111:M111" si="17">H107/H$4</f>
        <v>1.5385910385910386</v>
      </c>
      <c r="I111" s="84">
        <f t="shared" si="17"/>
        <v>1.5609457307362489</v>
      </c>
      <c r="J111" s="84">
        <f t="shared" si="17"/>
        <v>1.5976207137858642</v>
      </c>
      <c r="K111" s="84">
        <f t="shared" si="17"/>
        <v>1.566811384466956</v>
      </c>
      <c r="L111" s="84">
        <f t="shared" si="17"/>
        <v>1.3970125786163523</v>
      </c>
      <c r="M111" s="85">
        <f t="shared" si="17"/>
        <v>1.4519656339494924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32450</v>
      </c>
      <c r="H112" s="53">
        <v>32880</v>
      </c>
      <c r="I112" s="53">
        <v>32390</v>
      </c>
      <c r="J112" s="53">
        <v>32940</v>
      </c>
      <c r="K112" s="53">
        <v>32920</v>
      </c>
      <c r="L112" s="53">
        <v>32830</v>
      </c>
      <c r="M112" s="54">
        <v>32930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9164</v>
      </c>
      <c r="H113" s="22">
        <v>8579</v>
      </c>
      <c r="I113" s="22">
        <v>9154</v>
      </c>
      <c r="J113" s="22">
        <v>8096</v>
      </c>
      <c r="K113" s="22">
        <v>9467</v>
      </c>
      <c r="L113" s="22">
        <v>12272</v>
      </c>
      <c r="M113" s="23">
        <v>13017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1.91</v>
      </c>
      <c r="H114" s="30">
        <v>1.98</v>
      </c>
      <c r="I114" s="30">
        <v>1.94</v>
      </c>
      <c r="J114" s="30">
        <v>2</v>
      </c>
      <c r="K114" s="30">
        <v>1.98</v>
      </c>
      <c r="L114" s="30">
        <v>1.86</v>
      </c>
      <c r="M114" s="31">
        <v>1.77</v>
      </c>
    </row>
    <row r="115" spans="1:13" x14ac:dyDescent="0.15">
      <c r="A115" s="5"/>
      <c r="B115" s="24" t="s">
        <v>1</v>
      </c>
      <c r="C115" s="32">
        <v>32180</v>
      </c>
      <c r="D115" s="26" t="s">
        <v>15</v>
      </c>
      <c r="E115" s="32">
        <v>32610</v>
      </c>
      <c r="F115" s="28" t="s">
        <v>3</v>
      </c>
      <c r="G115" s="29">
        <v>99.6</v>
      </c>
      <c r="H115" s="30">
        <v>99.3</v>
      </c>
      <c r="I115" s="30">
        <v>99.5</v>
      </c>
      <c r="J115" s="30">
        <v>99.4</v>
      </c>
      <c r="K115" s="30">
        <v>99.4</v>
      </c>
      <c r="L115" s="30">
        <v>99.3</v>
      </c>
      <c r="M115" s="31">
        <v>99.6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1881</v>
      </c>
      <c r="H116" s="70">
        <v>2244</v>
      </c>
      <c r="I116" s="70">
        <v>2107</v>
      </c>
      <c r="J116" s="70">
        <v>2062</v>
      </c>
      <c r="K116" s="70">
        <v>2320</v>
      </c>
      <c r="L116" s="70">
        <v>3231</v>
      </c>
      <c r="M116" s="86">
        <v>2433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1.1136225543808482</v>
      </c>
      <c r="H117" s="81">
        <f t="shared" ref="H117:M117" si="18">H113/H$4</f>
        <v>1.1109816109816111</v>
      </c>
      <c r="I117" s="81">
        <f t="shared" si="18"/>
        <v>1.1214014455469803</v>
      </c>
      <c r="J117" s="81">
        <f t="shared" si="18"/>
        <v>1.1331000699790064</v>
      </c>
      <c r="K117" s="81">
        <f t="shared" si="18"/>
        <v>1.1417028461167391</v>
      </c>
      <c r="L117" s="81">
        <f t="shared" si="18"/>
        <v>1.0719776380153738</v>
      </c>
      <c r="M117" s="82">
        <f t="shared" si="18"/>
        <v>1.1296537360062484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32180</v>
      </c>
      <c r="H118" s="35">
        <v>32580</v>
      </c>
      <c r="I118" s="35">
        <v>32040</v>
      </c>
      <c r="J118" s="35">
        <v>32560</v>
      </c>
      <c r="K118" s="35">
        <v>32700</v>
      </c>
      <c r="L118" s="35">
        <v>32540</v>
      </c>
      <c r="M118" s="36">
        <v>32610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5054</v>
      </c>
      <c r="H119" s="43">
        <v>4408</v>
      </c>
      <c r="I119" s="43">
        <v>4814</v>
      </c>
      <c r="J119" s="43">
        <v>3879</v>
      </c>
      <c r="K119" s="43">
        <v>4784</v>
      </c>
      <c r="L119" s="43">
        <v>7402</v>
      </c>
      <c r="M119" s="44">
        <v>7277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3.26</v>
      </c>
      <c r="H120" s="48">
        <v>3.49</v>
      </c>
      <c r="I120" s="48">
        <v>3.42</v>
      </c>
      <c r="J120" s="48">
        <v>3.57</v>
      </c>
      <c r="K120" s="48">
        <v>3.45</v>
      </c>
      <c r="L120" s="48">
        <v>3.31</v>
      </c>
      <c r="M120" s="49">
        <v>3.29</v>
      </c>
    </row>
    <row r="121" spans="1:13" x14ac:dyDescent="0.15">
      <c r="A121" s="5"/>
      <c r="B121" s="45" t="s">
        <v>1</v>
      </c>
      <c r="C121" s="50">
        <v>19110</v>
      </c>
      <c r="D121" s="4" t="s">
        <v>15</v>
      </c>
      <c r="E121" s="50">
        <v>19410</v>
      </c>
      <c r="F121" s="46" t="s">
        <v>3</v>
      </c>
      <c r="G121" s="47">
        <v>100.4</v>
      </c>
      <c r="H121" s="48">
        <v>99.9</v>
      </c>
      <c r="I121" s="48">
        <v>100</v>
      </c>
      <c r="J121" s="48">
        <v>99.7</v>
      </c>
      <c r="K121" s="48">
        <v>99.8</v>
      </c>
      <c r="L121" s="48">
        <v>99.6</v>
      </c>
      <c r="M121" s="49">
        <v>99.7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491</v>
      </c>
      <c r="H122" s="71">
        <v>1025</v>
      </c>
      <c r="I122" s="61">
        <v>977</v>
      </c>
      <c r="J122" s="61">
        <v>994</v>
      </c>
      <c r="K122" s="71">
        <v>1134</v>
      </c>
      <c r="L122" s="71">
        <v>1990</v>
      </c>
      <c r="M122" s="87">
        <v>1772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0.61416940089925876</v>
      </c>
      <c r="H123" s="84">
        <f t="shared" ref="H123:M123" si="19">H119/H$4</f>
        <v>0.5708365708365708</v>
      </c>
      <c r="I123" s="84">
        <f t="shared" si="19"/>
        <v>0.58973416636040676</v>
      </c>
      <c r="J123" s="84">
        <f t="shared" si="19"/>
        <v>0.54289713086074176</v>
      </c>
      <c r="K123" s="84">
        <f t="shared" si="19"/>
        <v>0.57694163048721658</v>
      </c>
      <c r="L123" s="84">
        <f t="shared" si="19"/>
        <v>0.64657582110412304</v>
      </c>
      <c r="M123" s="85">
        <f t="shared" si="19"/>
        <v>0.6315195695565391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19110</v>
      </c>
      <c r="H124" s="53">
        <v>19350</v>
      </c>
      <c r="I124" s="53">
        <v>19070</v>
      </c>
      <c r="J124" s="53">
        <v>19310</v>
      </c>
      <c r="K124" s="53">
        <v>19440</v>
      </c>
      <c r="L124" s="53">
        <v>19360</v>
      </c>
      <c r="M124" s="54">
        <v>19410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7799</v>
      </c>
      <c r="H125" s="22">
        <v>6867</v>
      </c>
      <c r="I125" s="22">
        <v>7683</v>
      </c>
      <c r="J125" s="22">
        <v>6187</v>
      </c>
      <c r="K125" s="22">
        <v>7428</v>
      </c>
      <c r="L125" s="22">
        <v>11022</v>
      </c>
      <c r="M125" s="23">
        <v>11036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3.15</v>
      </c>
      <c r="H126" s="30">
        <v>3.28</v>
      </c>
      <c r="I126" s="30">
        <v>3.21</v>
      </c>
      <c r="J126" s="30">
        <v>3.39</v>
      </c>
      <c r="K126" s="30">
        <v>3.27</v>
      </c>
      <c r="L126" s="30">
        <v>3.14</v>
      </c>
      <c r="M126" s="31">
        <v>3.08</v>
      </c>
    </row>
    <row r="127" spans="1:13" x14ac:dyDescent="0.15">
      <c r="A127" s="5"/>
      <c r="B127" s="24" t="s">
        <v>1</v>
      </c>
      <c r="C127" s="32">
        <v>17670</v>
      </c>
      <c r="D127" s="26" t="s">
        <v>15</v>
      </c>
      <c r="E127" s="32">
        <v>17920</v>
      </c>
      <c r="F127" s="28" t="s">
        <v>3</v>
      </c>
      <c r="G127" s="29">
        <v>100.6</v>
      </c>
      <c r="H127" s="30">
        <v>100.3</v>
      </c>
      <c r="I127" s="30">
        <v>100.8</v>
      </c>
      <c r="J127" s="30">
        <v>100.4</v>
      </c>
      <c r="K127" s="30">
        <v>100.6</v>
      </c>
      <c r="L127" s="30">
        <v>99.6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513</v>
      </c>
      <c r="H128" s="58">
        <v>894</v>
      </c>
      <c r="I128" s="58">
        <v>248</v>
      </c>
      <c r="J128" s="58">
        <v>712</v>
      </c>
      <c r="K128" s="58">
        <v>602</v>
      </c>
      <c r="L128" s="70">
        <v>3025</v>
      </c>
      <c r="M128" s="86">
        <v>2580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0.94774577712966335</v>
      </c>
      <c r="H129" s="81">
        <f t="shared" ref="H129:M129" si="20">H125/H$4</f>
        <v>0.88927738927738931</v>
      </c>
      <c r="I129" s="81">
        <f t="shared" si="20"/>
        <v>0.94119808893789048</v>
      </c>
      <c r="J129" s="81">
        <f t="shared" si="20"/>
        <v>0.8659202239328202</v>
      </c>
      <c r="K129" s="81">
        <f t="shared" si="20"/>
        <v>0.89580318379160639</v>
      </c>
      <c r="L129" s="81">
        <f t="shared" si="20"/>
        <v>0.96278825995807127</v>
      </c>
      <c r="M129" s="82">
        <f t="shared" si="20"/>
        <v>0.95773670051201942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17670</v>
      </c>
      <c r="H130" s="35">
        <v>17920</v>
      </c>
      <c r="I130" s="35">
        <v>17610</v>
      </c>
      <c r="J130" s="35">
        <v>17880</v>
      </c>
      <c r="K130" s="35">
        <v>17980</v>
      </c>
      <c r="L130" s="35">
        <v>17910</v>
      </c>
      <c r="M130" s="36">
        <v>17920</v>
      </c>
    </row>
    <row r="131" spans="1:13" x14ac:dyDescent="0.15">
      <c r="A131" s="5"/>
      <c r="B131" s="37" t="s">
        <v>62</v>
      </c>
      <c r="C131" s="38"/>
      <c r="D131" s="39"/>
      <c r="E131" s="40"/>
      <c r="F131" s="41" t="s">
        <v>10</v>
      </c>
      <c r="G131" s="42">
        <v>11071</v>
      </c>
      <c r="H131" s="43">
        <v>10179</v>
      </c>
      <c r="I131" s="43">
        <v>11513</v>
      </c>
      <c r="J131" s="43">
        <v>8983</v>
      </c>
      <c r="K131" s="43">
        <v>11135</v>
      </c>
      <c r="L131" s="43">
        <v>15542</v>
      </c>
      <c r="M131" s="44">
        <v>15689</v>
      </c>
    </row>
    <row r="132" spans="1:13" x14ac:dyDescent="0.15">
      <c r="A132" s="5"/>
      <c r="B132" s="45" t="s">
        <v>0</v>
      </c>
      <c r="C132" s="3">
        <v>45691</v>
      </c>
      <c r="F132" s="46" t="s">
        <v>2</v>
      </c>
      <c r="G132" s="47">
        <v>3.75</v>
      </c>
      <c r="H132" s="48">
        <v>3.92</v>
      </c>
      <c r="I132" s="48">
        <v>3.78</v>
      </c>
      <c r="J132" s="48">
        <v>4.09</v>
      </c>
      <c r="K132" s="48">
        <v>3.92</v>
      </c>
      <c r="L132" s="48">
        <v>3.77</v>
      </c>
      <c r="M132" s="49">
        <v>3.69</v>
      </c>
    </row>
    <row r="133" spans="1:13" x14ac:dyDescent="0.15">
      <c r="A133" s="5"/>
      <c r="B133" s="45" t="s">
        <v>1</v>
      </c>
      <c r="C133" s="50">
        <v>16440</v>
      </c>
      <c r="D133" s="4" t="s">
        <v>15</v>
      </c>
      <c r="E133" s="50">
        <v>16670</v>
      </c>
      <c r="F133" s="46" t="s">
        <v>3</v>
      </c>
      <c r="G133" s="47">
        <v>100.2</v>
      </c>
      <c r="H133" s="48">
        <v>99.5</v>
      </c>
      <c r="I133" s="48">
        <v>100.1</v>
      </c>
      <c r="J133" s="48">
        <v>98.9</v>
      </c>
      <c r="K133" s="48">
        <v>99.6</v>
      </c>
      <c r="L133" s="48">
        <v>99.1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1966</v>
      </c>
      <c r="H134" s="71">
        <v>3358</v>
      </c>
      <c r="I134" s="71">
        <v>2438</v>
      </c>
      <c r="J134" s="71">
        <v>4074</v>
      </c>
      <c r="K134" s="71">
        <v>3520</v>
      </c>
      <c r="L134" s="71">
        <v>6311</v>
      </c>
      <c r="M134" s="87">
        <v>5032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1.3453639567383644</v>
      </c>
      <c r="H135" s="84">
        <f t="shared" ref="H135:M135" si="21">H131/H$4</f>
        <v>1.3181818181818181</v>
      </c>
      <c r="I135" s="84">
        <f t="shared" si="21"/>
        <v>1.4103883376209727</v>
      </c>
      <c r="J135" s="84">
        <f t="shared" si="21"/>
        <v>1.2572428271518545</v>
      </c>
      <c r="K135" s="84">
        <f t="shared" si="21"/>
        <v>1.3428605885190545</v>
      </c>
      <c r="L135" s="84">
        <f t="shared" si="21"/>
        <v>1.3576170510132775</v>
      </c>
      <c r="M135" s="85">
        <f t="shared" si="21"/>
        <v>1.3615377939772628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16440</v>
      </c>
      <c r="H136" s="53">
        <v>16660</v>
      </c>
      <c r="I136" s="53">
        <v>16370</v>
      </c>
      <c r="J136" s="53">
        <v>16650</v>
      </c>
      <c r="K136" s="53">
        <v>16710</v>
      </c>
      <c r="L136" s="53">
        <v>16700</v>
      </c>
      <c r="M136" s="54">
        <v>16670</v>
      </c>
    </row>
    <row r="137" spans="1:13" x14ac:dyDescent="0.15">
      <c r="A137" s="5"/>
      <c r="B137" s="16" t="s">
        <v>128</v>
      </c>
      <c r="C137" s="17"/>
      <c r="D137" s="18"/>
      <c r="E137" s="19"/>
      <c r="F137" s="20" t="s">
        <v>10</v>
      </c>
      <c r="G137" s="21">
        <v>7627</v>
      </c>
      <c r="H137" s="22">
        <v>6435</v>
      </c>
      <c r="I137" s="22">
        <v>7705</v>
      </c>
      <c r="J137" s="22">
        <v>5530</v>
      </c>
      <c r="K137" s="22">
        <v>6890</v>
      </c>
      <c r="L137" s="22">
        <v>10322</v>
      </c>
      <c r="M137" s="23">
        <v>11005</v>
      </c>
    </row>
    <row r="138" spans="1:13" x14ac:dyDescent="0.15">
      <c r="A138" s="5"/>
      <c r="B138" s="24" t="s">
        <v>0</v>
      </c>
      <c r="C138" s="25">
        <v>45964</v>
      </c>
      <c r="D138" s="26"/>
      <c r="E138" s="27"/>
      <c r="F138" s="28" t="s">
        <v>2</v>
      </c>
      <c r="G138" s="29">
        <v>3.9</v>
      </c>
      <c r="H138" s="30">
        <v>4.1399999999999997</v>
      </c>
      <c r="I138" s="30">
        <v>4.01</v>
      </c>
      <c r="J138" s="30">
        <v>4.26</v>
      </c>
      <c r="K138" s="30">
        <v>4.21</v>
      </c>
      <c r="L138" s="30">
        <v>3.92</v>
      </c>
      <c r="M138" s="31">
        <v>3.85</v>
      </c>
    </row>
    <row r="139" spans="1:13" x14ac:dyDescent="0.15">
      <c r="A139" s="5"/>
      <c r="B139" s="24" t="s">
        <v>1</v>
      </c>
      <c r="C139" s="32">
        <v>15120</v>
      </c>
      <c r="D139" s="26" t="s">
        <v>15</v>
      </c>
      <c r="E139" s="32">
        <v>15380</v>
      </c>
      <c r="F139" s="28" t="s">
        <v>3</v>
      </c>
      <c r="G139" s="29">
        <v>100.4</v>
      </c>
      <c r="H139" s="30">
        <v>99.8</v>
      </c>
      <c r="I139" s="30">
        <v>100</v>
      </c>
      <c r="J139" s="30">
        <v>99.6</v>
      </c>
      <c r="K139" s="30">
        <v>99.5</v>
      </c>
      <c r="L139" s="30">
        <v>99.5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1139</v>
      </c>
      <c r="H140" s="70">
        <v>1917</v>
      </c>
      <c r="I140" s="70">
        <v>1840</v>
      </c>
      <c r="J140" s="70">
        <v>1881</v>
      </c>
      <c r="K140" s="70">
        <v>2383</v>
      </c>
      <c r="L140" s="70">
        <v>3662</v>
      </c>
      <c r="M140" s="86">
        <v>3947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0.92684408798152873</v>
      </c>
      <c r="H141" s="81">
        <f t="shared" ref="H141:M141" si="22">H137/H$4</f>
        <v>0.83333333333333337</v>
      </c>
      <c r="I141" s="81">
        <f t="shared" si="22"/>
        <v>0.94389317652823712</v>
      </c>
      <c r="J141" s="81">
        <f t="shared" si="22"/>
        <v>0.77396780965710288</v>
      </c>
      <c r="K141" s="81">
        <f t="shared" si="22"/>
        <v>0.83092136999517607</v>
      </c>
      <c r="L141" s="81">
        <f t="shared" si="22"/>
        <v>0.90164220824598185</v>
      </c>
      <c r="M141" s="82">
        <f t="shared" si="22"/>
        <v>0.9550464288813677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15120</v>
      </c>
      <c r="H142" s="35">
        <v>15360</v>
      </c>
      <c r="I142" s="35">
        <v>15090</v>
      </c>
      <c r="J142" s="35">
        <v>15310</v>
      </c>
      <c r="K142" s="35">
        <v>15390</v>
      </c>
      <c r="L142" s="35">
        <v>15370</v>
      </c>
      <c r="M142" s="36">
        <v>15380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7919</v>
      </c>
      <c r="H143" s="43">
        <v>7560</v>
      </c>
      <c r="I143" s="43">
        <v>7458</v>
      </c>
      <c r="J143" s="43">
        <v>7024</v>
      </c>
      <c r="K143" s="43">
        <v>7942</v>
      </c>
      <c r="L143" s="43">
        <v>10870</v>
      </c>
      <c r="M143" s="44">
        <v>11452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3.85</v>
      </c>
      <c r="H144" s="48">
        <v>3.91</v>
      </c>
      <c r="I144" s="48">
        <v>3.91</v>
      </c>
      <c r="J144" s="48">
        <v>3.93</v>
      </c>
      <c r="K144" s="48">
        <v>3.93</v>
      </c>
      <c r="L144" s="48">
        <v>3.79</v>
      </c>
      <c r="M144" s="49">
        <v>3.75</v>
      </c>
    </row>
    <row r="145" spans="1:13" x14ac:dyDescent="0.15">
      <c r="A145" s="5"/>
      <c r="B145" s="45" t="s">
        <v>1</v>
      </c>
      <c r="C145" s="50">
        <v>8290</v>
      </c>
      <c r="D145" s="4" t="s">
        <v>15</v>
      </c>
      <c r="E145" s="50">
        <v>8440</v>
      </c>
      <c r="F145" s="46" t="s">
        <v>3</v>
      </c>
      <c r="G145" s="47">
        <v>98.6</v>
      </c>
      <c r="H145" s="48">
        <v>98.6</v>
      </c>
      <c r="I145" s="48">
        <v>98.5</v>
      </c>
      <c r="J145" s="48">
        <v>98.6</v>
      </c>
      <c r="K145" s="48">
        <v>98.4</v>
      </c>
      <c r="L145" s="48">
        <v>98.7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3893</v>
      </c>
      <c r="H146" s="71">
        <v>3852</v>
      </c>
      <c r="I146" s="71">
        <v>3797</v>
      </c>
      <c r="J146" s="71">
        <v>3579</v>
      </c>
      <c r="K146" s="71">
        <v>4336</v>
      </c>
      <c r="L146" s="71">
        <v>5330</v>
      </c>
      <c r="M146" s="87">
        <v>6407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0.96232835095394342</v>
      </c>
      <c r="H147" s="84">
        <f t="shared" ref="H147:M147" si="23">H143/H$4</f>
        <v>0.97902097902097907</v>
      </c>
      <c r="I147" s="84">
        <f t="shared" si="23"/>
        <v>0.91363469312752665</v>
      </c>
      <c r="J147" s="84">
        <f t="shared" si="23"/>
        <v>0.98306508047585728</v>
      </c>
      <c r="K147" s="84">
        <f t="shared" si="23"/>
        <v>0.95779064158224791</v>
      </c>
      <c r="L147" s="84">
        <f t="shared" si="23"/>
        <v>0.94951083158630334</v>
      </c>
      <c r="M147" s="85">
        <f t="shared" si="23"/>
        <v>0.9938384101362493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8290</v>
      </c>
      <c r="H148" s="53">
        <v>8450</v>
      </c>
      <c r="I148" s="53">
        <v>8200</v>
      </c>
      <c r="J148" s="53">
        <v>8400</v>
      </c>
      <c r="K148" s="53">
        <v>8420</v>
      </c>
      <c r="L148" s="53">
        <v>8450</v>
      </c>
      <c r="M148" s="54">
        <v>8440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8422</v>
      </c>
      <c r="H149" s="22">
        <v>9415</v>
      </c>
      <c r="I149" s="22">
        <v>8878</v>
      </c>
      <c r="J149" s="22">
        <v>7469</v>
      </c>
      <c r="K149" s="22">
        <v>9736</v>
      </c>
      <c r="L149" s="22">
        <v>13261</v>
      </c>
      <c r="M149" s="23">
        <v>13646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1.65</v>
      </c>
      <c r="H150" s="30">
        <v>1.62</v>
      </c>
      <c r="I150" s="30">
        <v>1.67</v>
      </c>
      <c r="J150" s="30">
        <v>1.81</v>
      </c>
      <c r="K150" s="30">
        <v>1.68</v>
      </c>
      <c r="L150" s="30">
        <v>1.58</v>
      </c>
      <c r="M150" s="31">
        <v>1.54</v>
      </c>
    </row>
    <row r="151" spans="1:13" x14ac:dyDescent="0.15">
      <c r="A151" s="5"/>
      <c r="B151" s="24" t="s">
        <v>1</v>
      </c>
      <c r="C151" s="32">
        <v>6840</v>
      </c>
      <c r="D151" s="26" t="s">
        <v>15</v>
      </c>
      <c r="E151" s="32">
        <v>6900</v>
      </c>
      <c r="F151" s="28" t="s">
        <v>3</v>
      </c>
      <c r="G151" s="29">
        <v>99.8</v>
      </c>
      <c r="H151" s="30">
        <v>99.9</v>
      </c>
      <c r="I151" s="30">
        <v>99.8</v>
      </c>
      <c r="J151" s="30">
        <v>99</v>
      </c>
      <c r="K151" s="30">
        <v>100</v>
      </c>
      <c r="L151" s="30">
        <v>99.5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1270</v>
      </c>
      <c r="H152" s="70">
        <v>1206</v>
      </c>
      <c r="I152" s="70">
        <v>1284</v>
      </c>
      <c r="J152" s="70">
        <v>2400</v>
      </c>
      <c r="K152" s="70">
        <v>1192</v>
      </c>
      <c r="L152" s="70">
        <v>2879</v>
      </c>
      <c r="M152" s="86">
        <v>2749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1.0234536395673837</v>
      </c>
      <c r="H153" s="81">
        <f t="shared" ref="H153:M153" si="24">H149/H$4</f>
        <v>1.2192437192437193</v>
      </c>
      <c r="I153" s="81">
        <f t="shared" si="24"/>
        <v>1.0875903466862673</v>
      </c>
      <c r="J153" s="81">
        <f t="shared" si="24"/>
        <v>1.0453463960811757</v>
      </c>
      <c r="K153" s="81">
        <f t="shared" si="24"/>
        <v>1.1741437530149541</v>
      </c>
      <c r="L153" s="81">
        <f t="shared" si="24"/>
        <v>1.1583682739343117</v>
      </c>
      <c r="M153" s="82">
        <f t="shared" si="24"/>
        <v>1.1842402152217304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6840</v>
      </c>
      <c r="H154" s="35">
        <v>6900</v>
      </c>
      <c r="I154" s="35">
        <v>6630</v>
      </c>
      <c r="J154" s="35">
        <v>6800</v>
      </c>
      <c r="K154" s="35">
        <v>6900</v>
      </c>
      <c r="L154" s="35">
        <v>6900</v>
      </c>
      <c r="M154" s="36">
        <v>6900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21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6"/>
  <dimension ref="A1:M268"/>
  <sheetViews>
    <sheetView showGridLines="0" zoomScale="85" zoomScaleNormal="85" workbookViewId="0">
      <pane ySplit="4" topLeftCell="A5" activePane="bottomLeft" state="frozen"/>
      <selection pane="bottomLeft" activeCell="P11" sqref="P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46083</v>
      </c>
      <c r="H3" s="11">
        <v>46084</v>
      </c>
      <c r="I3" s="11">
        <v>46085</v>
      </c>
      <c r="J3" s="11">
        <v>46086</v>
      </c>
      <c r="K3" s="11">
        <v>46087</v>
      </c>
      <c r="L3" s="11">
        <v>46088</v>
      </c>
      <c r="M3" s="12">
        <v>46089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7960</v>
      </c>
      <c r="H4" s="14">
        <v>10012</v>
      </c>
      <c r="I4" s="14">
        <v>8219</v>
      </c>
      <c r="J4" s="14">
        <v>8341</v>
      </c>
      <c r="K4" s="14">
        <v>8251</v>
      </c>
      <c r="L4" s="14">
        <v>12233</v>
      </c>
      <c r="M4" s="15">
        <v>11709</v>
      </c>
    </row>
    <row r="5" spans="1:13" x14ac:dyDescent="0.15">
      <c r="A5" s="5"/>
      <c r="B5" s="90" t="s">
        <v>157</v>
      </c>
      <c r="C5" s="91"/>
      <c r="D5" s="92"/>
      <c r="E5" s="93"/>
      <c r="F5" s="94" t="s">
        <v>10</v>
      </c>
      <c r="G5" s="118"/>
      <c r="H5" s="119">
        <v>19449</v>
      </c>
      <c r="I5" s="119">
        <v>17631</v>
      </c>
      <c r="J5" s="119">
        <v>16396</v>
      </c>
      <c r="K5" s="119">
        <v>16249</v>
      </c>
      <c r="L5" s="119">
        <v>19264</v>
      </c>
      <c r="M5" s="120">
        <v>17616</v>
      </c>
    </row>
    <row r="6" spans="1:13" x14ac:dyDescent="0.15">
      <c r="A6" s="5"/>
      <c r="B6" s="98" t="s">
        <v>0</v>
      </c>
      <c r="C6" s="99" t="s">
        <v>158</v>
      </c>
      <c r="D6" s="100"/>
      <c r="E6" s="117" t="s">
        <v>51</v>
      </c>
      <c r="F6" s="101" t="s">
        <v>2</v>
      </c>
      <c r="G6" s="121"/>
      <c r="H6" s="122">
        <v>1.83</v>
      </c>
      <c r="I6" s="122">
        <v>2.0299999999999998</v>
      </c>
      <c r="J6" s="122">
        <v>2.0699999999999998</v>
      </c>
      <c r="K6" s="122">
        <v>2.09</v>
      </c>
      <c r="L6" s="122">
        <v>1.79</v>
      </c>
      <c r="M6" s="123">
        <v>1.87</v>
      </c>
    </row>
    <row r="7" spans="1:13" x14ac:dyDescent="0.15">
      <c r="A7" s="5"/>
      <c r="B7" s="98" t="s">
        <v>1</v>
      </c>
      <c r="C7" s="105">
        <v>2250</v>
      </c>
      <c r="D7" s="100" t="s">
        <v>15</v>
      </c>
      <c r="E7" s="105">
        <v>3060</v>
      </c>
      <c r="F7" s="101" t="s">
        <v>3</v>
      </c>
      <c r="G7" s="121"/>
      <c r="H7" s="122">
        <v>99.8</v>
      </c>
      <c r="I7" s="122">
        <v>99.8</v>
      </c>
      <c r="J7" s="122">
        <v>99.6</v>
      </c>
      <c r="K7" s="122">
        <v>99.7</v>
      </c>
      <c r="L7" s="122">
        <v>99.8</v>
      </c>
      <c r="M7" s="123">
        <v>99.8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2973</v>
      </c>
      <c r="I8" s="125">
        <v>2576</v>
      </c>
      <c r="J8" s="125">
        <v>3325</v>
      </c>
      <c r="K8" s="125">
        <v>2743</v>
      </c>
      <c r="L8" s="125">
        <v>2695</v>
      </c>
      <c r="M8" s="130">
        <v>2445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1.9425689172992409</v>
      </c>
      <c r="I9" s="127">
        <f t="shared" si="0"/>
        <v>2.1451514782820293</v>
      </c>
      <c r="J9" s="127">
        <f t="shared" si="0"/>
        <v>1.9657115453782521</v>
      </c>
      <c r="K9" s="127">
        <f t="shared" si="0"/>
        <v>1.9693370500545389</v>
      </c>
      <c r="L9" s="127">
        <f t="shared" si="0"/>
        <v>1.574756805362544</v>
      </c>
      <c r="M9" s="128">
        <f t="shared" si="0"/>
        <v>1.5044837304637457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2250</v>
      </c>
      <c r="I10" s="115">
        <v>2650</v>
      </c>
      <c r="J10" s="115">
        <v>2950</v>
      </c>
      <c r="K10" s="115">
        <v>3040</v>
      </c>
      <c r="L10" s="115">
        <v>3060</v>
      </c>
      <c r="M10" s="116">
        <v>3060</v>
      </c>
    </row>
    <row r="11" spans="1:13" x14ac:dyDescent="0.15">
      <c r="A11" s="5"/>
      <c r="B11" s="90" t="s">
        <v>156</v>
      </c>
      <c r="C11" s="91"/>
      <c r="D11" s="92"/>
      <c r="E11" s="93"/>
      <c r="F11" s="94" t="s">
        <v>10</v>
      </c>
      <c r="G11" s="95"/>
      <c r="H11" s="96">
        <v>26455</v>
      </c>
      <c r="I11" s="96">
        <v>26432</v>
      </c>
      <c r="J11" s="96">
        <v>26015</v>
      </c>
      <c r="K11" s="96">
        <v>25718</v>
      </c>
      <c r="L11" s="96">
        <v>26728</v>
      </c>
      <c r="M11" s="97">
        <v>26154</v>
      </c>
    </row>
    <row r="12" spans="1:13" x14ac:dyDescent="0.15">
      <c r="A12" s="5"/>
      <c r="B12" s="98" t="s">
        <v>0</v>
      </c>
      <c r="C12" s="99" t="s">
        <v>158</v>
      </c>
      <c r="D12" s="100"/>
      <c r="E12" s="117" t="s">
        <v>51</v>
      </c>
      <c r="F12" s="101" t="s">
        <v>2</v>
      </c>
      <c r="G12" s="102"/>
      <c r="H12" s="103">
        <v>2.58</v>
      </c>
      <c r="I12" s="103">
        <v>2.85</v>
      </c>
      <c r="J12" s="103">
        <v>2.92</v>
      </c>
      <c r="K12" s="103">
        <v>2.96</v>
      </c>
      <c r="L12" s="103">
        <v>2.66</v>
      </c>
      <c r="M12" s="104">
        <v>2.69</v>
      </c>
    </row>
    <row r="13" spans="1:13" x14ac:dyDescent="0.15">
      <c r="A13" s="5"/>
      <c r="B13" s="98" t="s">
        <v>1</v>
      </c>
      <c r="C13" s="105">
        <v>12530</v>
      </c>
      <c r="D13" s="100" t="s">
        <v>15</v>
      </c>
      <c r="E13" s="105">
        <v>16810</v>
      </c>
      <c r="F13" s="101" t="s">
        <v>3</v>
      </c>
      <c r="G13" s="102"/>
      <c r="H13" s="103">
        <v>99.9</v>
      </c>
      <c r="I13" s="103">
        <v>99.2</v>
      </c>
      <c r="J13" s="103">
        <v>99.1</v>
      </c>
      <c r="K13" s="103">
        <v>99</v>
      </c>
      <c r="L13" s="103">
        <v>99.1</v>
      </c>
      <c r="M13" s="104">
        <v>99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4683</v>
      </c>
      <c r="I14" s="108">
        <v>8616</v>
      </c>
      <c r="J14" s="108">
        <v>9342</v>
      </c>
      <c r="K14" s="108">
        <v>9802</v>
      </c>
      <c r="L14" s="108">
        <v>9470</v>
      </c>
      <c r="M14" s="129">
        <v>9739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2.6423292049540552</v>
      </c>
      <c r="I15" s="111">
        <f t="shared" si="1"/>
        <v>3.2159630125319381</v>
      </c>
      <c r="J15" s="111">
        <f t="shared" si="1"/>
        <v>3.1189305838628463</v>
      </c>
      <c r="K15" s="111">
        <f t="shared" si="1"/>
        <v>3.1169555205429647</v>
      </c>
      <c r="L15" s="111">
        <f t="shared" si="1"/>
        <v>2.1849096705632305</v>
      </c>
      <c r="M15" s="112">
        <f t="shared" si="1"/>
        <v>2.2336664104534973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12530</v>
      </c>
      <c r="I16" s="115">
        <v>14510</v>
      </c>
      <c r="J16" s="115">
        <v>16150</v>
      </c>
      <c r="K16" s="115">
        <v>16670</v>
      </c>
      <c r="L16" s="115">
        <v>16790</v>
      </c>
      <c r="M16" s="116">
        <v>16810</v>
      </c>
    </row>
    <row r="17" spans="1:13" x14ac:dyDescent="0.15">
      <c r="A17" s="5"/>
      <c r="B17" s="16" t="s">
        <v>149</v>
      </c>
      <c r="C17" s="17"/>
      <c r="D17" s="18"/>
      <c r="E17" s="19"/>
      <c r="F17" s="20" t="s">
        <v>10</v>
      </c>
      <c r="G17" s="21">
        <v>16797</v>
      </c>
      <c r="H17" s="22">
        <v>18931</v>
      </c>
      <c r="I17" s="22">
        <v>15567</v>
      </c>
      <c r="J17" s="22">
        <v>14686</v>
      </c>
      <c r="K17" s="22">
        <v>14681</v>
      </c>
      <c r="L17" s="22">
        <v>19684</v>
      </c>
      <c r="M17" s="23">
        <v>19110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3.46</v>
      </c>
      <c r="H18" s="30">
        <v>3.11</v>
      </c>
      <c r="I18" s="30">
        <v>3.51</v>
      </c>
      <c r="J18" s="30">
        <v>3.46</v>
      </c>
      <c r="K18" s="30">
        <v>3.5</v>
      </c>
      <c r="L18" s="30">
        <v>3.14</v>
      </c>
      <c r="M18" s="31">
        <v>3.14</v>
      </c>
    </row>
    <row r="19" spans="1:13" x14ac:dyDescent="0.15">
      <c r="A19" s="5"/>
      <c r="B19" s="24" t="s">
        <v>1</v>
      </c>
      <c r="C19" s="32">
        <v>6360</v>
      </c>
      <c r="D19" s="26" t="s">
        <v>15</v>
      </c>
      <c r="E19" s="32">
        <v>7290</v>
      </c>
      <c r="F19" s="28" t="s">
        <v>3</v>
      </c>
      <c r="G19" s="29">
        <v>98.5</v>
      </c>
      <c r="H19" s="30">
        <v>99.1</v>
      </c>
      <c r="I19" s="30">
        <v>97.9</v>
      </c>
      <c r="J19" s="30">
        <v>98.3</v>
      </c>
      <c r="K19" s="30">
        <v>98.6</v>
      </c>
      <c r="L19" s="30">
        <v>98.3</v>
      </c>
      <c r="M19" s="31">
        <v>98.4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8845</v>
      </c>
      <c r="H20" s="70">
        <v>6927</v>
      </c>
      <c r="I20" s="70">
        <v>9979</v>
      </c>
      <c r="J20" s="70">
        <v>8073</v>
      </c>
      <c r="K20" s="70">
        <v>7419</v>
      </c>
      <c r="L20" s="70">
        <v>10511</v>
      </c>
      <c r="M20" s="86">
        <v>9925</v>
      </c>
    </row>
    <row r="21" spans="1:13" x14ac:dyDescent="0.15">
      <c r="A21" s="5"/>
      <c r="B21" s="24"/>
      <c r="C21" s="32"/>
      <c r="D21" s="26"/>
      <c r="E21" s="32"/>
      <c r="F21" s="56" t="s">
        <v>29</v>
      </c>
      <c r="G21" s="74">
        <f>G17/G$4</f>
        <v>2.1101758793969849</v>
      </c>
      <c r="H21" s="75">
        <f t="shared" ref="H21:M21" si="2">H17/H$4</f>
        <v>1.890831002796644</v>
      </c>
      <c r="I21" s="75">
        <f t="shared" si="2"/>
        <v>1.8940260372308066</v>
      </c>
      <c r="J21" s="75">
        <f t="shared" si="2"/>
        <v>1.760700155856612</v>
      </c>
      <c r="K21" s="75">
        <f t="shared" si="2"/>
        <v>1.7792994788510483</v>
      </c>
      <c r="L21" s="75">
        <f t="shared" si="2"/>
        <v>1.6090901659445762</v>
      </c>
      <c r="M21" s="76">
        <f t="shared" si="2"/>
        <v>1.6320778888034846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6360</v>
      </c>
      <c r="H22" s="35">
        <v>6930</v>
      </c>
      <c r="I22" s="35">
        <v>6830</v>
      </c>
      <c r="J22" s="35">
        <v>7080</v>
      </c>
      <c r="K22" s="35">
        <v>7220</v>
      </c>
      <c r="L22" s="35">
        <v>7260</v>
      </c>
      <c r="M22" s="36">
        <v>7290</v>
      </c>
    </row>
    <row r="23" spans="1:13" x14ac:dyDescent="0.15">
      <c r="A23" s="5"/>
      <c r="B23" s="37" t="s">
        <v>150</v>
      </c>
      <c r="C23" s="38"/>
      <c r="D23" s="39"/>
      <c r="E23" s="40"/>
      <c r="F23" s="41" t="s">
        <v>10</v>
      </c>
      <c r="G23" s="42">
        <v>15705</v>
      </c>
      <c r="H23" s="43">
        <v>17906</v>
      </c>
      <c r="I23" s="43">
        <v>14649</v>
      </c>
      <c r="J23" s="43">
        <v>13539</v>
      </c>
      <c r="K23" s="43">
        <v>13931</v>
      </c>
      <c r="L23" s="43">
        <v>18943</v>
      </c>
      <c r="M23" s="44">
        <v>18133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3.39</v>
      </c>
      <c r="H24" s="48">
        <v>3.02</v>
      </c>
      <c r="I24" s="48">
        <v>3.37</v>
      </c>
      <c r="J24" s="48">
        <v>3.45</v>
      </c>
      <c r="K24" s="48">
        <v>3.41</v>
      </c>
      <c r="L24" s="48">
        <v>3.04</v>
      </c>
      <c r="M24" s="49">
        <v>3.04</v>
      </c>
    </row>
    <row r="25" spans="1:13" x14ac:dyDescent="0.15">
      <c r="A25" s="5"/>
      <c r="B25" s="45" t="s">
        <v>1</v>
      </c>
      <c r="C25" s="50">
        <v>3850</v>
      </c>
      <c r="D25" s="4" t="s">
        <v>15</v>
      </c>
      <c r="E25" s="50">
        <v>4370</v>
      </c>
      <c r="F25" s="46" t="s">
        <v>3</v>
      </c>
      <c r="G25" s="47">
        <v>98.1</v>
      </c>
      <c r="H25" s="48">
        <v>99.5</v>
      </c>
      <c r="I25" s="48">
        <v>99</v>
      </c>
      <c r="J25" s="48">
        <v>98.4</v>
      </c>
      <c r="K25" s="48">
        <v>98.5</v>
      </c>
      <c r="L25" s="48">
        <v>98.7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9223</v>
      </c>
      <c r="H26" s="71">
        <v>5195</v>
      </c>
      <c r="I26" s="71">
        <v>5757</v>
      </c>
      <c r="J26" s="71">
        <v>7329</v>
      </c>
      <c r="K26" s="71">
        <v>7009</v>
      </c>
      <c r="L26" s="71">
        <v>8429</v>
      </c>
      <c r="M26" s="87">
        <v>7966</v>
      </c>
    </row>
    <row r="27" spans="1:13" x14ac:dyDescent="0.15">
      <c r="A27" s="5"/>
      <c r="B27" s="45"/>
      <c r="C27" s="50"/>
      <c r="E27" s="50"/>
      <c r="F27" s="55" t="s">
        <v>28</v>
      </c>
      <c r="G27" s="77">
        <f>G23/G$4</f>
        <v>1.9729899497487438</v>
      </c>
      <c r="H27" s="78">
        <f t="shared" ref="H27:M27" si="3">H23/H$4</f>
        <v>1.7884538553735518</v>
      </c>
      <c r="I27" s="78">
        <f t="shared" si="3"/>
        <v>1.7823336172283732</v>
      </c>
      <c r="J27" s="78">
        <f t="shared" si="3"/>
        <v>1.6231866682651961</v>
      </c>
      <c r="K27" s="78">
        <f t="shared" si="3"/>
        <v>1.6884014058901951</v>
      </c>
      <c r="L27" s="78">
        <f t="shared" si="3"/>
        <v>1.5485163083462765</v>
      </c>
      <c r="M27" s="79">
        <f t="shared" si="3"/>
        <v>1.5486377999829191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3850</v>
      </c>
      <c r="H28" s="53">
        <v>4190</v>
      </c>
      <c r="I28" s="53">
        <v>4120</v>
      </c>
      <c r="J28" s="53">
        <v>4250</v>
      </c>
      <c r="K28" s="53">
        <v>4330</v>
      </c>
      <c r="L28" s="53">
        <v>4360</v>
      </c>
      <c r="M28" s="54">
        <v>4370</v>
      </c>
    </row>
    <row r="29" spans="1:13" x14ac:dyDescent="0.15">
      <c r="A29" s="5"/>
      <c r="B29" s="16" t="s">
        <v>151</v>
      </c>
      <c r="C29" s="17"/>
      <c r="D29" s="18"/>
      <c r="E29" s="19"/>
      <c r="F29" s="20" t="s">
        <v>10</v>
      </c>
      <c r="G29" s="21">
        <v>6927</v>
      </c>
      <c r="H29" s="22">
        <v>8857</v>
      </c>
      <c r="I29" s="22">
        <v>5885</v>
      </c>
      <c r="J29" s="22">
        <v>5104</v>
      </c>
      <c r="K29" s="22">
        <v>5229</v>
      </c>
      <c r="L29" s="22">
        <v>9833</v>
      </c>
      <c r="M29" s="23">
        <v>9287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4.63</v>
      </c>
      <c r="H30" s="30">
        <v>4.37</v>
      </c>
      <c r="I30" s="30">
        <v>4.7300000000000004</v>
      </c>
      <c r="J30" s="30">
        <v>4.66</v>
      </c>
      <c r="K30" s="30">
        <v>4.6399999999999997</v>
      </c>
      <c r="L30" s="30">
        <v>4.4000000000000004</v>
      </c>
      <c r="M30" s="31">
        <v>4.3600000000000003</v>
      </c>
    </row>
    <row r="31" spans="1:13" x14ac:dyDescent="0.15">
      <c r="A31" s="5"/>
      <c r="B31" s="24" t="s">
        <v>1</v>
      </c>
      <c r="C31" s="32">
        <v>3510</v>
      </c>
      <c r="D31" s="26" t="s">
        <v>15</v>
      </c>
      <c r="E31" s="32">
        <v>4010</v>
      </c>
      <c r="F31" s="28" t="s">
        <v>3</v>
      </c>
      <c r="G31" s="29">
        <v>97.8</v>
      </c>
      <c r="H31" s="30">
        <v>98.2</v>
      </c>
      <c r="I31" s="30">
        <v>98</v>
      </c>
      <c r="J31" s="30">
        <v>97.4</v>
      </c>
      <c r="K31" s="30">
        <v>97.6</v>
      </c>
      <c r="L31" s="30">
        <v>97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5081</v>
      </c>
      <c r="H32" s="70">
        <v>5406</v>
      </c>
      <c r="I32" s="70">
        <v>4036</v>
      </c>
      <c r="J32" s="70">
        <v>4081</v>
      </c>
      <c r="K32" s="70">
        <v>4026</v>
      </c>
      <c r="L32" s="70">
        <v>8518</v>
      </c>
      <c r="M32" s="86">
        <v>5039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0.87022613065326637</v>
      </c>
      <c r="H33" s="81">
        <f t="shared" ref="H33:M33" si="4">H29/H$4</f>
        <v>0.88463843387934482</v>
      </c>
      <c r="I33" s="81">
        <f t="shared" si="4"/>
        <v>0.71602384718335566</v>
      </c>
      <c r="J33" s="81">
        <f t="shared" si="4"/>
        <v>0.61191703632657957</v>
      </c>
      <c r="K33" s="81">
        <f t="shared" si="4"/>
        <v>0.63374136468306874</v>
      </c>
      <c r="L33" s="81">
        <f t="shared" si="4"/>
        <v>0.80380936810267312</v>
      </c>
      <c r="M33" s="82">
        <f t="shared" si="4"/>
        <v>0.79315056793919203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3510</v>
      </c>
      <c r="H34" s="35">
        <v>3810</v>
      </c>
      <c r="I34" s="35">
        <v>3710</v>
      </c>
      <c r="J34" s="35">
        <v>3850</v>
      </c>
      <c r="K34" s="35">
        <v>3950</v>
      </c>
      <c r="L34" s="35">
        <v>4000</v>
      </c>
      <c r="M34" s="36">
        <v>4010</v>
      </c>
    </row>
    <row r="35" spans="1:13" x14ac:dyDescent="0.15">
      <c r="A35" s="5"/>
      <c r="B35" s="37" t="s">
        <v>152</v>
      </c>
      <c r="C35" s="38"/>
      <c r="D35" s="39"/>
      <c r="E35" s="40"/>
      <c r="F35" s="41" t="s">
        <v>10</v>
      </c>
      <c r="G35" s="42">
        <v>11325</v>
      </c>
      <c r="H35" s="43">
        <v>12204</v>
      </c>
      <c r="I35" s="43">
        <v>10534</v>
      </c>
      <c r="J35" s="43">
        <v>9992</v>
      </c>
      <c r="K35" s="43">
        <v>10532</v>
      </c>
      <c r="L35" s="43">
        <v>14400</v>
      </c>
      <c r="M35" s="44">
        <v>13202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1.88</v>
      </c>
      <c r="H36" s="48">
        <v>1.73</v>
      </c>
      <c r="I36" s="48">
        <v>1.88</v>
      </c>
      <c r="J36" s="48">
        <v>1.88</v>
      </c>
      <c r="K36" s="48">
        <v>1.87</v>
      </c>
      <c r="L36" s="48">
        <v>1.66</v>
      </c>
      <c r="M36" s="49">
        <v>1.7</v>
      </c>
    </row>
    <row r="37" spans="1:13" x14ac:dyDescent="0.15">
      <c r="A37" s="5"/>
      <c r="B37" s="45" t="s">
        <v>1</v>
      </c>
      <c r="C37" s="50">
        <v>4370</v>
      </c>
      <c r="D37" s="4" t="s">
        <v>15</v>
      </c>
      <c r="E37" s="50">
        <v>5090</v>
      </c>
      <c r="F37" s="46" t="s">
        <v>3</v>
      </c>
      <c r="G37" s="47">
        <v>99</v>
      </c>
      <c r="H37" s="48">
        <v>99.5</v>
      </c>
      <c r="I37" s="48">
        <v>99.2</v>
      </c>
      <c r="J37" s="48">
        <v>99.3</v>
      </c>
      <c r="K37" s="48">
        <v>99.3</v>
      </c>
      <c r="L37" s="48">
        <v>99.4</v>
      </c>
      <c r="M37" s="49">
        <v>99.3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3381</v>
      </c>
      <c r="H38" s="71">
        <v>2427</v>
      </c>
      <c r="I38" s="71">
        <v>2780</v>
      </c>
      <c r="J38" s="71">
        <v>2399</v>
      </c>
      <c r="K38" s="71">
        <v>2590</v>
      </c>
      <c r="L38" s="71">
        <v>3217</v>
      </c>
      <c r="M38" s="87">
        <v>3025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1.4227386934673367</v>
      </c>
      <c r="H39" s="84">
        <f t="shared" ref="H39:M39" si="5">H35/H$4</f>
        <v>1.2189372752696763</v>
      </c>
      <c r="I39" s="84">
        <f t="shared" si="5"/>
        <v>1.2816644360627814</v>
      </c>
      <c r="J39" s="84">
        <f t="shared" si="5"/>
        <v>1.1979378971346362</v>
      </c>
      <c r="K39" s="84">
        <f t="shared" si="5"/>
        <v>1.2764513392316084</v>
      </c>
      <c r="L39" s="84">
        <f t="shared" si="5"/>
        <v>1.1771437913839615</v>
      </c>
      <c r="M39" s="85">
        <f t="shared" si="5"/>
        <v>1.1275087539499531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4370</v>
      </c>
      <c r="H40" s="53">
        <v>4740</v>
      </c>
      <c r="I40" s="53">
        <v>4740</v>
      </c>
      <c r="J40" s="53">
        <v>4910</v>
      </c>
      <c r="K40" s="53">
        <v>5030</v>
      </c>
      <c r="L40" s="53">
        <v>5090</v>
      </c>
      <c r="M40" s="54">
        <v>5090</v>
      </c>
    </row>
    <row r="41" spans="1:13" x14ac:dyDescent="0.15">
      <c r="A41" s="5"/>
      <c r="B41" s="16" t="s">
        <v>153</v>
      </c>
      <c r="C41" s="17"/>
      <c r="D41" s="18"/>
      <c r="E41" s="19"/>
      <c r="F41" s="20" t="s">
        <v>10</v>
      </c>
      <c r="G41" s="21">
        <v>8631</v>
      </c>
      <c r="H41" s="22">
        <v>10294</v>
      </c>
      <c r="I41" s="22">
        <v>7463</v>
      </c>
      <c r="J41" s="22">
        <v>6612</v>
      </c>
      <c r="K41" s="22">
        <v>6440</v>
      </c>
      <c r="L41" s="22">
        <v>11345</v>
      </c>
      <c r="M41" s="23">
        <v>10864</v>
      </c>
    </row>
    <row r="42" spans="1:13" x14ac:dyDescent="0.15">
      <c r="A42" s="5"/>
      <c r="B42" s="24" t="s">
        <v>0</v>
      </c>
      <c r="C42" s="25">
        <v>46055</v>
      </c>
      <c r="D42" s="26"/>
      <c r="E42" s="27"/>
      <c r="F42" s="28" t="s">
        <v>2</v>
      </c>
      <c r="G42" s="29">
        <v>3.69</v>
      </c>
      <c r="H42" s="30">
        <v>3.51</v>
      </c>
      <c r="I42" s="30">
        <v>3.73</v>
      </c>
      <c r="J42" s="30">
        <v>3.78</v>
      </c>
      <c r="K42" s="30">
        <v>3.72</v>
      </c>
      <c r="L42" s="30">
        <v>3.44</v>
      </c>
      <c r="M42" s="31">
        <v>3.48</v>
      </c>
    </row>
    <row r="43" spans="1:13" x14ac:dyDescent="0.15">
      <c r="A43" s="5"/>
      <c r="B43" s="24" t="s">
        <v>1</v>
      </c>
      <c r="C43" s="32">
        <v>1880</v>
      </c>
      <c r="D43" s="26" t="s">
        <v>15</v>
      </c>
      <c r="E43" s="32">
        <v>2190</v>
      </c>
      <c r="F43" s="28" t="s">
        <v>3</v>
      </c>
      <c r="G43" s="29">
        <v>97.4</v>
      </c>
      <c r="H43" s="30">
        <v>97.8</v>
      </c>
      <c r="I43" s="30">
        <v>97.5</v>
      </c>
      <c r="J43" s="30">
        <v>97</v>
      </c>
      <c r="K43" s="30">
        <v>97.6</v>
      </c>
      <c r="L43" s="30">
        <v>98.4</v>
      </c>
      <c r="M43" s="31">
        <v>97.4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6443</v>
      </c>
      <c r="H44" s="70">
        <v>6625</v>
      </c>
      <c r="I44" s="70">
        <v>5468</v>
      </c>
      <c r="J44" s="70">
        <v>5404</v>
      </c>
      <c r="K44" s="70">
        <v>4560</v>
      </c>
      <c r="L44" s="70">
        <v>6097</v>
      </c>
      <c r="M44" s="86">
        <v>7897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1.0842964824120602</v>
      </c>
      <c r="H45" s="81">
        <f t="shared" ref="H45:M45" si="6">H41/H$4</f>
        <v>1.0281662005593288</v>
      </c>
      <c r="I45" s="81">
        <f t="shared" si="6"/>
        <v>0.90801800705681956</v>
      </c>
      <c r="J45" s="81">
        <f t="shared" si="6"/>
        <v>0.79271070615034167</v>
      </c>
      <c r="K45" s="81">
        <f t="shared" si="6"/>
        <v>0.78051145315719306</v>
      </c>
      <c r="L45" s="81">
        <f t="shared" si="6"/>
        <v>0.92740946619798903</v>
      </c>
      <c r="M45" s="82">
        <f t="shared" si="6"/>
        <v>0.9278332906311384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1880</v>
      </c>
      <c r="H46" s="35">
        <v>2100</v>
      </c>
      <c r="I46" s="35">
        <v>2030</v>
      </c>
      <c r="J46" s="35">
        <v>2090</v>
      </c>
      <c r="K46" s="35">
        <v>2150</v>
      </c>
      <c r="L46" s="35">
        <v>2170</v>
      </c>
      <c r="M46" s="36">
        <v>2190</v>
      </c>
    </row>
    <row r="47" spans="1:13" x14ac:dyDescent="0.15">
      <c r="A47" s="5"/>
      <c r="B47" s="37" t="s">
        <v>154</v>
      </c>
      <c r="C47" s="38"/>
      <c r="D47" s="39"/>
      <c r="E47" s="40"/>
      <c r="F47" s="41" t="s">
        <v>10</v>
      </c>
      <c r="G47" s="42">
        <v>21069</v>
      </c>
      <c r="H47" s="43">
        <v>21237</v>
      </c>
      <c r="I47" s="43">
        <v>20500</v>
      </c>
      <c r="J47" s="43">
        <v>19873</v>
      </c>
      <c r="K47" s="43">
        <v>20212</v>
      </c>
      <c r="L47" s="43">
        <v>23220</v>
      </c>
      <c r="M47" s="44">
        <v>22568</v>
      </c>
    </row>
    <row r="48" spans="1:13" x14ac:dyDescent="0.15">
      <c r="A48" s="5"/>
      <c r="B48" s="45" t="s">
        <v>0</v>
      </c>
      <c r="C48" s="3">
        <v>46055</v>
      </c>
      <c r="F48" s="46" t="s">
        <v>2</v>
      </c>
      <c r="G48" s="47">
        <v>1.62</v>
      </c>
      <c r="H48" s="48">
        <v>1.51</v>
      </c>
      <c r="I48" s="48">
        <v>1.59</v>
      </c>
      <c r="J48" s="48">
        <v>1.62</v>
      </c>
      <c r="K48" s="48">
        <v>1.62</v>
      </c>
      <c r="L48" s="48">
        <v>1.41</v>
      </c>
      <c r="M48" s="49">
        <v>1.38</v>
      </c>
    </row>
    <row r="49" spans="1:13" x14ac:dyDescent="0.15">
      <c r="A49" s="5"/>
      <c r="B49" s="45" t="s">
        <v>1</v>
      </c>
      <c r="C49" s="50">
        <v>730</v>
      </c>
      <c r="D49" s="4" t="s">
        <v>15</v>
      </c>
      <c r="E49" s="50">
        <v>800</v>
      </c>
      <c r="F49" s="46" t="s">
        <v>3</v>
      </c>
      <c r="G49" s="47">
        <v>100</v>
      </c>
      <c r="H49" s="48">
        <v>100.4</v>
      </c>
      <c r="I49" s="48">
        <v>100.6</v>
      </c>
      <c r="J49" s="48">
        <v>100.8</v>
      </c>
      <c r="K49" s="48">
        <v>100.5</v>
      </c>
      <c r="L49" s="48">
        <v>100.3</v>
      </c>
      <c r="M49" s="49">
        <v>100.7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2028</v>
      </c>
      <c r="H50" s="61">
        <v>153</v>
      </c>
      <c r="I50" s="61">
        <v>-534</v>
      </c>
      <c r="J50" s="71">
        <v>-1332</v>
      </c>
      <c r="K50" s="61">
        <v>-217</v>
      </c>
      <c r="L50" s="61">
        <v>402</v>
      </c>
      <c r="M50" s="87">
        <v>-1627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2.646859296482412</v>
      </c>
      <c r="H51" s="84">
        <f t="shared" ref="H51:M51" si="7">H47/H$4</f>
        <v>2.121154614462645</v>
      </c>
      <c r="I51" s="84">
        <f t="shared" si="7"/>
        <v>2.4942207081153427</v>
      </c>
      <c r="J51" s="84">
        <f t="shared" si="7"/>
        <v>2.3825680374055866</v>
      </c>
      <c r="K51" s="84">
        <f t="shared" si="7"/>
        <v>2.4496424675796873</v>
      </c>
      <c r="L51" s="84">
        <f t="shared" si="7"/>
        <v>1.8981443636066377</v>
      </c>
      <c r="M51" s="85">
        <f t="shared" si="7"/>
        <v>1.9274062686822102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730</v>
      </c>
      <c r="H52" s="53">
        <v>780</v>
      </c>
      <c r="I52" s="53">
        <v>760</v>
      </c>
      <c r="J52" s="53">
        <v>790</v>
      </c>
      <c r="K52" s="53">
        <v>800</v>
      </c>
      <c r="L52" s="53">
        <v>800</v>
      </c>
      <c r="M52" s="54">
        <v>800</v>
      </c>
    </row>
    <row r="53" spans="1:13" x14ac:dyDescent="0.15">
      <c r="A53" s="5"/>
      <c r="B53" s="16" t="s">
        <v>145</v>
      </c>
      <c r="C53" s="17"/>
      <c r="D53" s="18"/>
      <c r="E53" s="19"/>
      <c r="F53" s="20" t="s">
        <v>10</v>
      </c>
      <c r="G53" s="21">
        <v>12907</v>
      </c>
      <c r="H53" s="22">
        <v>16104</v>
      </c>
      <c r="I53" s="22">
        <v>12436</v>
      </c>
      <c r="J53" s="22">
        <v>11913</v>
      </c>
      <c r="K53" s="22">
        <v>11965</v>
      </c>
      <c r="L53" s="22">
        <v>17937</v>
      </c>
      <c r="M53" s="23">
        <v>16582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3.65</v>
      </c>
      <c r="H54" s="30">
        <v>3.29</v>
      </c>
      <c r="I54" s="30">
        <v>3.65</v>
      </c>
      <c r="J54" s="30">
        <v>3.62</v>
      </c>
      <c r="K54" s="30">
        <v>3.63</v>
      </c>
      <c r="L54" s="30">
        <v>3.28</v>
      </c>
      <c r="M54" s="31">
        <v>3.4</v>
      </c>
    </row>
    <row r="55" spans="1:13" x14ac:dyDescent="0.15">
      <c r="A55" s="5"/>
      <c r="B55" s="24" t="s">
        <v>1</v>
      </c>
      <c r="C55" s="32">
        <v>20300</v>
      </c>
      <c r="D55" s="26" t="s">
        <v>15</v>
      </c>
      <c r="E55" s="32">
        <v>22870</v>
      </c>
      <c r="F55" s="28" t="s">
        <v>3</v>
      </c>
      <c r="G55" s="29">
        <v>99.3</v>
      </c>
      <c r="H55" s="30">
        <v>100.3</v>
      </c>
      <c r="I55" s="30">
        <v>99.5</v>
      </c>
      <c r="J55" s="30">
        <v>100</v>
      </c>
      <c r="K55" s="30">
        <v>99.8</v>
      </c>
      <c r="L55" s="30">
        <v>99.9</v>
      </c>
      <c r="M55" s="31">
        <v>99.4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4707</v>
      </c>
      <c r="H56" s="70">
        <v>2181</v>
      </c>
      <c r="I56" s="70">
        <v>3968</v>
      </c>
      <c r="J56" s="70">
        <v>2450</v>
      </c>
      <c r="K56" s="70">
        <v>3111</v>
      </c>
      <c r="L56" s="70">
        <v>3848</v>
      </c>
      <c r="M56" s="86">
        <v>5360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1.6214824120603015</v>
      </c>
      <c r="H57" s="81">
        <f t="shared" ref="H57:M57" si="8">H53/H$4</f>
        <v>1.6084698361965641</v>
      </c>
      <c r="I57" s="81">
        <f t="shared" si="8"/>
        <v>1.5130794500547511</v>
      </c>
      <c r="J57" s="81">
        <f t="shared" si="8"/>
        <v>1.428246013667426</v>
      </c>
      <c r="K57" s="81">
        <f t="shared" si="8"/>
        <v>1.4501272573021451</v>
      </c>
      <c r="L57" s="81">
        <f t="shared" si="8"/>
        <v>1.4662797351426469</v>
      </c>
      <c r="M57" s="82">
        <f t="shared" si="8"/>
        <v>1.4161755914253993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20300</v>
      </c>
      <c r="H58" s="35">
        <v>21780</v>
      </c>
      <c r="I58" s="35">
        <v>21530</v>
      </c>
      <c r="J58" s="35">
        <v>22210</v>
      </c>
      <c r="K58" s="35">
        <v>22680</v>
      </c>
      <c r="L58" s="35">
        <v>22830</v>
      </c>
      <c r="M58" s="36">
        <v>22870</v>
      </c>
    </row>
    <row r="59" spans="1:13" x14ac:dyDescent="0.15">
      <c r="A59" s="5"/>
      <c r="B59" s="37" t="s">
        <v>146</v>
      </c>
      <c r="C59" s="38"/>
      <c r="D59" s="39"/>
      <c r="E59" s="40"/>
      <c r="F59" s="41" t="s">
        <v>10</v>
      </c>
      <c r="G59" s="42">
        <v>8520</v>
      </c>
      <c r="H59" s="43">
        <v>10609</v>
      </c>
      <c r="I59" s="43">
        <v>8227</v>
      </c>
      <c r="J59" s="43">
        <v>7864</v>
      </c>
      <c r="K59" s="43">
        <v>7823</v>
      </c>
      <c r="L59" s="43">
        <v>13114</v>
      </c>
      <c r="M59" s="44">
        <v>12836</v>
      </c>
    </row>
    <row r="60" spans="1:13" x14ac:dyDescent="0.15">
      <c r="A60" s="5"/>
      <c r="B60" s="45" t="s">
        <v>0</v>
      </c>
      <c r="C60" s="3">
        <v>46027</v>
      </c>
      <c r="F60" s="46" t="s">
        <v>2</v>
      </c>
      <c r="G60" s="47">
        <v>3.68</v>
      </c>
      <c r="H60" s="48">
        <v>3.5</v>
      </c>
      <c r="I60" s="48">
        <v>3.74</v>
      </c>
      <c r="J60" s="48">
        <v>3.66</v>
      </c>
      <c r="K60" s="48">
        <v>3.69</v>
      </c>
      <c r="L60" s="48">
        <v>3.45</v>
      </c>
      <c r="M60" s="49">
        <v>3.44</v>
      </c>
    </row>
    <row r="61" spans="1:13" x14ac:dyDescent="0.15">
      <c r="A61" s="5"/>
      <c r="B61" s="45" t="s">
        <v>1</v>
      </c>
      <c r="C61" s="50">
        <v>7220</v>
      </c>
      <c r="D61" s="4" t="s">
        <v>15</v>
      </c>
      <c r="E61" s="50">
        <v>8110</v>
      </c>
      <c r="F61" s="46" t="s">
        <v>3</v>
      </c>
      <c r="G61" s="47">
        <v>98.9</v>
      </c>
      <c r="H61" s="48">
        <v>99.4</v>
      </c>
      <c r="I61" s="48">
        <v>99.3</v>
      </c>
      <c r="J61" s="48">
        <v>99.2</v>
      </c>
      <c r="K61" s="48">
        <v>99</v>
      </c>
      <c r="L61" s="48">
        <v>99.2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3868</v>
      </c>
      <c r="H62" s="71">
        <v>3637</v>
      </c>
      <c r="I62" s="71">
        <v>3124</v>
      </c>
      <c r="J62" s="71">
        <v>2977</v>
      </c>
      <c r="K62" s="71">
        <v>3356</v>
      </c>
      <c r="L62" s="71">
        <v>4966</v>
      </c>
      <c r="M62" s="87">
        <v>5463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1.0703517587939699</v>
      </c>
      <c r="H63" s="84">
        <f t="shared" ref="H63:M63" si="9">H59/H$4</f>
        <v>1.0596284458649621</v>
      </c>
      <c r="I63" s="84">
        <f t="shared" si="9"/>
        <v>1.0009733544226791</v>
      </c>
      <c r="J63" s="84">
        <f t="shared" si="9"/>
        <v>0.94281261239659508</v>
      </c>
      <c r="K63" s="84">
        <f t="shared" si="9"/>
        <v>0.94812749969700638</v>
      </c>
      <c r="L63" s="84">
        <f t="shared" si="9"/>
        <v>1.0720183111256438</v>
      </c>
      <c r="M63" s="85">
        <f t="shared" si="9"/>
        <v>1.0962507472884107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7220</v>
      </c>
      <c r="H64" s="53">
        <v>7700</v>
      </c>
      <c r="I64" s="53">
        <v>7620</v>
      </c>
      <c r="J64" s="53">
        <v>7830</v>
      </c>
      <c r="K64" s="53">
        <v>7990</v>
      </c>
      <c r="L64" s="53">
        <v>8110</v>
      </c>
      <c r="M64" s="54">
        <v>8110</v>
      </c>
    </row>
    <row r="65" spans="1:13" x14ac:dyDescent="0.15">
      <c r="A65" s="5"/>
      <c r="B65" s="16" t="s">
        <v>147</v>
      </c>
      <c r="C65" s="17"/>
      <c r="D65" s="18"/>
      <c r="E65" s="19"/>
      <c r="F65" s="20" t="s">
        <v>10</v>
      </c>
      <c r="G65" s="21">
        <v>10529</v>
      </c>
      <c r="H65" s="22">
        <v>12761</v>
      </c>
      <c r="I65" s="22">
        <v>10574</v>
      </c>
      <c r="J65" s="22">
        <v>10762</v>
      </c>
      <c r="K65" s="22">
        <v>11240</v>
      </c>
      <c r="L65" s="22">
        <v>16098</v>
      </c>
      <c r="M65" s="23">
        <v>15662</v>
      </c>
    </row>
    <row r="66" spans="1:13" x14ac:dyDescent="0.15">
      <c r="A66" s="5"/>
      <c r="B66" s="24" t="s">
        <v>0</v>
      </c>
      <c r="C66" s="25">
        <v>46027</v>
      </c>
      <c r="D66" s="26"/>
      <c r="E66" s="27"/>
      <c r="F66" s="28" t="s">
        <v>2</v>
      </c>
      <c r="G66" s="29">
        <v>2</v>
      </c>
      <c r="H66" s="30">
        <v>1.75</v>
      </c>
      <c r="I66" s="30">
        <v>1.97</v>
      </c>
      <c r="J66" s="30">
        <v>1.92</v>
      </c>
      <c r="K66" s="30">
        <v>1.88</v>
      </c>
      <c r="L66" s="30">
        <v>1.71</v>
      </c>
      <c r="M66" s="31">
        <v>1.72</v>
      </c>
    </row>
    <row r="67" spans="1:13" x14ac:dyDescent="0.15">
      <c r="A67" s="5"/>
      <c r="B67" s="24" t="s">
        <v>1</v>
      </c>
      <c r="C67" s="32">
        <v>3520</v>
      </c>
      <c r="D67" s="26" t="s">
        <v>15</v>
      </c>
      <c r="E67" s="32">
        <v>4270</v>
      </c>
      <c r="F67" s="28" t="s">
        <v>3</v>
      </c>
      <c r="G67" s="29">
        <v>99.4</v>
      </c>
      <c r="H67" s="30">
        <v>100.2</v>
      </c>
      <c r="I67" s="30">
        <v>99.5</v>
      </c>
      <c r="J67" s="30">
        <v>99.7</v>
      </c>
      <c r="K67" s="30">
        <v>100</v>
      </c>
      <c r="L67" s="30">
        <v>99.7</v>
      </c>
      <c r="M67" s="31">
        <v>99.8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2735</v>
      </c>
      <c r="H68" s="70">
        <v>1046</v>
      </c>
      <c r="I68" s="70">
        <v>2568</v>
      </c>
      <c r="J68" s="70">
        <v>2103</v>
      </c>
      <c r="K68" s="70">
        <v>1631</v>
      </c>
      <c r="L68" s="70">
        <v>3059</v>
      </c>
      <c r="M68" s="86">
        <v>2547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1.3227386934673366</v>
      </c>
      <c r="H69" s="81">
        <f t="shared" ref="H69:M69" si="10">H65/H$4</f>
        <v>1.2745705153815421</v>
      </c>
      <c r="I69" s="81">
        <f t="shared" si="10"/>
        <v>1.2865312081761771</v>
      </c>
      <c r="J69" s="81">
        <f t="shared" si="10"/>
        <v>1.2902529672701115</v>
      </c>
      <c r="K69" s="81">
        <f t="shared" si="10"/>
        <v>1.3622591201066538</v>
      </c>
      <c r="L69" s="81">
        <f t="shared" si="10"/>
        <v>1.3159486634513202</v>
      </c>
      <c r="M69" s="82">
        <f t="shared" si="10"/>
        <v>1.3376035528226151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3520</v>
      </c>
      <c r="H70" s="35">
        <v>3940</v>
      </c>
      <c r="I70" s="35">
        <v>3980</v>
      </c>
      <c r="J70" s="35">
        <v>4120</v>
      </c>
      <c r="K70" s="35">
        <v>4270</v>
      </c>
      <c r="L70" s="35">
        <v>4260</v>
      </c>
      <c r="M70" s="36">
        <v>4270</v>
      </c>
    </row>
    <row r="71" spans="1:13" x14ac:dyDescent="0.15">
      <c r="A71" s="5"/>
      <c r="B71" s="37" t="s">
        <v>140</v>
      </c>
      <c r="C71" s="38"/>
      <c r="D71" s="39"/>
      <c r="E71" s="40"/>
      <c r="F71" s="41" t="s">
        <v>10</v>
      </c>
      <c r="G71" s="42">
        <v>6529</v>
      </c>
      <c r="H71" s="43">
        <v>7872</v>
      </c>
      <c r="I71" s="43">
        <v>6380</v>
      </c>
      <c r="J71" s="43">
        <v>6064</v>
      </c>
      <c r="K71" s="43">
        <v>6369</v>
      </c>
      <c r="L71" s="43">
        <v>10353</v>
      </c>
      <c r="M71" s="44">
        <v>10498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4.4000000000000004</v>
      </c>
      <c r="H72" s="48">
        <v>4.29</v>
      </c>
      <c r="I72" s="48">
        <v>4.38</v>
      </c>
      <c r="J72" s="48">
        <v>4.4000000000000004</v>
      </c>
      <c r="K72" s="48">
        <v>4.37</v>
      </c>
      <c r="L72" s="48">
        <v>4.16</v>
      </c>
      <c r="M72" s="49">
        <v>4.17</v>
      </c>
    </row>
    <row r="73" spans="1:13" x14ac:dyDescent="0.15">
      <c r="A73" s="5"/>
      <c r="B73" s="45" t="s">
        <v>1</v>
      </c>
      <c r="C73" s="50">
        <v>9520</v>
      </c>
      <c r="D73" s="4" t="s">
        <v>15</v>
      </c>
      <c r="E73" s="50">
        <v>10880</v>
      </c>
      <c r="F73" s="46" t="s">
        <v>3</v>
      </c>
      <c r="G73" s="47">
        <v>99.2</v>
      </c>
      <c r="H73" s="48">
        <v>99.1</v>
      </c>
      <c r="I73" s="48">
        <v>99.7</v>
      </c>
      <c r="J73" s="48">
        <v>99.2</v>
      </c>
      <c r="K73" s="48">
        <v>99.1</v>
      </c>
      <c r="L73" s="48">
        <v>99.5</v>
      </c>
      <c r="M73" s="49">
        <v>99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2686</v>
      </c>
      <c r="H74" s="71">
        <v>3325</v>
      </c>
      <c r="I74" s="71">
        <v>1986</v>
      </c>
      <c r="J74" s="71">
        <v>2516</v>
      </c>
      <c r="K74" s="71">
        <v>2712</v>
      </c>
      <c r="L74" s="71">
        <v>3536</v>
      </c>
      <c r="M74" s="87">
        <v>4668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0.82022613065326633</v>
      </c>
      <c r="H75" s="84">
        <f t="shared" ref="H75:M75" si="11">H71/H$4</f>
        <v>0.78625649220934879</v>
      </c>
      <c r="I75" s="84">
        <f t="shared" si="11"/>
        <v>0.77625015208662851</v>
      </c>
      <c r="J75" s="84">
        <f t="shared" si="11"/>
        <v>0.72701114974223713</v>
      </c>
      <c r="K75" s="84">
        <f t="shared" si="11"/>
        <v>0.77190643558356564</v>
      </c>
      <c r="L75" s="84">
        <f t="shared" si="11"/>
        <v>0.84631733834709388</v>
      </c>
      <c r="M75" s="85">
        <f t="shared" si="11"/>
        <v>0.89657528396959607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9520</v>
      </c>
      <c r="H76" s="53">
        <v>10360</v>
      </c>
      <c r="I76" s="53">
        <v>10090</v>
      </c>
      <c r="J76" s="53">
        <v>10530</v>
      </c>
      <c r="K76" s="53">
        <v>10790</v>
      </c>
      <c r="L76" s="53">
        <v>10880</v>
      </c>
      <c r="M76" s="54">
        <v>10880</v>
      </c>
    </row>
    <row r="77" spans="1:13" x14ac:dyDescent="0.15">
      <c r="A77" s="5"/>
      <c r="B77" s="16" t="s">
        <v>141</v>
      </c>
      <c r="C77" s="17"/>
      <c r="D77" s="18"/>
      <c r="E77" s="19"/>
      <c r="F77" s="20" t="s">
        <v>10</v>
      </c>
      <c r="G77" s="21">
        <v>5172</v>
      </c>
      <c r="H77" s="22">
        <v>7017</v>
      </c>
      <c r="I77" s="22">
        <v>4880</v>
      </c>
      <c r="J77" s="22">
        <v>4619</v>
      </c>
      <c r="K77" s="22">
        <v>4740</v>
      </c>
      <c r="L77" s="22">
        <v>8662</v>
      </c>
      <c r="M77" s="23">
        <v>8286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3.42</v>
      </c>
      <c r="H78" s="30">
        <v>3.23</v>
      </c>
      <c r="I78" s="30">
        <v>3.5</v>
      </c>
      <c r="J78" s="30">
        <v>3.45</v>
      </c>
      <c r="K78" s="30">
        <v>3.5</v>
      </c>
      <c r="L78" s="30">
        <v>3.11</v>
      </c>
      <c r="M78" s="31">
        <v>3.17</v>
      </c>
    </row>
    <row r="79" spans="1:13" x14ac:dyDescent="0.15">
      <c r="A79" s="5"/>
      <c r="B79" s="24" t="s">
        <v>1</v>
      </c>
      <c r="C79" s="32">
        <v>4370</v>
      </c>
      <c r="D79" s="26" t="s">
        <v>15</v>
      </c>
      <c r="E79" s="32">
        <v>4820</v>
      </c>
      <c r="F79" s="28" t="s">
        <v>3</v>
      </c>
      <c r="G79" s="29">
        <v>98.1</v>
      </c>
      <c r="H79" s="30">
        <v>98.4</v>
      </c>
      <c r="I79" s="30">
        <v>98</v>
      </c>
      <c r="J79" s="30">
        <v>97.7</v>
      </c>
      <c r="K79" s="30">
        <v>97.2</v>
      </c>
      <c r="L79" s="30">
        <v>98.4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2991</v>
      </c>
      <c r="H80" s="70">
        <v>3559</v>
      </c>
      <c r="I80" s="70">
        <v>2985</v>
      </c>
      <c r="J80" s="70">
        <v>3056</v>
      </c>
      <c r="K80" s="70">
        <v>3665</v>
      </c>
      <c r="L80" s="70">
        <v>4436</v>
      </c>
      <c r="M80" s="86">
        <v>4848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0.64974874371859292</v>
      </c>
      <c r="H81" s="81">
        <f t="shared" ref="H81:M81" si="12">H77/H$4</f>
        <v>0.70085896923691571</v>
      </c>
      <c r="I81" s="81">
        <f t="shared" si="12"/>
        <v>0.59374619783428639</v>
      </c>
      <c r="J81" s="81">
        <f t="shared" si="12"/>
        <v>0.55377053111137753</v>
      </c>
      <c r="K81" s="81">
        <f t="shared" si="12"/>
        <v>0.57447582111259243</v>
      </c>
      <c r="L81" s="81">
        <f t="shared" si="12"/>
        <v>0.70808468895610233</v>
      </c>
      <c r="M81" s="82">
        <f t="shared" si="12"/>
        <v>0.70766077376377146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4370</v>
      </c>
      <c r="H82" s="35">
        <v>4590</v>
      </c>
      <c r="I82" s="35">
        <v>4410</v>
      </c>
      <c r="J82" s="35">
        <v>4610</v>
      </c>
      <c r="K82" s="35">
        <v>4700</v>
      </c>
      <c r="L82" s="35">
        <v>4790</v>
      </c>
      <c r="M82" s="36">
        <v>4820</v>
      </c>
    </row>
    <row r="83" spans="1:13" x14ac:dyDescent="0.15">
      <c r="A83" s="5"/>
      <c r="B83" s="37" t="s">
        <v>142</v>
      </c>
      <c r="C83" s="38"/>
      <c r="D83" s="39"/>
      <c r="E83" s="40"/>
      <c r="F83" s="41" t="s">
        <v>10</v>
      </c>
      <c r="G83" s="42">
        <v>8474</v>
      </c>
      <c r="H83" s="43">
        <v>10650</v>
      </c>
      <c r="I83" s="43">
        <v>7464</v>
      </c>
      <c r="J83" s="43">
        <v>6964</v>
      </c>
      <c r="K83" s="43">
        <v>6971</v>
      </c>
      <c r="L83" s="43">
        <v>11807</v>
      </c>
      <c r="M83" s="44">
        <v>11453</v>
      </c>
    </row>
    <row r="84" spans="1:13" x14ac:dyDescent="0.15">
      <c r="A84" s="5"/>
      <c r="B84" s="45" t="s">
        <v>0</v>
      </c>
      <c r="C84" s="3">
        <v>46013</v>
      </c>
      <c r="F84" s="46" t="s">
        <v>2</v>
      </c>
      <c r="G84" s="47">
        <v>3.55</v>
      </c>
      <c r="H84" s="48">
        <v>3.33</v>
      </c>
      <c r="I84" s="48">
        <v>3.61</v>
      </c>
      <c r="J84" s="48">
        <v>3.61</v>
      </c>
      <c r="K84" s="48">
        <v>3.58</v>
      </c>
      <c r="L84" s="48">
        <v>3.37</v>
      </c>
      <c r="M84" s="49">
        <v>3.3</v>
      </c>
    </row>
    <row r="85" spans="1:13" x14ac:dyDescent="0.15">
      <c r="A85" s="5"/>
      <c r="B85" s="45" t="s">
        <v>1</v>
      </c>
      <c r="C85" s="50">
        <v>2590</v>
      </c>
      <c r="D85" s="4" t="s">
        <v>15</v>
      </c>
      <c r="E85" s="50">
        <v>3070</v>
      </c>
      <c r="F85" s="46" t="s">
        <v>3</v>
      </c>
      <c r="G85" s="47">
        <v>98</v>
      </c>
      <c r="H85" s="48">
        <v>98.6</v>
      </c>
      <c r="I85" s="48">
        <v>98.8</v>
      </c>
      <c r="J85" s="48">
        <v>98.7</v>
      </c>
      <c r="K85" s="48">
        <v>98.9</v>
      </c>
      <c r="L85" s="48">
        <v>98.5</v>
      </c>
      <c r="M85" s="49">
        <v>99.1</v>
      </c>
    </row>
    <row r="86" spans="1:13" x14ac:dyDescent="0.15">
      <c r="A86" s="5"/>
      <c r="B86" s="45"/>
      <c r="C86" s="50"/>
      <c r="E86" s="50"/>
      <c r="F86" s="55" t="s">
        <v>20</v>
      </c>
      <c r="G86" s="89">
        <v>5205</v>
      </c>
      <c r="H86" s="71">
        <v>4950</v>
      </c>
      <c r="I86" s="71">
        <v>3387</v>
      </c>
      <c r="J86" s="71">
        <v>3364</v>
      </c>
      <c r="K86" s="71">
        <v>2932</v>
      </c>
      <c r="L86" s="71">
        <v>5972</v>
      </c>
      <c r="M86" s="87">
        <v>4272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1.0645728643216081</v>
      </c>
      <c r="H87" s="84">
        <f t="shared" ref="H87:M87" si="13">H83/H$4</f>
        <v>1.0637235317618858</v>
      </c>
      <c r="I87" s="84">
        <f t="shared" si="13"/>
        <v>0.90813967635965442</v>
      </c>
      <c r="J87" s="84">
        <f t="shared" si="13"/>
        <v>0.83491188106941616</v>
      </c>
      <c r="K87" s="84">
        <f t="shared" si="13"/>
        <v>0.84486728881347717</v>
      </c>
      <c r="L87" s="84">
        <f t="shared" si="13"/>
        <v>0.96517616283822449</v>
      </c>
      <c r="M87" s="85">
        <f t="shared" si="13"/>
        <v>0.97813647621487743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2590</v>
      </c>
      <c r="H88" s="53">
        <v>2880</v>
      </c>
      <c r="I88" s="53">
        <v>2840</v>
      </c>
      <c r="J88" s="53">
        <v>2940</v>
      </c>
      <c r="K88" s="53">
        <v>3000</v>
      </c>
      <c r="L88" s="53">
        <v>3050</v>
      </c>
      <c r="M88" s="54">
        <v>3070</v>
      </c>
    </row>
    <row r="89" spans="1:13" x14ac:dyDescent="0.15">
      <c r="A89" s="5"/>
      <c r="B89" s="16" t="s">
        <v>143</v>
      </c>
      <c r="C89" s="17"/>
      <c r="D89" s="18"/>
      <c r="E89" s="19"/>
      <c r="F89" s="20" t="s">
        <v>10</v>
      </c>
      <c r="G89" s="21">
        <v>8974</v>
      </c>
      <c r="H89" s="22">
        <v>10522</v>
      </c>
      <c r="I89" s="22">
        <v>8985</v>
      </c>
      <c r="J89" s="22">
        <v>8746</v>
      </c>
      <c r="K89" s="22">
        <v>8791</v>
      </c>
      <c r="L89" s="22">
        <v>12866</v>
      </c>
      <c r="M89" s="23">
        <v>12470</v>
      </c>
    </row>
    <row r="90" spans="1:13" x14ac:dyDescent="0.15">
      <c r="A90" s="5"/>
      <c r="B90" s="24" t="s">
        <v>0</v>
      </c>
      <c r="C90" s="25">
        <v>46013</v>
      </c>
      <c r="D90" s="26"/>
      <c r="E90" s="27"/>
      <c r="F90" s="28" t="s">
        <v>2</v>
      </c>
      <c r="G90" s="29">
        <v>2.1</v>
      </c>
      <c r="H90" s="30">
        <v>1.95</v>
      </c>
      <c r="I90" s="30">
        <v>2.16</v>
      </c>
      <c r="J90" s="30">
        <v>2.17</v>
      </c>
      <c r="K90" s="30">
        <v>2.11</v>
      </c>
      <c r="L90" s="30">
        <v>1.91</v>
      </c>
      <c r="M90" s="31">
        <v>1.9</v>
      </c>
    </row>
    <row r="91" spans="1:13" x14ac:dyDescent="0.15">
      <c r="A91" s="5"/>
      <c r="B91" s="24" t="s">
        <v>1</v>
      </c>
      <c r="C91" s="32">
        <v>980</v>
      </c>
      <c r="D91" s="26" t="s">
        <v>15</v>
      </c>
      <c r="E91" s="32">
        <v>1220</v>
      </c>
      <c r="F91" s="28" t="s">
        <v>3</v>
      </c>
      <c r="G91" s="29">
        <v>99.5</v>
      </c>
      <c r="H91" s="30">
        <v>99.3</v>
      </c>
      <c r="I91" s="30">
        <v>98.8</v>
      </c>
      <c r="J91" s="30">
        <v>98.8</v>
      </c>
      <c r="K91" s="30">
        <v>99.2</v>
      </c>
      <c r="L91" s="30">
        <v>99</v>
      </c>
      <c r="M91" s="31">
        <v>99.7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2018</v>
      </c>
      <c r="H92" s="70">
        <v>2644</v>
      </c>
      <c r="I92" s="70">
        <v>3208</v>
      </c>
      <c r="J92" s="70">
        <v>3141</v>
      </c>
      <c r="K92" s="70">
        <v>2350</v>
      </c>
      <c r="L92" s="70">
        <v>4022</v>
      </c>
      <c r="M92" s="86">
        <v>2093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1.1273869346733669</v>
      </c>
      <c r="H93" s="81">
        <f t="shared" ref="H93:M93" si="14">H89/H$4</f>
        <v>1.0509388733519776</v>
      </c>
      <c r="I93" s="81">
        <f t="shared" si="14"/>
        <v>1.0931986859715295</v>
      </c>
      <c r="J93" s="81">
        <f t="shared" si="14"/>
        <v>1.0485553290972305</v>
      </c>
      <c r="K93" s="81">
        <f t="shared" si="14"/>
        <v>1.0654466125318143</v>
      </c>
      <c r="L93" s="81">
        <f t="shared" si="14"/>
        <v>1.05174527916292</v>
      </c>
      <c r="M93" s="82">
        <f t="shared" si="14"/>
        <v>1.0649927406268682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980</v>
      </c>
      <c r="H94" s="35">
        <v>1130</v>
      </c>
      <c r="I94" s="35">
        <v>1140</v>
      </c>
      <c r="J94" s="35">
        <v>1160</v>
      </c>
      <c r="K94" s="35">
        <v>1190</v>
      </c>
      <c r="L94" s="35">
        <v>1230</v>
      </c>
      <c r="M94" s="36">
        <v>1220</v>
      </c>
    </row>
    <row r="95" spans="1:13" x14ac:dyDescent="0.15">
      <c r="A95" s="5"/>
      <c r="B95" s="37" t="s">
        <v>136</v>
      </c>
      <c r="C95" s="38"/>
      <c r="D95" s="39"/>
      <c r="E95" s="40"/>
      <c r="F95" s="41" t="s">
        <v>10</v>
      </c>
      <c r="G95" s="42">
        <v>9122</v>
      </c>
      <c r="H95" s="43">
        <v>13196</v>
      </c>
      <c r="I95" s="43">
        <v>8310</v>
      </c>
      <c r="J95" s="43">
        <v>8003</v>
      </c>
      <c r="K95" s="43">
        <v>8183</v>
      </c>
      <c r="L95" s="43">
        <v>14269</v>
      </c>
      <c r="M95" s="44">
        <v>13712</v>
      </c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3.22</v>
      </c>
      <c r="H96" s="48">
        <v>2.76</v>
      </c>
      <c r="I96" s="48">
        <v>3.28</v>
      </c>
      <c r="J96" s="48">
        <v>3.27</v>
      </c>
      <c r="K96" s="48">
        <v>3.22</v>
      </c>
      <c r="L96" s="48">
        <v>2.95</v>
      </c>
      <c r="M96" s="49">
        <v>3</v>
      </c>
    </row>
    <row r="97" spans="1:13" x14ac:dyDescent="0.15">
      <c r="A97" s="5"/>
      <c r="B97" s="45" t="s">
        <v>1</v>
      </c>
      <c r="C97" s="50">
        <v>5840</v>
      </c>
      <c r="D97" s="4" t="s">
        <v>15</v>
      </c>
      <c r="E97" s="50">
        <v>6610</v>
      </c>
      <c r="F97" s="46" t="s">
        <v>3</v>
      </c>
      <c r="G97" s="47">
        <v>99.2</v>
      </c>
      <c r="H97" s="48">
        <v>101.2</v>
      </c>
      <c r="I97" s="48">
        <v>99.2</v>
      </c>
      <c r="J97" s="48">
        <v>99.3</v>
      </c>
      <c r="K97" s="48">
        <v>99.3</v>
      </c>
      <c r="L97" s="48">
        <v>99.2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3257</v>
      </c>
      <c r="H98" s="71">
        <v>-1195</v>
      </c>
      <c r="I98" s="71">
        <v>2878</v>
      </c>
      <c r="J98" s="71">
        <v>2642</v>
      </c>
      <c r="K98" s="71">
        <v>2747</v>
      </c>
      <c r="L98" s="71">
        <v>4844</v>
      </c>
      <c r="M98" s="87">
        <v>5142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1.1459798994974875</v>
      </c>
      <c r="H99" s="84">
        <f t="shared" ref="H99:M99" si="15">H95/H$4</f>
        <v>1.3180183779464643</v>
      </c>
      <c r="I99" s="84">
        <f t="shared" si="15"/>
        <v>1.0110719065579754</v>
      </c>
      <c r="J99" s="84">
        <f t="shared" si="15"/>
        <v>0.95947728090157058</v>
      </c>
      <c r="K99" s="84">
        <f t="shared" si="15"/>
        <v>0.99175857471821594</v>
      </c>
      <c r="L99" s="84">
        <f t="shared" si="15"/>
        <v>1.1664350527262324</v>
      </c>
      <c r="M99" s="85">
        <f t="shared" si="15"/>
        <v>1.1710649927406269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5840</v>
      </c>
      <c r="H100" s="53">
        <v>6330</v>
      </c>
      <c r="I100" s="53">
        <v>6210</v>
      </c>
      <c r="J100" s="53">
        <v>6390</v>
      </c>
      <c r="K100" s="53">
        <v>6500</v>
      </c>
      <c r="L100" s="53">
        <v>6600</v>
      </c>
      <c r="M100" s="54">
        <v>6610</v>
      </c>
    </row>
    <row r="101" spans="1:13" x14ac:dyDescent="0.15">
      <c r="A101" s="5"/>
      <c r="B101" s="16" t="s">
        <v>137</v>
      </c>
      <c r="C101" s="17"/>
      <c r="D101" s="18"/>
      <c r="E101" s="19"/>
      <c r="F101" s="20" t="s">
        <v>10</v>
      </c>
      <c r="G101" s="21">
        <v>6653</v>
      </c>
      <c r="H101" s="22">
        <v>8280</v>
      </c>
      <c r="I101" s="22">
        <v>6293</v>
      </c>
      <c r="J101" s="22">
        <v>5855</v>
      </c>
      <c r="K101" s="22">
        <v>6289</v>
      </c>
      <c r="L101" s="22">
        <v>11389</v>
      </c>
      <c r="M101" s="23">
        <v>10114</v>
      </c>
    </row>
    <row r="102" spans="1:13" x14ac:dyDescent="0.15">
      <c r="A102" s="5"/>
      <c r="B102" s="24" t="s">
        <v>0</v>
      </c>
      <c r="C102" s="25">
        <v>45999</v>
      </c>
      <c r="D102" s="26"/>
      <c r="E102" s="27"/>
      <c r="F102" s="28" t="s">
        <v>2</v>
      </c>
      <c r="G102" s="29">
        <v>4.32</v>
      </c>
      <c r="H102" s="30">
        <v>3.97</v>
      </c>
      <c r="I102" s="30">
        <v>4.5</v>
      </c>
      <c r="J102" s="30">
        <v>4.2</v>
      </c>
      <c r="K102" s="30">
        <v>4.3600000000000003</v>
      </c>
      <c r="L102" s="30">
        <v>3.93</v>
      </c>
      <c r="M102" s="31">
        <v>4.03</v>
      </c>
    </row>
    <row r="103" spans="1:13" x14ac:dyDescent="0.15">
      <c r="A103" s="5"/>
      <c r="B103" s="24" t="s">
        <v>1</v>
      </c>
      <c r="C103" s="32">
        <v>720</v>
      </c>
      <c r="D103" s="26" t="s">
        <v>15</v>
      </c>
      <c r="E103" s="32">
        <v>790</v>
      </c>
      <c r="F103" s="28" t="s">
        <v>3</v>
      </c>
      <c r="G103" s="29">
        <v>97.9</v>
      </c>
      <c r="H103" s="30">
        <v>99.5</v>
      </c>
      <c r="I103" s="30">
        <v>97</v>
      </c>
      <c r="J103" s="30">
        <v>98.7</v>
      </c>
      <c r="K103" s="30">
        <v>99.5</v>
      </c>
      <c r="L103" s="30">
        <v>98.7</v>
      </c>
      <c r="M103" s="31">
        <v>98.2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4565</v>
      </c>
      <c r="H104" s="70">
        <v>2680</v>
      </c>
      <c r="I104" s="70">
        <v>5446</v>
      </c>
      <c r="J104" s="70">
        <v>2940</v>
      </c>
      <c r="K104" s="70">
        <v>2213</v>
      </c>
      <c r="L104" s="70">
        <v>5525</v>
      </c>
      <c r="M104" s="86">
        <v>6000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0.83580402010050248</v>
      </c>
      <c r="H105" s="81">
        <f t="shared" ref="H105:M105" si="16">H101/H$4</f>
        <v>0.8270075908909309</v>
      </c>
      <c r="I105" s="81">
        <f t="shared" si="16"/>
        <v>0.76566492273999265</v>
      </c>
      <c r="J105" s="81">
        <f t="shared" si="16"/>
        <v>0.7019542021340367</v>
      </c>
      <c r="K105" s="81">
        <f t="shared" si="16"/>
        <v>0.76221064113440795</v>
      </c>
      <c r="L105" s="81">
        <f t="shared" si="16"/>
        <v>0.93100629444944005</v>
      </c>
      <c r="M105" s="82">
        <f t="shared" si="16"/>
        <v>0.86377999829191221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720</v>
      </c>
      <c r="H106" s="35">
        <v>780</v>
      </c>
      <c r="I106" s="35">
        <v>740</v>
      </c>
      <c r="J106" s="35">
        <v>750</v>
      </c>
      <c r="K106" s="35">
        <v>780</v>
      </c>
      <c r="L106" s="35">
        <v>790</v>
      </c>
      <c r="M106" s="36">
        <v>790</v>
      </c>
    </row>
    <row r="107" spans="1:13" x14ac:dyDescent="0.15">
      <c r="A107" s="5"/>
      <c r="B107" s="37" t="s">
        <v>138</v>
      </c>
      <c r="C107" s="38"/>
      <c r="D107" s="39"/>
      <c r="E107" s="40"/>
      <c r="F107" s="41" t="s">
        <v>10</v>
      </c>
      <c r="G107" s="42">
        <v>5391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45999</v>
      </c>
      <c r="F108" s="46" t="s">
        <v>2</v>
      </c>
      <c r="G108" s="47">
        <v>3.4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310</v>
      </c>
      <c r="D109" s="4" t="s">
        <v>15</v>
      </c>
      <c r="E109" s="50"/>
      <c r="F109" s="46" t="s">
        <v>3</v>
      </c>
      <c r="G109" s="47">
        <v>99.2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1970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0.67726130653266337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310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134</v>
      </c>
      <c r="C113" s="17"/>
      <c r="D113" s="18"/>
      <c r="E113" s="19"/>
      <c r="F113" s="20" t="s">
        <v>10</v>
      </c>
      <c r="G113" s="21">
        <v>4126</v>
      </c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45992</v>
      </c>
      <c r="D114" s="26"/>
      <c r="E114" s="27"/>
      <c r="F114" s="28" t="s">
        <v>2</v>
      </c>
      <c r="G114" s="29">
        <v>3.91</v>
      </c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710</v>
      </c>
      <c r="D115" s="26" t="s">
        <v>15</v>
      </c>
      <c r="E115" s="32"/>
      <c r="F115" s="28" t="s">
        <v>3</v>
      </c>
      <c r="G115" s="29">
        <v>99.8</v>
      </c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1212</v>
      </c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0.51834170854271355</v>
      </c>
      <c r="H117" s="81">
        <f t="shared" ref="H117:M117" si="18">H113/H$4</f>
        <v>0</v>
      </c>
      <c r="I117" s="81">
        <f t="shared" si="18"/>
        <v>0</v>
      </c>
      <c r="J117" s="81">
        <f t="shared" si="18"/>
        <v>0</v>
      </c>
      <c r="K117" s="81">
        <f t="shared" si="18"/>
        <v>0</v>
      </c>
      <c r="L117" s="81">
        <f t="shared" si="18"/>
        <v>0</v>
      </c>
      <c r="M117" s="82">
        <f t="shared" si="18"/>
        <v>0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710</v>
      </c>
      <c r="H118" s="35"/>
      <c r="I118" s="35"/>
      <c r="J118" s="35"/>
      <c r="K118" s="35"/>
      <c r="L118" s="35"/>
      <c r="M118" s="36"/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12285</v>
      </c>
      <c r="H119" s="43">
        <v>14380</v>
      </c>
      <c r="I119" s="43">
        <v>12542</v>
      </c>
      <c r="J119" s="43">
        <v>13997</v>
      </c>
      <c r="K119" s="43">
        <v>12472</v>
      </c>
      <c r="L119" s="43">
        <v>16457</v>
      </c>
      <c r="M119" s="44">
        <v>15860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1.84</v>
      </c>
      <c r="H120" s="48">
        <v>1.68</v>
      </c>
      <c r="I120" s="48">
        <v>1.83</v>
      </c>
      <c r="J120" s="48">
        <v>1.71</v>
      </c>
      <c r="K120" s="48">
        <v>1.83</v>
      </c>
      <c r="L120" s="48">
        <v>1.67</v>
      </c>
      <c r="M120" s="49">
        <v>1.68</v>
      </c>
    </row>
    <row r="121" spans="1:13" x14ac:dyDescent="0.15">
      <c r="A121" s="5"/>
      <c r="B121" s="45" t="s">
        <v>1</v>
      </c>
      <c r="C121" s="50">
        <v>29120</v>
      </c>
      <c r="D121" s="4" t="s">
        <v>15</v>
      </c>
      <c r="E121" s="50">
        <v>33100</v>
      </c>
      <c r="F121" s="46" t="s">
        <v>3</v>
      </c>
      <c r="G121" s="47">
        <v>99.2</v>
      </c>
      <c r="H121" s="48">
        <v>99.8</v>
      </c>
      <c r="I121" s="48">
        <v>99.3</v>
      </c>
      <c r="J121" s="48">
        <v>99.9</v>
      </c>
      <c r="K121" s="48">
        <v>99.4</v>
      </c>
      <c r="L121" s="48">
        <v>99.4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3491</v>
      </c>
      <c r="H122" s="71">
        <v>1882</v>
      </c>
      <c r="I122" s="71">
        <v>3233</v>
      </c>
      <c r="J122" s="71">
        <v>1619</v>
      </c>
      <c r="K122" s="71">
        <v>2942</v>
      </c>
      <c r="L122" s="71">
        <v>3682</v>
      </c>
      <c r="M122" s="87">
        <v>3861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1.5433417085427135</v>
      </c>
      <c r="H123" s="84">
        <f t="shared" ref="H123:M123" si="19">H119/H$4</f>
        <v>1.4362764682381142</v>
      </c>
      <c r="I123" s="84">
        <f t="shared" si="19"/>
        <v>1.5259763961552499</v>
      </c>
      <c r="J123" s="84">
        <f t="shared" si="19"/>
        <v>1.6780961515405826</v>
      </c>
      <c r="K123" s="84">
        <f t="shared" si="19"/>
        <v>1.5115743546236819</v>
      </c>
      <c r="L123" s="84">
        <f t="shared" si="19"/>
        <v>1.3452955121392953</v>
      </c>
      <c r="M123" s="85">
        <f t="shared" si="19"/>
        <v>1.3545136220001708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29120</v>
      </c>
      <c r="H124" s="53">
        <v>31020</v>
      </c>
      <c r="I124" s="53">
        <v>30740</v>
      </c>
      <c r="J124" s="53">
        <v>31860</v>
      </c>
      <c r="K124" s="53">
        <v>32730</v>
      </c>
      <c r="L124" s="53">
        <v>33030</v>
      </c>
      <c r="M124" s="54">
        <v>33100</v>
      </c>
    </row>
    <row r="125" spans="1:13" x14ac:dyDescent="0.15">
      <c r="A125" s="5"/>
      <c r="B125" s="16" t="s">
        <v>113</v>
      </c>
      <c r="C125" s="17"/>
      <c r="D125" s="18"/>
      <c r="E125" s="19"/>
      <c r="F125" s="20" t="s">
        <v>10</v>
      </c>
      <c r="G125" s="21">
        <v>9011</v>
      </c>
      <c r="H125" s="22">
        <v>10702</v>
      </c>
      <c r="I125" s="22">
        <v>9245</v>
      </c>
      <c r="J125" s="22">
        <v>10206</v>
      </c>
      <c r="K125" s="22">
        <v>9312</v>
      </c>
      <c r="L125" s="22">
        <v>12781</v>
      </c>
      <c r="M125" s="23">
        <v>12354</v>
      </c>
    </row>
    <row r="126" spans="1:13" x14ac:dyDescent="0.15">
      <c r="A126" s="5"/>
      <c r="B126" s="24" t="s">
        <v>0</v>
      </c>
      <c r="C126" s="25">
        <v>45901</v>
      </c>
      <c r="D126" s="26"/>
      <c r="E126" s="27"/>
      <c r="F126" s="28" t="s">
        <v>2</v>
      </c>
      <c r="G126" s="29">
        <v>1.99</v>
      </c>
      <c r="H126" s="30">
        <v>1.86</v>
      </c>
      <c r="I126" s="30">
        <v>1.99</v>
      </c>
      <c r="J126" s="30">
        <v>1.89</v>
      </c>
      <c r="K126" s="30">
        <v>1.96</v>
      </c>
      <c r="L126" s="30">
        <v>1.84</v>
      </c>
      <c r="M126" s="31">
        <v>1.83</v>
      </c>
    </row>
    <row r="127" spans="1:13" x14ac:dyDescent="0.15">
      <c r="A127" s="5"/>
      <c r="B127" s="24" t="s">
        <v>1</v>
      </c>
      <c r="C127" s="32">
        <v>28660</v>
      </c>
      <c r="D127" s="26" t="s">
        <v>15</v>
      </c>
      <c r="E127" s="32">
        <v>32760</v>
      </c>
      <c r="F127" s="28" t="s">
        <v>3</v>
      </c>
      <c r="G127" s="29">
        <v>99.2</v>
      </c>
      <c r="H127" s="30">
        <v>99.6</v>
      </c>
      <c r="I127" s="30">
        <v>99.4</v>
      </c>
      <c r="J127" s="30">
        <v>99.8</v>
      </c>
      <c r="K127" s="30">
        <v>99.5</v>
      </c>
      <c r="L127" s="30">
        <v>99.3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2548</v>
      </c>
      <c r="H128" s="70">
        <v>2115</v>
      </c>
      <c r="I128" s="70">
        <v>2381</v>
      </c>
      <c r="J128" s="70">
        <v>1658</v>
      </c>
      <c r="K128" s="70">
        <v>2065</v>
      </c>
      <c r="L128" s="70">
        <v>3237</v>
      </c>
      <c r="M128" s="86">
        <v>3185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1.1320351758793969</v>
      </c>
      <c r="H129" s="81">
        <f t="shared" ref="H129:M129" si="20">H125/H$4</f>
        <v>1.0689172992409108</v>
      </c>
      <c r="I129" s="81">
        <f t="shared" si="20"/>
        <v>1.124832704708602</v>
      </c>
      <c r="J129" s="81">
        <f t="shared" si="20"/>
        <v>1.2235942932502097</v>
      </c>
      <c r="K129" s="81">
        <f t="shared" si="20"/>
        <v>1.1285904738819537</v>
      </c>
      <c r="L129" s="81">
        <f t="shared" si="20"/>
        <v>1.0447968609498897</v>
      </c>
      <c r="M129" s="82">
        <f t="shared" si="20"/>
        <v>1.0550858314117346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28660</v>
      </c>
      <c r="H130" s="35">
        <v>30520</v>
      </c>
      <c r="I130" s="35">
        <v>30410</v>
      </c>
      <c r="J130" s="35">
        <v>31630</v>
      </c>
      <c r="K130" s="35">
        <v>32450</v>
      </c>
      <c r="L130" s="35">
        <v>32710</v>
      </c>
      <c r="M130" s="36">
        <v>32760</v>
      </c>
    </row>
    <row r="131" spans="1:13" x14ac:dyDescent="0.15">
      <c r="A131" s="5"/>
      <c r="B131" s="37" t="s">
        <v>27</v>
      </c>
      <c r="C131" s="38"/>
      <c r="D131" s="39"/>
      <c r="E131" s="40"/>
      <c r="F131" s="41" t="s">
        <v>10</v>
      </c>
      <c r="G131" s="42">
        <v>4715</v>
      </c>
      <c r="H131" s="43">
        <v>7581</v>
      </c>
      <c r="I131" s="43">
        <v>4637</v>
      </c>
      <c r="J131" s="43">
        <v>4586</v>
      </c>
      <c r="K131" s="43">
        <v>4622</v>
      </c>
      <c r="L131" s="43">
        <v>8814</v>
      </c>
      <c r="M131" s="44">
        <v>7951</v>
      </c>
    </row>
    <row r="132" spans="1:13" x14ac:dyDescent="0.15">
      <c r="A132" s="5"/>
      <c r="B132" s="45" t="s">
        <v>0</v>
      </c>
      <c r="C132" s="3">
        <v>45019</v>
      </c>
      <c r="F132" s="46" t="s">
        <v>2</v>
      </c>
      <c r="G132" s="47">
        <v>3.5</v>
      </c>
      <c r="H132" s="48">
        <v>3.07</v>
      </c>
      <c r="I132" s="48">
        <v>3.55</v>
      </c>
      <c r="J132" s="48">
        <v>3.45</v>
      </c>
      <c r="K132" s="48">
        <v>3.51</v>
      </c>
      <c r="L132" s="48">
        <v>3.15</v>
      </c>
      <c r="M132" s="49">
        <v>3.33</v>
      </c>
    </row>
    <row r="133" spans="1:13" x14ac:dyDescent="0.15">
      <c r="A133" s="5"/>
      <c r="B133" s="45" t="s">
        <v>1</v>
      </c>
      <c r="C133" s="50">
        <v>17890</v>
      </c>
      <c r="D133" s="4" t="s">
        <v>15</v>
      </c>
      <c r="E133" s="50">
        <v>19560</v>
      </c>
      <c r="F133" s="46" t="s">
        <v>3</v>
      </c>
      <c r="G133" s="47">
        <v>99.8</v>
      </c>
      <c r="H133" s="48">
        <v>100.4</v>
      </c>
      <c r="I133" s="48">
        <v>99.5</v>
      </c>
      <c r="J133" s="48">
        <v>99.7</v>
      </c>
      <c r="K133" s="48">
        <v>99.3</v>
      </c>
      <c r="L133" s="48">
        <v>100.1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1133</v>
      </c>
      <c r="H134" s="61">
        <v>718</v>
      </c>
      <c r="I134" s="71">
        <v>1473</v>
      </c>
      <c r="J134" s="71">
        <v>1183</v>
      </c>
      <c r="K134" s="71">
        <v>1612</v>
      </c>
      <c r="L134" s="71">
        <v>1489</v>
      </c>
      <c r="M134" s="87">
        <v>2526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0.59233668341708545</v>
      </c>
      <c r="H135" s="84">
        <f t="shared" ref="H135:M135" si="21">H131/H$4</f>
        <v>0.75719137035557327</v>
      </c>
      <c r="I135" s="84">
        <f t="shared" si="21"/>
        <v>0.56418055724540694</v>
      </c>
      <c r="J135" s="84">
        <f t="shared" si="21"/>
        <v>0.54981417096271434</v>
      </c>
      <c r="K135" s="84">
        <f t="shared" si="21"/>
        <v>0.56017452430008485</v>
      </c>
      <c r="L135" s="84">
        <f t="shared" si="21"/>
        <v>0.720510095642933</v>
      </c>
      <c r="M135" s="85">
        <f t="shared" si="21"/>
        <v>0.67905030318558379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17890</v>
      </c>
      <c r="H136" s="53">
        <v>18670</v>
      </c>
      <c r="I136" s="53">
        <v>18420</v>
      </c>
      <c r="J136" s="53">
        <v>18900</v>
      </c>
      <c r="K136" s="53">
        <v>19380</v>
      </c>
      <c r="L136" s="53">
        <v>19510</v>
      </c>
      <c r="M136" s="54">
        <v>19560</v>
      </c>
    </row>
    <row r="137" spans="1:13" x14ac:dyDescent="0.15">
      <c r="A137" s="5"/>
      <c r="B137" s="16" t="s">
        <v>30</v>
      </c>
      <c r="C137" s="17"/>
      <c r="D137" s="18"/>
      <c r="E137" s="19"/>
      <c r="F137" s="20" t="s">
        <v>10</v>
      </c>
      <c r="G137" s="21">
        <v>7727</v>
      </c>
      <c r="H137" s="22">
        <v>10255</v>
      </c>
      <c r="I137" s="22">
        <v>7397</v>
      </c>
      <c r="J137" s="22">
        <v>7443</v>
      </c>
      <c r="K137" s="22">
        <v>7217</v>
      </c>
      <c r="L137" s="22">
        <v>14251</v>
      </c>
      <c r="M137" s="23">
        <v>11935</v>
      </c>
    </row>
    <row r="138" spans="1:13" x14ac:dyDescent="0.15">
      <c r="A138" s="5"/>
      <c r="B138" s="24" t="s">
        <v>0</v>
      </c>
      <c r="C138" s="25">
        <v>45264</v>
      </c>
      <c r="D138" s="26"/>
      <c r="E138" s="27"/>
      <c r="F138" s="28" t="s">
        <v>2</v>
      </c>
      <c r="G138" s="29">
        <v>3.36</v>
      </c>
      <c r="H138" s="30">
        <v>3.05</v>
      </c>
      <c r="I138" s="30">
        <v>3.32</v>
      </c>
      <c r="J138" s="30">
        <v>3.25</v>
      </c>
      <c r="K138" s="30">
        <v>3.34</v>
      </c>
      <c r="L138" s="30">
        <v>2.77</v>
      </c>
      <c r="M138" s="31">
        <v>3</v>
      </c>
    </row>
    <row r="139" spans="1:13" x14ac:dyDescent="0.15">
      <c r="A139" s="5"/>
      <c r="B139" s="24" t="s">
        <v>1</v>
      </c>
      <c r="C139" s="32">
        <v>15930</v>
      </c>
      <c r="D139" s="26" t="s">
        <v>15</v>
      </c>
      <c r="E139" s="32">
        <v>18030</v>
      </c>
      <c r="F139" s="28" t="s">
        <v>3</v>
      </c>
      <c r="G139" s="29">
        <v>100</v>
      </c>
      <c r="H139" s="30">
        <v>100.4</v>
      </c>
      <c r="I139" s="30">
        <v>100.3</v>
      </c>
      <c r="J139" s="30">
        <v>100.6</v>
      </c>
      <c r="K139" s="30">
        <v>100.3</v>
      </c>
      <c r="L139" s="30">
        <v>100.9</v>
      </c>
      <c r="M139" s="31">
        <v>100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1494</v>
      </c>
      <c r="H140" s="70">
        <v>1090</v>
      </c>
      <c r="I140" s="58">
        <v>945</v>
      </c>
      <c r="J140" s="58">
        <v>477</v>
      </c>
      <c r="K140" s="70">
        <v>1014</v>
      </c>
      <c r="L140" s="58">
        <v>-310</v>
      </c>
      <c r="M140" s="86">
        <v>2182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0.97072864321608043</v>
      </c>
      <c r="H141" s="81">
        <f t="shared" ref="H141:M141" si="22">H137/H$4</f>
        <v>1.02427087495006</v>
      </c>
      <c r="I141" s="81">
        <f t="shared" si="22"/>
        <v>0.89998783306971653</v>
      </c>
      <c r="J141" s="81">
        <f t="shared" si="22"/>
        <v>0.89233904807577025</v>
      </c>
      <c r="K141" s="81">
        <f t="shared" si="22"/>
        <v>0.87468185674463705</v>
      </c>
      <c r="L141" s="81">
        <f t="shared" si="22"/>
        <v>1.1649636229870024</v>
      </c>
      <c r="M141" s="82">
        <f t="shared" si="22"/>
        <v>1.0193013920915535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15930</v>
      </c>
      <c r="H142" s="35">
        <v>16980</v>
      </c>
      <c r="I142" s="35">
        <v>16830</v>
      </c>
      <c r="J142" s="35">
        <v>17460</v>
      </c>
      <c r="K142" s="35">
        <v>17880</v>
      </c>
      <c r="L142" s="35">
        <v>17970</v>
      </c>
      <c r="M142" s="36">
        <v>18030</v>
      </c>
    </row>
    <row r="143" spans="1:13" x14ac:dyDescent="0.15">
      <c r="A143" s="5"/>
      <c r="B143" s="37" t="s">
        <v>62</v>
      </c>
      <c r="C143" s="38"/>
      <c r="D143" s="39"/>
      <c r="E143" s="40"/>
      <c r="F143" s="41" t="s">
        <v>10</v>
      </c>
      <c r="G143" s="42">
        <v>11193</v>
      </c>
      <c r="H143" s="43">
        <v>15339</v>
      </c>
      <c r="I143" s="43">
        <v>10680</v>
      </c>
      <c r="J143" s="43">
        <v>10531</v>
      </c>
      <c r="K143" s="43">
        <v>10480</v>
      </c>
      <c r="L143" s="43">
        <v>16408</v>
      </c>
      <c r="M143" s="44">
        <v>15706</v>
      </c>
    </row>
    <row r="144" spans="1:13" x14ac:dyDescent="0.15">
      <c r="A144" s="5"/>
      <c r="B144" s="45" t="s">
        <v>0</v>
      </c>
      <c r="C144" s="3">
        <v>45691</v>
      </c>
      <c r="F144" s="46" t="s">
        <v>2</v>
      </c>
      <c r="G144" s="47">
        <v>4.03</v>
      </c>
      <c r="H144" s="48">
        <v>3.45</v>
      </c>
      <c r="I144" s="48">
        <v>4.01</v>
      </c>
      <c r="J144" s="48">
        <v>3.94</v>
      </c>
      <c r="K144" s="48">
        <v>3.94</v>
      </c>
      <c r="L144" s="48">
        <v>3.65</v>
      </c>
      <c r="M144" s="49">
        <v>3.72</v>
      </c>
    </row>
    <row r="145" spans="1:13" x14ac:dyDescent="0.15">
      <c r="A145" s="5"/>
      <c r="B145" s="45" t="s">
        <v>1</v>
      </c>
      <c r="C145" s="50">
        <v>14370</v>
      </c>
      <c r="D145" s="4" t="s">
        <v>15</v>
      </c>
      <c r="E145" s="50">
        <v>16720</v>
      </c>
      <c r="F145" s="46" t="s">
        <v>3</v>
      </c>
      <c r="G145" s="47">
        <v>98.9</v>
      </c>
      <c r="H145" s="48">
        <v>101.4</v>
      </c>
      <c r="I145" s="48">
        <v>99.1</v>
      </c>
      <c r="J145" s="48">
        <v>99.5</v>
      </c>
      <c r="K145" s="48">
        <v>99.8</v>
      </c>
      <c r="L145" s="48">
        <v>99.6</v>
      </c>
      <c r="M145" s="49">
        <v>99.4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5374</v>
      </c>
      <c r="H146" s="61">
        <v>-989</v>
      </c>
      <c r="I146" s="71">
        <v>4584</v>
      </c>
      <c r="J146" s="71">
        <v>3503</v>
      </c>
      <c r="K146" s="71">
        <v>2854</v>
      </c>
      <c r="L146" s="71">
        <v>5105</v>
      </c>
      <c r="M146" s="87">
        <v>5558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1.4061557788944723</v>
      </c>
      <c r="H147" s="84">
        <f t="shared" ref="H147:M147" si="23">H143/H$4</f>
        <v>1.5320615261685977</v>
      </c>
      <c r="I147" s="84">
        <f t="shared" si="23"/>
        <v>1.2994281542766759</v>
      </c>
      <c r="J147" s="84">
        <f t="shared" si="23"/>
        <v>1.2625584462294688</v>
      </c>
      <c r="K147" s="84">
        <f t="shared" si="23"/>
        <v>1.2701490728396558</v>
      </c>
      <c r="L147" s="84">
        <f t="shared" si="23"/>
        <v>1.3412899534047249</v>
      </c>
      <c r="M147" s="85">
        <f t="shared" si="23"/>
        <v>1.341361345973183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14370</v>
      </c>
      <c r="H148" s="53">
        <v>15740</v>
      </c>
      <c r="I148" s="53">
        <v>15660</v>
      </c>
      <c r="J148" s="53">
        <v>16280</v>
      </c>
      <c r="K148" s="53">
        <v>16600</v>
      </c>
      <c r="L148" s="53">
        <v>16680</v>
      </c>
      <c r="M148" s="54">
        <v>16720</v>
      </c>
    </row>
    <row r="149" spans="1:13" x14ac:dyDescent="0.15">
      <c r="A149" s="5"/>
      <c r="B149" s="16" t="s">
        <v>128</v>
      </c>
      <c r="C149" s="17"/>
      <c r="D149" s="18"/>
      <c r="E149" s="19"/>
      <c r="F149" s="20" t="s">
        <v>10</v>
      </c>
      <c r="G149" s="21">
        <v>7422</v>
      </c>
      <c r="H149" s="22">
        <v>10773</v>
      </c>
      <c r="I149" s="22">
        <v>7065</v>
      </c>
      <c r="J149" s="22">
        <v>6976</v>
      </c>
      <c r="K149" s="22">
        <v>6777</v>
      </c>
      <c r="L149" s="22">
        <v>11786</v>
      </c>
      <c r="M149" s="23">
        <v>11317</v>
      </c>
    </row>
    <row r="150" spans="1:13" x14ac:dyDescent="0.15">
      <c r="A150" s="5"/>
      <c r="B150" s="24" t="s">
        <v>0</v>
      </c>
      <c r="C150" s="25">
        <v>45964</v>
      </c>
      <c r="D150" s="26"/>
      <c r="E150" s="27"/>
      <c r="F150" s="28" t="s">
        <v>2</v>
      </c>
      <c r="G150" s="29">
        <v>4.21</v>
      </c>
      <c r="H150" s="30">
        <v>3.89</v>
      </c>
      <c r="I150" s="30">
        <v>4.25</v>
      </c>
      <c r="J150" s="30">
        <v>4.12</v>
      </c>
      <c r="K150" s="30">
        <v>4.1900000000000004</v>
      </c>
      <c r="L150" s="30">
        <v>3.85</v>
      </c>
      <c r="M150" s="31">
        <v>3.84</v>
      </c>
    </row>
    <row r="151" spans="1:13" x14ac:dyDescent="0.15">
      <c r="A151" s="5"/>
      <c r="B151" s="24" t="s">
        <v>1</v>
      </c>
      <c r="C151" s="32">
        <v>13580</v>
      </c>
      <c r="D151" s="26" t="s">
        <v>15</v>
      </c>
      <c r="E151" s="32">
        <v>15440</v>
      </c>
      <c r="F151" s="28" t="s">
        <v>3</v>
      </c>
      <c r="G151" s="29">
        <v>99.2</v>
      </c>
      <c r="H151" s="30">
        <v>99.9</v>
      </c>
      <c r="I151" s="30">
        <v>98.9</v>
      </c>
      <c r="J151" s="30">
        <v>100.1</v>
      </c>
      <c r="K151" s="30">
        <v>99.5</v>
      </c>
      <c r="L151" s="30">
        <v>99.4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3134</v>
      </c>
      <c r="H152" s="70">
        <v>2757</v>
      </c>
      <c r="I152" s="70">
        <v>3461</v>
      </c>
      <c r="J152" s="70">
        <v>1671</v>
      </c>
      <c r="K152" s="70">
        <v>2479</v>
      </c>
      <c r="L152" s="70">
        <v>4306</v>
      </c>
      <c r="M152" s="86">
        <v>3686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0.93241206030150758</v>
      </c>
      <c r="H153" s="81">
        <f t="shared" ref="H153:M153" si="24">H149/H$4</f>
        <v>1.0760087894526569</v>
      </c>
      <c r="I153" s="81">
        <f t="shared" si="24"/>
        <v>0.8595936245285315</v>
      </c>
      <c r="J153" s="81">
        <f t="shared" si="24"/>
        <v>0.83635055748711185</v>
      </c>
      <c r="K153" s="81">
        <f t="shared" si="24"/>
        <v>0.82135498727426981</v>
      </c>
      <c r="L153" s="81">
        <f t="shared" si="24"/>
        <v>0.96345949480912285</v>
      </c>
      <c r="M153" s="82">
        <f t="shared" si="24"/>
        <v>0.96652147920403109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13580</v>
      </c>
      <c r="H154" s="35">
        <v>14690</v>
      </c>
      <c r="I154" s="35">
        <v>14430</v>
      </c>
      <c r="J154" s="35">
        <v>14980</v>
      </c>
      <c r="K154" s="35">
        <v>15300</v>
      </c>
      <c r="L154" s="35">
        <v>15390</v>
      </c>
      <c r="M154" s="36">
        <v>15440</v>
      </c>
    </row>
    <row r="155" spans="1:13" x14ac:dyDescent="0.15">
      <c r="A155" s="5"/>
      <c r="B155" s="37" t="s">
        <v>32</v>
      </c>
      <c r="C155" s="38"/>
      <c r="D155" s="39"/>
      <c r="E155" s="40"/>
      <c r="F155" s="41" t="s">
        <v>10</v>
      </c>
      <c r="G155" s="42">
        <v>7940</v>
      </c>
      <c r="H155" s="43">
        <v>9170</v>
      </c>
      <c r="I155" s="43">
        <v>7688</v>
      </c>
      <c r="J155" s="43">
        <v>7628</v>
      </c>
      <c r="K155" s="43">
        <v>7831</v>
      </c>
      <c r="L155" s="43">
        <v>11238</v>
      </c>
      <c r="M155" s="44">
        <v>11516</v>
      </c>
    </row>
    <row r="156" spans="1:13" x14ac:dyDescent="0.15">
      <c r="A156" s="5"/>
      <c r="B156" s="45" t="s">
        <v>0</v>
      </c>
      <c r="C156" s="3">
        <v>45474</v>
      </c>
      <c r="F156" s="46" t="s">
        <v>2</v>
      </c>
      <c r="G156" s="47">
        <v>3.91</v>
      </c>
      <c r="H156" s="48">
        <v>3.83</v>
      </c>
      <c r="I156" s="48">
        <v>3.91</v>
      </c>
      <c r="J156" s="48">
        <v>3.9</v>
      </c>
      <c r="K156" s="48">
        <v>3.88</v>
      </c>
      <c r="L156" s="48">
        <v>3.77</v>
      </c>
      <c r="M156" s="49">
        <v>3.72</v>
      </c>
    </row>
    <row r="157" spans="1:13" x14ac:dyDescent="0.15">
      <c r="A157" s="5"/>
      <c r="B157" s="45" t="s">
        <v>1</v>
      </c>
      <c r="C157" s="50">
        <v>6930</v>
      </c>
      <c r="D157" s="4" t="s">
        <v>15</v>
      </c>
      <c r="E157" s="50">
        <v>8470</v>
      </c>
      <c r="F157" s="46" t="s">
        <v>3</v>
      </c>
      <c r="G157" s="47">
        <v>98.6</v>
      </c>
      <c r="H157" s="48">
        <v>98.5</v>
      </c>
      <c r="I157" s="48">
        <v>98.7</v>
      </c>
      <c r="J157" s="48">
        <v>98.6</v>
      </c>
      <c r="K157" s="48">
        <v>98.8</v>
      </c>
      <c r="L157" s="48">
        <v>98.3</v>
      </c>
      <c r="M157" s="49">
        <v>98.5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3995</v>
      </c>
      <c r="H158" s="71">
        <v>4837</v>
      </c>
      <c r="I158" s="71">
        <v>3746</v>
      </c>
      <c r="J158" s="71">
        <v>3790</v>
      </c>
      <c r="K158" s="71">
        <v>3661</v>
      </c>
      <c r="L158" s="71">
        <v>6179</v>
      </c>
      <c r="M158" s="87">
        <v>5926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0.99748743718592969</v>
      </c>
      <c r="H159" s="84">
        <f t="shared" ref="H159:M159" si="25">H155/H$4</f>
        <v>0.91590091889732317</v>
      </c>
      <c r="I159" s="84">
        <f t="shared" si="25"/>
        <v>0.93539360019467088</v>
      </c>
      <c r="J159" s="84">
        <f t="shared" si="25"/>
        <v>0.91451864284857931</v>
      </c>
      <c r="K159" s="84">
        <f t="shared" si="25"/>
        <v>0.94909707914192221</v>
      </c>
      <c r="L159" s="84">
        <f t="shared" si="25"/>
        <v>0.91866263385923319</v>
      </c>
      <c r="M159" s="85">
        <f t="shared" si="25"/>
        <v>0.98351695277137241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6930</v>
      </c>
      <c r="H160" s="53">
        <v>7970</v>
      </c>
      <c r="I160" s="53">
        <v>7590</v>
      </c>
      <c r="J160" s="53">
        <v>8190</v>
      </c>
      <c r="K160" s="53">
        <v>8370</v>
      </c>
      <c r="L160" s="53">
        <v>8440</v>
      </c>
      <c r="M160" s="54">
        <v>8470</v>
      </c>
    </row>
    <row r="161" spans="1:13" x14ac:dyDescent="0.15">
      <c r="A161" s="5"/>
      <c r="B161" s="16" t="s">
        <v>26</v>
      </c>
      <c r="C161" s="17"/>
      <c r="D161" s="18"/>
      <c r="E161" s="19"/>
      <c r="F161" s="20" t="s">
        <v>10</v>
      </c>
      <c r="G161" s="21">
        <v>8888</v>
      </c>
      <c r="H161" s="22">
        <v>10563</v>
      </c>
      <c r="I161" s="22">
        <v>8478</v>
      </c>
      <c r="J161" s="22">
        <v>8713</v>
      </c>
      <c r="K161" s="22">
        <v>9888</v>
      </c>
      <c r="L161" s="22">
        <v>14580</v>
      </c>
      <c r="M161" s="23">
        <v>13657</v>
      </c>
    </row>
    <row r="162" spans="1:13" x14ac:dyDescent="0.15">
      <c r="A162" s="5"/>
      <c r="B162" s="24" t="s">
        <v>0</v>
      </c>
      <c r="C162" s="25">
        <v>45005</v>
      </c>
      <c r="D162" s="26"/>
      <c r="E162" s="27"/>
      <c r="F162" s="28" t="s">
        <v>2</v>
      </c>
      <c r="G162" s="29">
        <v>1.75</v>
      </c>
      <c r="H162" s="30">
        <v>1.54</v>
      </c>
      <c r="I162" s="30">
        <v>1.73</v>
      </c>
      <c r="J162" s="30">
        <v>1.71</v>
      </c>
      <c r="K162" s="30">
        <v>1.66</v>
      </c>
      <c r="L162" s="30">
        <v>1.47</v>
      </c>
      <c r="M162" s="31">
        <v>1.5</v>
      </c>
    </row>
    <row r="163" spans="1:13" x14ac:dyDescent="0.15">
      <c r="A163" s="5"/>
      <c r="B163" s="24" t="s">
        <v>1</v>
      </c>
      <c r="C163" s="32">
        <v>5970</v>
      </c>
      <c r="D163" s="26" t="s">
        <v>15</v>
      </c>
      <c r="E163" s="32">
        <v>6950</v>
      </c>
      <c r="F163" s="28" t="s">
        <v>3</v>
      </c>
      <c r="G163" s="29">
        <v>99.4</v>
      </c>
      <c r="H163" s="30">
        <v>100.1</v>
      </c>
      <c r="I163" s="30">
        <v>99.8</v>
      </c>
      <c r="J163" s="30">
        <v>99.5</v>
      </c>
      <c r="K163" s="30">
        <v>99.8</v>
      </c>
      <c r="L163" s="30">
        <v>100.1</v>
      </c>
      <c r="M163" s="31">
        <v>99.9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2215</v>
      </c>
      <c r="H164" s="70">
        <v>1019</v>
      </c>
      <c r="I164" s="70">
        <v>1370</v>
      </c>
      <c r="J164" s="70">
        <v>1888</v>
      </c>
      <c r="K164" s="70">
        <v>1515</v>
      </c>
      <c r="L164" s="70">
        <v>1281</v>
      </c>
      <c r="M164" s="86">
        <v>1799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1.1165829145728643</v>
      </c>
      <c r="H165" s="81">
        <f t="shared" ref="H165:M165" si="26">H161/H$4</f>
        <v>1.0550339592489013</v>
      </c>
      <c r="I165" s="81">
        <f t="shared" si="26"/>
        <v>1.0315123494342378</v>
      </c>
      <c r="J165" s="81">
        <f t="shared" si="26"/>
        <v>1.0445989689485673</v>
      </c>
      <c r="K165" s="81">
        <f t="shared" si="26"/>
        <v>1.198400193915889</v>
      </c>
      <c r="L165" s="81">
        <f t="shared" si="26"/>
        <v>1.1918580887762609</v>
      </c>
      <c r="M165" s="82">
        <f t="shared" si="26"/>
        <v>1.1663677513024169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5970</v>
      </c>
      <c r="H166" s="35">
        <v>6600</v>
      </c>
      <c r="I166" s="35">
        <v>6550</v>
      </c>
      <c r="J166" s="35">
        <v>6720</v>
      </c>
      <c r="K166" s="35">
        <v>6890</v>
      </c>
      <c r="L166" s="35">
        <v>6940</v>
      </c>
      <c r="M166" s="36">
        <v>6950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133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M268"/>
  <sheetViews>
    <sheetView showGridLines="0" zoomScale="85" zoomScaleNormal="85" workbookViewId="0">
      <pane ySplit="4" topLeftCell="A5" activePane="bottomLeft" state="frozen"/>
      <selection pane="bottomLeft" activeCell="R12" sqref="R12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46076</v>
      </c>
      <c r="H3" s="11">
        <v>46077</v>
      </c>
      <c r="I3" s="11">
        <v>46078</v>
      </c>
      <c r="J3" s="11">
        <v>46079</v>
      </c>
      <c r="K3" s="11">
        <v>46080</v>
      </c>
      <c r="L3" s="11">
        <v>46081</v>
      </c>
      <c r="M3" s="12">
        <v>46082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10788</v>
      </c>
      <c r="H4" s="14">
        <v>6896</v>
      </c>
      <c r="I4" s="14">
        <v>8318</v>
      </c>
      <c r="J4" s="14">
        <v>7538</v>
      </c>
      <c r="K4" s="14">
        <v>8421</v>
      </c>
      <c r="L4" s="14">
        <v>12309</v>
      </c>
      <c r="M4" s="15">
        <v>12140</v>
      </c>
    </row>
    <row r="5" spans="1:13" x14ac:dyDescent="0.15">
      <c r="A5" s="5"/>
      <c r="B5" s="16" t="s">
        <v>149</v>
      </c>
      <c r="C5" s="17"/>
      <c r="D5" s="18"/>
      <c r="E5" s="19"/>
      <c r="F5" s="20" t="s">
        <v>10</v>
      </c>
      <c r="G5" s="21">
        <v>21154</v>
      </c>
      <c r="H5" s="22">
        <v>17123</v>
      </c>
      <c r="I5" s="22">
        <v>19017</v>
      </c>
      <c r="J5" s="22">
        <v>17698</v>
      </c>
      <c r="K5" s="22">
        <v>18329</v>
      </c>
      <c r="L5" s="22">
        <v>22212</v>
      </c>
      <c r="M5" s="23">
        <v>21494</v>
      </c>
    </row>
    <row r="6" spans="1:13" x14ac:dyDescent="0.15">
      <c r="A6" s="5"/>
      <c r="B6" s="24" t="s">
        <v>0</v>
      </c>
      <c r="C6" s="25">
        <v>46055</v>
      </c>
      <c r="D6" s="26"/>
      <c r="E6" s="27"/>
      <c r="F6" s="28" t="s">
        <v>2</v>
      </c>
      <c r="G6" s="29">
        <v>3.15</v>
      </c>
      <c r="H6" s="30">
        <v>3.5</v>
      </c>
      <c r="I6" s="30">
        <v>3.39</v>
      </c>
      <c r="J6" s="30">
        <v>3.44</v>
      </c>
      <c r="K6" s="30">
        <v>3.37</v>
      </c>
      <c r="L6" s="30">
        <v>3.07</v>
      </c>
      <c r="M6" s="31">
        <v>3.03</v>
      </c>
    </row>
    <row r="7" spans="1:13" x14ac:dyDescent="0.15">
      <c r="A7" s="5"/>
      <c r="B7" s="24" t="s">
        <v>1</v>
      </c>
      <c r="C7" s="32">
        <v>7380</v>
      </c>
      <c r="D7" s="26" t="s">
        <v>15</v>
      </c>
      <c r="E7" s="32">
        <v>7210</v>
      </c>
      <c r="F7" s="28" t="s">
        <v>3</v>
      </c>
      <c r="G7" s="29">
        <v>98.5</v>
      </c>
      <c r="H7" s="30">
        <v>98</v>
      </c>
      <c r="I7" s="30">
        <v>98.2</v>
      </c>
      <c r="J7" s="30">
        <v>98.3</v>
      </c>
      <c r="K7" s="30">
        <v>98.7</v>
      </c>
      <c r="L7" s="30">
        <v>98.3</v>
      </c>
      <c r="M7" s="31">
        <v>98.9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10709</v>
      </c>
      <c r="H8" s="70">
        <v>10502</v>
      </c>
      <c r="I8" s="70">
        <v>10968</v>
      </c>
      <c r="J8" s="70">
        <v>10046</v>
      </c>
      <c r="K8" s="70">
        <v>8490</v>
      </c>
      <c r="L8" s="70">
        <v>11751</v>
      </c>
      <c r="M8" s="86">
        <v>9016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1.9608824619948091</v>
      </c>
      <c r="H9" s="75">
        <f t="shared" ref="H9:M9" si="0">H5/H$4</f>
        <v>2.4830336426914155</v>
      </c>
      <c r="I9" s="75">
        <f t="shared" si="0"/>
        <v>2.2862466939168069</v>
      </c>
      <c r="J9" s="75">
        <f t="shared" si="0"/>
        <v>2.3478376227115945</v>
      </c>
      <c r="K9" s="75">
        <f t="shared" si="0"/>
        <v>2.1765823536397102</v>
      </c>
      <c r="L9" s="75">
        <f t="shared" si="0"/>
        <v>1.8045332683402389</v>
      </c>
      <c r="M9" s="76">
        <f t="shared" si="0"/>
        <v>1.7705107084019769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7380</v>
      </c>
      <c r="H10" s="35">
        <v>7320</v>
      </c>
      <c r="I10" s="35">
        <v>7320</v>
      </c>
      <c r="J10" s="35">
        <v>7190</v>
      </c>
      <c r="K10" s="35">
        <v>7280</v>
      </c>
      <c r="L10" s="35">
        <v>7350</v>
      </c>
      <c r="M10" s="36">
        <v>7210</v>
      </c>
    </row>
    <row r="11" spans="1:13" x14ac:dyDescent="0.15">
      <c r="A11" s="5"/>
      <c r="B11" s="37" t="s">
        <v>150</v>
      </c>
      <c r="C11" s="38"/>
      <c r="D11" s="39"/>
      <c r="E11" s="40"/>
      <c r="F11" s="41" t="s">
        <v>10</v>
      </c>
      <c r="G11" s="42">
        <v>20346</v>
      </c>
      <c r="H11" s="43">
        <v>16233</v>
      </c>
      <c r="I11" s="43">
        <v>18136</v>
      </c>
      <c r="J11" s="43">
        <v>16456</v>
      </c>
      <c r="K11" s="43">
        <v>17322</v>
      </c>
      <c r="L11" s="43">
        <v>21156</v>
      </c>
      <c r="M11" s="44">
        <v>20437</v>
      </c>
    </row>
    <row r="12" spans="1:13" x14ac:dyDescent="0.15">
      <c r="A12" s="5"/>
      <c r="B12" s="45" t="s">
        <v>0</v>
      </c>
      <c r="C12" s="3">
        <v>46055</v>
      </c>
      <c r="F12" s="46" t="s">
        <v>2</v>
      </c>
      <c r="G12" s="47">
        <v>3.04</v>
      </c>
      <c r="H12" s="48">
        <v>3.37</v>
      </c>
      <c r="I12" s="48">
        <v>3.3</v>
      </c>
      <c r="J12" s="48">
        <v>3.35</v>
      </c>
      <c r="K12" s="48">
        <v>3.33</v>
      </c>
      <c r="L12" s="48">
        <v>3</v>
      </c>
      <c r="M12" s="49">
        <v>2.98</v>
      </c>
    </row>
    <row r="13" spans="1:13" x14ac:dyDescent="0.15">
      <c r="A13" s="5"/>
      <c r="B13" s="45" t="s">
        <v>1</v>
      </c>
      <c r="C13" s="50">
        <v>4420</v>
      </c>
      <c r="D13" s="4" t="s">
        <v>15</v>
      </c>
      <c r="E13" s="50">
        <v>4300</v>
      </c>
      <c r="F13" s="46" t="s">
        <v>3</v>
      </c>
      <c r="G13" s="47">
        <v>98.5</v>
      </c>
      <c r="H13" s="48">
        <v>98.8</v>
      </c>
      <c r="I13" s="48">
        <v>98</v>
      </c>
      <c r="J13" s="48">
        <v>98.4</v>
      </c>
      <c r="K13" s="48">
        <v>98.7</v>
      </c>
      <c r="L13" s="48">
        <v>98.7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9862</v>
      </c>
      <c r="H14" s="71">
        <v>7259</v>
      </c>
      <c r="I14" s="71">
        <v>11124</v>
      </c>
      <c r="J14" s="71">
        <v>8642</v>
      </c>
      <c r="K14" s="71">
        <v>7998</v>
      </c>
      <c r="L14" s="71">
        <v>9613</v>
      </c>
      <c r="M14" s="87">
        <v>10226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1.885984427141268</v>
      </c>
      <c r="H15" s="78">
        <f t="shared" ref="H15:M15" si="1">H11/H$4</f>
        <v>2.3539733178654294</v>
      </c>
      <c r="I15" s="78">
        <f t="shared" si="1"/>
        <v>2.1803318105313778</v>
      </c>
      <c r="J15" s="78">
        <f t="shared" si="1"/>
        <v>2.1830724330061022</v>
      </c>
      <c r="K15" s="78">
        <f t="shared" si="1"/>
        <v>2.0570003562522268</v>
      </c>
      <c r="L15" s="78">
        <f t="shared" si="1"/>
        <v>1.7187423836217401</v>
      </c>
      <c r="M15" s="79">
        <f t="shared" si="1"/>
        <v>1.6834431630971993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4420</v>
      </c>
      <c r="H16" s="53">
        <v>4360</v>
      </c>
      <c r="I16" s="53">
        <v>4390</v>
      </c>
      <c r="J16" s="53">
        <v>4310</v>
      </c>
      <c r="K16" s="53">
        <v>4350</v>
      </c>
      <c r="L16" s="53">
        <v>4410</v>
      </c>
      <c r="M16" s="54">
        <v>4300</v>
      </c>
    </row>
    <row r="17" spans="1:13" x14ac:dyDescent="0.15">
      <c r="A17" s="5"/>
      <c r="B17" s="16" t="s">
        <v>151</v>
      </c>
      <c r="C17" s="17"/>
      <c r="D17" s="18"/>
      <c r="E17" s="19"/>
      <c r="F17" s="20" t="s">
        <v>10</v>
      </c>
      <c r="G17" s="21">
        <v>12463</v>
      </c>
      <c r="H17" s="22">
        <v>7081</v>
      </c>
      <c r="I17" s="22">
        <v>8660</v>
      </c>
      <c r="J17" s="22">
        <v>7718</v>
      </c>
      <c r="K17" s="22">
        <v>8134</v>
      </c>
      <c r="L17" s="22">
        <v>12749</v>
      </c>
      <c r="M17" s="23">
        <v>12675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4.3</v>
      </c>
      <c r="H18" s="30">
        <v>4.62</v>
      </c>
      <c r="I18" s="30">
        <v>4.57</v>
      </c>
      <c r="J18" s="30">
        <v>4.59</v>
      </c>
      <c r="K18" s="30">
        <v>4.51</v>
      </c>
      <c r="L18" s="30">
        <v>4.37</v>
      </c>
      <c r="M18" s="31">
        <v>4.3099999999999996</v>
      </c>
    </row>
    <row r="19" spans="1:13" x14ac:dyDescent="0.15">
      <c r="A19" s="5"/>
      <c r="B19" s="24" t="s">
        <v>1</v>
      </c>
      <c r="C19" s="32">
        <v>4270</v>
      </c>
      <c r="D19" s="26" t="s">
        <v>15</v>
      </c>
      <c r="E19" s="32">
        <v>4140</v>
      </c>
      <c r="F19" s="28" t="s">
        <v>3</v>
      </c>
      <c r="G19" s="29">
        <v>98.2</v>
      </c>
      <c r="H19" s="30">
        <v>97.3</v>
      </c>
      <c r="I19" s="30">
        <v>97.5</v>
      </c>
      <c r="J19" s="30">
        <v>97.9</v>
      </c>
      <c r="K19" s="30">
        <v>98</v>
      </c>
      <c r="L19" s="30">
        <v>97.5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7796</v>
      </c>
      <c r="H20" s="70">
        <v>5879</v>
      </c>
      <c r="I20" s="70">
        <v>6687</v>
      </c>
      <c r="J20" s="70">
        <v>5417</v>
      </c>
      <c r="K20" s="70">
        <v>5552</v>
      </c>
      <c r="L20" s="70">
        <v>9817</v>
      </c>
      <c r="M20" s="86">
        <v>8601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1.1552651093807935</v>
      </c>
      <c r="H21" s="81">
        <f t="shared" ref="H21:M21" si="2">H17/H$4</f>
        <v>1.0268271461716938</v>
      </c>
      <c r="I21" s="81">
        <f t="shared" si="2"/>
        <v>1.041115652801154</v>
      </c>
      <c r="J21" s="81">
        <f t="shared" si="2"/>
        <v>1.023879013000796</v>
      </c>
      <c r="K21" s="81">
        <f t="shared" si="2"/>
        <v>0.96591853699085617</v>
      </c>
      <c r="L21" s="81">
        <f t="shared" si="2"/>
        <v>1.0357462019660411</v>
      </c>
      <c r="M21" s="82">
        <f t="shared" si="2"/>
        <v>1.0440691927512356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4270</v>
      </c>
      <c r="H22" s="35">
        <v>4220</v>
      </c>
      <c r="I22" s="35">
        <v>4230</v>
      </c>
      <c r="J22" s="35">
        <v>4110</v>
      </c>
      <c r="K22" s="35">
        <v>4170</v>
      </c>
      <c r="L22" s="35">
        <v>4250</v>
      </c>
      <c r="M22" s="36">
        <v>4140</v>
      </c>
    </row>
    <row r="23" spans="1:13" x14ac:dyDescent="0.15">
      <c r="A23" s="5"/>
      <c r="B23" s="37" t="s">
        <v>152</v>
      </c>
      <c r="C23" s="38"/>
      <c r="D23" s="39"/>
      <c r="E23" s="40"/>
      <c r="F23" s="41" t="s">
        <v>10</v>
      </c>
      <c r="G23" s="42">
        <v>14695</v>
      </c>
      <c r="H23" s="43">
        <v>11128</v>
      </c>
      <c r="I23" s="43">
        <v>12415</v>
      </c>
      <c r="J23" s="43">
        <v>11759</v>
      </c>
      <c r="K23" s="43">
        <v>12673</v>
      </c>
      <c r="L23" s="43">
        <v>16547</v>
      </c>
      <c r="M23" s="44">
        <v>15273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1.68</v>
      </c>
      <c r="H24" s="48">
        <v>1.84</v>
      </c>
      <c r="I24" s="48">
        <v>1.82</v>
      </c>
      <c r="J24" s="48">
        <v>1.86</v>
      </c>
      <c r="K24" s="48">
        <v>1.84</v>
      </c>
      <c r="L24" s="48">
        <v>1.64</v>
      </c>
      <c r="M24" s="49">
        <v>1.66</v>
      </c>
    </row>
    <row r="25" spans="1:13" x14ac:dyDescent="0.15">
      <c r="A25" s="5"/>
      <c r="B25" s="45" t="s">
        <v>1</v>
      </c>
      <c r="C25" s="50">
        <v>4940</v>
      </c>
      <c r="D25" s="4" t="s">
        <v>15</v>
      </c>
      <c r="E25" s="50">
        <v>4890</v>
      </c>
      <c r="F25" s="46" t="s">
        <v>3</v>
      </c>
      <c r="G25" s="47">
        <v>99.1</v>
      </c>
      <c r="H25" s="48">
        <v>99.4</v>
      </c>
      <c r="I25" s="48">
        <v>99.2</v>
      </c>
      <c r="J25" s="48">
        <v>99.3</v>
      </c>
      <c r="K25" s="48">
        <v>99.2</v>
      </c>
      <c r="L25" s="48">
        <v>99.5</v>
      </c>
      <c r="M25" s="49">
        <v>99.4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3920</v>
      </c>
      <c r="H26" s="71">
        <v>2563</v>
      </c>
      <c r="I26" s="71">
        <v>3290</v>
      </c>
      <c r="J26" s="71">
        <v>2801</v>
      </c>
      <c r="K26" s="71">
        <v>3371</v>
      </c>
      <c r="L26" s="71">
        <v>3368</v>
      </c>
      <c r="M26" s="87">
        <v>3193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1.3621616611049314</v>
      </c>
      <c r="H27" s="84">
        <f t="shared" ref="H27:M27" si="3">H23/H$4</f>
        <v>1.6136890951276102</v>
      </c>
      <c r="I27" s="84">
        <f t="shared" si="3"/>
        <v>1.4925462851647031</v>
      </c>
      <c r="J27" s="84">
        <f t="shared" si="3"/>
        <v>1.5599628548686655</v>
      </c>
      <c r="K27" s="84">
        <f t="shared" si="3"/>
        <v>1.5049281558009737</v>
      </c>
      <c r="L27" s="84">
        <f t="shared" si="3"/>
        <v>1.3443009180274597</v>
      </c>
      <c r="M27" s="85">
        <f t="shared" si="3"/>
        <v>1.2580724876441516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4940</v>
      </c>
      <c r="H28" s="53">
        <v>4920</v>
      </c>
      <c r="I28" s="53">
        <v>4940</v>
      </c>
      <c r="J28" s="53">
        <v>4890</v>
      </c>
      <c r="K28" s="53">
        <v>4930</v>
      </c>
      <c r="L28" s="53">
        <v>4980</v>
      </c>
      <c r="M28" s="54">
        <v>4890</v>
      </c>
    </row>
    <row r="29" spans="1:13" x14ac:dyDescent="0.15">
      <c r="A29" s="5"/>
      <c r="B29" s="16" t="s">
        <v>153</v>
      </c>
      <c r="C29" s="17"/>
      <c r="D29" s="18"/>
      <c r="E29" s="19"/>
      <c r="F29" s="20" t="s">
        <v>10</v>
      </c>
      <c r="G29" s="21">
        <v>14448</v>
      </c>
      <c r="H29" s="22">
        <v>9232</v>
      </c>
      <c r="I29" s="22">
        <v>10976</v>
      </c>
      <c r="J29" s="22">
        <v>9378</v>
      </c>
      <c r="K29" s="22">
        <v>10081</v>
      </c>
      <c r="L29" s="22">
        <v>14816</v>
      </c>
      <c r="M29" s="23">
        <v>14313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3.32</v>
      </c>
      <c r="H30" s="30">
        <v>3.59</v>
      </c>
      <c r="I30" s="30">
        <v>3.57</v>
      </c>
      <c r="J30" s="30">
        <v>3.61</v>
      </c>
      <c r="K30" s="30">
        <v>3.6</v>
      </c>
      <c r="L30" s="30">
        <v>3.34</v>
      </c>
      <c r="M30" s="31">
        <v>3.3</v>
      </c>
    </row>
    <row r="31" spans="1:13" x14ac:dyDescent="0.15">
      <c r="A31" s="5"/>
      <c r="B31" s="24" t="s">
        <v>1</v>
      </c>
      <c r="C31" s="32">
        <v>2240</v>
      </c>
      <c r="D31" s="26" t="s">
        <v>15</v>
      </c>
      <c r="E31" s="32">
        <v>2210</v>
      </c>
      <c r="F31" s="28" t="s">
        <v>3</v>
      </c>
      <c r="G31" s="29">
        <v>99</v>
      </c>
      <c r="H31" s="30">
        <v>98.2</v>
      </c>
      <c r="I31" s="30">
        <v>98.1</v>
      </c>
      <c r="J31" s="30">
        <v>99</v>
      </c>
      <c r="K31" s="30">
        <v>97.8</v>
      </c>
      <c r="L31" s="30">
        <v>98.1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5841</v>
      </c>
      <c r="H32" s="70">
        <v>5380</v>
      </c>
      <c r="I32" s="70">
        <v>6439</v>
      </c>
      <c r="J32" s="70">
        <v>4009</v>
      </c>
      <c r="K32" s="70">
        <v>6677</v>
      </c>
      <c r="L32" s="70">
        <v>8735</v>
      </c>
      <c r="M32" s="86">
        <v>6987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1.3392658509454949</v>
      </c>
      <c r="H33" s="81">
        <f t="shared" ref="H33:M33" si="4">H29/H$4</f>
        <v>1.3387470997679813</v>
      </c>
      <c r="I33" s="81">
        <f t="shared" si="4"/>
        <v>1.3195479682616014</v>
      </c>
      <c r="J33" s="81">
        <f t="shared" si="4"/>
        <v>1.2440965773414698</v>
      </c>
      <c r="K33" s="81">
        <f t="shared" si="4"/>
        <v>1.1971262320389502</v>
      </c>
      <c r="L33" s="81">
        <f t="shared" si="4"/>
        <v>1.2036721098383296</v>
      </c>
      <c r="M33" s="82">
        <f t="shared" si="4"/>
        <v>1.1789950576606261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2240</v>
      </c>
      <c r="H34" s="35">
        <v>2220</v>
      </c>
      <c r="I34" s="35">
        <v>2240</v>
      </c>
      <c r="J34" s="35">
        <v>2180</v>
      </c>
      <c r="K34" s="35">
        <v>2210</v>
      </c>
      <c r="L34" s="35">
        <v>2260</v>
      </c>
      <c r="M34" s="36">
        <v>2210</v>
      </c>
    </row>
    <row r="35" spans="1:13" x14ac:dyDescent="0.15">
      <c r="A35" s="5"/>
      <c r="B35" s="37" t="s">
        <v>154</v>
      </c>
      <c r="C35" s="38"/>
      <c r="D35" s="39"/>
      <c r="E35" s="40"/>
      <c r="F35" s="41" t="s">
        <v>10</v>
      </c>
      <c r="G35" s="42">
        <v>23929</v>
      </c>
      <c r="H35" s="43">
        <v>22065</v>
      </c>
      <c r="I35" s="43">
        <v>22590</v>
      </c>
      <c r="J35" s="43">
        <v>22050</v>
      </c>
      <c r="K35" s="43">
        <v>22205</v>
      </c>
      <c r="L35" s="43">
        <v>24759</v>
      </c>
      <c r="M35" s="44">
        <v>23768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1.46</v>
      </c>
      <c r="H36" s="48">
        <v>1.54</v>
      </c>
      <c r="I36" s="48">
        <v>1.57</v>
      </c>
      <c r="J36" s="48">
        <v>1.61</v>
      </c>
      <c r="K36" s="48">
        <v>1.65</v>
      </c>
      <c r="L36" s="48">
        <v>1.37</v>
      </c>
      <c r="M36" s="49">
        <v>1.45</v>
      </c>
    </row>
    <row r="37" spans="1:13" x14ac:dyDescent="0.15">
      <c r="A37" s="5"/>
      <c r="B37" s="45" t="s">
        <v>1</v>
      </c>
      <c r="C37" s="50">
        <v>830</v>
      </c>
      <c r="D37" s="4" t="s">
        <v>15</v>
      </c>
      <c r="E37" s="50">
        <v>810</v>
      </c>
      <c r="F37" s="46" t="s">
        <v>3</v>
      </c>
      <c r="G37" s="47">
        <v>100.5</v>
      </c>
      <c r="H37" s="48">
        <v>100.5</v>
      </c>
      <c r="I37" s="48">
        <v>100.3</v>
      </c>
      <c r="J37" s="48">
        <v>99.9</v>
      </c>
      <c r="K37" s="48">
        <v>99.7</v>
      </c>
      <c r="L37" s="48">
        <v>100.3</v>
      </c>
      <c r="M37" s="49">
        <v>100.3</v>
      </c>
    </row>
    <row r="38" spans="1:13" x14ac:dyDescent="0.15">
      <c r="A38" s="5"/>
      <c r="B38" s="45"/>
      <c r="C38" s="50"/>
      <c r="E38" s="50"/>
      <c r="F38" s="55" t="s">
        <v>20</v>
      </c>
      <c r="G38" s="60">
        <v>-392</v>
      </c>
      <c r="H38" s="61">
        <v>-218</v>
      </c>
      <c r="I38" s="61">
        <v>464</v>
      </c>
      <c r="J38" s="71">
        <v>2124</v>
      </c>
      <c r="K38" s="71">
        <v>3101</v>
      </c>
      <c r="L38" s="61">
        <v>512</v>
      </c>
      <c r="M38" s="62">
        <v>633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2.2181127178346309</v>
      </c>
      <c r="H39" s="84">
        <f t="shared" ref="H39:M39" si="5">H35/H$4</f>
        <v>3.1996809744779582</v>
      </c>
      <c r="I39" s="84">
        <f t="shared" si="5"/>
        <v>2.7157970666025486</v>
      </c>
      <c r="J39" s="84">
        <f t="shared" si="5"/>
        <v>2.9251790925975061</v>
      </c>
      <c r="K39" s="84">
        <f t="shared" si="5"/>
        <v>2.6368602303764397</v>
      </c>
      <c r="L39" s="84">
        <f t="shared" si="5"/>
        <v>2.0114550329027541</v>
      </c>
      <c r="M39" s="85">
        <f t="shared" si="5"/>
        <v>1.9578253706754531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830</v>
      </c>
      <c r="H40" s="53">
        <v>820</v>
      </c>
      <c r="I40" s="53">
        <v>820</v>
      </c>
      <c r="J40" s="53">
        <v>820</v>
      </c>
      <c r="K40" s="53">
        <v>820</v>
      </c>
      <c r="L40" s="53">
        <v>820</v>
      </c>
      <c r="M40" s="54">
        <v>810</v>
      </c>
    </row>
    <row r="41" spans="1:13" x14ac:dyDescent="0.15">
      <c r="A41" s="5"/>
      <c r="B41" s="16" t="s">
        <v>145</v>
      </c>
      <c r="C41" s="17"/>
      <c r="D41" s="18"/>
      <c r="E41" s="19"/>
      <c r="F41" s="20" t="s">
        <v>10</v>
      </c>
      <c r="G41" s="21">
        <v>15646</v>
      </c>
      <c r="H41" s="22">
        <v>9999</v>
      </c>
      <c r="I41" s="22">
        <v>12593</v>
      </c>
      <c r="J41" s="22">
        <v>12380</v>
      </c>
      <c r="K41" s="22">
        <v>14328</v>
      </c>
      <c r="L41" s="22">
        <v>18655</v>
      </c>
      <c r="M41" s="23">
        <v>18328</v>
      </c>
    </row>
    <row r="42" spans="1:13" x14ac:dyDescent="0.15">
      <c r="A42" s="5"/>
      <c r="B42" s="24" t="s">
        <v>0</v>
      </c>
      <c r="C42" s="25">
        <v>46027</v>
      </c>
      <c r="D42" s="26"/>
      <c r="E42" s="27"/>
      <c r="F42" s="28" t="s">
        <v>2</v>
      </c>
      <c r="G42" s="29">
        <v>3.41</v>
      </c>
      <c r="H42" s="30">
        <v>3.71</v>
      </c>
      <c r="I42" s="30">
        <v>3.57</v>
      </c>
      <c r="J42" s="30">
        <v>3.67</v>
      </c>
      <c r="K42" s="30">
        <v>3.5</v>
      </c>
      <c r="L42" s="30">
        <v>3.37</v>
      </c>
      <c r="M42" s="31">
        <v>3.32</v>
      </c>
    </row>
    <row r="43" spans="1:13" x14ac:dyDescent="0.15">
      <c r="A43" s="5"/>
      <c r="B43" s="24" t="s">
        <v>1</v>
      </c>
      <c r="C43" s="32">
        <v>23330</v>
      </c>
      <c r="D43" s="26" t="s">
        <v>15</v>
      </c>
      <c r="E43" s="32">
        <v>22870</v>
      </c>
      <c r="F43" s="28" t="s">
        <v>3</v>
      </c>
      <c r="G43" s="29">
        <v>99.4</v>
      </c>
      <c r="H43" s="30">
        <v>99</v>
      </c>
      <c r="I43" s="30">
        <v>99.4</v>
      </c>
      <c r="J43" s="30">
        <v>99.3</v>
      </c>
      <c r="K43" s="30">
        <v>99.9</v>
      </c>
      <c r="L43" s="30">
        <v>99.1</v>
      </c>
      <c r="M43" s="31">
        <v>99.6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5214</v>
      </c>
      <c r="H44" s="70">
        <v>4332</v>
      </c>
      <c r="I44" s="70">
        <v>4229</v>
      </c>
      <c r="J44" s="70">
        <v>4475</v>
      </c>
      <c r="K44" s="70">
        <v>3263</v>
      </c>
      <c r="L44" s="70">
        <v>7178</v>
      </c>
      <c r="M44" s="86">
        <v>5351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1.4503151649981461</v>
      </c>
      <c r="H45" s="81">
        <f t="shared" ref="H45:M45" si="6">H41/H$4</f>
        <v>1.4499709976798143</v>
      </c>
      <c r="I45" s="81">
        <f t="shared" si="6"/>
        <v>1.5139456600144265</v>
      </c>
      <c r="J45" s="81">
        <f t="shared" si="6"/>
        <v>1.6423454497214116</v>
      </c>
      <c r="K45" s="81">
        <f t="shared" si="6"/>
        <v>1.7014606341289633</v>
      </c>
      <c r="L45" s="81">
        <f t="shared" si="6"/>
        <v>1.5155577219920384</v>
      </c>
      <c r="M45" s="82">
        <f t="shared" si="6"/>
        <v>1.5097199341021417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23330</v>
      </c>
      <c r="H46" s="35">
        <v>23070</v>
      </c>
      <c r="I46" s="35">
        <v>23210</v>
      </c>
      <c r="J46" s="35">
        <v>22770</v>
      </c>
      <c r="K46" s="35">
        <v>23000</v>
      </c>
      <c r="L46" s="35">
        <v>23290</v>
      </c>
      <c r="M46" s="36">
        <v>22870</v>
      </c>
    </row>
    <row r="47" spans="1:13" x14ac:dyDescent="0.15">
      <c r="A47" s="5"/>
      <c r="B47" s="37" t="s">
        <v>146</v>
      </c>
      <c r="C47" s="38"/>
      <c r="D47" s="39"/>
      <c r="E47" s="40"/>
      <c r="F47" s="41" t="s">
        <v>10</v>
      </c>
      <c r="G47" s="42">
        <v>12374</v>
      </c>
      <c r="H47" s="43">
        <v>7389</v>
      </c>
      <c r="I47" s="43">
        <v>9841</v>
      </c>
      <c r="J47" s="43">
        <v>8800</v>
      </c>
      <c r="K47" s="43">
        <v>9603</v>
      </c>
      <c r="L47" s="43">
        <v>15089</v>
      </c>
      <c r="M47" s="44">
        <v>14369</v>
      </c>
    </row>
    <row r="48" spans="1:13" x14ac:dyDescent="0.15">
      <c r="A48" s="5"/>
      <c r="B48" s="45" t="s">
        <v>0</v>
      </c>
      <c r="C48" s="3">
        <v>46027</v>
      </c>
      <c r="F48" s="46" t="s">
        <v>2</v>
      </c>
      <c r="G48" s="47">
        <v>3.47</v>
      </c>
      <c r="H48" s="48">
        <v>3.62</v>
      </c>
      <c r="I48" s="48">
        <v>3.64</v>
      </c>
      <c r="J48" s="48">
        <v>3.64</v>
      </c>
      <c r="K48" s="48">
        <v>3.62</v>
      </c>
      <c r="L48" s="48">
        <v>3.4</v>
      </c>
      <c r="M48" s="49">
        <v>3.45</v>
      </c>
    </row>
    <row r="49" spans="1:13" x14ac:dyDescent="0.15">
      <c r="A49" s="5"/>
      <c r="B49" s="45" t="s">
        <v>1</v>
      </c>
      <c r="C49" s="50">
        <v>8460</v>
      </c>
      <c r="D49" s="4" t="s">
        <v>15</v>
      </c>
      <c r="E49" s="50">
        <v>8310</v>
      </c>
      <c r="F49" s="46" t="s">
        <v>3</v>
      </c>
      <c r="G49" s="47">
        <v>99.2</v>
      </c>
      <c r="H49" s="48">
        <v>99.3</v>
      </c>
      <c r="I49" s="48">
        <v>99.1</v>
      </c>
      <c r="J49" s="48">
        <v>99</v>
      </c>
      <c r="K49" s="48">
        <v>99.4</v>
      </c>
      <c r="L49" s="48">
        <v>99.1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4678</v>
      </c>
      <c r="H50" s="71">
        <v>2606</v>
      </c>
      <c r="I50" s="71">
        <v>4023</v>
      </c>
      <c r="J50" s="71">
        <v>3654</v>
      </c>
      <c r="K50" s="71">
        <v>3245</v>
      </c>
      <c r="L50" s="71">
        <v>5939</v>
      </c>
      <c r="M50" s="87">
        <v>7304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1.1470152020763811</v>
      </c>
      <c r="H51" s="84">
        <f t="shared" ref="H51:M51" si="7">H47/H$4</f>
        <v>1.0714907192575407</v>
      </c>
      <c r="I51" s="84">
        <f t="shared" si="7"/>
        <v>1.1830968982928589</v>
      </c>
      <c r="J51" s="84">
        <f t="shared" si="7"/>
        <v>1.1674184133722474</v>
      </c>
      <c r="K51" s="84">
        <f t="shared" si="7"/>
        <v>1.1403633772711079</v>
      </c>
      <c r="L51" s="84">
        <f t="shared" si="7"/>
        <v>1.225851003330896</v>
      </c>
      <c r="M51" s="85">
        <f t="shared" si="7"/>
        <v>1.1836079077429984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8460</v>
      </c>
      <c r="H52" s="53">
        <v>8350</v>
      </c>
      <c r="I52" s="53">
        <v>8400</v>
      </c>
      <c r="J52" s="53">
        <v>8240</v>
      </c>
      <c r="K52" s="53">
        <v>8320</v>
      </c>
      <c r="L52" s="53">
        <v>8440</v>
      </c>
      <c r="M52" s="54">
        <v>8310</v>
      </c>
    </row>
    <row r="53" spans="1:13" x14ac:dyDescent="0.15">
      <c r="A53" s="5"/>
      <c r="B53" s="16" t="s">
        <v>147</v>
      </c>
      <c r="C53" s="17"/>
      <c r="D53" s="18"/>
      <c r="E53" s="19"/>
      <c r="F53" s="20" t="s">
        <v>10</v>
      </c>
      <c r="G53" s="21">
        <v>14098</v>
      </c>
      <c r="H53" s="22">
        <v>9393</v>
      </c>
      <c r="I53" s="22">
        <v>12237</v>
      </c>
      <c r="J53" s="22">
        <v>10417</v>
      </c>
      <c r="K53" s="22">
        <v>12530</v>
      </c>
      <c r="L53" s="22">
        <v>16788</v>
      </c>
      <c r="M53" s="23">
        <v>16586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1.77</v>
      </c>
      <c r="H54" s="30">
        <v>1.99</v>
      </c>
      <c r="I54" s="30">
        <v>1.83</v>
      </c>
      <c r="J54" s="30">
        <v>1.95</v>
      </c>
      <c r="K54" s="30">
        <v>1.83</v>
      </c>
      <c r="L54" s="30">
        <v>1.72</v>
      </c>
      <c r="M54" s="31">
        <v>1.72</v>
      </c>
    </row>
    <row r="55" spans="1:13" x14ac:dyDescent="0.15">
      <c r="A55" s="5"/>
      <c r="B55" s="24" t="s">
        <v>1</v>
      </c>
      <c r="C55" s="32">
        <v>4140</v>
      </c>
      <c r="D55" s="26" t="s">
        <v>15</v>
      </c>
      <c r="E55" s="32">
        <v>4060</v>
      </c>
      <c r="F55" s="28" t="s">
        <v>3</v>
      </c>
      <c r="G55" s="29">
        <v>99.7</v>
      </c>
      <c r="H55" s="30">
        <v>99.4</v>
      </c>
      <c r="I55" s="30">
        <v>99.8</v>
      </c>
      <c r="J55" s="30">
        <v>99.6</v>
      </c>
      <c r="K55" s="30">
        <v>100.4</v>
      </c>
      <c r="L55" s="30">
        <v>99.7</v>
      </c>
      <c r="M55" s="31">
        <v>99.7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2701</v>
      </c>
      <c r="H56" s="70">
        <v>2466</v>
      </c>
      <c r="I56" s="70">
        <v>2105</v>
      </c>
      <c r="J56" s="70">
        <v>2259</v>
      </c>
      <c r="K56" s="58">
        <v>710</v>
      </c>
      <c r="L56" s="70">
        <v>3199</v>
      </c>
      <c r="M56" s="86">
        <v>3098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1.3068223952539859</v>
      </c>
      <c r="H57" s="81">
        <f t="shared" ref="H57:M57" si="8">H53/H$4</f>
        <v>1.3620939675174013</v>
      </c>
      <c r="I57" s="81">
        <f t="shared" si="8"/>
        <v>1.4711469103149795</v>
      </c>
      <c r="J57" s="81">
        <f t="shared" si="8"/>
        <v>1.3819315468293978</v>
      </c>
      <c r="K57" s="81">
        <f t="shared" si="8"/>
        <v>1.487946799667498</v>
      </c>
      <c r="L57" s="81">
        <f t="shared" si="8"/>
        <v>1.3638800877406776</v>
      </c>
      <c r="M57" s="82">
        <f t="shared" si="8"/>
        <v>1.3662273476112026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4140</v>
      </c>
      <c r="H58" s="35">
        <v>4110</v>
      </c>
      <c r="I58" s="35">
        <v>4150</v>
      </c>
      <c r="J58" s="35">
        <v>4050</v>
      </c>
      <c r="K58" s="35">
        <v>4090</v>
      </c>
      <c r="L58" s="35">
        <v>4170</v>
      </c>
      <c r="M58" s="36">
        <v>4060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9547</v>
      </c>
      <c r="H59" s="43">
        <v>5735</v>
      </c>
      <c r="I59" s="43">
        <v>6687</v>
      </c>
      <c r="J59" s="43">
        <v>5967</v>
      </c>
      <c r="K59" s="43">
        <v>6708</v>
      </c>
      <c r="L59" s="43">
        <v>10704</v>
      </c>
      <c r="M59" s="44">
        <v>10938</v>
      </c>
    </row>
    <row r="60" spans="1:13" x14ac:dyDescent="0.15">
      <c r="A60" s="5"/>
      <c r="B60" s="45" t="s">
        <v>0</v>
      </c>
      <c r="C60" s="3">
        <v>46013</v>
      </c>
      <c r="F60" s="46" t="s">
        <v>2</v>
      </c>
      <c r="G60" s="47">
        <v>4.24</v>
      </c>
      <c r="H60" s="48">
        <v>4.42</v>
      </c>
      <c r="I60" s="48">
        <v>4.29</v>
      </c>
      <c r="J60" s="48">
        <v>4.38</v>
      </c>
      <c r="K60" s="48">
        <v>4.3499999999999996</v>
      </c>
      <c r="L60" s="48">
        <v>4.1900000000000004</v>
      </c>
      <c r="M60" s="49">
        <v>4.1399999999999997</v>
      </c>
    </row>
    <row r="61" spans="1:13" x14ac:dyDescent="0.15">
      <c r="A61" s="5"/>
      <c r="B61" s="45" t="s">
        <v>1</v>
      </c>
      <c r="C61" s="50">
        <v>12090</v>
      </c>
      <c r="D61" s="4" t="s">
        <v>15</v>
      </c>
      <c r="E61" s="50">
        <v>11590</v>
      </c>
      <c r="F61" s="46" t="s">
        <v>3</v>
      </c>
      <c r="G61" s="47">
        <v>98.7</v>
      </c>
      <c r="H61" s="48">
        <v>99.3</v>
      </c>
      <c r="I61" s="48">
        <v>99.6</v>
      </c>
      <c r="J61" s="48">
        <v>99.2</v>
      </c>
      <c r="K61" s="48">
        <v>99.5</v>
      </c>
      <c r="L61" s="48">
        <v>99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4909</v>
      </c>
      <c r="H62" s="71">
        <v>2193</v>
      </c>
      <c r="I62" s="71">
        <v>2260</v>
      </c>
      <c r="J62" s="71">
        <v>2438</v>
      </c>
      <c r="K62" s="71">
        <v>2416</v>
      </c>
      <c r="L62" s="71">
        <v>4874</v>
      </c>
      <c r="M62" s="87">
        <v>4381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0.88496477567667775</v>
      </c>
      <c r="H63" s="84">
        <f t="shared" ref="H63:M63" si="9">H59/H$4</f>
        <v>0.83164153132250584</v>
      </c>
      <c r="I63" s="84">
        <f t="shared" si="9"/>
        <v>0.80391921134888189</v>
      </c>
      <c r="J63" s="84">
        <f t="shared" si="9"/>
        <v>0.79158928097638626</v>
      </c>
      <c r="K63" s="84">
        <f t="shared" si="9"/>
        <v>0.7965799786248664</v>
      </c>
      <c r="L63" s="84">
        <f t="shared" si="9"/>
        <v>0.86960760419205463</v>
      </c>
      <c r="M63" s="85">
        <f t="shared" si="9"/>
        <v>0.90098846787479403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12090</v>
      </c>
      <c r="H64" s="53">
        <v>11840</v>
      </c>
      <c r="I64" s="53">
        <v>11850</v>
      </c>
      <c r="J64" s="53">
        <v>11630</v>
      </c>
      <c r="K64" s="53">
        <v>11630</v>
      </c>
      <c r="L64" s="53">
        <v>11840</v>
      </c>
      <c r="M64" s="54">
        <v>11590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8602</v>
      </c>
      <c r="H65" s="22">
        <v>4571</v>
      </c>
      <c r="I65" s="22">
        <v>5710</v>
      </c>
      <c r="J65" s="22">
        <v>5051</v>
      </c>
      <c r="K65" s="22">
        <v>5843</v>
      </c>
      <c r="L65" s="22">
        <v>9677</v>
      </c>
      <c r="M65" s="23">
        <v>9503</v>
      </c>
    </row>
    <row r="66" spans="1:13" x14ac:dyDescent="0.15">
      <c r="A66" s="5"/>
      <c r="B66" s="24" t="s">
        <v>0</v>
      </c>
      <c r="C66" s="25">
        <v>46013</v>
      </c>
      <c r="D66" s="26"/>
      <c r="E66" s="27"/>
      <c r="F66" s="28" t="s">
        <v>2</v>
      </c>
      <c r="G66" s="29">
        <v>3.16</v>
      </c>
      <c r="H66" s="30">
        <v>3.35</v>
      </c>
      <c r="I66" s="30">
        <v>3.27</v>
      </c>
      <c r="J66" s="30">
        <v>3.42</v>
      </c>
      <c r="K66" s="30">
        <v>3.35</v>
      </c>
      <c r="L66" s="30">
        <v>3.13</v>
      </c>
      <c r="M66" s="31">
        <v>3.12</v>
      </c>
    </row>
    <row r="67" spans="1:13" x14ac:dyDescent="0.15">
      <c r="A67" s="5"/>
      <c r="B67" s="24" t="s">
        <v>1</v>
      </c>
      <c r="C67" s="32">
        <v>5350</v>
      </c>
      <c r="D67" s="26" t="s">
        <v>15</v>
      </c>
      <c r="E67" s="32">
        <v>5180</v>
      </c>
      <c r="F67" s="28" t="s">
        <v>3</v>
      </c>
      <c r="G67" s="29">
        <v>97.7</v>
      </c>
      <c r="H67" s="30">
        <v>97.9</v>
      </c>
      <c r="I67" s="30">
        <v>98.6</v>
      </c>
      <c r="J67" s="30">
        <v>98</v>
      </c>
      <c r="K67" s="30">
        <v>98</v>
      </c>
      <c r="L67" s="30">
        <v>98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5596</v>
      </c>
      <c r="H68" s="70">
        <v>2822</v>
      </c>
      <c r="I68" s="70">
        <v>2694</v>
      </c>
      <c r="J68" s="70">
        <v>3078</v>
      </c>
      <c r="K68" s="70">
        <v>3523</v>
      </c>
      <c r="L68" s="70">
        <v>5732</v>
      </c>
      <c r="M68" s="86">
        <v>4865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0.79736744530960324</v>
      </c>
      <c r="H69" s="81">
        <f t="shared" ref="H69:M69" si="10">H65/H$4</f>
        <v>0.66284802784222741</v>
      </c>
      <c r="I69" s="81">
        <f t="shared" si="10"/>
        <v>0.68646309208944456</v>
      </c>
      <c r="J69" s="81">
        <f t="shared" si="10"/>
        <v>0.67007163703900241</v>
      </c>
      <c r="K69" s="81">
        <f t="shared" si="10"/>
        <v>0.69386058662866645</v>
      </c>
      <c r="L69" s="81">
        <f t="shared" si="10"/>
        <v>0.78617271914859044</v>
      </c>
      <c r="M69" s="82">
        <f t="shared" si="10"/>
        <v>0.78278418451400333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5350</v>
      </c>
      <c r="H70" s="35">
        <v>5200</v>
      </c>
      <c r="I70" s="35">
        <v>5270</v>
      </c>
      <c r="J70" s="35">
        <v>5100</v>
      </c>
      <c r="K70" s="35">
        <v>5130</v>
      </c>
      <c r="L70" s="35">
        <v>5280</v>
      </c>
      <c r="M70" s="36">
        <v>5180</v>
      </c>
    </row>
    <row r="71" spans="1:13" x14ac:dyDescent="0.15">
      <c r="A71" s="5"/>
      <c r="B71" s="37" t="s">
        <v>142</v>
      </c>
      <c r="C71" s="38"/>
      <c r="D71" s="39"/>
      <c r="E71" s="40"/>
      <c r="F71" s="41" t="s">
        <v>10</v>
      </c>
      <c r="G71" s="42">
        <v>11999</v>
      </c>
      <c r="H71" s="43">
        <v>7736</v>
      </c>
      <c r="I71" s="43">
        <v>9845</v>
      </c>
      <c r="J71" s="43">
        <v>8667</v>
      </c>
      <c r="K71" s="43">
        <v>9113</v>
      </c>
      <c r="L71" s="43">
        <v>14010</v>
      </c>
      <c r="M71" s="44">
        <v>13464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3.3</v>
      </c>
      <c r="H72" s="48">
        <v>3.45</v>
      </c>
      <c r="I72" s="48">
        <v>3.37</v>
      </c>
      <c r="J72" s="48">
        <v>3.47</v>
      </c>
      <c r="K72" s="48">
        <v>3.49</v>
      </c>
      <c r="L72" s="48">
        <v>3.25</v>
      </c>
      <c r="M72" s="49">
        <v>3.25</v>
      </c>
    </row>
    <row r="73" spans="1:13" x14ac:dyDescent="0.15">
      <c r="A73" s="5"/>
      <c r="B73" s="45" t="s">
        <v>1</v>
      </c>
      <c r="C73" s="50">
        <v>2660</v>
      </c>
      <c r="D73" s="4" t="s">
        <v>15</v>
      </c>
      <c r="E73" s="50">
        <v>2870</v>
      </c>
      <c r="F73" s="46" t="s">
        <v>3</v>
      </c>
      <c r="G73" s="47">
        <v>98.9</v>
      </c>
      <c r="H73" s="48">
        <v>98.9</v>
      </c>
      <c r="I73" s="48">
        <v>99.8</v>
      </c>
      <c r="J73" s="48">
        <v>99</v>
      </c>
      <c r="K73" s="48">
        <v>98.7</v>
      </c>
      <c r="L73" s="48">
        <v>98.5</v>
      </c>
      <c r="M73" s="49">
        <v>98.8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4862</v>
      </c>
      <c r="H74" s="71">
        <v>3308</v>
      </c>
      <c r="I74" s="71">
        <v>2382</v>
      </c>
      <c r="J74" s="71">
        <v>3486</v>
      </c>
      <c r="K74" s="71">
        <v>4212</v>
      </c>
      <c r="L74" s="71">
        <v>6935</v>
      </c>
      <c r="M74" s="87">
        <v>5847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1.1122543566926215</v>
      </c>
      <c r="H75" s="84">
        <f t="shared" ref="H75:M75" si="11">H71/H$4</f>
        <v>1.1218097447795823</v>
      </c>
      <c r="I75" s="84">
        <f t="shared" si="11"/>
        <v>1.1835777831209426</v>
      </c>
      <c r="J75" s="84">
        <f t="shared" si="11"/>
        <v>1.1497744759883257</v>
      </c>
      <c r="K75" s="84">
        <f t="shared" si="11"/>
        <v>1.08217551359696</v>
      </c>
      <c r="L75" s="84">
        <f t="shared" si="11"/>
        <v>1.1381915671459908</v>
      </c>
      <c r="M75" s="85">
        <f t="shared" si="11"/>
        <v>1.1090609555189457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2660</v>
      </c>
      <c r="H76" s="53">
        <v>2720</v>
      </c>
      <c r="I76" s="53">
        <v>2840</v>
      </c>
      <c r="J76" s="53">
        <v>2840</v>
      </c>
      <c r="K76" s="53">
        <v>2830</v>
      </c>
      <c r="L76" s="53">
        <v>2910</v>
      </c>
      <c r="M76" s="54">
        <v>2870</v>
      </c>
    </row>
    <row r="77" spans="1:13" x14ac:dyDescent="0.15">
      <c r="A77" s="5"/>
      <c r="B77" s="16" t="s">
        <v>143</v>
      </c>
      <c r="C77" s="17"/>
      <c r="D77" s="18"/>
      <c r="E77" s="19"/>
      <c r="F77" s="20" t="s">
        <v>10</v>
      </c>
      <c r="G77" s="21">
        <v>11798</v>
      </c>
      <c r="H77" s="22">
        <v>8205</v>
      </c>
      <c r="I77" s="22">
        <v>9783</v>
      </c>
      <c r="J77" s="22">
        <v>8837</v>
      </c>
      <c r="K77" s="22">
        <v>10268</v>
      </c>
      <c r="L77" s="22">
        <v>13692</v>
      </c>
      <c r="M77" s="23">
        <v>12772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1.94</v>
      </c>
      <c r="H78" s="30">
        <v>2.16</v>
      </c>
      <c r="I78" s="30">
        <v>2.0099999999999998</v>
      </c>
      <c r="J78" s="30">
        <v>2.11</v>
      </c>
      <c r="K78" s="30">
        <v>2.0299999999999998</v>
      </c>
      <c r="L78" s="30">
        <v>1.86</v>
      </c>
      <c r="M78" s="31">
        <v>1.88</v>
      </c>
    </row>
    <row r="79" spans="1:13" x14ac:dyDescent="0.15">
      <c r="A79" s="5"/>
      <c r="B79" s="24" t="s">
        <v>1</v>
      </c>
      <c r="C79" s="32">
        <v>1080</v>
      </c>
      <c r="D79" s="26" t="s">
        <v>15</v>
      </c>
      <c r="E79" s="32">
        <v>1060</v>
      </c>
      <c r="F79" s="28" t="s">
        <v>3</v>
      </c>
      <c r="G79" s="29">
        <v>99.4</v>
      </c>
      <c r="H79" s="30">
        <v>99.3</v>
      </c>
      <c r="I79" s="30">
        <v>99.6</v>
      </c>
      <c r="J79" s="30">
        <v>99.6</v>
      </c>
      <c r="K79" s="30">
        <v>99.6</v>
      </c>
      <c r="L79" s="30">
        <v>99.4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2740</v>
      </c>
      <c r="H80" s="70">
        <v>2001</v>
      </c>
      <c r="I80" s="70">
        <v>1882</v>
      </c>
      <c r="J80" s="70">
        <v>1672</v>
      </c>
      <c r="K80" s="70">
        <v>2045</v>
      </c>
      <c r="L80" s="70">
        <v>3316</v>
      </c>
      <c r="M80" s="86">
        <v>4016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1.0936225435669262</v>
      </c>
      <c r="H81" s="81">
        <f t="shared" ref="H81:M81" si="12">H77/H$4</f>
        <v>1.1898201856148491</v>
      </c>
      <c r="I81" s="81">
        <f t="shared" si="12"/>
        <v>1.1761240682856455</v>
      </c>
      <c r="J81" s="81">
        <f t="shared" si="12"/>
        <v>1.1723268771557442</v>
      </c>
      <c r="K81" s="81">
        <f t="shared" si="12"/>
        <v>1.2193326208288802</v>
      </c>
      <c r="L81" s="81">
        <f t="shared" si="12"/>
        <v>1.1123568120887155</v>
      </c>
      <c r="M81" s="82">
        <f t="shared" si="12"/>
        <v>1.0520593080724876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1080</v>
      </c>
      <c r="H82" s="35">
        <v>1050</v>
      </c>
      <c r="I82" s="35">
        <v>1070</v>
      </c>
      <c r="J82" s="35">
        <v>1040</v>
      </c>
      <c r="K82" s="35">
        <v>1050</v>
      </c>
      <c r="L82" s="35">
        <v>1080</v>
      </c>
      <c r="M82" s="36">
        <v>1060</v>
      </c>
    </row>
    <row r="83" spans="1:13" x14ac:dyDescent="0.15">
      <c r="A83" s="5"/>
      <c r="B83" s="37" t="s">
        <v>136</v>
      </c>
      <c r="C83" s="38"/>
      <c r="D83" s="39"/>
      <c r="E83" s="40"/>
      <c r="F83" s="41" t="s">
        <v>10</v>
      </c>
      <c r="G83" s="42">
        <v>13974</v>
      </c>
      <c r="H83" s="43">
        <v>8032</v>
      </c>
      <c r="I83" s="43">
        <v>9692</v>
      </c>
      <c r="J83" s="43">
        <v>8660</v>
      </c>
      <c r="K83" s="43">
        <v>9560</v>
      </c>
      <c r="L83" s="43">
        <v>15863</v>
      </c>
      <c r="M83" s="44">
        <v>15120</v>
      </c>
    </row>
    <row r="84" spans="1:13" x14ac:dyDescent="0.15">
      <c r="A84" s="5"/>
      <c r="B84" s="45" t="s">
        <v>0</v>
      </c>
      <c r="C84" s="3">
        <v>45999</v>
      </c>
      <c r="F84" s="46" t="s">
        <v>2</v>
      </c>
      <c r="G84" s="47">
        <v>3</v>
      </c>
      <c r="H84" s="48">
        <v>3.27</v>
      </c>
      <c r="I84" s="48">
        <v>3.14</v>
      </c>
      <c r="J84" s="48">
        <v>3.27</v>
      </c>
      <c r="K84" s="48">
        <v>3.25</v>
      </c>
      <c r="L84" s="48">
        <v>2.89</v>
      </c>
      <c r="M84" s="49">
        <v>2.95</v>
      </c>
    </row>
    <row r="85" spans="1:13" x14ac:dyDescent="0.15">
      <c r="A85" s="5"/>
      <c r="B85" s="45" t="s">
        <v>1</v>
      </c>
      <c r="C85" s="50">
        <v>6700</v>
      </c>
      <c r="D85" s="4" t="s">
        <v>15</v>
      </c>
      <c r="E85" s="50">
        <v>6560</v>
      </c>
      <c r="F85" s="46" t="s">
        <v>3</v>
      </c>
      <c r="G85" s="47">
        <v>98.9</v>
      </c>
      <c r="H85" s="48">
        <v>99.3</v>
      </c>
      <c r="I85" s="48">
        <v>99.5</v>
      </c>
      <c r="J85" s="48">
        <v>98.5</v>
      </c>
      <c r="K85" s="48">
        <v>98.9</v>
      </c>
      <c r="L85" s="48">
        <v>99.8</v>
      </c>
      <c r="M85" s="49">
        <v>99.1</v>
      </c>
    </row>
    <row r="86" spans="1:13" x14ac:dyDescent="0.15">
      <c r="A86" s="5"/>
      <c r="B86" s="45"/>
      <c r="C86" s="50"/>
      <c r="E86" s="50"/>
      <c r="F86" s="55" t="s">
        <v>20</v>
      </c>
      <c r="G86" s="89">
        <v>5646</v>
      </c>
      <c r="H86" s="71">
        <v>2722</v>
      </c>
      <c r="I86" s="71">
        <v>2907</v>
      </c>
      <c r="J86" s="71">
        <v>4236</v>
      </c>
      <c r="K86" s="71">
        <v>4027</v>
      </c>
      <c r="L86" s="71">
        <v>3518</v>
      </c>
      <c r="M86" s="87">
        <v>5511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1.2953281423804226</v>
      </c>
      <c r="H87" s="84">
        <f t="shared" ref="H87:M87" si="13">H83/H$4</f>
        <v>1.1647331786542923</v>
      </c>
      <c r="I87" s="84">
        <f t="shared" si="13"/>
        <v>1.165183938446742</v>
      </c>
      <c r="J87" s="84">
        <f t="shared" si="13"/>
        <v>1.1488458477049615</v>
      </c>
      <c r="K87" s="84">
        <f t="shared" si="13"/>
        <v>1.1352570953568459</v>
      </c>
      <c r="L87" s="84">
        <f t="shared" si="13"/>
        <v>1.2887318222438866</v>
      </c>
      <c r="M87" s="85">
        <f t="shared" si="13"/>
        <v>1.2454695222405272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6700</v>
      </c>
      <c r="H88" s="53">
        <v>6600</v>
      </c>
      <c r="I88" s="53">
        <v>6640</v>
      </c>
      <c r="J88" s="53">
        <v>6520</v>
      </c>
      <c r="K88" s="53">
        <v>6600</v>
      </c>
      <c r="L88" s="53">
        <v>6690</v>
      </c>
      <c r="M88" s="54">
        <v>6560</v>
      </c>
    </row>
    <row r="89" spans="1:13" x14ac:dyDescent="0.15">
      <c r="A89" s="5"/>
      <c r="B89" s="16" t="s">
        <v>137</v>
      </c>
      <c r="C89" s="17"/>
      <c r="D89" s="18"/>
      <c r="E89" s="19"/>
      <c r="F89" s="20" t="s">
        <v>10</v>
      </c>
      <c r="G89" s="21">
        <v>10461</v>
      </c>
      <c r="H89" s="22">
        <v>6166</v>
      </c>
      <c r="I89" s="22">
        <v>7064</v>
      </c>
      <c r="J89" s="22">
        <v>6703</v>
      </c>
      <c r="K89" s="22">
        <v>7753</v>
      </c>
      <c r="L89" s="22">
        <v>11687</v>
      </c>
      <c r="M89" s="23">
        <v>11484</v>
      </c>
    </row>
    <row r="90" spans="1:13" x14ac:dyDescent="0.15">
      <c r="A90" s="5"/>
      <c r="B90" s="24" t="s">
        <v>0</v>
      </c>
      <c r="C90" s="25">
        <v>45999</v>
      </c>
      <c r="D90" s="26"/>
      <c r="E90" s="27"/>
      <c r="F90" s="28" t="s">
        <v>2</v>
      </c>
      <c r="G90" s="29">
        <v>4.08</v>
      </c>
      <c r="H90" s="30">
        <v>4.25</v>
      </c>
      <c r="I90" s="30">
        <v>4.29</v>
      </c>
      <c r="J90" s="30">
        <v>4.3</v>
      </c>
      <c r="K90" s="30">
        <v>4.22</v>
      </c>
      <c r="L90" s="30">
        <v>3.94</v>
      </c>
      <c r="M90" s="31">
        <v>3.84</v>
      </c>
    </row>
    <row r="91" spans="1:13" x14ac:dyDescent="0.15">
      <c r="A91" s="5"/>
      <c r="B91" s="24" t="s">
        <v>1</v>
      </c>
      <c r="C91" s="32">
        <v>920</v>
      </c>
      <c r="D91" s="26" t="s">
        <v>15</v>
      </c>
      <c r="E91" s="32">
        <v>850</v>
      </c>
      <c r="F91" s="28" t="s">
        <v>3</v>
      </c>
      <c r="G91" s="29">
        <v>98.2</v>
      </c>
      <c r="H91" s="30">
        <v>97.9</v>
      </c>
      <c r="I91" s="30">
        <v>96.9</v>
      </c>
      <c r="J91" s="30">
        <v>98.3</v>
      </c>
      <c r="K91" s="30">
        <v>98.6</v>
      </c>
      <c r="L91" s="30">
        <v>97.6</v>
      </c>
      <c r="M91" s="31">
        <v>98.1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6374</v>
      </c>
      <c r="H92" s="70">
        <v>4155</v>
      </c>
      <c r="I92" s="70">
        <v>6174</v>
      </c>
      <c r="J92" s="70">
        <v>3950</v>
      </c>
      <c r="K92" s="70">
        <v>4076</v>
      </c>
      <c r="L92" s="70">
        <v>8365</v>
      </c>
      <c r="M92" s="86">
        <v>6948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0.96968854282536154</v>
      </c>
      <c r="H93" s="81">
        <f t="shared" ref="H93:M93" si="14">H89/H$4</f>
        <v>0.89414153132250584</v>
      </c>
      <c r="I93" s="81">
        <f t="shared" si="14"/>
        <v>0.84924260639576821</v>
      </c>
      <c r="J93" s="81">
        <f t="shared" si="14"/>
        <v>0.88922791191297423</v>
      </c>
      <c r="K93" s="81">
        <f t="shared" si="14"/>
        <v>0.92067450421565133</v>
      </c>
      <c r="L93" s="81">
        <f t="shared" si="14"/>
        <v>0.94946786903891467</v>
      </c>
      <c r="M93" s="82">
        <f t="shared" si="14"/>
        <v>0.94596375617792416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920</v>
      </c>
      <c r="H94" s="35">
        <v>870</v>
      </c>
      <c r="I94" s="35">
        <v>880</v>
      </c>
      <c r="J94" s="35">
        <v>860</v>
      </c>
      <c r="K94" s="35">
        <v>870</v>
      </c>
      <c r="L94" s="35">
        <v>880</v>
      </c>
      <c r="M94" s="36">
        <v>850</v>
      </c>
    </row>
    <row r="95" spans="1:13" x14ac:dyDescent="0.15">
      <c r="A95" s="5"/>
      <c r="B95" s="37" t="s">
        <v>138</v>
      </c>
      <c r="C95" s="38"/>
      <c r="D95" s="39"/>
      <c r="E95" s="40"/>
      <c r="F95" s="41" t="s">
        <v>10</v>
      </c>
      <c r="G95" s="42">
        <v>8406</v>
      </c>
      <c r="H95" s="43">
        <v>4705</v>
      </c>
      <c r="I95" s="43">
        <v>5879</v>
      </c>
      <c r="J95" s="43">
        <v>5838</v>
      </c>
      <c r="K95" s="43">
        <v>6608</v>
      </c>
      <c r="L95" s="43">
        <v>10167</v>
      </c>
      <c r="M95" s="44">
        <v>9289</v>
      </c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3.07</v>
      </c>
      <c r="H96" s="48">
        <v>3.5</v>
      </c>
      <c r="I96" s="48">
        <v>3.29</v>
      </c>
      <c r="J96" s="48">
        <v>3.34</v>
      </c>
      <c r="K96" s="48">
        <v>3.11</v>
      </c>
      <c r="L96" s="48">
        <v>3.05</v>
      </c>
      <c r="M96" s="49">
        <v>3.31</v>
      </c>
    </row>
    <row r="97" spans="1:13" x14ac:dyDescent="0.15">
      <c r="A97" s="5"/>
      <c r="B97" s="45" t="s">
        <v>1</v>
      </c>
      <c r="C97" s="50">
        <v>400</v>
      </c>
      <c r="D97" s="4" t="s">
        <v>15</v>
      </c>
      <c r="E97" s="50">
        <v>370</v>
      </c>
      <c r="F97" s="46" t="s">
        <v>3</v>
      </c>
      <c r="G97" s="47">
        <v>100.5</v>
      </c>
      <c r="H97" s="48">
        <v>98.4</v>
      </c>
      <c r="I97" s="48">
        <v>99.2</v>
      </c>
      <c r="J97" s="48">
        <v>101.6</v>
      </c>
      <c r="K97" s="48">
        <v>100.2</v>
      </c>
      <c r="L97" s="48">
        <v>99.3</v>
      </c>
      <c r="M97" s="49">
        <v>97.8</v>
      </c>
    </row>
    <row r="98" spans="1:13" x14ac:dyDescent="0.15">
      <c r="A98" s="5"/>
      <c r="B98" s="45"/>
      <c r="C98" s="50"/>
      <c r="E98" s="50"/>
      <c r="F98" s="55" t="s">
        <v>20</v>
      </c>
      <c r="G98" s="60">
        <v>460</v>
      </c>
      <c r="H98" s="71">
        <v>2477</v>
      </c>
      <c r="I98" s="71">
        <v>2103</v>
      </c>
      <c r="J98" s="61">
        <v>-973</v>
      </c>
      <c r="K98" s="71">
        <v>1003</v>
      </c>
      <c r="L98" s="71">
        <v>3420</v>
      </c>
      <c r="M98" s="87">
        <v>5799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0.77919911012235821</v>
      </c>
      <c r="H99" s="84">
        <f t="shared" ref="H99:M99" si="15">H95/H$4</f>
        <v>0.68227958236658937</v>
      </c>
      <c r="I99" s="84">
        <f t="shared" si="15"/>
        <v>0.70678047607597982</v>
      </c>
      <c r="J99" s="84">
        <f t="shared" si="15"/>
        <v>0.77447598832581588</v>
      </c>
      <c r="K99" s="84">
        <f t="shared" si="15"/>
        <v>0.78470490440565255</v>
      </c>
      <c r="L99" s="84">
        <f t="shared" si="15"/>
        <v>0.82598098951986354</v>
      </c>
      <c r="M99" s="85">
        <f t="shared" si="15"/>
        <v>0.76515650741350905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400</v>
      </c>
      <c r="H100" s="53">
        <v>370</v>
      </c>
      <c r="I100" s="53">
        <v>380</v>
      </c>
      <c r="J100" s="53">
        <v>380</v>
      </c>
      <c r="K100" s="53">
        <v>380</v>
      </c>
      <c r="L100" s="53">
        <v>390</v>
      </c>
      <c r="M100" s="54">
        <v>370</v>
      </c>
    </row>
    <row r="101" spans="1:13" x14ac:dyDescent="0.15">
      <c r="A101" s="5"/>
      <c r="B101" s="16" t="s">
        <v>134</v>
      </c>
      <c r="C101" s="17"/>
      <c r="D101" s="18"/>
      <c r="E101" s="19"/>
      <c r="F101" s="20" t="s">
        <v>10</v>
      </c>
      <c r="G101" s="21">
        <v>6010</v>
      </c>
      <c r="H101" s="22">
        <v>3834</v>
      </c>
      <c r="I101" s="22">
        <v>4444</v>
      </c>
      <c r="J101" s="22">
        <v>3982</v>
      </c>
      <c r="K101" s="22">
        <v>4464</v>
      </c>
      <c r="L101" s="22">
        <v>7000</v>
      </c>
      <c r="M101" s="23">
        <v>6633</v>
      </c>
    </row>
    <row r="102" spans="1:13" x14ac:dyDescent="0.15">
      <c r="A102" s="5"/>
      <c r="B102" s="24" t="s">
        <v>0</v>
      </c>
      <c r="C102" s="25">
        <v>45992</v>
      </c>
      <c r="D102" s="26"/>
      <c r="E102" s="27"/>
      <c r="F102" s="28" t="s">
        <v>2</v>
      </c>
      <c r="G102" s="29">
        <v>3.64</v>
      </c>
      <c r="H102" s="30">
        <v>3.94</v>
      </c>
      <c r="I102" s="30">
        <v>3.9</v>
      </c>
      <c r="J102" s="30">
        <v>4.07</v>
      </c>
      <c r="K102" s="30">
        <v>3.92</v>
      </c>
      <c r="L102" s="30">
        <v>3.53</v>
      </c>
      <c r="M102" s="31">
        <v>3.62</v>
      </c>
    </row>
    <row r="103" spans="1:13" x14ac:dyDescent="0.15">
      <c r="A103" s="5"/>
      <c r="B103" s="24" t="s">
        <v>1</v>
      </c>
      <c r="C103" s="32">
        <v>920</v>
      </c>
      <c r="D103" s="26" t="s">
        <v>15</v>
      </c>
      <c r="E103" s="32">
        <v>910</v>
      </c>
      <c r="F103" s="28" t="s">
        <v>3</v>
      </c>
      <c r="G103" s="29">
        <v>100.7</v>
      </c>
      <c r="H103" s="30">
        <v>100.2</v>
      </c>
      <c r="I103" s="30">
        <v>98.6</v>
      </c>
      <c r="J103" s="30">
        <v>98.8</v>
      </c>
      <c r="K103" s="30">
        <v>99.1</v>
      </c>
      <c r="L103" s="30">
        <v>100.8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>
        <v>442</v>
      </c>
      <c r="H104" s="58">
        <v>722</v>
      </c>
      <c r="I104" s="70">
        <v>2280</v>
      </c>
      <c r="J104" s="70">
        <v>1955</v>
      </c>
      <c r="K104" s="70">
        <v>1769</v>
      </c>
      <c r="L104" s="58">
        <v>301</v>
      </c>
      <c r="M104" s="86">
        <v>2720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0.55710048201705598</v>
      </c>
      <c r="H105" s="81">
        <f t="shared" ref="H105:M105" si="16">H101/H$4</f>
        <v>0.55597447795823662</v>
      </c>
      <c r="I105" s="81">
        <f t="shared" si="16"/>
        <v>0.53426304400096181</v>
      </c>
      <c r="J105" s="81">
        <f t="shared" si="16"/>
        <v>0.52825683205094187</v>
      </c>
      <c r="K105" s="81">
        <f t="shared" si="16"/>
        <v>0.53010331314570713</v>
      </c>
      <c r="L105" s="81">
        <f t="shared" si="16"/>
        <v>0.56868957673247222</v>
      </c>
      <c r="M105" s="82">
        <f t="shared" si="16"/>
        <v>0.54637561779242172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920</v>
      </c>
      <c r="H106" s="35">
        <v>900</v>
      </c>
      <c r="I106" s="35">
        <v>900</v>
      </c>
      <c r="J106" s="35">
        <v>870</v>
      </c>
      <c r="K106" s="35">
        <v>890</v>
      </c>
      <c r="L106" s="35">
        <v>900</v>
      </c>
      <c r="M106" s="36">
        <v>910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15705</v>
      </c>
      <c r="H107" s="43">
        <v>11204</v>
      </c>
      <c r="I107" s="43">
        <v>13844</v>
      </c>
      <c r="J107" s="43">
        <v>11950</v>
      </c>
      <c r="K107" s="43">
        <v>13055</v>
      </c>
      <c r="L107" s="43">
        <v>17205</v>
      </c>
      <c r="M107" s="44">
        <v>16859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1.68</v>
      </c>
      <c r="H108" s="48">
        <v>1.84</v>
      </c>
      <c r="I108" s="48">
        <v>1.69</v>
      </c>
      <c r="J108" s="48">
        <v>1.84</v>
      </c>
      <c r="K108" s="48">
        <v>1.82</v>
      </c>
      <c r="L108" s="48">
        <v>1.67</v>
      </c>
      <c r="M108" s="49">
        <v>1.66</v>
      </c>
    </row>
    <row r="109" spans="1:13" x14ac:dyDescent="0.15">
      <c r="A109" s="5"/>
      <c r="B109" s="45" t="s">
        <v>1</v>
      </c>
      <c r="C109" s="50">
        <v>33200</v>
      </c>
      <c r="D109" s="4" t="s">
        <v>15</v>
      </c>
      <c r="E109" s="50">
        <v>32680</v>
      </c>
      <c r="F109" s="46" t="s">
        <v>3</v>
      </c>
      <c r="G109" s="47">
        <v>99.4</v>
      </c>
      <c r="H109" s="48">
        <v>99.2</v>
      </c>
      <c r="I109" s="48">
        <v>99.9</v>
      </c>
      <c r="J109" s="48">
        <v>99.3</v>
      </c>
      <c r="K109" s="48">
        <v>99.4</v>
      </c>
      <c r="L109" s="48">
        <v>99.5</v>
      </c>
      <c r="M109" s="49">
        <v>99.4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3530</v>
      </c>
      <c r="H110" s="71">
        <v>2979</v>
      </c>
      <c r="I110" s="71">
        <v>1639</v>
      </c>
      <c r="J110" s="71">
        <v>2991</v>
      </c>
      <c r="K110" s="71">
        <v>3139</v>
      </c>
      <c r="L110" s="71">
        <v>3668</v>
      </c>
      <c r="M110" s="87">
        <v>3687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1.4557842046718577</v>
      </c>
      <c r="H111" s="84">
        <f t="shared" ref="H111:M111" si="17">H107/H$4</f>
        <v>1.6247099767981439</v>
      </c>
      <c r="I111" s="84">
        <f t="shared" si="17"/>
        <v>1.6643423899975955</v>
      </c>
      <c r="J111" s="84">
        <f t="shared" si="17"/>
        <v>1.5853011408861768</v>
      </c>
      <c r="K111" s="84">
        <f t="shared" si="17"/>
        <v>1.5502909393183708</v>
      </c>
      <c r="L111" s="84">
        <f t="shared" si="17"/>
        <v>1.3977577382403119</v>
      </c>
      <c r="M111" s="85">
        <f t="shared" si="17"/>
        <v>1.3887149917627677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33200</v>
      </c>
      <c r="H112" s="53">
        <v>32910</v>
      </c>
      <c r="I112" s="53">
        <v>33020</v>
      </c>
      <c r="J112" s="53">
        <v>32660</v>
      </c>
      <c r="K112" s="53">
        <v>32950</v>
      </c>
      <c r="L112" s="53">
        <v>33140</v>
      </c>
      <c r="M112" s="54">
        <v>32680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11991</v>
      </c>
      <c r="H113" s="22">
        <v>8132</v>
      </c>
      <c r="I113" s="22">
        <v>10162</v>
      </c>
      <c r="J113" s="22">
        <v>8863</v>
      </c>
      <c r="K113" s="22">
        <v>9839</v>
      </c>
      <c r="L113" s="22">
        <v>13570</v>
      </c>
      <c r="M113" s="23">
        <v>13439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1.86</v>
      </c>
      <c r="H114" s="30">
        <v>1.99</v>
      </c>
      <c r="I114" s="30">
        <v>1.85</v>
      </c>
      <c r="J114" s="30">
        <v>2</v>
      </c>
      <c r="K114" s="30">
        <v>1.96</v>
      </c>
      <c r="L114" s="30">
        <v>1.83</v>
      </c>
      <c r="M114" s="31">
        <v>1.83</v>
      </c>
    </row>
    <row r="115" spans="1:13" x14ac:dyDescent="0.15">
      <c r="A115" s="5"/>
      <c r="B115" s="24" t="s">
        <v>1</v>
      </c>
      <c r="C115" s="32">
        <v>32570</v>
      </c>
      <c r="D115" s="26" t="s">
        <v>15</v>
      </c>
      <c r="E115" s="32">
        <v>32240</v>
      </c>
      <c r="F115" s="28" t="s">
        <v>3</v>
      </c>
      <c r="G115" s="29">
        <v>99.1</v>
      </c>
      <c r="H115" s="30">
        <v>99.4</v>
      </c>
      <c r="I115" s="30">
        <v>99.9</v>
      </c>
      <c r="J115" s="30">
        <v>99.4</v>
      </c>
      <c r="K115" s="30">
        <v>99.4</v>
      </c>
      <c r="L115" s="30">
        <v>99.3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3564</v>
      </c>
      <c r="H116" s="70">
        <v>2088</v>
      </c>
      <c r="I116" s="70">
        <v>1485</v>
      </c>
      <c r="J116" s="70">
        <v>2279</v>
      </c>
      <c r="K116" s="70">
        <v>2371</v>
      </c>
      <c r="L116" s="70">
        <v>3483</v>
      </c>
      <c r="M116" s="86">
        <v>3647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1.1115127919911012</v>
      </c>
      <c r="H117" s="81">
        <f t="shared" ref="H117:M117" si="18">H113/H$4</f>
        <v>1.1792343387470998</v>
      </c>
      <c r="I117" s="81">
        <f t="shared" si="18"/>
        <v>1.2216879057465737</v>
      </c>
      <c r="J117" s="81">
        <f t="shared" si="18"/>
        <v>1.1757760679225258</v>
      </c>
      <c r="K117" s="81">
        <f t="shared" si="18"/>
        <v>1.1683885524284527</v>
      </c>
      <c r="L117" s="81">
        <f t="shared" si="18"/>
        <v>1.1024453651799497</v>
      </c>
      <c r="M117" s="82">
        <f t="shared" si="18"/>
        <v>1.1070016474464579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32570</v>
      </c>
      <c r="H118" s="35">
        <v>32260</v>
      </c>
      <c r="I118" s="35">
        <v>32430</v>
      </c>
      <c r="J118" s="35">
        <v>32000</v>
      </c>
      <c r="K118" s="35">
        <v>32340</v>
      </c>
      <c r="L118" s="35">
        <v>32630</v>
      </c>
      <c r="M118" s="36">
        <v>32240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7393</v>
      </c>
      <c r="H119" s="43">
        <v>3873</v>
      </c>
      <c r="I119" s="43">
        <v>4828</v>
      </c>
      <c r="J119" s="43">
        <v>4300</v>
      </c>
      <c r="K119" s="43">
        <v>5477</v>
      </c>
      <c r="L119" s="43">
        <v>8482</v>
      </c>
      <c r="M119" s="44">
        <v>8487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3.31</v>
      </c>
      <c r="H120" s="48">
        <v>3.5</v>
      </c>
      <c r="I120" s="48">
        <v>3.46</v>
      </c>
      <c r="J120" s="48">
        <v>3.46</v>
      </c>
      <c r="K120" s="48">
        <v>3.29</v>
      </c>
      <c r="L120" s="48">
        <v>3.27</v>
      </c>
      <c r="M120" s="49">
        <v>3.3</v>
      </c>
    </row>
    <row r="121" spans="1:13" x14ac:dyDescent="0.15">
      <c r="A121" s="5"/>
      <c r="B121" s="45" t="s">
        <v>1</v>
      </c>
      <c r="C121" s="50">
        <v>21500</v>
      </c>
      <c r="D121" s="4" t="s">
        <v>15</v>
      </c>
      <c r="E121" s="50">
        <v>20830</v>
      </c>
      <c r="F121" s="46" t="s">
        <v>3</v>
      </c>
      <c r="G121" s="47">
        <v>99.5</v>
      </c>
      <c r="H121" s="48">
        <v>99.7</v>
      </c>
      <c r="I121" s="48">
        <v>99.5</v>
      </c>
      <c r="J121" s="48">
        <v>100.1</v>
      </c>
      <c r="K121" s="48">
        <v>100.4</v>
      </c>
      <c r="L121" s="48">
        <v>99.5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2141</v>
      </c>
      <c r="H122" s="71">
        <v>1020</v>
      </c>
      <c r="I122" s="71">
        <v>1489</v>
      </c>
      <c r="J122" s="61">
        <v>773</v>
      </c>
      <c r="K122" s="61">
        <v>664</v>
      </c>
      <c r="L122" s="71">
        <v>2467</v>
      </c>
      <c r="M122" s="87">
        <v>2608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0.68529847979236191</v>
      </c>
      <c r="H123" s="84">
        <f t="shared" ref="H123:M123" si="19">H119/H$4</f>
        <v>0.56162993039443154</v>
      </c>
      <c r="I123" s="84">
        <f t="shared" si="19"/>
        <v>0.58042798749699442</v>
      </c>
      <c r="J123" s="84">
        <f t="shared" si="19"/>
        <v>0.57044308835234814</v>
      </c>
      <c r="K123" s="84">
        <f t="shared" si="19"/>
        <v>0.65039781498634364</v>
      </c>
      <c r="L123" s="84">
        <f t="shared" si="19"/>
        <v>0.68908928426354699</v>
      </c>
      <c r="M123" s="85">
        <f t="shared" si="19"/>
        <v>0.69909390444810549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21500</v>
      </c>
      <c r="H124" s="53">
        <v>21170</v>
      </c>
      <c r="I124" s="53">
        <v>21240</v>
      </c>
      <c r="J124" s="53">
        <v>20810</v>
      </c>
      <c r="K124" s="53">
        <v>20960</v>
      </c>
      <c r="L124" s="53">
        <v>21180</v>
      </c>
      <c r="M124" s="54">
        <v>20830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11423</v>
      </c>
      <c r="H125" s="22">
        <v>6915</v>
      </c>
      <c r="I125" s="22">
        <v>8411</v>
      </c>
      <c r="J125" s="22">
        <v>7539</v>
      </c>
      <c r="K125" s="22">
        <v>8596</v>
      </c>
      <c r="L125" s="22">
        <v>13035</v>
      </c>
      <c r="M125" s="23">
        <v>13087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3.1</v>
      </c>
      <c r="H126" s="30">
        <v>3.34</v>
      </c>
      <c r="I126" s="30">
        <v>3.27</v>
      </c>
      <c r="J126" s="30">
        <v>3.34</v>
      </c>
      <c r="K126" s="30">
        <v>3.2</v>
      </c>
      <c r="L126" s="30">
        <v>3.02</v>
      </c>
      <c r="M126" s="31">
        <v>3.01</v>
      </c>
    </row>
    <row r="127" spans="1:13" x14ac:dyDescent="0.15">
      <c r="A127" s="5"/>
      <c r="B127" s="24" t="s">
        <v>1</v>
      </c>
      <c r="C127" s="32">
        <v>18330</v>
      </c>
      <c r="D127" s="26" t="s">
        <v>15</v>
      </c>
      <c r="E127" s="32">
        <v>18010</v>
      </c>
      <c r="F127" s="28" t="s">
        <v>3</v>
      </c>
      <c r="G127" s="29">
        <v>100</v>
      </c>
      <c r="H127" s="30">
        <v>100.3</v>
      </c>
      <c r="I127" s="30">
        <v>100.1</v>
      </c>
      <c r="J127" s="30">
        <v>100.2</v>
      </c>
      <c r="K127" s="30">
        <v>100.7</v>
      </c>
      <c r="L127" s="30">
        <v>99.9</v>
      </c>
      <c r="M127" s="31">
        <v>99.9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2130</v>
      </c>
      <c r="H128" s="58">
        <v>886</v>
      </c>
      <c r="I128" s="70">
        <v>1374</v>
      </c>
      <c r="J128" s="70">
        <v>1229</v>
      </c>
      <c r="K128" s="58">
        <v>369</v>
      </c>
      <c r="L128" s="70">
        <v>2739</v>
      </c>
      <c r="M128" s="86">
        <v>2522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1.0588616981831664</v>
      </c>
      <c r="H129" s="81">
        <f t="shared" ref="H129:M129" si="20">H125/H$4</f>
        <v>1.0027552204176333</v>
      </c>
      <c r="I129" s="81">
        <f t="shared" si="20"/>
        <v>1.0111805722529454</v>
      </c>
      <c r="J129" s="81">
        <f t="shared" si="20"/>
        <v>1.0001326611833377</v>
      </c>
      <c r="K129" s="81">
        <f t="shared" si="20"/>
        <v>1.0207813798836243</v>
      </c>
      <c r="L129" s="81">
        <f t="shared" si="20"/>
        <v>1.0589812332439679</v>
      </c>
      <c r="M129" s="82">
        <f t="shared" si="20"/>
        <v>1.078006589785832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18330</v>
      </c>
      <c r="H130" s="35">
        <v>18140</v>
      </c>
      <c r="I130" s="35">
        <v>18230</v>
      </c>
      <c r="J130" s="35">
        <v>17950</v>
      </c>
      <c r="K130" s="35">
        <v>18100</v>
      </c>
      <c r="L130" s="35">
        <v>18310</v>
      </c>
      <c r="M130" s="36">
        <v>18010</v>
      </c>
    </row>
    <row r="131" spans="1:13" x14ac:dyDescent="0.15">
      <c r="A131" s="5"/>
      <c r="B131" s="37" t="s">
        <v>128</v>
      </c>
      <c r="C131" s="38"/>
      <c r="D131" s="39"/>
      <c r="E131" s="40"/>
      <c r="F131" s="41" t="s">
        <v>10</v>
      </c>
      <c r="G131" s="42">
        <v>11745</v>
      </c>
      <c r="H131" s="43">
        <v>6587</v>
      </c>
      <c r="I131" s="43">
        <v>8735</v>
      </c>
      <c r="J131" s="43">
        <v>7516</v>
      </c>
      <c r="K131" s="43">
        <v>9168</v>
      </c>
      <c r="L131" s="43">
        <v>12886</v>
      </c>
      <c r="M131" s="44">
        <v>13098</v>
      </c>
    </row>
    <row r="132" spans="1:13" x14ac:dyDescent="0.15">
      <c r="A132" s="5"/>
      <c r="B132" s="45" t="s">
        <v>0</v>
      </c>
      <c r="C132" s="3">
        <v>45964</v>
      </c>
      <c r="F132" s="46" t="s">
        <v>2</v>
      </c>
      <c r="G132" s="47">
        <v>3.85</v>
      </c>
      <c r="H132" s="48">
        <v>4.24</v>
      </c>
      <c r="I132" s="48">
        <v>4.07</v>
      </c>
      <c r="J132" s="48">
        <v>4.17</v>
      </c>
      <c r="K132" s="48">
        <v>3.98</v>
      </c>
      <c r="L132" s="48">
        <v>3.83</v>
      </c>
      <c r="M132" s="49">
        <v>3.81</v>
      </c>
    </row>
    <row r="133" spans="1:13" x14ac:dyDescent="0.15">
      <c r="A133" s="5"/>
      <c r="B133" s="45" t="s">
        <v>1</v>
      </c>
      <c r="C133" s="50">
        <v>16230</v>
      </c>
      <c r="D133" s="4" t="s">
        <v>15</v>
      </c>
      <c r="E133" s="50">
        <v>15870</v>
      </c>
      <c r="F133" s="46" t="s">
        <v>3</v>
      </c>
      <c r="G133" s="47">
        <v>99.7</v>
      </c>
      <c r="H133" s="48">
        <v>99.1</v>
      </c>
      <c r="I133" s="48">
        <v>99.8</v>
      </c>
      <c r="J133" s="48">
        <v>99.6</v>
      </c>
      <c r="K133" s="48">
        <v>100.2</v>
      </c>
      <c r="L133" s="48">
        <v>99.5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3528</v>
      </c>
      <c r="H134" s="71">
        <v>2911</v>
      </c>
      <c r="I134" s="71">
        <v>2509</v>
      </c>
      <c r="J134" s="71">
        <v>2532</v>
      </c>
      <c r="K134" s="71">
        <v>1876</v>
      </c>
      <c r="L134" s="71">
        <v>4505</v>
      </c>
      <c r="M134" s="87">
        <v>4675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1.0887096774193548</v>
      </c>
      <c r="H135" s="84">
        <f t="shared" ref="H135:M135" si="21">H131/H$4</f>
        <v>0.95519141531322505</v>
      </c>
      <c r="I135" s="84">
        <f t="shared" si="21"/>
        <v>1.0501322433277229</v>
      </c>
      <c r="J135" s="84">
        <f t="shared" si="21"/>
        <v>0.99708145396656933</v>
      </c>
      <c r="K135" s="84">
        <f t="shared" si="21"/>
        <v>1.0887068044175277</v>
      </c>
      <c r="L135" s="84">
        <f t="shared" si="21"/>
        <v>1.0468762693963767</v>
      </c>
      <c r="M135" s="85">
        <f t="shared" si="21"/>
        <v>1.0789126853377264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16230</v>
      </c>
      <c r="H136" s="53">
        <v>16050</v>
      </c>
      <c r="I136" s="53">
        <v>16070</v>
      </c>
      <c r="J136" s="53">
        <v>15790</v>
      </c>
      <c r="K136" s="53">
        <v>15910</v>
      </c>
      <c r="L136" s="53">
        <v>16150</v>
      </c>
      <c r="M136" s="54">
        <v>15870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15665</v>
      </c>
      <c r="H137" s="22">
        <v>10112</v>
      </c>
      <c r="I137" s="22">
        <v>12469</v>
      </c>
      <c r="J137" s="22">
        <v>10906</v>
      </c>
      <c r="K137" s="22">
        <v>12236</v>
      </c>
      <c r="L137" s="22">
        <v>17217</v>
      </c>
      <c r="M137" s="23">
        <v>17388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3.73</v>
      </c>
      <c r="H138" s="30">
        <v>4.05</v>
      </c>
      <c r="I138" s="30">
        <v>3.92</v>
      </c>
      <c r="J138" s="30">
        <v>4.0199999999999996</v>
      </c>
      <c r="K138" s="30">
        <v>3.96</v>
      </c>
      <c r="L138" s="30">
        <v>3.69</v>
      </c>
      <c r="M138" s="31">
        <v>3.58</v>
      </c>
    </row>
    <row r="139" spans="1:13" x14ac:dyDescent="0.15">
      <c r="A139" s="5"/>
      <c r="B139" s="24" t="s">
        <v>1</v>
      </c>
      <c r="C139" s="32">
        <v>16230</v>
      </c>
      <c r="D139" s="26" t="s">
        <v>15</v>
      </c>
      <c r="E139" s="32">
        <v>15970</v>
      </c>
      <c r="F139" s="28" t="s">
        <v>3</v>
      </c>
      <c r="G139" s="29">
        <v>99.3</v>
      </c>
      <c r="H139" s="30">
        <v>99.1</v>
      </c>
      <c r="I139" s="30">
        <v>99.2</v>
      </c>
      <c r="J139" s="30">
        <v>99.1</v>
      </c>
      <c r="K139" s="30">
        <v>99</v>
      </c>
      <c r="L139" s="30">
        <v>99.6</v>
      </c>
      <c r="M139" s="31">
        <v>99.9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5840</v>
      </c>
      <c r="H140" s="70">
        <v>4238</v>
      </c>
      <c r="I140" s="70">
        <v>4852</v>
      </c>
      <c r="J140" s="70">
        <v>4676</v>
      </c>
      <c r="K140" s="70">
        <v>5363</v>
      </c>
      <c r="L140" s="70">
        <v>5391</v>
      </c>
      <c r="M140" s="86">
        <v>4164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1.4520763811642565</v>
      </c>
      <c r="H141" s="81">
        <f t="shared" ref="H141:M141" si="22">H137/H$4</f>
        <v>1.4663573085846868</v>
      </c>
      <c r="I141" s="81">
        <f t="shared" si="22"/>
        <v>1.4990382303438325</v>
      </c>
      <c r="J141" s="81">
        <f t="shared" si="22"/>
        <v>1.4468028654815601</v>
      </c>
      <c r="K141" s="81">
        <f t="shared" si="22"/>
        <v>1.4530340814630092</v>
      </c>
      <c r="L141" s="81">
        <f t="shared" si="22"/>
        <v>1.3987326346575677</v>
      </c>
      <c r="M141" s="82">
        <f t="shared" si="22"/>
        <v>1.4322899505766062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16230</v>
      </c>
      <c r="H142" s="35">
        <v>16070</v>
      </c>
      <c r="I142" s="35">
        <v>16170</v>
      </c>
      <c r="J142" s="35">
        <v>15890</v>
      </c>
      <c r="K142" s="35">
        <v>16060</v>
      </c>
      <c r="L142" s="35">
        <v>16260</v>
      </c>
      <c r="M142" s="36">
        <v>15970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10870</v>
      </c>
      <c r="H143" s="43">
        <v>7053</v>
      </c>
      <c r="I143" s="43">
        <v>8322</v>
      </c>
      <c r="J143" s="43">
        <v>7594</v>
      </c>
      <c r="K143" s="43">
        <v>8119</v>
      </c>
      <c r="L143" s="43">
        <v>11864</v>
      </c>
      <c r="M143" s="44">
        <v>12241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3.82</v>
      </c>
      <c r="H144" s="48">
        <v>3.97</v>
      </c>
      <c r="I144" s="48">
        <v>3.87</v>
      </c>
      <c r="J144" s="48">
        <v>3.89</v>
      </c>
      <c r="K144" s="48">
        <v>3.91</v>
      </c>
      <c r="L144" s="48">
        <v>3.76</v>
      </c>
      <c r="M144" s="49">
        <v>3.73</v>
      </c>
    </row>
    <row r="145" spans="1:13" x14ac:dyDescent="0.15">
      <c r="A145" s="5"/>
      <c r="B145" s="45" t="s">
        <v>1</v>
      </c>
      <c r="C145" s="50">
        <v>8270</v>
      </c>
      <c r="D145" s="4" t="s">
        <v>15</v>
      </c>
      <c r="E145" s="50">
        <v>8110</v>
      </c>
      <c r="F145" s="46" t="s">
        <v>3</v>
      </c>
      <c r="G145" s="47">
        <v>98</v>
      </c>
      <c r="H145" s="48">
        <v>98.5</v>
      </c>
      <c r="I145" s="48">
        <v>98.7</v>
      </c>
      <c r="J145" s="48">
        <v>99.1</v>
      </c>
      <c r="K145" s="48">
        <v>98.5</v>
      </c>
      <c r="L145" s="48">
        <v>98.2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6716</v>
      </c>
      <c r="H146" s="71">
        <v>3744</v>
      </c>
      <c r="I146" s="71">
        <v>3998</v>
      </c>
      <c r="J146" s="71">
        <v>3109</v>
      </c>
      <c r="K146" s="71">
        <v>4351</v>
      </c>
      <c r="L146" s="71">
        <v>6964</v>
      </c>
      <c r="M146" s="87">
        <v>7507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1.0076010381905822</v>
      </c>
      <c r="H147" s="84">
        <f t="shared" ref="H147:M147" si="23">H143/H$4</f>
        <v>1.0227668213457077</v>
      </c>
      <c r="I147" s="84">
        <f t="shared" si="23"/>
        <v>1.0004808848280837</v>
      </c>
      <c r="J147" s="84">
        <f t="shared" si="23"/>
        <v>1.0074290262669143</v>
      </c>
      <c r="K147" s="84">
        <f t="shared" si="23"/>
        <v>0.96413727585797415</v>
      </c>
      <c r="L147" s="84">
        <f t="shared" si="23"/>
        <v>0.96384759119343566</v>
      </c>
      <c r="M147" s="85">
        <f t="shared" si="23"/>
        <v>1.00831960461285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8270</v>
      </c>
      <c r="H148" s="53">
        <v>8200</v>
      </c>
      <c r="I148" s="53">
        <v>8250</v>
      </c>
      <c r="J148" s="53">
        <v>8030</v>
      </c>
      <c r="K148" s="53">
        <v>8180</v>
      </c>
      <c r="L148" s="53">
        <v>8400</v>
      </c>
      <c r="M148" s="54">
        <v>8110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11937</v>
      </c>
      <c r="H149" s="22">
        <v>7353</v>
      </c>
      <c r="I149" s="22">
        <v>9644</v>
      </c>
      <c r="J149" s="22">
        <v>8796</v>
      </c>
      <c r="K149" s="22">
        <v>11078</v>
      </c>
      <c r="L149" s="22">
        <v>14571</v>
      </c>
      <c r="M149" s="23">
        <v>14489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1.78</v>
      </c>
      <c r="I150" s="30">
        <v>1.63</v>
      </c>
      <c r="J150" s="30">
        <v>1.67</v>
      </c>
      <c r="K150" s="30">
        <v>1.56</v>
      </c>
      <c r="L150" s="30">
        <v>1.53</v>
      </c>
      <c r="M150" s="31">
        <v>1.52</v>
      </c>
    </row>
    <row r="151" spans="1:13" x14ac:dyDescent="0.15">
      <c r="A151" s="5"/>
      <c r="B151" s="24" t="s">
        <v>1</v>
      </c>
      <c r="C151" s="32">
        <v>6890</v>
      </c>
      <c r="D151" s="26" t="s">
        <v>15</v>
      </c>
      <c r="E151" s="32">
        <v>6740</v>
      </c>
      <c r="F151" s="28" t="s">
        <v>3</v>
      </c>
      <c r="G151" s="29">
        <v>99.4</v>
      </c>
      <c r="H151" s="30">
        <v>99.3</v>
      </c>
      <c r="I151" s="30">
        <v>99.8</v>
      </c>
      <c r="J151" s="30">
        <v>99.8</v>
      </c>
      <c r="K151" s="30">
        <v>100.4</v>
      </c>
      <c r="L151" s="30">
        <v>99.9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2740</v>
      </c>
      <c r="H152" s="70">
        <v>1889</v>
      </c>
      <c r="I152" s="70">
        <v>1465</v>
      </c>
      <c r="J152" s="70">
        <v>1289</v>
      </c>
      <c r="K152" s="58">
        <v>331</v>
      </c>
      <c r="L152" s="70">
        <v>1812</v>
      </c>
      <c r="M152" s="86">
        <v>2812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1.1065072302558399</v>
      </c>
      <c r="H153" s="81">
        <f t="shared" ref="H153:M153" si="24">H149/H$4</f>
        <v>1.0662703016241299</v>
      </c>
      <c r="I153" s="81">
        <f t="shared" si="24"/>
        <v>1.1594133205097379</v>
      </c>
      <c r="J153" s="81">
        <f t="shared" si="24"/>
        <v>1.1668877686388963</v>
      </c>
      <c r="K153" s="81">
        <f t="shared" si="24"/>
        <v>1.3155207220045124</v>
      </c>
      <c r="L153" s="81">
        <f t="shared" si="24"/>
        <v>1.1837679746526932</v>
      </c>
      <c r="M153" s="82">
        <f t="shared" si="24"/>
        <v>1.1934925864909391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6890</v>
      </c>
      <c r="H154" s="35">
        <v>6830</v>
      </c>
      <c r="I154" s="35">
        <v>6830</v>
      </c>
      <c r="J154" s="35">
        <v>6620</v>
      </c>
      <c r="K154" s="35">
        <v>6760</v>
      </c>
      <c r="L154" s="35">
        <v>6920</v>
      </c>
      <c r="M154" s="36">
        <v>6740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956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M268"/>
  <sheetViews>
    <sheetView showGridLines="0" zoomScale="85" zoomScaleNormal="85" workbookViewId="0">
      <pane ySplit="4" topLeftCell="A5" activePane="bottomLeft" state="frozen"/>
      <selection pane="bottomLeft" activeCell="Q8" sqref="Q8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46069</v>
      </c>
      <c r="H3" s="11">
        <v>46070</v>
      </c>
      <c r="I3" s="11">
        <v>46071</v>
      </c>
      <c r="J3" s="11">
        <v>46072</v>
      </c>
      <c r="K3" s="11">
        <v>46073</v>
      </c>
      <c r="L3" s="11">
        <v>46074</v>
      </c>
      <c r="M3" s="12">
        <v>46075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7744</v>
      </c>
      <c r="H4" s="14">
        <v>7849</v>
      </c>
      <c r="I4" s="14">
        <v>7826</v>
      </c>
      <c r="J4" s="14">
        <v>7304</v>
      </c>
      <c r="K4" s="14">
        <v>7933</v>
      </c>
      <c r="L4" s="14">
        <v>11467</v>
      </c>
      <c r="M4" s="15">
        <v>12753</v>
      </c>
    </row>
    <row r="5" spans="1:13" x14ac:dyDescent="0.15">
      <c r="A5" s="5"/>
      <c r="B5" s="16" t="s">
        <v>149</v>
      </c>
      <c r="C5" s="17"/>
      <c r="D5" s="18"/>
      <c r="E5" s="19"/>
      <c r="F5" s="20" t="s">
        <v>10</v>
      </c>
      <c r="G5" s="21">
        <v>19467</v>
      </c>
      <c r="H5" s="22">
        <v>19132</v>
      </c>
      <c r="I5" s="22">
        <v>19120</v>
      </c>
      <c r="J5" s="22">
        <v>18125</v>
      </c>
      <c r="K5" s="22">
        <v>19230</v>
      </c>
      <c r="L5" s="22">
        <v>22187</v>
      </c>
      <c r="M5" s="23">
        <v>22643</v>
      </c>
    </row>
    <row r="6" spans="1:13" x14ac:dyDescent="0.15">
      <c r="A6" s="5"/>
      <c r="B6" s="24" t="s">
        <v>0</v>
      </c>
      <c r="C6" s="25">
        <v>46055</v>
      </c>
      <c r="D6" s="26"/>
      <c r="E6" s="27"/>
      <c r="F6" s="28" t="s">
        <v>2</v>
      </c>
      <c r="G6" s="29">
        <v>3.41</v>
      </c>
      <c r="H6" s="30">
        <v>3.4</v>
      </c>
      <c r="I6" s="30">
        <v>3.38</v>
      </c>
      <c r="J6" s="30">
        <v>3.48</v>
      </c>
      <c r="K6" s="30">
        <v>3.41</v>
      </c>
      <c r="L6" s="30">
        <v>3.1</v>
      </c>
      <c r="M6" s="31">
        <v>2.9</v>
      </c>
    </row>
    <row r="7" spans="1:13" x14ac:dyDescent="0.15">
      <c r="A7" s="5"/>
      <c r="B7" s="24" t="s">
        <v>1</v>
      </c>
      <c r="C7" s="32">
        <v>7230</v>
      </c>
      <c r="D7" s="26" t="s">
        <v>15</v>
      </c>
      <c r="E7" s="32">
        <v>7390</v>
      </c>
      <c r="F7" s="28" t="s">
        <v>3</v>
      </c>
      <c r="G7" s="29">
        <v>98.2</v>
      </c>
      <c r="H7" s="30">
        <v>98.3</v>
      </c>
      <c r="I7" s="30">
        <v>98.5</v>
      </c>
      <c r="J7" s="30">
        <v>98</v>
      </c>
      <c r="K7" s="30">
        <v>98.2</v>
      </c>
      <c r="L7" s="30">
        <v>98.5</v>
      </c>
      <c r="M7" s="31">
        <v>99.2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11316</v>
      </c>
      <c r="H8" s="70">
        <v>10433</v>
      </c>
      <c r="I8" s="70">
        <v>9629</v>
      </c>
      <c r="J8" s="70">
        <v>10999</v>
      </c>
      <c r="K8" s="70">
        <v>10777</v>
      </c>
      <c r="L8" s="70">
        <v>11026</v>
      </c>
      <c r="M8" s="86">
        <v>7875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2.5138171487603307</v>
      </c>
      <c r="H9" s="75">
        <f t="shared" ref="H9:M9" si="0">H5/H$4</f>
        <v>2.4375079627978087</v>
      </c>
      <c r="I9" s="75">
        <f t="shared" si="0"/>
        <v>2.4431382570917455</v>
      </c>
      <c r="J9" s="75">
        <f t="shared" si="0"/>
        <v>2.4815169769989045</v>
      </c>
      <c r="K9" s="75">
        <f t="shared" si="0"/>
        <v>2.4240514307323835</v>
      </c>
      <c r="L9" s="75">
        <f t="shared" si="0"/>
        <v>1.9348565448678818</v>
      </c>
      <c r="M9" s="76">
        <f t="shared" si="0"/>
        <v>1.7755038030267387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7230</v>
      </c>
      <c r="H10" s="35">
        <v>7160</v>
      </c>
      <c r="I10" s="35">
        <v>7300</v>
      </c>
      <c r="J10" s="35">
        <v>7290</v>
      </c>
      <c r="K10" s="35">
        <v>7380</v>
      </c>
      <c r="L10" s="35">
        <v>7380</v>
      </c>
      <c r="M10" s="36">
        <v>7390</v>
      </c>
    </row>
    <row r="11" spans="1:13" x14ac:dyDescent="0.15">
      <c r="A11" s="5"/>
      <c r="B11" s="37" t="s">
        <v>150</v>
      </c>
      <c r="C11" s="38"/>
      <c r="D11" s="39"/>
      <c r="E11" s="40"/>
      <c r="F11" s="41" t="s">
        <v>10</v>
      </c>
      <c r="G11" s="42">
        <v>18414</v>
      </c>
      <c r="H11" s="43">
        <v>18128</v>
      </c>
      <c r="I11" s="43">
        <v>17854</v>
      </c>
      <c r="J11" s="43">
        <v>17132</v>
      </c>
      <c r="K11" s="43">
        <v>17771</v>
      </c>
      <c r="L11" s="43">
        <v>21407</v>
      </c>
      <c r="M11" s="44">
        <v>21638</v>
      </c>
    </row>
    <row r="12" spans="1:13" x14ac:dyDescent="0.15">
      <c r="A12" s="5"/>
      <c r="B12" s="45" t="s">
        <v>0</v>
      </c>
      <c r="C12" s="3">
        <v>46055</v>
      </c>
      <c r="F12" s="46" t="s">
        <v>2</v>
      </c>
      <c r="G12" s="47">
        <v>3.3</v>
      </c>
      <c r="H12" s="48">
        <v>3.28</v>
      </c>
      <c r="I12" s="48">
        <v>3.28</v>
      </c>
      <c r="J12" s="48">
        <v>3.34</v>
      </c>
      <c r="K12" s="48">
        <v>3.34</v>
      </c>
      <c r="L12" s="48">
        <v>2.99</v>
      </c>
      <c r="M12" s="49">
        <v>2.87</v>
      </c>
    </row>
    <row r="13" spans="1:13" x14ac:dyDescent="0.15">
      <c r="A13" s="5"/>
      <c r="B13" s="45" t="s">
        <v>1</v>
      </c>
      <c r="C13" s="50">
        <v>4370</v>
      </c>
      <c r="D13" s="4" t="s">
        <v>15</v>
      </c>
      <c r="E13" s="50">
        <v>4430</v>
      </c>
      <c r="F13" s="46" t="s">
        <v>3</v>
      </c>
      <c r="G13" s="47">
        <v>98.2</v>
      </c>
      <c r="H13" s="48">
        <v>98.3</v>
      </c>
      <c r="I13" s="48">
        <v>98.7</v>
      </c>
      <c r="J13" s="48">
        <v>98.4</v>
      </c>
      <c r="K13" s="48">
        <v>98.7</v>
      </c>
      <c r="L13" s="48">
        <v>98.4</v>
      </c>
      <c r="M13" s="49">
        <v>98.8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10153</v>
      </c>
      <c r="H14" s="71">
        <v>9982</v>
      </c>
      <c r="I14" s="71">
        <v>8358</v>
      </c>
      <c r="J14" s="71">
        <v>8821</v>
      </c>
      <c r="K14" s="71">
        <v>8166</v>
      </c>
      <c r="L14" s="71">
        <v>10664</v>
      </c>
      <c r="M14" s="87">
        <v>8939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2.3778409090909092</v>
      </c>
      <c r="H15" s="78">
        <f t="shared" ref="H15:M15" si="1">H11/H$4</f>
        <v>2.3095935787998472</v>
      </c>
      <c r="I15" s="78">
        <f t="shared" si="1"/>
        <v>2.2813697929977002</v>
      </c>
      <c r="J15" s="78">
        <f t="shared" si="1"/>
        <v>2.345564074479737</v>
      </c>
      <c r="K15" s="78">
        <f t="shared" si="1"/>
        <v>2.240136140173957</v>
      </c>
      <c r="L15" s="78">
        <f t="shared" si="1"/>
        <v>1.8668352664166739</v>
      </c>
      <c r="M15" s="79">
        <f t="shared" si="1"/>
        <v>1.696698815964871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4370</v>
      </c>
      <c r="H16" s="53">
        <v>4320</v>
      </c>
      <c r="I16" s="53">
        <v>4390</v>
      </c>
      <c r="J16" s="53">
        <v>4390</v>
      </c>
      <c r="K16" s="53">
        <v>4430</v>
      </c>
      <c r="L16" s="53">
        <v>4430</v>
      </c>
      <c r="M16" s="54">
        <v>4430</v>
      </c>
    </row>
    <row r="17" spans="1:13" x14ac:dyDescent="0.15">
      <c r="A17" s="5"/>
      <c r="B17" s="16" t="s">
        <v>151</v>
      </c>
      <c r="C17" s="17"/>
      <c r="D17" s="18"/>
      <c r="E17" s="19"/>
      <c r="F17" s="20" t="s">
        <v>10</v>
      </c>
      <c r="G17" s="21">
        <v>10701</v>
      </c>
      <c r="H17" s="22">
        <v>10014</v>
      </c>
      <c r="I17" s="22">
        <v>9785</v>
      </c>
      <c r="J17" s="22">
        <v>9231</v>
      </c>
      <c r="K17" s="22">
        <v>9515</v>
      </c>
      <c r="L17" s="22">
        <v>14175</v>
      </c>
      <c r="M17" s="23">
        <v>15390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4.5199999999999996</v>
      </c>
      <c r="H18" s="30">
        <v>4.5599999999999996</v>
      </c>
      <c r="I18" s="30">
        <v>4.54</v>
      </c>
      <c r="J18" s="30">
        <v>4.59</v>
      </c>
      <c r="K18" s="30">
        <v>4.54</v>
      </c>
      <c r="L18" s="30">
        <v>4.2699999999999996</v>
      </c>
      <c r="M18" s="31">
        <v>4.09</v>
      </c>
    </row>
    <row r="19" spans="1:13" x14ac:dyDescent="0.15">
      <c r="A19" s="5"/>
      <c r="B19" s="24" t="s">
        <v>1</v>
      </c>
      <c r="C19" s="32">
        <v>4230</v>
      </c>
      <c r="D19" s="26" t="s">
        <v>15</v>
      </c>
      <c r="E19" s="32">
        <v>4280</v>
      </c>
      <c r="F19" s="28" t="s">
        <v>3</v>
      </c>
      <c r="G19" s="29">
        <v>97.4</v>
      </c>
      <c r="H19" s="30">
        <v>97.7</v>
      </c>
      <c r="I19" s="30">
        <v>97.2</v>
      </c>
      <c r="J19" s="30">
        <v>97.4</v>
      </c>
      <c r="K19" s="30">
        <v>97.7</v>
      </c>
      <c r="L19" s="30">
        <v>98</v>
      </c>
      <c r="M19" s="31">
        <v>98.5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8572</v>
      </c>
      <c r="H20" s="70">
        <v>7329</v>
      </c>
      <c r="I20" s="70">
        <v>8199</v>
      </c>
      <c r="J20" s="70">
        <v>7393</v>
      </c>
      <c r="K20" s="70">
        <v>7134</v>
      </c>
      <c r="L20" s="70">
        <v>9399</v>
      </c>
      <c r="M20" s="86">
        <v>8593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1.3818440082644627</v>
      </c>
      <c r="H21" s="81">
        <f t="shared" ref="H21:M21" si="2">H17/H$4</f>
        <v>1.2758313160912218</v>
      </c>
      <c r="I21" s="81">
        <f t="shared" si="2"/>
        <v>1.2503194479938666</v>
      </c>
      <c r="J21" s="81">
        <f t="shared" si="2"/>
        <v>1.2638280394304491</v>
      </c>
      <c r="K21" s="81">
        <f t="shared" si="2"/>
        <v>1.199420143703517</v>
      </c>
      <c r="L21" s="81">
        <f t="shared" si="2"/>
        <v>1.2361559256998342</v>
      </c>
      <c r="M21" s="82">
        <f t="shared" si="2"/>
        <v>1.2067748764996471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4230</v>
      </c>
      <c r="H22" s="35">
        <v>4110</v>
      </c>
      <c r="I22" s="35">
        <v>4240</v>
      </c>
      <c r="J22" s="35">
        <v>4220</v>
      </c>
      <c r="K22" s="35">
        <v>4280</v>
      </c>
      <c r="L22" s="35">
        <v>4280</v>
      </c>
      <c r="M22" s="36">
        <v>4280</v>
      </c>
    </row>
    <row r="23" spans="1:13" x14ac:dyDescent="0.15">
      <c r="A23" s="5"/>
      <c r="B23" s="37" t="s">
        <v>152</v>
      </c>
      <c r="C23" s="38"/>
      <c r="D23" s="39"/>
      <c r="E23" s="40"/>
      <c r="F23" s="41" t="s">
        <v>10</v>
      </c>
      <c r="G23" s="42">
        <v>13576</v>
      </c>
      <c r="H23" s="43">
        <v>13948</v>
      </c>
      <c r="I23" s="43">
        <v>13559</v>
      </c>
      <c r="J23" s="43">
        <v>12623</v>
      </c>
      <c r="K23" s="43">
        <v>13598</v>
      </c>
      <c r="L23" s="43">
        <v>17013</v>
      </c>
      <c r="M23" s="44">
        <v>16987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1.75</v>
      </c>
      <c r="H24" s="48">
        <v>1.75</v>
      </c>
      <c r="I24" s="48">
        <v>1.79</v>
      </c>
      <c r="J24" s="48">
        <v>1.82</v>
      </c>
      <c r="K24" s="48">
        <v>1.81</v>
      </c>
      <c r="L24" s="48">
        <v>1.62</v>
      </c>
      <c r="M24" s="49">
        <v>1.58</v>
      </c>
    </row>
    <row r="25" spans="1:13" x14ac:dyDescent="0.15">
      <c r="A25" s="5"/>
      <c r="B25" s="45" t="s">
        <v>1</v>
      </c>
      <c r="C25" s="50">
        <v>4430</v>
      </c>
      <c r="D25" s="4" t="s">
        <v>15</v>
      </c>
      <c r="E25" s="50">
        <v>4960</v>
      </c>
      <c r="F25" s="46" t="s">
        <v>3</v>
      </c>
      <c r="G25" s="47">
        <v>99.4</v>
      </c>
      <c r="H25" s="48">
        <v>99.5</v>
      </c>
      <c r="I25" s="48">
        <v>99.1</v>
      </c>
      <c r="J25" s="48">
        <v>99.4</v>
      </c>
      <c r="K25" s="48">
        <v>99.4</v>
      </c>
      <c r="L25" s="48">
        <v>99.4</v>
      </c>
      <c r="M25" s="49">
        <v>99.4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3021</v>
      </c>
      <c r="H26" s="71">
        <v>2824</v>
      </c>
      <c r="I26" s="71">
        <v>3695</v>
      </c>
      <c r="J26" s="71">
        <v>2784</v>
      </c>
      <c r="K26" s="71">
        <v>2904</v>
      </c>
      <c r="L26" s="71">
        <v>3501</v>
      </c>
      <c r="M26" s="87">
        <v>3459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1.7530991735537189</v>
      </c>
      <c r="H27" s="84">
        <f t="shared" ref="H27:M27" si="3">H23/H$4</f>
        <v>1.7770416613581348</v>
      </c>
      <c r="I27" s="84">
        <f t="shared" si="3"/>
        <v>1.7325581395348837</v>
      </c>
      <c r="J27" s="84">
        <f t="shared" si="3"/>
        <v>1.7282311062431543</v>
      </c>
      <c r="K27" s="84">
        <f t="shared" si="3"/>
        <v>1.7141056346905332</v>
      </c>
      <c r="L27" s="84">
        <f t="shared" si="3"/>
        <v>1.4836487311415365</v>
      </c>
      <c r="M27" s="85">
        <f t="shared" si="3"/>
        <v>1.3320003136516898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4430</v>
      </c>
      <c r="H28" s="53">
        <v>4630</v>
      </c>
      <c r="I28" s="53">
        <v>4830</v>
      </c>
      <c r="J28" s="53">
        <v>4860</v>
      </c>
      <c r="K28" s="53">
        <v>4950</v>
      </c>
      <c r="L28" s="53">
        <v>4960</v>
      </c>
      <c r="M28" s="54">
        <v>4960</v>
      </c>
    </row>
    <row r="29" spans="1:13" x14ac:dyDescent="0.15">
      <c r="A29" s="5"/>
      <c r="B29" s="16" t="s">
        <v>153</v>
      </c>
      <c r="C29" s="17"/>
      <c r="D29" s="18"/>
      <c r="E29" s="19"/>
      <c r="F29" s="20" t="s">
        <v>10</v>
      </c>
      <c r="G29" s="21">
        <v>13140</v>
      </c>
      <c r="H29" s="22">
        <v>12499</v>
      </c>
      <c r="I29" s="22">
        <v>12422</v>
      </c>
      <c r="J29" s="22">
        <v>11288</v>
      </c>
      <c r="K29" s="22">
        <v>11686</v>
      </c>
      <c r="L29" s="22">
        <v>15585</v>
      </c>
      <c r="M29" s="23">
        <v>16600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3.57</v>
      </c>
      <c r="H30" s="30">
        <v>3.56</v>
      </c>
      <c r="I30" s="30">
        <v>3.6</v>
      </c>
      <c r="J30" s="30">
        <v>3.58</v>
      </c>
      <c r="K30" s="30">
        <v>3.66</v>
      </c>
      <c r="L30" s="30">
        <v>3.28</v>
      </c>
      <c r="M30" s="31">
        <v>3.22</v>
      </c>
    </row>
    <row r="31" spans="1:13" x14ac:dyDescent="0.15">
      <c r="A31" s="5"/>
      <c r="B31" s="24" t="s">
        <v>1</v>
      </c>
      <c r="C31" s="32">
        <v>2230</v>
      </c>
      <c r="D31" s="26" t="s">
        <v>15</v>
      </c>
      <c r="E31" s="32">
        <v>2260</v>
      </c>
      <c r="F31" s="28" t="s">
        <v>3</v>
      </c>
      <c r="G31" s="29">
        <v>97.9</v>
      </c>
      <c r="H31" s="30">
        <v>98.5</v>
      </c>
      <c r="I31" s="30">
        <v>98</v>
      </c>
      <c r="J31" s="30">
        <v>98.4</v>
      </c>
      <c r="K31" s="30">
        <v>98.1</v>
      </c>
      <c r="L31" s="30">
        <v>98.4</v>
      </c>
      <c r="M31" s="31">
        <v>98.7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8334</v>
      </c>
      <c r="H32" s="70">
        <v>6443</v>
      </c>
      <c r="I32" s="70">
        <v>7787</v>
      </c>
      <c r="J32" s="70">
        <v>6047</v>
      </c>
      <c r="K32" s="70">
        <v>7064</v>
      </c>
      <c r="L32" s="70">
        <v>8133</v>
      </c>
      <c r="M32" s="86">
        <v>7698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1.696797520661157</v>
      </c>
      <c r="H33" s="81">
        <f t="shared" ref="H33:M33" si="4">H29/H$4</f>
        <v>1.5924321569626705</v>
      </c>
      <c r="I33" s="81">
        <f t="shared" si="4"/>
        <v>1.5872731919243548</v>
      </c>
      <c r="J33" s="81">
        <f t="shared" si="4"/>
        <v>1.5454545454545454</v>
      </c>
      <c r="K33" s="81">
        <f t="shared" si="4"/>
        <v>1.473087104500189</v>
      </c>
      <c r="L33" s="81">
        <f t="shared" si="4"/>
        <v>1.3591174675154791</v>
      </c>
      <c r="M33" s="82">
        <f t="shared" si="4"/>
        <v>1.3016545126636869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2230</v>
      </c>
      <c r="H34" s="35">
        <v>2190</v>
      </c>
      <c r="I34" s="35">
        <v>2240</v>
      </c>
      <c r="J34" s="35">
        <v>2250</v>
      </c>
      <c r="K34" s="35">
        <v>2260</v>
      </c>
      <c r="L34" s="35">
        <v>2260</v>
      </c>
      <c r="M34" s="36">
        <v>2260</v>
      </c>
    </row>
    <row r="35" spans="1:13" x14ac:dyDescent="0.15">
      <c r="A35" s="5"/>
      <c r="B35" s="37" t="s">
        <v>154</v>
      </c>
      <c r="C35" s="38"/>
      <c r="D35" s="39"/>
      <c r="E35" s="40"/>
      <c r="F35" s="41" t="s">
        <v>10</v>
      </c>
      <c r="G35" s="42">
        <v>23174</v>
      </c>
      <c r="H35" s="43">
        <v>23191</v>
      </c>
      <c r="I35" s="43">
        <v>22792</v>
      </c>
      <c r="J35" s="43">
        <v>22699</v>
      </c>
      <c r="K35" s="43">
        <v>22824</v>
      </c>
      <c r="L35" s="43">
        <v>24503</v>
      </c>
      <c r="M35" s="44">
        <v>24480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1.54</v>
      </c>
      <c r="H36" s="48">
        <v>1.53</v>
      </c>
      <c r="I36" s="48">
        <v>1.54</v>
      </c>
      <c r="J36" s="48">
        <v>1.63</v>
      </c>
      <c r="K36" s="48">
        <v>1.61</v>
      </c>
      <c r="L36" s="48">
        <v>1.44</v>
      </c>
      <c r="M36" s="49">
        <v>1.32</v>
      </c>
    </row>
    <row r="37" spans="1:13" x14ac:dyDescent="0.15">
      <c r="A37" s="5"/>
      <c r="B37" s="45" t="s">
        <v>1</v>
      </c>
      <c r="C37" s="50">
        <v>810</v>
      </c>
      <c r="D37" s="4" t="s">
        <v>15</v>
      </c>
      <c r="E37" s="50">
        <v>830</v>
      </c>
      <c r="F37" s="46" t="s">
        <v>3</v>
      </c>
      <c r="G37" s="47">
        <v>100.3</v>
      </c>
      <c r="H37" s="48">
        <v>100.7</v>
      </c>
      <c r="I37" s="48">
        <v>100.6</v>
      </c>
      <c r="J37" s="48">
        <v>100</v>
      </c>
      <c r="K37" s="48">
        <v>100.1</v>
      </c>
      <c r="L37" s="48">
        <v>100.4</v>
      </c>
      <c r="M37" s="49">
        <v>100.7</v>
      </c>
    </row>
    <row r="38" spans="1:13" x14ac:dyDescent="0.15">
      <c r="A38" s="5"/>
      <c r="B38" s="45"/>
      <c r="C38" s="50"/>
      <c r="E38" s="50"/>
      <c r="F38" s="55" t="s">
        <v>20</v>
      </c>
      <c r="G38" s="60">
        <v>647</v>
      </c>
      <c r="H38" s="71">
        <v>-1354</v>
      </c>
      <c r="I38" s="61">
        <v>-834</v>
      </c>
      <c r="J38" s="71">
        <v>1922</v>
      </c>
      <c r="K38" s="71">
        <v>1365</v>
      </c>
      <c r="L38" s="61">
        <v>332</v>
      </c>
      <c r="M38" s="87">
        <v>-1492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2.9925103305785123</v>
      </c>
      <c r="H39" s="84">
        <f t="shared" ref="H39:M39" si="5">H35/H$4</f>
        <v>2.9546439036819976</v>
      </c>
      <c r="I39" s="84">
        <f t="shared" si="5"/>
        <v>2.9123434704830053</v>
      </c>
      <c r="J39" s="84">
        <f t="shared" si="5"/>
        <v>3.1077491785323113</v>
      </c>
      <c r="K39" s="84">
        <f t="shared" si="5"/>
        <v>2.8770956762889197</v>
      </c>
      <c r="L39" s="84">
        <f t="shared" si="5"/>
        <v>2.1368274178076221</v>
      </c>
      <c r="M39" s="85">
        <f t="shared" si="5"/>
        <v>1.9195483415666903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810</v>
      </c>
      <c r="H40" s="53">
        <v>820</v>
      </c>
      <c r="I40" s="53">
        <v>820</v>
      </c>
      <c r="J40" s="53">
        <v>820</v>
      </c>
      <c r="K40" s="53">
        <v>830</v>
      </c>
      <c r="L40" s="53">
        <v>820</v>
      </c>
      <c r="M40" s="54">
        <v>830</v>
      </c>
    </row>
    <row r="41" spans="1:13" x14ac:dyDescent="0.15">
      <c r="A41" s="5"/>
      <c r="B41" s="16" t="s">
        <v>145</v>
      </c>
      <c r="C41" s="17"/>
      <c r="D41" s="18"/>
      <c r="E41" s="19"/>
      <c r="F41" s="20" t="s">
        <v>10</v>
      </c>
      <c r="G41" s="21">
        <v>11155</v>
      </c>
      <c r="H41" s="22">
        <v>11999</v>
      </c>
      <c r="I41" s="22">
        <v>11258</v>
      </c>
      <c r="J41" s="22">
        <v>10349</v>
      </c>
      <c r="K41" s="22">
        <v>11122</v>
      </c>
      <c r="L41" s="22">
        <v>16113</v>
      </c>
      <c r="M41" s="23">
        <v>17842</v>
      </c>
    </row>
    <row r="42" spans="1:13" x14ac:dyDescent="0.15">
      <c r="A42" s="5"/>
      <c r="B42" s="24" t="s">
        <v>0</v>
      </c>
      <c r="C42" s="25">
        <v>46027</v>
      </c>
      <c r="D42" s="26"/>
      <c r="E42" s="27"/>
      <c r="F42" s="28" t="s">
        <v>2</v>
      </c>
      <c r="G42" s="29">
        <v>3.64</v>
      </c>
      <c r="H42" s="30">
        <v>3.52</v>
      </c>
      <c r="I42" s="30">
        <v>3.61</v>
      </c>
      <c r="J42" s="30">
        <v>3.66</v>
      </c>
      <c r="K42" s="30">
        <v>3.66</v>
      </c>
      <c r="L42" s="30">
        <v>3.39</v>
      </c>
      <c r="M42" s="31">
        <v>3.23</v>
      </c>
    </row>
    <row r="43" spans="1:13" x14ac:dyDescent="0.15">
      <c r="A43" s="5"/>
      <c r="B43" s="24" t="s">
        <v>1</v>
      </c>
      <c r="C43" s="32">
        <v>22960</v>
      </c>
      <c r="D43" s="26" t="s">
        <v>15</v>
      </c>
      <c r="E43" s="32">
        <v>23380</v>
      </c>
      <c r="F43" s="28" t="s">
        <v>3</v>
      </c>
      <c r="G43" s="29">
        <v>99.2</v>
      </c>
      <c r="H43" s="30">
        <v>99.7</v>
      </c>
      <c r="I43" s="30">
        <v>99.5</v>
      </c>
      <c r="J43" s="30">
        <v>99.6</v>
      </c>
      <c r="K43" s="30">
        <v>99.1</v>
      </c>
      <c r="L43" s="30">
        <v>99.2</v>
      </c>
      <c r="M43" s="31">
        <v>99.6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4286</v>
      </c>
      <c r="H44" s="70">
        <v>3387</v>
      </c>
      <c r="I44" s="70">
        <v>3566</v>
      </c>
      <c r="J44" s="70">
        <v>3155</v>
      </c>
      <c r="K44" s="70">
        <v>4451</v>
      </c>
      <c r="L44" s="70">
        <v>5984</v>
      </c>
      <c r="M44" s="86">
        <v>5037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1.4404700413223142</v>
      </c>
      <c r="H45" s="81">
        <f t="shared" ref="H45:M45" si="6">H41/H$4</f>
        <v>1.528729774493566</v>
      </c>
      <c r="I45" s="81">
        <f t="shared" si="6"/>
        <v>1.4385382059800664</v>
      </c>
      <c r="J45" s="81">
        <f t="shared" si="6"/>
        <v>1.416894852135816</v>
      </c>
      <c r="K45" s="81">
        <f t="shared" si="6"/>
        <v>1.4019916803227026</v>
      </c>
      <c r="L45" s="81">
        <f t="shared" si="6"/>
        <v>1.4051626406209121</v>
      </c>
      <c r="M45" s="82">
        <f t="shared" si="6"/>
        <v>1.3990433623461147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22960</v>
      </c>
      <c r="H46" s="35">
        <v>22690</v>
      </c>
      <c r="I46" s="35">
        <v>23070</v>
      </c>
      <c r="J46" s="35">
        <v>23080</v>
      </c>
      <c r="K46" s="35">
        <v>23370</v>
      </c>
      <c r="L46" s="35">
        <v>23370</v>
      </c>
      <c r="M46" s="36">
        <v>23380</v>
      </c>
    </row>
    <row r="47" spans="1:13" x14ac:dyDescent="0.15">
      <c r="A47" s="5"/>
      <c r="B47" s="37" t="s">
        <v>146</v>
      </c>
      <c r="C47" s="38"/>
      <c r="D47" s="39"/>
      <c r="E47" s="40"/>
      <c r="F47" s="41" t="s">
        <v>10</v>
      </c>
      <c r="G47" s="42">
        <v>8490</v>
      </c>
      <c r="H47" s="43">
        <v>8554</v>
      </c>
      <c r="I47" s="43">
        <v>8835</v>
      </c>
      <c r="J47" s="43">
        <v>7829</v>
      </c>
      <c r="K47" s="43">
        <v>8519</v>
      </c>
      <c r="L47" s="43">
        <v>13506</v>
      </c>
      <c r="M47" s="44">
        <v>14742</v>
      </c>
    </row>
    <row r="48" spans="1:13" x14ac:dyDescent="0.15">
      <c r="A48" s="5"/>
      <c r="B48" s="45" t="s">
        <v>0</v>
      </c>
      <c r="C48" s="3">
        <v>46027</v>
      </c>
      <c r="F48" s="46" t="s">
        <v>2</v>
      </c>
      <c r="G48" s="47">
        <v>3.63</v>
      </c>
      <c r="H48" s="48">
        <v>3.57</v>
      </c>
      <c r="I48" s="48">
        <v>3.55</v>
      </c>
      <c r="J48" s="48">
        <v>3.63</v>
      </c>
      <c r="K48" s="48">
        <v>3.66</v>
      </c>
      <c r="L48" s="48">
        <v>3.45</v>
      </c>
      <c r="M48" s="49">
        <v>3.35</v>
      </c>
    </row>
    <row r="49" spans="1:13" x14ac:dyDescent="0.15">
      <c r="A49" s="5"/>
      <c r="B49" s="45" t="s">
        <v>1</v>
      </c>
      <c r="C49" s="50">
        <v>8360</v>
      </c>
      <c r="D49" s="4" t="s">
        <v>15</v>
      </c>
      <c r="E49" s="50">
        <v>8470</v>
      </c>
      <c r="F49" s="46" t="s">
        <v>3</v>
      </c>
      <c r="G49" s="47">
        <v>99.7</v>
      </c>
      <c r="H49" s="48">
        <v>99.6</v>
      </c>
      <c r="I49" s="48">
        <v>99.8</v>
      </c>
      <c r="J49" s="48">
        <v>99.5</v>
      </c>
      <c r="K49" s="48">
        <v>98.9</v>
      </c>
      <c r="L49" s="48">
        <v>98.8</v>
      </c>
      <c r="M49" s="49">
        <v>99.3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2388</v>
      </c>
      <c r="H50" s="71">
        <v>2611</v>
      </c>
      <c r="I50" s="71">
        <v>2240</v>
      </c>
      <c r="J50" s="71">
        <v>2547</v>
      </c>
      <c r="K50" s="71">
        <v>3802</v>
      </c>
      <c r="L50" s="71">
        <v>6073</v>
      </c>
      <c r="M50" s="87">
        <v>5186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1.0963326446280992</v>
      </c>
      <c r="H51" s="84">
        <f t="shared" ref="H51:M51" si="7">H47/H$4</f>
        <v>1.0898203592814371</v>
      </c>
      <c r="I51" s="84">
        <f t="shared" si="7"/>
        <v>1.1289292103245592</v>
      </c>
      <c r="J51" s="84">
        <f t="shared" si="7"/>
        <v>1.0718784227820373</v>
      </c>
      <c r="K51" s="84">
        <f t="shared" si="7"/>
        <v>1.073868649943275</v>
      </c>
      <c r="L51" s="84">
        <f t="shared" si="7"/>
        <v>1.1778145984128368</v>
      </c>
      <c r="M51" s="85">
        <f t="shared" si="7"/>
        <v>1.1559633027522935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8360</v>
      </c>
      <c r="H52" s="53">
        <v>8200</v>
      </c>
      <c r="I52" s="53">
        <v>8370</v>
      </c>
      <c r="J52" s="53">
        <v>8320</v>
      </c>
      <c r="K52" s="53">
        <v>8420</v>
      </c>
      <c r="L52" s="53">
        <v>8470</v>
      </c>
      <c r="M52" s="54">
        <v>8470</v>
      </c>
    </row>
    <row r="53" spans="1:13" x14ac:dyDescent="0.15">
      <c r="A53" s="5"/>
      <c r="B53" s="16" t="s">
        <v>147</v>
      </c>
      <c r="C53" s="17"/>
      <c r="D53" s="18"/>
      <c r="E53" s="19"/>
      <c r="F53" s="20" t="s">
        <v>10</v>
      </c>
      <c r="G53" s="21">
        <v>10957</v>
      </c>
      <c r="H53" s="22">
        <v>11661</v>
      </c>
      <c r="I53" s="22">
        <v>11600</v>
      </c>
      <c r="J53" s="22">
        <v>10043</v>
      </c>
      <c r="K53" s="22">
        <v>12620</v>
      </c>
      <c r="L53" s="22">
        <v>15840</v>
      </c>
      <c r="M53" s="23">
        <v>17180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1.93</v>
      </c>
      <c r="H54" s="30">
        <v>1.82</v>
      </c>
      <c r="I54" s="30">
        <v>1.83</v>
      </c>
      <c r="J54" s="30">
        <v>1.93</v>
      </c>
      <c r="K54" s="30">
        <v>1.8</v>
      </c>
      <c r="L54" s="30">
        <v>1.72</v>
      </c>
      <c r="M54" s="31">
        <v>1.64</v>
      </c>
    </row>
    <row r="55" spans="1:13" x14ac:dyDescent="0.15">
      <c r="A55" s="5"/>
      <c r="B55" s="24" t="s">
        <v>1</v>
      </c>
      <c r="C55" s="32">
        <v>3910</v>
      </c>
      <c r="D55" s="26" t="s">
        <v>15</v>
      </c>
      <c r="E55" s="32">
        <v>4140</v>
      </c>
      <c r="F55" s="28" t="s">
        <v>3</v>
      </c>
      <c r="G55" s="29">
        <v>99.5</v>
      </c>
      <c r="H55" s="30">
        <v>100.1</v>
      </c>
      <c r="I55" s="30">
        <v>100</v>
      </c>
      <c r="J55" s="30">
        <v>99.7</v>
      </c>
      <c r="K55" s="30">
        <v>100.3</v>
      </c>
      <c r="L55" s="30">
        <v>99.6</v>
      </c>
      <c r="M55" s="31">
        <v>100.1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2601</v>
      </c>
      <c r="H56" s="70">
        <v>1298</v>
      </c>
      <c r="I56" s="70">
        <v>1613</v>
      </c>
      <c r="J56" s="70">
        <v>1931</v>
      </c>
      <c r="K56" s="58">
        <v>989</v>
      </c>
      <c r="L56" s="70">
        <v>3295</v>
      </c>
      <c r="M56" s="86">
        <v>1758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1.4149018595041323</v>
      </c>
      <c r="H57" s="81">
        <f t="shared" ref="H57:M57" si="8">H53/H$4</f>
        <v>1.4856669639444515</v>
      </c>
      <c r="I57" s="81">
        <f t="shared" si="8"/>
        <v>1.4822386915410171</v>
      </c>
      <c r="J57" s="81">
        <f t="shared" si="8"/>
        <v>1.375</v>
      </c>
      <c r="K57" s="81">
        <f t="shared" si="8"/>
        <v>1.5908231438295726</v>
      </c>
      <c r="L57" s="81">
        <f t="shared" si="8"/>
        <v>1.3813551931629895</v>
      </c>
      <c r="M57" s="82">
        <f t="shared" si="8"/>
        <v>1.3471340076844665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3910</v>
      </c>
      <c r="H58" s="35">
        <v>3940</v>
      </c>
      <c r="I58" s="35">
        <v>4040</v>
      </c>
      <c r="J58" s="35">
        <v>4040</v>
      </c>
      <c r="K58" s="35">
        <v>4140</v>
      </c>
      <c r="L58" s="35">
        <v>4130</v>
      </c>
      <c r="M58" s="36">
        <v>4140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6520</v>
      </c>
      <c r="H59" s="43">
        <v>6597</v>
      </c>
      <c r="I59" s="43">
        <v>6508</v>
      </c>
      <c r="J59" s="43">
        <v>5940</v>
      </c>
      <c r="K59" s="43">
        <v>6459</v>
      </c>
      <c r="L59" s="43">
        <v>9874</v>
      </c>
      <c r="M59" s="44">
        <v>11442</v>
      </c>
    </row>
    <row r="60" spans="1:13" x14ac:dyDescent="0.15">
      <c r="A60" s="5"/>
      <c r="B60" s="45" t="s">
        <v>0</v>
      </c>
      <c r="C60" s="3">
        <v>46013</v>
      </c>
      <c r="F60" s="46" t="s">
        <v>2</v>
      </c>
      <c r="G60" s="47">
        <v>4.28</v>
      </c>
      <c r="H60" s="48">
        <v>4.34</v>
      </c>
      <c r="I60" s="48">
        <v>4.32</v>
      </c>
      <c r="J60" s="48">
        <v>4.33</v>
      </c>
      <c r="K60" s="48">
        <v>4.34</v>
      </c>
      <c r="L60" s="48">
        <v>4.1500000000000004</v>
      </c>
      <c r="M60" s="49">
        <v>4.12</v>
      </c>
    </row>
    <row r="61" spans="1:13" x14ac:dyDescent="0.15">
      <c r="A61" s="5"/>
      <c r="B61" s="45" t="s">
        <v>1</v>
      </c>
      <c r="C61" s="50">
        <v>11870</v>
      </c>
      <c r="D61" s="4" t="s">
        <v>15</v>
      </c>
      <c r="E61" s="50">
        <v>12110</v>
      </c>
      <c r="F61" s="46" t="s">
        <v>3</v>
      </c>
      <c r="G61" s="47">
        <v>99.8</v>
      </c>
      <c r="H61" s="48">
        <v>99.3</v>
      </c>
      <c r="I61" s="48">
        <v>99.6</v>
      </c>
      <c r="J61" s="48">
        <v>100</v>
      </c>
      <c r="K61" s="48">
        <v>99.4</v>
      </c>
      <c r="L61" s="48">
        <v>99.6</v>
      </c>
      <c r="M61" s="49">
        <v>98.9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1775</v>
      </c>
      <c r="H62" s="71">
        <v>2513</v>
      </c>
      <c r="I62" s="71">
        <v>2090</v>
      </c>
      <c r="J62" s="71">
        <v>1521</v>
      </c>
      <c r="K62" s="71">
        <v>2335</v>
      </c>
      <c r="L62" s="71">
        <v>3180</v>
      </c>
      <c r="M62" s="87">
        <v>5196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0.84194214876033058</v>
      </c>
      <c r="H63" s="84">
        <f t="shared" ref="H63:M63" si="9">H59/H$4</f>
        <v>0.84048923429736278</v>
      </c>
      <c r="I63" s="84">
        <f t="shared" si="9"/>
        <v>0.83158701763352927</v>
      </c>
      <c r="J63" s="84">
        <f t="shared" si="9"/>
        <v>0.81325301204819278</v>
      </c>
      <c r="K63" s="84">
        <f t="shared" si="9"/>
        <v>0.81419387369217189</v>
      </c>
      <c r="L63" s="84">
        <f t="shared" si="9"/>
        <v>0.86107961977849479</v>
      </c>
      <c r="M63" s="85">
        <f t="shared" si="9"/>
        <v>0.89720065866854859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11870</v>
      </c>
      <c r="H64" s="53">
        <v>11720</v>
      </c>
      <c r="I64" s="53">
        <v>11990</v>
      </c>
      <c r="J64" s="53">
        <v>11910</v>
      </c>
      <c r="K64" s="53">
        <v>12070</v>
      </c>
      <c r="L64" s="53">
        <v>12110</v>
      </c>
      <c r="M64" s="54">
        <v>12110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5617</v>
      </c>
      <c r="H65" s="22">
        <v>5861</v>
      </c>
      <c r="I65" s="22">
        <v>5731</v>
      </c>
      <c r="J65" s="22">
        <v>5152</v>
      </c>
      <c r="K65" s="22">
        <v>5664</v>
      </c>
      <c r="L65" s="22">
        <v>9294</v>
      </c>
      <c r="M65" s="23">
        <v>11036</v>
      </c>
    </row>
    <row r="66" spans="1:13" x14ac:dyDescent="0.15">
      <c r="A66" s="5"/>
      <c r="B66" s="24" t="s">
        <v>0</v>
      </c>
      <c r="C66" s="25">
        <v>46013</v>
      </c>
      <c r="D66" s="26"/>
      <c r="E66" s="27"/>
      <c r="F66" s="28" t="s">
        <v>2</v>
      </c>
      <c r="G66" s="29">
        <v>3.39</v>
      </c>
      <c r="H66" s="30">
        <v>3.32</v>
      </c>
      <c r="I66" s="30">
        <v>3.24</v>
      </c>
      <c r="J66" s="30">
        <v>3.32</v>
      </c>
      <c r="K66" s="30">
        <v>3.42</v>
      </c>
      <c r="L66" s="30">
        <v>3.14</v>
      </c>
      <c r="M66" s="31">
        <v>2.99</v>
      </c>
    </row>
    <row r="67" spans="1:13" x14ac:dyDescent="0.15">
      <c r="A67" s="5"/>
      <c r="B67" s="24" t="s">
        <v>1</v>
      </c>
      <c r="C67" s="32">
        <v>5240</v>
      </c>
      <c r="D67" s="26" t="s">
        <v>15</v>
      </c>
      <c r="E67" s="32">
        <v>5370</v>
      </c>
      <c r="F67" s="28" t="s">
        <v>3</v>
      </c>
      <c r="G67" s="29">
        <v>97.6</v>
      </c>
      <c r="H67" s="30">
        <v>97.8</v>
      </c>
      <c r="I67" s="30">
        <v>98.6</v>
      </c>
      <c r="J67" s="30">
        <v>98.7</v>
      </c>
      <c r="K67" s="30">
        <v>97.8</v>
      </c>
      <c r="L67" s="30">
        <v>98.2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3843</v>
      </c>
      <c r="H68" s="70">
        <v>3697</v>
      </c>
      <c r="I68" s="70">
        <v>2809</v>
      </c>
      <c r="J68" s="70">
        <v>2347</v>
      </c>
      <c r="K68" s="70">
        <v>3613</v>
      </c>
      <c r="L68" s="70">
        <v>5170</v>
      </c>
      <c r="M68" s="86">
        <v>5798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0.72533574380165289</v>
      </c>
      <c r="H69" s="81">
        <f t="shared" ref="H69:M69" si="10">H65/H$4</f>
        <v>0.74671932730284107</v>
      </c>
      <c r="I69" s="81">
        <f t="shared" si="10"/>
        <v>0.73230258113979041</v>
      </c>
      <c r="J69" s="81">
        <f t="shared" si="10"/>
        <v>0.70536692223439212</v>
      </c>
      <c r="K69" s="81">
        <f t="shared" si="10"/>
        <v>0.71397957897390651</v>
      </c>
      <c r="L69" s="81">
        <f t="shared" si="10"/>
        <v>0.81049969477631467</v>
      </c>
      <c r="M69" s="82">
        <f t="shared" si="10"/>
        <v>0.86536501215400297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5240</v>
      </c>
      <c r="H70" s="35">
        <v>5170</v>
      </c>
      <c r="I70" s="35">
        <v>5250</v>
      </c>
      <c r="J70" s="35">
        <v>5220</v>
      </c>
      <c r="K70" s="35">
        <v>5290</v>
      </c>
      <c r="L70" s="35">
        <v>5360</v>
      </c>
      <c r="M70" s="36">
        <v>5370</v>
      </c>
    </row>
    <row r="71" spans="1:13" x14ac:dyDescent="0.15">
      <c r="A71" s="5"/>
      <c r="B71" s="37" t="s">
        <v>142</v>
      </c>
      <c r="C71" s="38"/>
      <c r="D71" s="39"/>
      <c r="E71" s="40"/>
      <c r="F71" s="41" t="s">
        <v>10</v>
      </c>
      <c r="G71" s="42">
        <v>8580</v>
      </c>
      <c r="H71" s="43">
        <v>8876</v>
      </c>
      <c r="I71" s="43">
        <v>8859</v>
      </c>
      <c r="J71" s="43">
        <v>7970</v>
      </c>
      <c r="K71" s="43">
        <v>8500</v>
      </c>
      <c r="L71" s="43">
        <v>12883</v>
      </c>
      <c r="M71" s="44">
        <v>14594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3.49</v>
      </c>
      <c r="H72" s="48">
        <v>3.53</v>
      </c>
      <c r="I72" s="48">
        <v>3.52</v>
      </c>
      <c r="J72" s="48">
        <v>3.57</v>
      </c>
      <c r="K72" s="48">
        <v>3.56</v>
      </c>
      <c r="L72" s="48">
        <v>3.24</v>
      </c>
      <c r="M72" s="49">
        <v>3.19</v>
      </c>
    </row>
    <row r="73" spans="1:13" x14ac:dyDescent="0.15">
      <c r="A73" s="5"/>
      <c r="B73" s="45" t="s">
        <v>1</v>
      </c>
      <c r="C73" s="50">
        <v>2490</v>
      </c>
      <c r="D73" s="4" t="s">
        <v>15</v>
      </c>
      <c r="E73" s="50">
        <v>2680</v>
      </c>
      <c r="F73" s="46" t="s">
        <v>3</v>
      </c>
      <c r="G73" s="47">
        <v>99.5</v>
      </c>
      <c r="H73" s="48">
        <v>99.1</v>
      </c>
      <c r="I73" s="48">
        <v>98.9</v>
      </c>
      <c r="J73" s="48">
        <v>98.6</v>
      </c>
      <c r="K73" s="48">
        <v>98.4</v>
      </c>
      <c r="L73" s="48">
        <v>99</v>
      </c>
      <c r="M73" s="49">
        <v>98.5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2682</v>
      </c>
      <c r="H74" s="71">
        <v>3331</v>
      </c>
      <c r="I74" s="71">
        <v>3770</v>
      </c>
      <c r="J74" s="71">
        <v>3963</v>
      </c>
      <c r="K74" s="71">
        <v>4599</v>
      </c>
      <c r="L74" s="71">
        <v>5070</v>
      </c>
      <c r="M74" s="87">
        <v>7191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1.1079545454545454</v>
      </c>
      <c r="H75" s="84">
        <f t="shared" ref="H75:M75" si="11">H71/H$4</f>
        <v>1.1308446935915404</v>
      </c>
      <c r="I75" s="84">
        <f t="shared" si="11"/>
        <v>1.1319959110656785</v>
      </c>
      <c r="J75" s="84">
        <f t="shared" si="11"/>
        <v>1.0911829134720701</v>
      </c>
      <c r="K75" s="84">
        <f t="shared" si="11"/>
        <v>1.0714735913273667</v>
      </c>
      <c r="L75" s="84">
        <f t="shared" si="11"/>
        <v>1.1234847824191156</v>
      </c>
      <c r="M75" s="85">
        <f t="shared" si="11"/>
        <v>1.1443581902297499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2490</v>
      </c>
      <c r="H76" s="53">
        <v>2550</v>
      </c>
      <c r="I76" s="53">
        <v>2580</v>
      </c>
      <c r="J76" s="53">
        <v>2610</v>
      </c>
      <c r="K76" s="53">
        <v>2660</v>
      </c>
      <c r="L76" s="53">
        <v>2680</v>
      </c>
      <c r="M76" s="54">
        <v>2680</v>
      </c>
    </row>
    <row r="77" spans="1:13" x14ac:dyDescent="0.15">
      <c r="A77" s="5"/>
      <c r="B77" s="16" t="s">
        <v>143</v>
      </c>
      <c r="C77" s="17"/>
      <c r="D77" s="18"/>
      <c r="E77" s="19"/>
      <c r="F77" s="20" t="s">
        <v>10</v>
      </c>
      <c r="G77" s="21">
        <v>9819</v>
      </c>
      <c r="H77" s="22">
        <v>9827</v>
      </c>
      <c r="I77" s="22">
        <v>9856</v>
      </c>
      <c r="J77" s="22">
        <v>9186</v>
      </c>
      <c r="K77" s="22">
        <v>9747</v>
      </c>
      <c r="L77" s="22">
        <v>13858</v>
      </c>
      <c r="M77" s="23">
        <v>14395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2.0699999999999998</v>
      </c>
      <c r="H78" s="30">
        <v>2.16</v>
      </c>
      <c r="I78" s="30">
        <v>2.0499999999999998</v>
      </c>
      <c r="J78" s="30">
        <v>2.12</v>
      </c>
      <c r="K78" s="30">
        <v>2.09</v>
      </c>
      <c r="L78" s="30">
        <v>1.82</v>
      </c>
      <c r="M78" s="31">
        <v>1.78</v>
      </c>
    </row>
    <row r="79" spans="1:13" x14ac:dyDescent="0.15">
      <c r="A79" s="5"/>
      <c r="B79" s="24" t="s">
        <v>1</v>
      </c>
      <c r="C79" s="32">
        <v>1060</v>
      </c>
      <c r="D79" s="26" t="s">
        <v>15</v>
      </c>
      <c r="E79" s="32">
        <v>1080</v>
      </c>
      <c r="F79" s="28" t="s">
        <v>3</v>
      </c>
      <c r="G79" s="29">
        <v>99.3</v>
      </c>
      <c r="H79" s="30">
        <v>99.2</v>
      </c>
      <c r="I79" s="30">
        <v>99.4</v>
      </c>
      <c r="J79" s="30">
        <v>99.2</v>
      </c>
      <c r="K79" s="30">
        <v>99.4</v>
      </c>
      <c r="L79" s="30">
        <v>100.2</v>
      </c>
      <c r="M79" s="31">
        <v>99.5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2489</v>
      </c>
      <c r="H80" s="70">
        <v>2735</v>
      </c>
      <c r="I80" s="70">
        <v>2380</v>
      </c>
      <c r="J80" s="70">
        <v>2523</v>
      </c>
      <c r="K80" s="70">
        <v>2376</v>
      </c>
      <c r="L80" s="58">
        <v>986</v>
      </c>
      <c r="M80" s="86">
        <v>2806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1.2679493801652892</v>
      </c>
      <c r="H81" s="81">
        <f t="shared" ref="H81:M81" si="12">H77/H$4</f>
        <v>1.2520066250477768</v>
      </c>
      <c r="I81" s="81">
        <f t="shared" si="12"/>
        <v>1.259391771019678</v>
      </c>
      <c r="J81" s="81">
        <f t="shared" si="12"/>
        <v>1.2576670317634173</v>
      </c>
      <c r="K81" s="81">
        <f t="shared" si="12"/>
        <v>1.2286650699609227</v>
      </c>
      <c r="L81" s="81">
        <f t="shared" si="12"/>
        <v>1.2085113804831256</v>
      </c>
      <c r="M81" s="82">
        <f t="shared" si="12"/>
        <v>1.1287540186622755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1060</v>
      </c>
      <c r="H82" s="35">
        <v>1060</v>
      </c>
      <c r="I82" s="35">
        <v>1050</v>
      </c>
      <c r="J82" s="35">
        <v>1060</v>
      </c>
      <c r="K82" s="35">
        <v>1070</v>
      </c>
      <c r="L82" s="35">
        <v>1080</v>
      </c>
      <c r="M82" s="36">
        <v>1080</v>
      </c>
    </row>
    <row r="83" spans="1:13" x14ac:dyDescent="0.15">
      <c r="A83" s="5"/>
      <c r="B83" s="37" t="s">
        <v>136</v>
      </c>
      <c r="C83" s="38"/>
      <c r="D83" s="39"/>
      <c r="E83" s="40"/>
      <c r="F83" s="41" t="s">
        <v>10</v>
      </c>
      <c r="G83" s="42">
        <v>9480</v>
      </c>
      <c r="H83" s="43">
        <v>9495</v>
      </c>
      <c r="I83" s="43">
        <v>9381</v>
      </c>
      <c r="J83" s="43">
        <v>8631</v>
      </c>
      <c r="K83" s="43">
        <v>9637</v>
      </c>
      <c r="L83" s="43">
        <v>14990</v>
      </c>
      <c r="M83" s="44">
        <v>16578</v>
      </c>
    </row>
    <row r="84" spans="1:13" x14ac:dyDescent="0.15">
      <c r="A84" s="5"/>
      <c r="B84" s="45" t="s">
        <v>0</v>
      </c>
      <c r="C84" s="3">
        <v>45999</v>
      </c>
      <c r="F84" s="46" t="s">
        <v>2</v>
      </c>
      <c r="G84" s="47">
        <v>3.14</v>
      </c>
      <c r="H84" s="48">
        <v>3.17</v>
      </c>
      <c r="I84" s="48">
        <v>3.23</v>
      </c>
      <c r="J84" s="48">
        <v>3.21</v>
      </c>
      <c r="K84" s="48">
        <v>3.25</v>
      </c>
      <c r="L84" s="48">
        <v>2.93</v>
      </c>
      <c r="M84" s="49">
        <v>2.74</v>
      </c>
    </row>
    <row r="85" spans="1:13" x14ac:dyDescent="0.15">
      <c r="A85" s="5"/>
      <c r="B85" s="45" t="s">
        <v>1</v>
      </c>
      <c r="C85" s="50">
        <v>6560</v>
      </c>
      <c r="D85" s="4" t="s">
        <v>15</v>
      </c>
      <c r="E85" s="50">
        <v>6720</v>
      </c>
      <c r="F85" s="46" t="s">
        <v>3</v>
      </c>
      <c r="G85" s="47">
        <v>99.5</v>
      </c>
      <c r="H85" s="48">
        <v>99</v>
      </c>
      <c r="I85" s="48">
        <v>99</v>
      </c>
      <c r="J85" s="48">
        <v>99.7</v>
      </c>
      <c r="K85" s="48">
        <v>99</v>
      </c>
      <c r="L85" s="48">
        <v>99.5</v>
      </c>
      <c r="M85" s="49">
        <v>100.5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2832</v>
      </c>
      <c r="H86" s="71">
        <v>3659</v>
      </c>
      <c r="I86" s="71">
        <v>3800</v>
      </c>
      <c r="J86" s="71">
        <v>2287</v>
      </c>
      <c r="K86" s="71">
        <v>3931</v>
      </c>
      <c r="L86" s="71">
        <v>4158</v>
      </c>
      <c r="M86" s="87">
        <v>1330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1.2241735537190082</v>
      </c>
      <c r="H87" s="84">
        <f t="shared" ref="H87:M87" si="13">H83/H$4</f>
        <v>1.2097082430882915</v>
      </c>
      <c r="I87" s="84">
        <f t="shared" si="13"/>
        <v>1.1986966521850242</v>
      </c>
      <c r="J87" s="84">
        <f t="shared" si="13"/>
        <v>1.1816812705366921</v>
      </c>
      <c r="K87" s="84">
        <f t="shared" si="13"/>
        <v>1.2147989411319804</v>
      </c>
      <c r="L87" s="84">
        <f t="shared" si="13"/>
        <v>1.3072294410046219</v>
      </c>
      <c r="M87" s="85">
        <f t="shared" si="13"/>
        <v>1.2999294283697953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6560</v>
      </c>
      <c r="H88" s="53">
        <v>6510</v>
      </c>
      <c r="I88" s="53">
        <v>6610</v>
      </c>
      <c r="J88" s="53">
        <v>6600</v>
      </c>
      <c r="K88" s="53">
        <v>6660</v>
      </c>
      <c r="L88" s="53">
        <v>6710</v>
      </c>
      <c r="M88" s="54">
        <v>6720</v>
      </c>
    </row>
    <row r="89" spans="1:13" x14ac:dyDescent="0.15">
      <c r="A89" s="5"/>
      <c r="B89" s="16" t="s">
        <v>137</v>
      </c>
      <c r="C89" s="17"/>
      <c r="D89" s="18"/>
      <c r="E89" s="19"/>
      <c r="F89" s="20" t="s">
        <v>10</v>
      </c>
      <c r="G89" s="21">
        <v>6913</v>
      </c>
      <c r="H89" s="22">
        <v>6927</v>
      </c>
      <c r="I89" s="22">
        <v>6774</v>
      </c>
      <c r="J89" s="22">
        <v>6215</v>
      </c>
      <c r="K89" s="22">
        <v>7146</v>
      </c>
      <c r="L89" s="22">
        <v>11078</v>
      </c>
      <c r="M89" s="23">
        <v>12697</v>
      </c>
    </row>
    <row r="90" spans="1:13" x14ac:dyDescent="0.15">
      <c r="A90" s="5"/>
      <c r="B90" s="24" t="s">
        <v>0</v>
      </c>
      <c r="C90" s="25">
        <v>45999</v>
      </c>
      <c r="D90" s="26"/>
      <c r="E90" s="27"/>
      <c r="F90" s="28" t="s">
        <v>2</v>
      </c>
      <c r="G90" s="29">
        <v>4.26</v>
      </c>
      <c r="H90" s="30">
        <v>4.18</v>
      </c>
      <c r="I90" s="30">
        <v>4.3</v>
      </c>
      <c r="J90" s="30">
        <v>4.3499999999999996</v>
      </c>
      <c r="K90" s="30">
        <v>4.22</v>
      </c>
      <c r="L90" s="30">
        <v>3.81</v>
      </c>
      <c r="M90" s="31">
        <v>3.76</v>
      </c>
    </row>
    <row r="91" spans="1:13" x14ac:dyDescent="0.15">
      <c r="A91" s="5"/>
      <c r="B91" s="24" t="s">
        <v>1</v>
      </c>
      <c r="C91" s="32">
        <v>870</v>
      </c>
      <c r="D91" s="26" t="s">
        <v>15</v>
      </c>
      <c r="E91" s="32">
        <v>910</v>
      </c>
      <c r="F91" s="28" t="s">
        <v>3</v>
      </c>
      <c r="G91" s="29">
        <v>98.4</v>
      </c>
      <c r="H91" s="30">
        <v>98.5</v>
      </c>
      <c r="I91" s="30">
        <v>97.7</v>
      </c>
      <c r="J91" s="30">
        <v>98.4</v>
      </c>
      <c r="K91" s="30">
        <v>99.4</v>
      </c>
      <c r="L91" s="30">
        <v>99.1</v>
      </c>
      <c r="M91" s="31">
        <v>97.4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3849</v>
      </c>
      <c r="H92" s="70">
        <v>3756</v>
      </c>
      <c r="I92" s="70">
        <v>4768</v>
      </c>
      <c r="J92" s="70">
        <v>3584</v>
      </c>
      <c r="K92" s="70">
        <v>2668</v>
      </c>
      <c r="L92" s="70">
        <v>4491</v>
      </c>
      <c r="M92" s="86">
        <v>9358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0.89269111570247939</v>
      </c>
      <c r="H93" s="81">
        <f t="shared" ref="H93:M93" si="14">H89/H$4</f>
        <v>0.88253280672697154</v>
      </c>
      <c r="I93" s="81">
        <f t="shared" si="14"/>
        <v>0.86557628418093535</v>
      </c>
      <c r="J93" s="81">
        <f t="shared" si="14"/>
        <v>0.85090361445783136</v>
      </c>
      <c r="K93" s="81">
        <f t="shared" si="14"/>
        <v>0.90079415101474847</v>
      </c>
      <c r="L93" s="81">
        <f t="shared" si="14"/>
        <v>0.96607656754164128</v>
      </c>
      <c r="M93" s="82">
        <f t="shared" si="14"/>
        <v>0.99560887634282125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870</v>
      </c>
      <c r="H94" s="35">
        <v>890</v>
      </c>
      <c r="I94" s="35">
        <v>870</v>
      </c>
      <c r="J94" s="35">
        <v>890</v>
      </c>
      <c r="K94" s="35">
        <v>880</v>
      </c>
      <c r="L94" s="35">
        <v>910</v>
      </c>
      <c r="M94" s="36">
        <v>910</v>
      </c>
    </row>
    <row r="95" spans="1:13" x14ac:dyDescent="0.15">
      <c r="A95" s="5"/>
      <c r="B95" s="37" t="s">
        <v>138</v>
      </c>
      <c r="C95" s="38"/>
      <c r="D95" s="39"/>
      <c r="E95" s="40"/>
      <c r="F95" s="41" t="s">
        <v>10</v>
      </c>
      <c r="G95" s="42">
        <v>5313</v>
      </c>
      <c r="H95" s="43">
        <v>5407</v>
      </c>
      <c r="I95" s="43">
        <v>5278</v>
      </c>
      <c r="J95" s="43">
        <v>4852</v>
      </c>
      <c r="K95" s="43">
        <v>5201</v>
      </c>
      <c r="L95" s="43">
        <v>8523</v>
      </c>
      <c r="M95" s="44">
        <v>11182</v>
      </c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3.45</v>
      </c>
      <c r="H96" s="48">
        <v>3.45</v>
      </c>
      <c r="I96" s="48">
        <v>3.33</v>
      </c>
      <c r="J96" s="48">
        <v>3.46</v>
      </c>
      <c r="K96" s="48">
        <v>3.48</v>
      </c>
      <c r="L96" s="48">
        <v>3.11</v>
      </c>
      <c r="M96" s="49">
        <v>3.12</v>
      </c>
    </row>
    <row r="97" spans="1:13" x14ac:dyDescent="0.15">
      <c r="A97" s="5"/>
      <c r="B97" s="45" t="s">
        <v>1</v>
      </c>
      <c r="C97" s="50">
        <v>390</v>
      </c>
      <c r="D97" s="4" t="s">
        <v>15</v>
      </c>
      <c r="E97" s="50">
        <v>400</v>
      </c>
      <c r="F97" s="46" t="s">
        <v>3</v>
      </c>
      <c r="G97" s="47">
        <v>99.9</v>
      </c>
      <c r="H97" s="48">
        <v>98</v>
      </c>
      <c r="I97" s="48">
        <v>98.3</v>
      </c>
      <c r="J97" s="48">
        <v>100.4</v>
      </c>
      <c r="K97" s="48">
        <v>97</v>
      </c>
      <c r="L97" s="48">
        <v>99.6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1077</v>
      </c>
      <c r="H98" s="71">
        <v>3176</v>
      </c>
      <c r="I98" s="71">
        <v>2797</v>
      </c>
      <c r="J98" s="61">
        <v>581</v>
      </c>
      <c r="K98" s="71">
        <v>4049</v>
      </c>
      <c r="L98" s="71">
        <v>2261</v>
      </c>
      <c r="M98" s="87">
        <v>4302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0.68607954545454541</v>
      </c>
      <c r="H99" s="84">
        <f t="shared" ref="H99:M99" si="15">H95/H$4</f>
        <v>0.6888775640208944</v>
      </c>
      <c r="I99" s="84">
        <f t="shared" si="15"/>
        <v>0.67441860465116277</v>
      </c>
      <c r="J99" s="84">
        <f t="shared" si="15"/>
        <v>0.66429353778751365</v>
      </c>
      <c r="K99" s="84">
        <f t="shared" si="15"/>
        <v>0.6556157821757217</v>
      </c>
      <c r="L99" s="84">
        <f t="shared" si="15"/>
        <v>0.74326327723031305</v>
      </c>
      <c r="M99" s="85">
        <f t="shared" si="15"/>
        <v>0.87681329883164749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390</v>
      </c>
      <c r="H100" s="53">
        <v>390</v>
      </c>
      <c r="I100" s="53">
        <v>390</v>
      </c>
      <c r="J100" s="53">
        <v>390</v>
      </c>
      <c r="K100" s="53">
        <v>390</v>
      </c>
      <c r="L100" s="53">
        <v>410</v>
      </c>
      <c r="M100" s="54">
        <v>400</v>
      </c>
    </row>
    <row r="101" spans="1:13" x14ac:dyDescent="0.15">
      <c r="A101" s="5"/>
      <c r="B101" s="16" t="s">
        <v>134</v>
      </c>
      <c r="C101" s="17"/>
      <c r="D101" s="18"/>
      <c r="E101" s="19"/>
      <c r="F101" s="20" t="s">
        <v>10</v>
      </c>
      <c r="G101" s="21">
        <v>4809</v>
      </c>
      <c r="H101" s="22">
        <v>4965</v>
      </c>
      <c r="I101" s="22">
        <v>4585</v>
      </c>
      <c r="J101" s="22">
        <v>4233</v>
      </c>
      <c r="K101" s="22">
        <v>4770</v>
      </c>
      <c r="L101" s="22">
        <v>6814</v>
      </c>
      <c r="M101" s="23">
        <v>8106</v>
      </c>
    </row>
    <row r="102" spans="1:13" x14ac:dyDescent="0.15">
      <c r="A102" s="5"/>
      <c r="B102" s="24" t="s">
        <v>0</v>
      </c>
      <c r="C102" s="25">
        <v>45992</v>
      </c>
      <c r="D102" s="26"/>
      <c r="E102" s="27"/>
      <c r="F102" s="28" t="s">
        <v>2</v>
      </c>
      <c r="G102" s="29">
        <v>3.76</v>
      </c>
      <c r="H102" s="30">
        <v>3.75</v>
      </c>
      <c r="I102" s="30">
        <v>3.85</v>
      </c>
      <c r="J102" s="30">
        <v>3.87</v>
      </c>
      <c r="K102" s="30">
        <v>3.8</v>
      </c>
      <c r="L102" s="30">
        <v>3.56</v>
      </c>
      <c r="M102" s="31">
        <v>3.41</v>
      </c>
    </row>
    <row r="103" spans="1:13" x14ac:dyDescent="0.15">
      <c r="A103" s="5"/>
      <c r="B103" s="24" t="s">
        <v>1</v>
      </c>
      <c r="C103" s="32">
        <v>920</v>
      </c>
      <c r="D103" s="26" t="s">
        <v>15</v>
      </c>
      <c r="E103" s="32">
        <v>950</v>
      </c>
      <c r="F103" s="28" t="s">
        <v>3</v>
      </c>
      <c r="G103" s="29">
        <v>100.6</v>
      </c>
      <c r="H103" s="30">
        <v>100.7</v>
      </c>
      <c r="I103" s="30">
        <v>100.2</v>
      </c>
      <c r="J103" s="30">
        <v>100.2</v>
      </c>
      <c r="K103" s="30">
        <v>100.3</v>
      </c>
      <c r="L103" s="30">
        <v>99.6</v>
      </c>
      <c r="M103" s="31">
        <v>99.1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>
        <v>518</v>
      </c>
      <c r="H104" s="58">
        <v>235</v>
      </c>
      <c r="I104" s="58">
        <v>886</v>
      </c>
      <c r="J104" s="58">
        <v>736</v>
      </c>
      <c r="K104" s="58">
        <v>625</v>
      </c>
      <c r="L104" s="70">
        <v>1986</v>
      </c>
      <c r="M104" s="86">
        <v>3043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0.62099690082644632</v>
      </c>
      <c r="H105" s="81">
        <f t="shared" ref="H105:M105" si="16">H101/H$4</f>
        <v>0.63256465791820615</v>
      </c>
      <c r="I105" s="81">
        <f t="shared" si="16"/>
        <v>0.58586762075134169</v>
      </c>
      <c r="J105" s="81">
        <f t="shared" si="16"/>
        <v>0.57954545454545459</v>
      </c>
      <c r="K105" s="81">
        <f t="shared" si="16"/>
        <v>0.60128576830959279</v>
      </c>
      <c r="L105" s="81">
        <f t="shared" si="16"/>
        <v>0.59422691200837185</v>
      </c>
      <c r="M105" s="82">
        <f t="shared" si="16"/>
        <v>0.63561514937661723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920</v>
      </c>
      <c r="H106" s="35">
        <v>920</v>
      </c>
      <c r="I106" s="35">
        <v>900</v>
      </c>
      <c r="J106" s="35">
        <v>900</v>
      </c>
      <c r="K106" s="35">
        <v>920</v>
      </c>
      <c r="L106" s="35">
        <v>940</v>
      </c>
      <c r="M106" s="36">
        <v>950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12176</v>
      </c>
      <c r="H107" s="43">
        <v>12521</v>
      </c>
      <c r="I107" s="43">
        <v>12536</v>
      </c>
      <c r="J107" s="43">
        <v>12107</v>
      </c>
      <c r="K107" s="43">
        <v>12745</v>
      </c>
      <c r="L107" s="43">
        <v>16385</v>
      </c>
      <c r="M107" s="44">
        <v>17370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1.82</v>
      </c>
      <c r="H108" s="48">
        <v>1.79</v>
      </c>
      <c r="I108" s="48">
        <v>1.79</v>
      </c>
      <c r="J108" s="48">
        <v>1.8</v>
      </c>
      <c r="K108" s="48">
        <v>1.82</v>
      </c>
      <c r="L108" s="48">
        <v>1.67</v>
      </c>
      <c r="M108" s="49">
        <v>1.61</v>
      </c>
    </row>
    <row r="109" spans="1:13" x14ac:dyDescent="0.15">
      <c r="A109" s="5"/>
      <c r="B109" s="45" t="s">
        <v>1</v>
      </c>
      <c r="C109" s="50">
        <v>32830</v>
      </c>
      <c r="D109" s="4" t="s">
        <v>15</v>
      </c>
      <c r="E109" s="50">
        <v>33270</v>
      </c>
      <c r="F109" s="46" t="s">
        <v>3</v>
      </c>
      <c r="G109" s="47">
        <v>99.3</v>
      </c>
      <c r="H109" s="48">
        <v>99.6</v>
      </c>
      <c r="I109" s="48">
        <v>99.5</v>
      </c>
      <c r="J109" s="48">
        <v>99.5</v>
      </c>
      <c r="K109" s="48">
        <v>99.4</v>
      </c>
      <c r="L109" s="48">
        <v>99.5</v>
      </c>
      <c r="M109" s="49">
        <v>99.5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2965</v>
      </c>
      <c r="H110" s="71">
        <v>2412</v>
      </c>
      <c r="I110" s="71">
        <v>2645</v>
      </c>
      <c r="J110" s="71">
        <v>2415</v>
      </c>
      <c r="K110" s="71">
        <v>2970</v>
      </c>
      <c r="L110" s="71">
        <v>3298</v>
      </c>
      <c r="M110" s="87">
        <v>3400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1.5723140495867769</v>
      </c>
      <c r="H111" s="84">
        <f t="shared" ref="H111:M111" si="17">H107/H$4</f>
        <v>1.5952350617913109</v>
      </c>
      <c r="I111" s="84">
        <f t="shared" si="17"/>
        <v>1.6018400204446717</v>
      </c>
      <c r="J111" s="84">
        <f t="shared" si="17"/>
        <v>1.6575848849945236</v>
      </c>
      <c r="K111" s="84">
        <f t="shared" si="17"/>
        <v>1.6065801084079163</v>
      </c>
      <c r="L111" s="84">
        <f t="shared" si="17"/>
        <v>1.4288828813115897</v>
      </c>
      <c r="M111" s="85">
        <f t="shared" si="17"/>
        <v>1.3620324629498941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32830</v>
      </c>
      <c r="H112" s="53">
        <v>32360</v>
      </c>
      <c r="I112" s="53">
        <v>32930</v>
      </c>
      <c r="J112" s="53">
        <v>32850</v>
      </c>
      <c r="K112" s="53">
        <v>33240</v>
      </c>
      <c r="L112" s="53">
        <v>33280</v>
      </c>
      <c r="M112" s="54">
        <v>33270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9206</v>
      </c>
      <c r="H113" s="22">
        <v>9253</v>
      </c>
      <c r="I113" s="22">
        <v>9319</v>
      </c>
      <c r="J113" s="22">
        <v>8773</v>
      </c>
      <c r="K113" s="22">
        <v>9498</v>
      </c>
      <c r="L113" s="22">
        <v>12755</v>
      </c>
      <c r="M113" s="23">
        <v>13867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1.94</v>
      </c>
      <c r="H114" s="30">
        <v>1.95</v>
      </c>
      <c r="I114" s="30">
        <v>1.93</v>
      </c>
      <c r="J114" s="30">
        <v>1.98</v>
      </c>
      <c r="K114" s="30">
        <v>1.98</v>
      </c>
      <c r="L114" s="30">
        <v>1.84</v>
      </c>
      <c r="M114" s="31">
        <v>1.77</v>
      </c>
    </row>
    <row r="115" spans="1:13" x14ac:dyDescent="0.15">
      <c r="A115" s="5"/>
      <c r="B115" s="24" t="s">
        <v>1</v>
      </c>
      <c r="C115" s="32">
        <v>31970</v>
      </c>
      <c r="D115" s="26" t="s">
        <v>15</v>
      </c>
      <c r="E115" s="32">
        <v>32650</v>
      </c>
      <c r="F115" s="28" t="s">
        <v>3</v>
      </c>
      <c r="G115" s="29">
        <v>99.5</v>
      </c>
      <c r="H115" s="30">
        <v>99.5</v>
      </c>
      <c r="I115" s="30">
        <v>99.6</v>
      </c>
      <c r="J115" s="30">
        <v>99.3</v>
      </c>
      <c r="K115" s="30">
        <v>99.4</v>
      </c>
      <c r="L115" s="30">
        <v>99.4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2040</v>
      </c>
      <c r="H116" s="70">
        <v>2149</v>
      </c>
      <c r="I116" s="70">
        <v>1859</v>
      </c>
      <c r="J116" s="70">
        <v>2246</v>
      </c>
      <c r="K116" s="70">
        <v>2421</v>
      </c>
      <c r="L116" s="70">
        <v>3124</v>
      </c>
      <c r="M116" s="86">
        <v>3324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1.1887913223140496</v>
      </c>
      <c r="H117" s="81">
        <f t="shared" ref="H117:M117" si="18">H113/H$4</f>
        <v>1.178876289973245</v>
      </c>
      <c r="I117" s="81">
        <f t="shared" si="18"/>
        <v>1.1907743419371326</v>
      </c>
      <c r="J117" s="81">
        <f t="shared" si="18"/>
        <v>1.2011226725082147</v>
      </c>
      <c r="K117" s="81">
        <f t="shared" si="18"/>
        <v>1.1972771965208622</v>
      </c>
      <c r="L117" s="81">
        <f t="shared" si="18"/>
        <v>1.1123223162117379</v>
      </c>
      <c r="M117" s="82">
        <f t="shared" si="18"/>
        <v>1.0873519956088764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31970</v>
      </c>
      <c r="H118" s="35">
        <v>31730</v>
      </c>
      <c r="I118" s="35">
        <v>32170</v>
      </c>
      <c r="J118" s="35">
        <v>32210</v>
      </c>
      <c r="K118" s="35">
        <v>32610</v>
      </c>
      <c r="L118" s="35">
        <v>32640</v>
      </c>
      <c r="M118" s="36">
        <v>32650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4431</v>
      </c>
      <c r="H119" s="43">
        <v>5148</v>
      </c>
      <c r="I119" s="43">
        <v>4664</v>
      </c>
      <c r="J119" s="43">
        <v>4142</v>
      </c>
      <c r="K119" s="43">
        <v>4580</v>
      </c>
      <c r="L119" s="43">
        <v>7597</v>
      </c>
      <c r="M119" s="44">
        <v>9559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3.44</v>
      </c>
      <c r="H120" s="48">
        <v>3.25</v>
      </c>
      <c r="I120" s="48">
        <v>3.41</v>
      </c>
      <c r="J120" s="48">
        <v>3.45</v>
      </c>
      <c r="K120" s="48">
        <v>3.46</v>
      </c>
      <c r="L120" s="48">
        <v>3.24</v>
      </c>
      <c r="M120" s="49">
        <v>3.1</v>
      </c>
    </row>
    <row r="121" spans="1:13" x14ac:dyDescent="0.15">
      <c r="A121" s="5"/>
      <c r="B121" s="45" t="s">
        <v>1</v>
      </c>
      <c r="C121" s="50">
        <v>21180</v>
      </c>
      <c r="D121" s="4" t="s">
        <v>15</v>
      </c>
      <c r="E121" s="50">
        <v>21590</v>
      </c>
      <c r="F121" s="46" t="s">
        <v>3</v>
      </c>
      <c r="G121" s="47">
        <v>100.2</v>
      </c>
      <c r="H121" s="48">
        <v>100.4</v>
      </c>
      <c r="I121" s="48">
        <v>99.8</v>
      </c>
      <c r="J121" s="48">
        <v>99.8</v>
      </c>
      <c r="K121" s="48">
        <v>100</v>
      </c>
      <c r="L121" s="48">
        <v>99.8</v>
      </c>
      <c r="M121" s="49">
        <v>99.8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725</v>
      </c>
      <c r="H122" s="61">
        <v>556</v>
      </c>
      <c r="I122" s="71">
        <v>1132</v>
      </c>
      <c r="J122" s="71">
        <v>1015</v>
      </c>
      <c r="K122" s="61">
        <v>971</v>
      </c>
      <c r="L122" s="71">
        <v>1807</v>
      </c>
      <c r="M122" s="87">
        <v>2184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0.57218491735537191</v>
      </c>
      <c r="H123" s="84">
        <f t="shared" ref="H123:M123" si="19">H119/H$4</f>
        <v>0.65587972990189836</v>
      </c>
      <c r="I123" s="84">
        <f t="shared" si="19"/>
        <v>0.59596217735752621</v>
      </c>
      <c r="J123" s="84">
        <f t="shared" si="19"/>
        <v>0.56708652792990144</v>
      </c>
      <c r="K123" s="84">
        <f t="shared" si="19"/>
        <v>0.5773351821505105</v>
      </c>
      <c r="L123" s="84">
        <f t="shared" si="19"/>
        <v>0.6625098107613151</v>
      </c>
      <c r="M123" s="85">
        <f t="shared" si="19"/>
        <v>0.7495491256959147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21180</v>
      </c>
      <c r="H124" s="53">
        <v>20970</v>
      </c>
      <c r="I124" s="53">
        <v>21290</v>
      </c>
      <c r="J124" s="53">
        <v>21210</v>
      </c>
      <c r="K124" s="53">
        <v>21510</v>
      </c>
      <c r="L124" s="53">
        <v>21580</v>
      </c>
      <c r="M124" s="54">
        <v>21590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7335</v>
      </c>
      <c r="H125" s="22">
        <v>7798</v>
      </c>
      <c r="I125" s="22">
        <v>8133</v>
      </c>
      <c r="J125" s="22">
        <v>7257</v>
      </c>
      <c r="K125" s="22">
        <v>7824</v>
      </c>
      <c r="L125" s="22">
        <v>12087</v>
      </c>
      <c r="M125" s="23">
        <v>13887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3.26</v>
      </c>
      <c r="H126" s="30">
        <v>3.21</v>
      </c>
      <c r="I126" s="30">
        <v>3.19</v>
      </c>
      <c r="J126" s="30">
        <v>3.31</v>
      </c>
      <c r="K126" s="30">
        <v>3.3</v>
      </c>
      <c r="L126" s="30">
        <v>3.02</v>
      </c>
      <c r="M126" s="31">
        <v>2.89</v>
      </c>
    </row>
    <row r="127" spans="1:13" x14ac:dyDescent="0.15">
      <c r="A127" s="5"/>
      <c r="B127" s="24" t="s">
        <v>1</v>
      </c>
      <c r="C127" s="32">
        <v>18100</v>
      </c>
      <c r="D127" s="26" t="s">
        <v>15</v>
      </c>
      <c r="E127" s="32">
        <v>18380</v>
      </c>
      <c r="F127" s="28" t="s">
        <v>3</v>
      </c>
      <c r="G127" s="29">
        <v>100.6</v>
      </c>
      <c r="H127" s="30">
        <v>100.5</v>
      </c>
      <c r="I127" s="30">
        <v>100.7</v>
      </c>
      <c r="J127" s="30">
        <v>100.3</v>
      </c>
      <c r="K127" s="30">
        <v>100.6</v>
      </c>
      <c r="L127" s="30">
        <v>100.2</v>
      </c>
      <c r="M127" s="31">
        <v>100.4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504</v>
      </c>
      <c r="H128" s="58">
        <v>708</v>
      </c>
      <c r="I128" s="58">
        <v>357</v>
      </c>
      <c r="J128" s="58">
        <v>880</v>
      </c>
      <c r="K128" s="58">
        <v>520</v>
      </c>
      <c r="L128" s="70">
        <v>1723</v>
      </c>
      <c r="M128" s="86">
        <v>1423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0.94718491735537191</v>
      </c>
      <c r="H129" s="81">
        <f t="shared" ref="H129:M129" si="20">H125/H$4</f>
        <v>0.99350235698815137</v>
      </c>
      <c r="I129" s="81">
        <f t="shared" si="20"/>
        <v>1.0392282136468183</v>
      </c>
      <c r="J129" s="81">
        <f t="shared" si="20"/>
        <v>0.9935651697699891</v>
      </c>
      <c r="K129" s="81">
        <f t="shared" si="20"/>
        <v>0.98625992688768438</v>
      </c>
      <c r="L129" s="81">
        <f t="shared" si="20"/>
        <v>1.0540681956919857</v>
      </c>
      <c r="M129" s="82">
        <f t="shared" si="20"/>
        <v>1.0889202540578686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18100</v>
      </c>
      <c r="H130" s="35">
        <v>17910</v>
      </c>
      <c r="I130" s="35">
        <v>18140</v>
      </c>
      <c r="J130" s="35">
        <v>18080</v>
      </c>
      <c r="K130" s="35">
        <v>18360</v>
      </c>
      <c r="L130" s="35">
        <v>18370</v>
      </c>
      <c r="M130" s="36">
        <v>18380</v>
      </c>
    </row>
    <row r="131" spans="1:13" x14ac:dyDescent="0.15">
      <c r="A131" s="5"/>
      <c r="B131" s="37" t="s">
        <v>128</v>
      </c>
      <c r="C131" s="38"/>
      <c r="D131" s="39"/>
      <c r="E131" s="40"/>
      <c r="F131" s="41" t="s">
        <v>10</v>
      </c>
      <c r="G131" s="42">
        <v>7575</v>
      </c>
      <c r="H131" s="43">
        <v>7764</v>
      </c>
      <c r="I131" s="43">
        <v>7983</v>
      </c>
      <c r="J131" s="43">
        <v>7077</v>
      </c>
      <c r="K131" s="43">
        <v>7659</v>
      </c>
      <c r="L131" s="43">
        <v>12087</v>
      </c>
      <c r="M131" s="44">
        <v>14502</v>
      </c>
    </row>
    <row r="132" spans="1:13" x14ac:dyDescent="0.15">
      <c r="A132" s="5"/>
      <c r="B132" s="45" t="s">
        <v>0</v>
      </c>
      <c r="C132" s="3">
        <v>45964</v>
      </c>
      <c r="F132" s="46" t="s">
        <v>2</v>
      </c>
      <c r="G132" s="47">
        <v>4.08</v>
      </c>
      <c r="H132" s="48">
        <v>4.04</v>
      </c>
      <c r="I132" s="48">
        <v>4.05</v>
      </c>
      <c r="J132" s="48">
        <v>4.1500000000000004</v>
      </c>
      <c r="K132" s="48">
        <v>4.17</v>
      </c>
      <c r="L132" s="48">
        <v>3.79</v>
      </c>
      <c r="M132" s="49">
        <v>3.63</v>
      </c>
    </row>
    <row r="133" spans="1:13" x14ac:dyDescent="0.15">
      <c r="A133" s="5"/>
      <c r="B133" s="45" t="s">
        <v>1</v>
      </c>
      <c r="C133" s="50">
        <v>15950</v>
      </c>
      <c r="D133" s="4" t="s">
        <v>15</v>
      </c>
      <c r="E133" s="50">
        <v>16250</v>
      </c>
      <c r="F133" s="46" t="s">
        <v>3</v>
      </c>
      <c r="G133" s="47">
        <v>99.7</v>
      </c>
      <c r="H133" s="48">
        <v>100.1</v>
      </c>
      <c r="I133" s="48">
        <v>99.6</v>
      </c>
      <c r="J133" s="48">
        <v>99.2</v>
      </c>
      <c r="K133" s="48">
        <v>99.6</v>
      </c>
      <c r="L133" s="48">
        <v>99.6</v>
      </c>
      <c r="M133" s="49">
        <v>100.1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2332</v>
      </c>
      <c r="H134" s="71">
        <v>1742</v>
      </c>
      <c r="I134" s="71">
        <v>2621</v>
      </c>
      <c r="J134" s="71">
        <v>2905</v>
      </c>
      <c r="K134" s="71">
        <v>2617</v>
      </c>
      <c r="L134" s="71">
        <v>3732</v>
      </c>
      <c r="M134" s="87">
        <v>2862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0.97817665289256195</v>
      </c>
      <c r="H135" s="84">
        <f t="shared" ref="H135:M135" si="21">H131/H$4</f>
        <v>0.98917059498025228</v>
      </c>
      <c r="I135" s="84">
        <f t="shared" si="21"/>
        <v>1.0200613340148224</v>
      </c>
      <c r="J135" s="84">
        <f t="shared" si="21"/>
        <v>0.96892113910186195</v>
      </c>
      <c r="K135" s="84">
        <f t="shared" si="21"/>
        <v>0.96546073364427076</v>
      </c>
      <c r="L135" s="84">
        <f t="shared" si="21"/>
        <v>1.0540681956919857</v>
      </c>
      <c r="M135" s="85">
        <f t="shared" si="21"/>
        <v>1.1371442013643849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15950</v>
      </c>
      <c r="H136" s="53">
        <v>15790</v>
      </c>
      <c r="I136" s="53">
        <v>16000</v>
      </c>
      <c r="J136" s="53">
        <v>15990</v>
      </c>
      <c r="K136" s="53">
        <v>16240</v>
      </c>
      <c r="L136" s="53">
        <v>16250</v>
      </c>
      <c r="M136" s="54">
        <v>16250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11079</v>
      </c>
      <c r="H137" s="22">
        <v>11665</v>
      </c>
      <c r="I137" s="22">
        <v>11422</v>
      </c>
      <c r="J137" s="22">
        <v>10660</v>
      </c>
      <c r="K137" s="22">
        <v>11471</v>
      </c>
      <c r="L137" s="22">
        <v>16409</v>
      </c>
      <c r="M137" s="23">
        <v>18128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3.94</v>
      </c>
      <c r="H138" s="30">
        <v>3.87</v>
      </c>
      <c r="I138" s="30">
        <v>3.88</v>
      </c>
      <c r="J138" s="30">
        <v>3.97</v>
      </c>
      <c r="K138" s="30">
        <v>3.94</v>
      </c>
      <c r="L138" s="30">
        <v>3.68</v>
      </c>
      <c r="M138" s="31">
        <v>3.5</v>
      </c>
    </row>
    <row r="139" spans="1:13" x14ac:dyDescent="0.15">
      <c r="A139" s="5"/>
      <c r="B139" s="24" t="s">
        <v>1</v>
      </c>
      <c r="C139" s="32">
        <v>15920</v>
      </c>
      <c r="D139" s="26" t="s">
        <v>15</v>
      </c>
      <c r="E139" s="32">
        <v>16240</v>
      </c>
      <c r="F139" s="28" t="s">
        <v>3</v>
      </c>
      <c r="G139" s="29">
        <v>99.4</v>
      </c>
      <c r="H139" s="30">
        <v>99.7</v>
      </c>
      <c r="I139" s="30">
        <v>99.4</v>
      </c>
      <c r="J139" s="30">
        <v>99.3</v>
      </c>
      <c r="K139" s="30">
        <v>99.5</v>
      </c>
      <c r="L139" s="30">
        <v>99.7</v>
      </c>
      <c r="M139" s="31">
        <v>100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3990</v>
      </c>
      <c r="H140" s="70">
        <v>3410</v>
      </c>
      <c r="I140" s="70">
        <v>4078</v>
      </c>
      <c r="J140" s="70">
        <v>4099</v>
      </c>
      <c r="K140" s="70">
        <v>3942</v>
      </c>
      <c r="L140" s="70">
        <v>4757</v>
      </c>
      <c r="M140" s="86">
        <v>3850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1.4306559917355373</v>
      </c>
      <c r="H141" s="81">
        <f t="shared" ref="H141:M141" si="22">H137/H$4</f>
        <v>1.4861765830042044</v>
      </c>
      <c r="I141" s="81">
        <f t="shared" si="22"/>
        <v>1.4594939943777152</v>
      </c>
      <c r="J141" s="81">
        <f t="shared" si="22"/>
        <v>1.45947426067908</v>
      </c>
      <c r="K141" s="81">
        <f t="shared" si="22"/>
        <v>1.4459851254254381</v>
      </c>
      <c r="L141" s="81">
        <f t="shared" si="22"/>
        <v>1.4309758437254732</v>
      </c>
      <c r="M141" s="82">
        <f t="shared" si="22"/>
        <v>1.4214694581667058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15920</v>
      </c>
      <c r="H142" s="35">
        <v>15770</v>
      </c>
      <c r="I142" s="35">
        <v>16050</v>
      </c>
      <c r="J142" s="35">
        <v>16060</v>
      </c>
      <c r="K142" s="35">
        <v>16240</v>
      </c>
      <c r="L142" s="35">
        <v>16250</v>
      </c>
      <c r="M142" s="36">
        <v>16240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8039</v>
      </c>
      <c r="H143" s="43">
        <v>7950</v>
      </c>
      <c r="I143" s="43">
        <v>7748</v>
      </c>
      <c r="J143" s="43">
        <v>7470</v>
      </c>
      <c r="K143" s="43">
        <v>7834</v>
      </c>
      <c r="L143" s="43">
        <v>10959</v>
      </c>
      <c r="M143" s="44">
        <v>12241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3.93</v>
      </c>
      <c r="H144" s="48">
        <v>3.85</v>
      </c>
      <c r="I144" s="48">
        <v>3.92</v>
      </c>
      <c r="J144" s="48">
        <v>3.97</v>
      </c>
      <c r="K144" s="48">
        <v>3.97</v>
      </c>
      <c r="L144" s="48">
        <v>3.76</v>
      </c>
      <c r="M144" s="49">
        <v>3.69</v>
      </c>
    </row>
    <row r="145" spans="1:13" x14ac:dyDescent="0.15">
      <c r="A145" s="5"/>
      <c r="B145" s="45" t="s">
        <v>1</v>
      </c>
      <c r="C145" s="50">
        <v>7990</v>
      </c>
      <c r="D145" s="4" t="s">
        <v>15</v>
      </c>
      <c r="E145" s="50">
        <v>8330</v>
      </c>
      <c r="F145" s="46" t="s">
        <v>3</v>
      </c>
      <c r="G145" s="47">
        <v>98.4</v>
      </c>
      <c r="H145" s="48">
        <v>98.8</v>
      </c>
      <c r="I145" s="48">
        <v>98.5</v>
      </c>
      <c r="J145" s="48">
        <v>98.1</v>
      </c>
      <c r="K145" s="48">
        <v>98.2</v>
      </c>
      <c r="L145" s="48">
        <v>98.7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4380</v>
      </c>
      <c r="H146" s="71">
        <v>3600</v>
      </c>
      <c r="I146" s="71">
        <v>4137</v>
      </c>
      <c r="J146" s="71">
        <v>4483</v>
      </c>
      <c r="K146" s="71">
        <v>4671</v>
      </c>
      <c r="L146" s="71">
        <v>5146</v>
      </c>
      <c r="M146" s="87">
        <v>6578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1.0380940082644627</v>
      </c>
      <c r="H147" s="84">
        <f t="shared" ref="H147:M147" si="23">H143/H$4</f>
        <v>1.012867881258759</v>
      </c>
      <c r="I147" s="84">
        <f t="shared" si="23"/>
        <v>0.99003322259136217</v>
      </c>
      <c r="J147" s="84">
        <f t="shared" si="23"/>
        <v>1.0227272727272727</v>
      </c>
      <c r="K147" s="84">
        <f t="shared" si="23"/>
        <v>0.98752048405395187</v>
      </c>
      <c r="L147" s="84">
        <f t="shared" si="23"/>
        <v>0.95569896223946982</v>
      </c>
      <c r="M147" s="85">
        <f t="shared" si="23"/>
        <v>0.95985258370579474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7990</v>
      </c>
      <c r="H148" s="53">
        <v>7900</v>
      </c>
      <c r="I148" s="53">
        <v>8180</v>
      </c>
      <c r="J148" s="53">
        <v>8060</v>
      </c>
      <c r="K148" s="53">
        <v>8280</v>
      </c>
      <c r="L148" s="53">
        <v>8300</v>
      </c>
      <c r="M148" s="54">
        <v>8330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9497</v>
      </c>
      <c r="H149" s="22">
        <v>9723</v>
      </c>
      <c r="I149" s="22">
        <v>9069</v>
      </c>
      <c r="J149" s="22">
        <v>7818</v>
      </c>
      <c r="K149" s="22">
        <v>10855</v>
      </c>
      <c r="L149" s="22">
        <v>14159</v>
      </c>
      <c r="M149" s="23">
        <v>14968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1.64</v>
      </c>
      <c r="H150" s="30">
        <v>1.62</v>
      </c>
      <c r="I150" s="30">
        <v>1.65</v>
      </c>
      <c r="J150" s="30">
        <v>1.74</v>
      </c>
      <c r="K150" s="30">
        <v>1.6</v>
      </c>
      <c r="L150" s="30">
        <v>1.5</v>
      </c>
      <c r="M150" s="31">
        <v>1.48</v>
      </c>
    </row>
    <row r="151" spans="1:13" x14ac:dyDescent="0.15">
      <c r="A151" s="5"/>
      <c r="B151" s="24" t="s">
        <v>1</v>
      </c>
      <c r="C151" s="32">
        <v>6750</v>
      </c>
      <c r="D151" s="26" t="s">
        <v>15</v>
      </c>
      <c r="E151" s="32">
        <v>6930</v>
      </c>
      <c r="F151" s="28" t="s">
        <v>3</v>
      </c>
      <c r="G151" s="29">
        <v>99.8</v>
      </c>
      <c r="H151" s="30">
        <v>99.9</v>
      </c>
      <c r="I151" s="30">
        <v>99.9</v>
      </c>
      <c r="J151" s="30">
        <v>99.5</v>
      </c>
      <c r="K151" s="30">
        <v>100.2</v>
      </c>
      <c r="L151" s="30">
        <v>100</v>
      </c>
      <c r="M151" s="31">
        <v>99.9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1436</v>
      </c>
      <c r="H152" s="70">
        <v>1231</v>
      </c>
      <c r="I152" s="70">
        <v>1137</v>
      </c>
      <c r="J152" s="70">
        <v>1790</v>
      </c>
      <c r="K152" s="58">
        <v>658</v>
      </c>
      <c r="L152" s="70">
        <v>1392</v>
      </c>
      <c r="M152" s="86">
        <v>1787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1.2263688016528926</v>
      </c>
      <c r="H153" s="81">
        <f t="shared" ref="H153:M153" si="24">H149/H$4</f>
        <v>1.2387565294942031</v>
      </c>
      <c r="I153" s="81">
        <f t="shared" si="24"/>
        <v>1.1588295425504729</v>
      </c>
      <c r="J153" s="81">
        <f t="shared" si="24"/>
        <v>1.0703723986856517</v>
      </c>
      <c r="K153" s="81">
        <f t="shared" si="24"/>
        <v>1.3683348039833607</v>
      </c>
      <c r="L153" s="81">
        <f t="shared" si="24"/>
        <v>1.2347606174239121</v>
      </c>
      <c r="M153" s="82">
        <f t="shared" si="24"/>
        <v>1.1736846232259077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6750</v>
      </c>
      <c r="H154" s="35">
        <v>6710</v>
      </c>
      <c r="I154" s="35">
        <v>6870</v>
      </c>
      <c r="J154" s="35">
        <v>6820</v>
      </c>
      <c r="K154" s="35">
        <v>6910</v>
      </c>
      <c r="L154" s="35">
        <v>6920</v>
      </c>
      <c r="M154" s="36">
        <v>6930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788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M268"/>
  <sheetViews>
    <sheetView showGridLines="0" zoomScale="85" zoomScaleNormal="85" workbookViewId="0">
      <pane ySplit="4" topLeftCell="A5" activePane="bottomLeft" state="frozen"/>
      <selection pane="bottomLeft" activeCell="P15" sqref="P1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46062</v>
      </c>
      <c r="H3" s="11">
        <v>46063</v>
      </c>
      <c r="I3" s="11">
        <v>46064</v>
      </c>
      <c r="J3" s="11">
        <v>46065</v>
      </c>
      <c r="K3" s="11">
        <v>46066</v>
      </c>
      <c r="L3" s="11">
        <v>46067</v>
      </c>
      <c r="M3" s="12">
        <v>46068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7501</v>
      </c>
      <c r="H4" s="14">
        <v>7829</v>
      </c>
      <c r="I4" s="14">
        <v>11742</v>
      </c>
      <c r="J4" s="14">
        <v>6956</v>
      </c>
      <c r="K4" s="14">
        <v>8370</v>
      </c>
      <c r="L4" s="14">
        <v>11732</v>
      </c>
      <c r="M4" s="15">
        <v>12065</v>
      </c>
    </row>
    <row r="5" spans="1:13" x14ac:dyDescent="0.15">
      <c r="A5" s="5"/>
      <c r="B5" s="16" t="s">
        <v>149</v>
      </c>
      <c r="C5" s="17"/>
      <c r="D5" s="18"/>
      <c r="E5" s="19"/>
      <c r="F5" s="20" t="s">
        <v>10</v>
      </c>
      <c r="G5" s="21">
        <v>21229</v>
      </c>
      <c r="H5" s="22">
        <v>21067</v>
      </c>
      <c r="I5" s="22">
        <v>23888</v>
      </c>
      <c r="J5" s="22">
        <v>19976</v>
      </c>
      <c r="K5" s="22">
        <v>20845</v>
      </c>
      <c r="L5" s="22">
        <v>23259</v>
      </c>
      <c r="M5" s="23">
        <v>22715</v>
      </c>
    </row>
    <row r="6" spans="1:13" x14ac:dyDescent="0.15">
      <c r="A6" s="5"/>
      <c r="B6" s="24" t="s">
        <v>0</v>
      </c>
      <c r="C6" s="25">
        <v>46055</v>
      </c>
      <c r="D6" s="26"/>
      <c r="E6" s="27"/>
      <c r="F6" s="28" t="s">
        <v>2</v>
      </c>
      <c r="G6" s="29">
        <v>3.37</v>
      </c>
      <c r="H6" s="30">
        <v>3.42</v>
      </c>
      <c r="I6" s="30">
        <v>3.01</v>
      </c>
      <c r="J6" s="30">
        <v>3.45</v>
      </c>
      <c r="K6" s="30">
        <v>3.45</v>
      </c>
      <c r="L6" s="30">
        <v>3.1</v>
      </c>
      <c r="M6" s="31">
        <v>3.05</v>
      </c>
    </row>
    <row r="7" spans="1:13" x14ac:dyDescent="0.15">
      <c r="A7" s="5"/>
      <c r="B7" s="24" t="s">
        <v>1</v>
      </c>
      <c r="C7" s="32">
        <v>7200</v>
      </c>
      <c r="D7" s="26" t="s">
        <v>15</v>
      </c>
      <c r="E7" s="32">
        <v>7290</v>
      </c>
      <c r="F7" s="28" t="s">
        <v>3</v>
      </c>
      <c r="G7" s="29">
        <v>98</v>
      </c>
      <c r="H7" s="30">
        <v>97.7</v>
      </c>
      <c r="I7" s="30">
        <v>98.4</v>
      </c>
      <c r="J7" s="30">
        <v>98</v>
      </c>
      <c r="K7" s="30">
        <v>98</v>
      </c>
      <c r="L7" s="30">
        <v>98.4</v>
      </c>
      <c r="M7" s="31">
        <v>98.2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12812</v>
      </c>
      <c r="H8" s="70">
        <v>14169</v>
      </c>
      <c r="I8" s="70">
        <v>12287</v>
      </c>
      <c r="J8" s="70">
        <v>12282</v>
      </c>
      <c r="K8" s="70">
        <v>12959</v>
      </c>
      <c r="L8" s="70">
        <v>12172</v>
      </c>
      <c r="M8" s="86">
        <v>12366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2.8301559792027731</v>
      </c>
      <c r="H9" s="75">
        <f t="shared" ref="H9:M9" si="0">H5/H$4</f>
        <v>2.6908928343338867</v>
      </c>
      <c r="I9" s="75">
        <f t="shared" si="0"/>
        <v>2.0344064043604155</v>
      </c>
      <c r="J9" s="75">
        <f t="shared" si="0"/>
        <v>2.8717653824036802</v>
      </c>
      <c r="K9" s="75">
        <f t="shared" si="0"/>
        <v>2.490442054958184</v>
      </c>
      <c r="L9" s="75">
        <f t="shared" si="0"/>
        <v>1.9825264234572111</v>
      </c>
      <c r="M9" s="76">
        <f t="shared" si="0"/>
        <v>1.8827186075424782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7200</v>
      </c>
      <c r="H10" s="35">
        <v>7260</v>
      </c>
      <c r="I10" s="35">
        <v>7290</v>
      </c>
      <c r="J10" s="35">
        <v>7260</v>
      </c>
      <c r="K10" s="35">
        <v>7240</v>
      </c>
      <c r="L10" s="35">
        <v>7290</v>
      </c>
      <c r="M10" s="36">
        <v>7290</v>
      </c>
    </row>
    <row r="11" spans="1:13" x14ac:dyDescent="0.15">
      <c r="A11" s="5"/>
      <c r="B11" s="37" t="s">
        <v>150</v>
      </c>
      <c r="C11" s="38"/>
      <c r="D11" s="39"/>
      <c r="E11" s="40"/>
      <c r="F11" s="41" t="s">
        <v>10</v>
      </c>
      <c r="G11" s="42">
        <v>20014</v>
      </c>
      <c r="H11" s="43">
        <v>19996</v>
      </c>
      <c r="I11" s="43">
        <v>22764</v>
      </c>
      <c r="J11" s="43">
        <v>18875</v>
      </c>
      <c r="K11" s="43">
        <v>20019</v>
      </c>
      <c r="L11" s="43">
        <v>22606</v>
      </c>
      <c r="M11" s="44">
        <v>21963</v>
      </c>
    </row>
    <row r="12" spans="1:13" x14ac:dyDescent="0.15">
      <c r="A12" s="5"/>
      <c r="B12" s="45" t="s">
        <v>0</v>
      </c>
      <c r="C12" s="3">
        <v>46055</v>
      </c>
      <c r="F12" s="46" t="s">
        <v>2</v>
      </c>
      <c r="G12" s="47">
        <v>3.27</v>
      </c>
      <c r="H12" s="48">
        <v>3.29</v>
      </c>
      <c r="I12" s="48">
        <v>2.9</v>
      </c>
      <c r="J12" s="48">
        <v>3.37</v>
      </c>
      <c r="K12" s="48">
        <v>3.31</v>
      </c>
      <c r="L12" s="48">
        <v>2.92</v>
      </c>
      <c r="M12" s="49">
        <v>2.94</v>
      </c>
    </row>
    <row r="13" spans="1:13" x14ac:dyDescent="0.15">
      <c r="A13" s="5"/>
      <c r="B13" s="45" t="s">
        <v>1</v>
      </c>
      <c r="C13" s="50">
        <v>4370</v>
      </c>
      <c r="D13" s="4" t="s">
        <v>15</v>
      </c>
      <c r="E13" s="50">
        <v>4400</v>
      </c>
      <c r="F13" s="46" t="s">
        <v>3</v>
      </c>
      <c r="G13" s="47">
        <v>98.1</v>
      </c>
      <c r="H13" s="48">
        <v>98.4</v>
      </c>
      <c r="I13" s="48">
        <v>98.7</v>
      </c>
      <c r="J13" s="48">
        <v>98.2</v>
      </c>
      <c r="K13" s="48">
        <v>98.4</v>
      </c>
      <c r="L13" s="48">
        <v>98.2</v>
      </c>
      <c r="M13" s="49">
        <v>98.1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11663</v>
      </c>
      <c r="H14" s="71">
        <v>10424</v>
      </c>
      <c r="I14" s="71">
        <v>10101</v>
      </c>
      <c r="J14" s="71">
        <v>10468</v>
      </c>
      <c r="K14" s="71">
        <v>10552</v>
      </c>
      <c r="L14" s="71">
        <v>12051</v>
      </c>
      <c r="M14" s="87">
        <v>12192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2.6681775763231568</v>
      </c>
      <c r="H15" s="78">
        <f t="shared" ref="H15:M15" si="1">H11/H$4</f>
        <v>2.55409375399157</v>
      </c>
      <c r="I15" s="78">
        <f t="shared" si="1"/>
        <v>1.938681655595299</v>
      </c>
      <c r="J15" s="78">
        <f t="shared" si="1"/>
        <v>2.7134847613571016</v>
      </c>
      <c r="K15" s="78">
        <f t="shared" si="1"/>
        <v>2.3917562724014338</v>
      </c>
      <c r="L15" s="78">
        <f t="shared" si="1"/>
        <v>1.9268666893965223</v>
      </c>
      <c r="M15" s="79">
        <f t="shared" si="1"/>
        <v>1.8203895565685868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4370</v>
      </c>
      <c r="H16" s="53">
        <v>4410</v>
      </c>
      <c r="I16" s="53">
        <v>4420</v>
      </c>
      <c r="J16" s="53">
        <v>4390</v>
      </c>
      <c r="K16" s="53">
        <v>4370</v>
      </c>
      <c r="L16" s="53">
        <v>4400</v>
      </c>
      <c r="M16" s="54">
        <v>4400</v>
      </c>
    </row>
    <row r="17" spans="1:13" x14ac:dyDescent="0.15">
      <c r="A17" s="5"/>
      <c r="B17" s="16" t="s">
        <v>151</v>
      </c>
      <c r="C17" s="17"/>
      <c r="D17" s="18"/>
      <c r="E17" s="19"/>
      <c r="F17" s="20" t="s">
        <v>10</v>
      </c>
      <c r="G17" s="21">
        <v>14642</v>
      </c>
      <c r="H17" s="22">
        <v>14150</v>
      </c>
      <c r="I17" s="22">
        <v>19089</v>
      </c>
      <c r="J17" s="22">
        <v>11340</v>
      </c>
      <c r="K17" s="22">
        <v>12644</v>
      </c>
      <c r="L17" s="22">
        <v>16692</v>
      </c>
      <c r="M17" s="23">
        <v>16138</v>
      </c>
    </row>
    <row r="18" spans="1:13" x14ac:dyDescent="0.15">
      <c r="A18" s="5"/>
      <c r="B18" s="24" t="s">
        <v>0</v>
      </c>
      <c r="C18" s="25">
        <v>46055</v>
      </c>
      <c r="D18" s="26"/>
      <c r="E18" s="27"/>
      <c r="F18" s="28" t="s">
        <v>2</v>
      </c>
      <c r="G18" s="29">
        <v>4.49</v>
      </c>
      <c r="H18" s="30">
        <v>4.51</v>
      </c>
      <c r="I18" s="30">
        <v>4.12</v>
      </c>
      <c r="J18" s="30">
        <v>4.5599999999999996</v>
      </c>
      <c r="K18" s="30">
        <v>4.51</v>
      </c>
      <c r="L18" s="30">
        <v>4.2300000000000004</v>
      </c>
      <c r="M18" s="31">
        <v>4.22</v>
      </c>
    </row>
    <row r="19" spans="1:13" x14ac:dyDescent="0.15">
      <c r="A19" s="5"/>
      <c r="B19" s="24" t="s">
        <v>1</v>
      </c>
      <c r="C19" s="32">
        <v>4250</v>
      </c>
      <c r="D19" s="26" t="s">
        <v>15</v>
      </c>
      <c r="E19" s="32">
        <v>4300</v>
      </c>
      <c r="F19" s="28" t="s">
        <v>3</v>
      </c>
      <c r="G19" s="29">
        <v>97.7</v>
      </c>
      <c r="H19" s="30">
        <v>97.5</v>
      </c>
      <c r="I19" s="30">
        <v>97.8</v>
      </c>
      <c r="J19" s="30">
        <v>97.3</v>
      </c>
      <c r="K19" s="30">
        <v>97.9</v>
      </c>
      <c r="L19" s="30">
        <v>98.5</v>
      </c>
      <c r="M19" s="31">
        <v>97.8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10805</v>
      </c>
      <c r="H20" s="70">
        <v>11074</v>
      </c>
      <c r="I20" s="70">
        <v>13437</v>
      </c>
      <c r="J20" s="70">
        <v>9175</v>
      </c>
      <c r="K20" s="70">
        <v>8850</v>
      </c>
      <c r="L20" s="70">
        <v>9598</v>
      </c>
      <c r="M20" s="86">
        <v>11506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1.9520063991467804</v>
      </c>
      <c r="H21" s="81">
        <f t="shared" ref="H21:M21" si="2">H17/H$4</f>
        <v>1.8073828075105378</v>
      </c>
      <c r="I21" s="81">
        <f t="shared" si="2"/>
        <v>1.6257026060296371</v>
      </c>
      <c r="J21" s="81">
        <f t="shared" si="2"/>
        <v>1.6302472685451408</v>
      </c>
      <c r="K21" s="81">
        <f t="shared" si="2"/>
        <v>1.5106332138590204</v>
      </c>
      <c r="L21" s="81">
        <f t="shared" si="2"/>
        <v>1.4227753153767473</v>
      </c>
      <c r="M21" s="82">
        <f t="shared" si="2"/>
        <v>1.3375880646498135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4250</v>
      </c>
      <c r="H22" s="35">
        <v>4290</v>
      </c>
      <c r="I22" s="35">
        <v>4300</v>
      </c>
      <c r="J22" s="35">
        <v>4280</v>
      </c>
      <c r="K22" s="35">
        <v>4230</v>
      </c>
      <c r="L22" s="35">
        <v>4290</v>
      </c>
      <c r="M22" s="36">
        <v>4300</v>
      </c>
    </row>
    <row r="23" spans="1:13" x14ac:dyDescent="0.15">
      <c r="A23" s="5"/>
      <c r="B23" s="37" t="s">
        <v>152</v>
      </c>
      <c r="C23" s="38"/>
      <c r="D23" s="39"/>
      <c r="E23" s="40"/>
      <c r="F23" s="41" t="s">
        <v>10</v>
      </c>
      <c r="G23" s="42">
        <v>15240</v>
      </c>
      <c r="H23" s="43">
        <v>15646</v>
      </c>
      <c r="I23" s="43">
        <v>18480</v>
      </c>
      <c r="J23" s="43">
        <v>14051</v>
      </c>
      <c r="K23" s="43">
        <v>15300</v>
      </c>
      <c r="L23" s="43">
        <v>18560</v>
      </c>
      <c r="M23" s="44">
        <v>17665</v>
      </c>
    </row>
    <row r="24" spans="1:13" x14ac:dyDescent="0.15">
      <c r="A24" s="5"/>
      <c r="B24" s="45" t="s">
        <v>0</v>
      </c>
      <c r="C24" s="3">
        <v>46055</v>
      </c>
      <c r="F24" s="46" t="s">
        <v>2</v>
      </c>
      <c r="G24" s="47">
        <v>1.73</v>
      </c>
      <c r="H24" s="48">
        <v>1.75</v>
      </c>
      <c r="I24" s="48">
        <v>1.56</v>
      </c>
      <c r="J24" s="48">
        <v>1.79</v>
      </c>
      <c r="K24" s="48">
        <v>1.8</v>
      </c>
      <c r="L24" s="48">
        <v>1.6</v>
      </c>
      <c r="M24" s="49">
        <v>1.61</v>
      </c>
    </row>
    <row r="25" spans="1:13" x14ac:dyDescent="0.15">
      <c r="A25" s="5"/>
      <c r="B25" s="45" t="s">
        <v>1</v>
      </c>
      <c r="C25" s="50">
        <v>4060</v>
      </c>
      <c r="D25" s="4" t="s">
        <v>15</v>
      </c>
      <c r="E25" s="50">
        <v>4110</v>
      </c>
      <c r="F25" s="46" t="s">
        <v>3</v>
      </c>
      <c r="G25" s="47">
        <v>99.4</v>
      </c>
      <c r="H25" s="48">
        <v>99.4</v>
      </c>
      <c r="I25" s="48">
        <v>99.5</v>
      </c>
      <c r="J25" s="48">
        <v>99.4</v>
      </c>
      <c r="K25" s="48">
        <v>99.2</v>
      </c>
      <c r="L25" s="48">
        <v>99.4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3355</v>
      </c>
      <c r="H26" s="71">
        <v>3554</v>
      </c>
      <c r="I26" s="71">
        <v>3436</v>
      </c>
      <c r="J26" s="71">
        <v>3042</v>
      </c>
      <c r="K26" s="71">
        <v>3935</v>
      </c>
      <c r="L26" s="71">
        <v>3790</v>
      </c>
      <c r="M26" s="87">
        <v>4105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2.0317291027862954</v>
      </c>
      <c r="H27" s="84">
        <f t="shared" ref="H27:M27" si="3">H23/H$4</f>
        <v>1.998467237195044</v>
      </c>
      <c r="I27" s="84">
        <f t="shared" si="3"/>
        <v>1.5738375063873276</v>
      </c>
      <c r="J27" s="84">
        <f t="shared" si="3"/>
        <v>2.0199827487061528</v>
      </c>
      <c r="K27" s="84">
        <f t="shared" si="3"/>
        <v>1.8279569892473118</v>
      </c>
      <c r="L27" s="84">
        <f t="shared" si="3"/>
        <v>1.5819979543129901</v>
      </c>
      <c r="M27" s="85">
        <f t="shared" si="3"/>
        <v>1.4641525072523829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4060</v>
      </c>
      <c r="H28" s="53">
        <v>4100</v>
      </c>
      <c r="I28" s="53">
        <v>4120</v>
      </c>
      <c r="J28" s="53">
        <v>4100</v>
      </c>
      <c r="K28" s="53">
        <v>4090</v>
      </c>
      <c r="L28" s="53">
        <v>4110</v>
      </c>
      <c r="M28" s="54">
        <v>4110</v>
      </c>
    </row>
    <row r="29" spans="1:13" x14ac:dyDescent="0.15">
      <c r="A29" s="5"/>
      <c r="B29" s="16" t="s">
        <v>153</v>
      </c>
      <c r="C29" s="17"/>
      <c r="D29" s="18"/>
      <c r="E29" s="19"/>
      <c r="F29" s="20" t="s">
        <v>10</v>
      </c>
      <c r="G29" s="21">
        <v>14916</v>
      </c>
      <c r="H29" s="22">
        <v>14568</v>
      </c>
      <c r="I29" s="22">
        <v>18736</v>
      </c>
      <c r="J29" s="22">
        <v>12438</v>
      </c>
      <c r="K29" s="22">
        <v>15015</v>
      </c>
      <c r="L29" s="22">
        <v>18363</v>
      </c>
      <c r="M29" s="23">
        <v>18293</v>
      </c>
    </row>
    <row r="30" spans="1:13" x14ac:dyDescent="0.15">
      <c r="A30" s="5"/>
      <c r="B30" s="24" t="s">
        <v>0</v>
      </c>
      <c r="C30" s="25">
        <v>46055</v>
      </c>
      <c r="D30" s="26"/>
      <c r="E30" s="27"/>
      <c r="F30" s="28" t="s">
        <v>2</v>
      </c>
      <c r="G30" s="29">
        <v>3.59</v>
      </c>
      <c r="H30" s="30">
        <v>3.58</v>
      </c>
      <c r="I30" s="30">
        <v>3.26</v>
      </c>
      <c r="J30" s="30">
        <v>3.56</v>
      </c>
      <c r="K30" s="30">
        <v>3.57</v>
      </c>
      <c r="L30" s="30">
        <v>3.34</v>
      </c>
      <c r="M30" s="31">
        <v>3.27</v>
      </c>
    </row>
    <row r="31" spans="1:13" x14ac:dyDescent="0.15">
      <c r="A31" s="5"/>
      <c r="B31" s="24" t="s">
        <v>1</v>
      </c>
      <c r="C31" s="32">
        <v>2220</v>
      </c>
      <c r="D31" s="26" t="s">
        <v>15</v>
      </c>
      <c r="E31" s="32">
        <v>2260</v>
      </c>
      <c r="F31" s="28" t="s">
        <v>3</v>
      </c>
      <c r="G31" s="29">
        <v>96.7</v>
      </c>
      <c r="H31" s="30">
        <v>98</v>
      </c>
      <c r="I31" s="30">
        <v>97.7</v>
      </c>
      <c r="J31" s="30">
        <v>98.3</v>
      </c>
      <c r="K31" s="30">
        <v>98.2</v>
      </c>
      <c r="L31" s="30">
        <v>97.8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13059</v>
      </c>
      <c r="H32" s="70">
        <v>8953</v>
      </c>
      <c r="I32" s="70">
        <v>12347</v>
      </c>
      <c r="J32" s="70">
        <v>6738</v>
      </c>
      <c r="K32" s="70">
        <v>8863</v>
      </c>
      <c r="L32" s="70">
        <v>11616</v>
      </c>
      <c r="M32" s="86">
        <v>10489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1.9885348620183976</v>
      </c>
      <c r="H33" s="81">
        <f t="shared" ref="H33:M33" si="4">H29/H$4</f>
        <v>1.8607740452165027</v>
      </c>
      <c r="I33" s="81">
        <f t="shared" si="4"/>
        <v>1.5956395843978879</v>
      </c>
      <c r="J33" s="81">
        <f t="shared" si="4"/>
        <v>1.7880966072455433</v>
      </c>
      <c r="K33" s="81">
        <f t="shared" si="4"/>
        <v>1.7939068100358424</v>
      </c>
      <c r="L33" s="81">
        <f t="shared" si="4"/>
        <v>1.5652062734401637</v>
      </c>
      <c r="M33" s="82">
        <f t="shared" si="4"/>
        <v>1.5162038955656858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2220</v>
      </c>
      <c r="H34" s="35">
        <v>2260</v>
      </c>
      <c r="I34" s="35">
        <v>2250</v>
      </c>
      <c r="J34" s="35">
        <v>2240</v>
      </c>
      <c r="K34" s="35">
        <v>2230</v>
      </c>
      <c r="L34" s="35">
        <v>2260</v>
      </c>
      <c r="M34" s="36">
        <v>2260</v>
      </c>
    </row>
    <row r="35" spans="1:13" x14ac:dyDescent="0.15">
      <c r="A35" s="5"/>
      <c r="B35" s="37" t="s">
        <v>154</v>
      </c>
      <c r="C35" s="38"/>
      <c r="D35" s="39"/>
      <c r="E35" s="40"/>
      <c r="F35" s="41" t="s">
        <v>10</v>
      </c>
      <c r="G35" s="42">
        <v>23514</v>
      </c>
      <c r="H35" s="43">
        <v>24039</v>
      </c>
      <c r="I35" s="43">
        <v>25120</v>
      </c>
      <c r="J35" s="43">
        <v>23149</v>
      </c>
      <c r="K35" s="43">
        <v>24021</v>
      </c>
      <c r="L35" s="43">
        <v>25153</v>
      </c>
      <c r="M35" s="44">
        <v>24498</v>
      </c>
    </row>
    <row r="36" spans="1:13" x14ac:dyDescent="0.15">
      <c r="A36" s="5"/>
      <c r="B36" s="45" t="s">
        <v>0</v>
      </c>
      <c r="C36" s="3">
        <v>46055</v>
      </c>
      <c r="F36" s="46" t="s">
        <v>2</v>
      </c>
      <c r="G36" s="47">
        <v>1.59</v>
      </c>
      <c r="H36" s="48">
        <v>1.52</v>
      </c>
      <c r="I36" s="48">
        <v>1.35</v>
      </c>
      <c r="J36" s="48">
        <v>1.57</v>
      </c>
      <c r="K36" s="48">
        <v>1.52</v>
      </c>
      <c r="L36" s="48">
        <v>1.35</v>
      </c>
      <c r="M36" s="49">
        <v>1.38</v>
      </c>
    </row>
    <row r="37" spans="1:13" x14ac:dyDescent="0.15">
      <c r="A37" s="5"/>
      <c r="B37" s="45" t="s">
        <v>1</v>
      </c>
      <c r="C37" s="50">
        <v>810</v>
      </c>
      <c r="D37" s="4" t="s">
        <v>15</v>
      </c>
      <c r="E37" s="50">
        <v>820</v>
      </c>
      <c r="F37" s="46" t="s">
        <v>3</v>
      </c>
      <c r="G37" s="47">
        <v>100</v>
      </c>
      <c r="H37" s="48">
        <v>100.1</v>
      </c>
      <c r="I37" s="48">
        <v>100.6</v>
      </c>
      <c r="J37" s="48">
        <v>100.4</v>
      </c>
      <c r="K37" s="48">
        <v>100.4</v>
      </c>
      <c r="L37" s="48">
        <v>100.5</v>
      </c>
      <c r="M37" s="49">
        <v>100.5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2140</v>
      </c>
      <c r="H38" s="71">
        <v>1867</v>
      </c>
      <c r="I38" s="61">
        <v>-898</v>
      </c>
      <c r="J38" s="61">
        <v>142</v>
      </c>
      <c r="K38" s="61">
        <v>430</v>
      </c>
      <c r="L38" s="61">
        <v>-434</v>
      </c>
      <c r="M38" s="62">
        <v>-615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3.1347820290627917</v>
      </c>
      <c r="H39" s="84">
        <f t="shared" ref="H39:M39" si="5">H35/H$4</f>
        <v>3.0705070890279731</v>
      </c>
      <c r="I39" s="84">
        <f t="shared" si="5"/>
        <v>2.1393289047862374</v>
      </c>
      <c r="J39" s="84">
        <f t="shared" si="5"/>
        <v>3.3279183438757909</v>
      </c>
      <c r="K39" s="84">
        <f t="shared" si="5"/>
        <v>2.8698924731182798</v>
      </c>
      <c r="L39" s="84">
        <f t="shared" si="5"/>
        <v>2.1439652233208317</v>
      </c>
      <c r="M39" s="85">
        <f t="shared" si="5"/>
        <v>2.030501450476585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810</v>
      </c>
      <c r="H40" s="53">
        <v>820</v>
      </c>
      <c r="I40" s="53">
        <v>820</v>
      </c>
      <c r="J40" s="53">
        <v>820</v>
      </c>
      <c r="K40" s="53">
        <v>820</v>
      </c>
      <c r="L40" s="53">
        <v>820</v>
      </c>
      <c r="M40" s="54">
        <v>820</v>
      </c>
    </row>
    <row r="41" spans="1:13" x14ac:dyDescent="0.15">
      <c r="A41" s="5"/>
      <c r="B41" s="16" t="s">
        <v>145</v>
      </c>
      <c r="C41" s="17"/>
      <c r="D41" s="18"/>
      <c r="E41" s="19"/>
      <c r="F41" s="20" t="s">
        <v>10</v>
      </c>
      <c r="G41" s="21">
        <v>12030</v>
      </c>
      <c r="H41" s="22">
        <v>12109</v>
      </c>
      <c r="I41" s="22">
        <v>17864</v>
      </c>
      <c r="J41" s="22">
        <v>10531</v>
      </c>
      <c r="K41" s="22">
        <v>12182</v>
      </c>
      <c r="L41" s="22">
        <v>16708</v>
      </c>
      <c r="M41" s="23">
        <v>16749</v>
      </c>
    </row>
    <row r="42" spans="1:13" x14ac:dyDescent="0.15">
      <c r="A42" s="5"/>
      <c r="B42" s="24" t="s">
        <v>0</v>
      </c>
      <c r="C42" s="25">
        <v>46027</v>
      </c>
      <c r="D42" s="26"/>
      <c r="E42" s="27"/>
      <c r="F42" s="28" t="s">
        <v>2</v>
      </c>
      <c r="G42" s="29">
        <v>3.6</v>
      </c>
      <c r="H42" s="30">
        <v>3.62</v>
      </c>
      <c r="I42" s="30">
        <v>3.3</v>
      </c>
      <c r="J42" s="30">
        <v>3.72</v>
      </c>
      <c r="K42" s="30">
        <v>3.67</v>
      </c>
      <c r="L42" s="30">
        <v>3.49</v>
      </c>
      <c r="M42" s="31">
        <v>3.42</v>
      </c>
    </row>
    <row r="43" spans="1:13" x14ac:dyDescent="0.15">
      <c r="A43" s="5"/>
      <c r="B43" s="24" t="s">
        <v>1</v>
      </c>
      <c r="C43" s="32">
        <v>23030</v>
      </c>
      <c r="D43" s="26" t="s">
        <v>15</v>
      </c>
      <c r="E43" s="32">
        <v>23210</v>
      </c>
      <c r="F43" s="28" t="s">
        <v>3</v>
      </c>
      <c r="G43" s="29">
        <v>99.3</v>
      </c>
      <c r="H43" s="30">
        <v>99.5</v>
      </c>
      <c r="I43" s="30">
        <v>99.5</v>
      </c>
      <c r="J43" s="30">
        <v>99.2</v>
      </c>
      <c r="K43" s="30">
        <v>99.3</v>
      </c>
      <c r="L43" s="30">
        <v>98.6</v>
      </c>
      <c r="M43" s="31">
        <v>99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4218</v>
      </c>
      <c r="H44" s="70">
        <v>3857</v>
      </c>
      <c r="I44" s="70">
        <v>5631</v>
      </c>
      <c r="J44" s="70">
        <v>4120</v>
      </c>
      <c r="K44" s="70">
        <v>4413</v>
      </c>
      <c r="L44" s="70">
        <v>8131</v>
      </c>
      <c r="M44" s="86">
        <v>6918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1.6037861618450873</v>
      </c>
      <c r="H45" s="81">
        <f t="shared" ref="H45:M45" si="6">H41/H$4</f>
        <v>1.5466854004342827</v>
      </c>
      <c r="I45" s="81">
        <f t="shared" si="6"/>
        <v>1.5213762561744166</v>
      </c>
      <c r="J45" s="81">
        <f t="shared" si="6"/>
        <v>1.5139447958596894</v>
      </c>
      <c r="K45" s="81">
        <f t="shared" si="6"/>
        <v>1.4554360812425329</v>
      </c>
      <c r="L45" s="81">
        <f t="shared" si="6"/>
        <v>1.4241391067166724</v>
      </c>
      <c r="M45" s="82">
        <f t="shared" si="6"/>
        <v>1.3882304185661003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23030</v>
      </c>
      <c r="H46" s="35">
        <v>23260</v>
      </c>
      <c r="I46" s="35">
        <v>23310</v>
      </c>
      <c r="J46" s="35">
        <v>23160</v>
      </c>
      <c r="K46" s="35">
        <v>23090</v>
      </c>
      <c r="L46" s="35">
        <v>23220</v>
      </c>
      <c r="M46" s="36">
        <v>23210</v>
      </c>
    </row>
    <row r="47" spans="1:13" x14ac:dyDescent="0.15">
      <c r="A47" s="5"/>
      <c r="B47" s="37" t="s">
        <v>146</v>
      </c>
      <c r="C47" s="38"/>
      <c r="D47" s="39"/>
      <c r="E47" s="40"/>
      <c r="F47" s="41" t="s">
        <v>10</v>
      </c>
      <c r="G47" s="42">
        <v>9071</v>
      </c>
      <c r="H47" s="43">
        <v>9158</v>
      </c>
      <c r="I47" s="43">
        <v>15020</v>
      </c>
      <c r="J47" s="43">
        <v>7870</v>
      </c>
      <c r="K47" s="43">
        <v>9256</v>
      </c>
      <c r="L47" s="43">
        <v>14048</v>
      </c>
      <c r="M47" s="44">
        <v>13968</v>
      </c>
    </row>
    <row r="48" spans="1:13" x14ac:dyDescent="0.15">
      <c r="A48" s="5"/>
      <c r="B48" s="45" t="s">
        <v>0</v>
      </c>
      <c r="C48" s="3">
        <v>46027</v>
      </c>
      <c r="F48" s="46" t="s">
        <v>2</v>
      </c>
      <c r="G48" s="47">
        <v>3.62</v>
      </c>
      <c r="H48" s="48">
        <v>3.66</v>
      </c>
      <c r="I48" s="48">
        <v>3.34</v>
      </c>
      <c r="J48" s="48">
        <v>3.69</v>
      </c>
      <c r="K48" s="48">
        <v>3.67</v>
      </c>
      <c r="L48" s="48">
        <v>3.45</v>
      </c>
      <c r="M48" s="49">
        <v>3.46</v>
      </c>
    </row>
    <row r="49" spans="1:13" x14ac:dyDescent="0.15">
      <c r="A49" s="5"/>
      <c r="B49" s="45" t="s">
        <v>1</v>
      </c>
      <c r="C49" s="50">
        <v>8320</v>
      </c>
      <c r="D49" s="4" t="s">
        <v>15</v>
      </c>
      <c r="E49" s="50">
        <v>8440</v>
      </c>
      <c r="F49" s="46" t="s">
        <v>3</v>
      </c>
      <c r="G49" s="47">
        <v>98.9</v>
      </c>
      <c r="H49" s="48">
        <v>98.8</v>
      </c>
      <c r="I49" s="48">
        <v>99.6</v>
      </c>
      <c r="J49" s="48">
        <v>98.8</v>
      </c>
      <c r="K49" s="48">
        <v>98.7</v>
      </c>
      <c r="L49" s="48">
        <v>98.8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3923</v>
      </c>
      <c r="H50" s="71">
        <v>4264</v>
      </c>
      <c r="I50" s="71">
        <v>4477</v>
      </c>
      <c r="J50" s="71">
        <v>3632</v>
      </c>
      <c r="K50" s="71">
        <v>4508</v>
      </c>
      <c r="L50" s="71">
        <v>6319</v>
      </c>
      <c r="M50" s="87">
        <v>7141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1.2093054259432077</v>
      </c>
      <c r="H51" s="84">
        <f t="shared" ref="H51:M51" si="7">H47/H$4</f>
        <v>1.1697534806488696</v>
      </c>
      <c r="I51" s="84">
        <f t="shared" si="7"/>
        <v>1.2791687957758473</v>
      </c>
      <c r="J51" s="84">
        <f t="shared" si="7"/>
        <v>1.1313973548016101</v>
      </c>
      <c r="K51" s="84">
        <f t="shared" si="7"/>
        <v>1.1058542413381123</v>
      </c>
      <c r="L51" s="84">
        <f t="shared" si="7"/>
        <v>1.1974087964541424</v>
      </c>
      <c r="M51" s="85">
        <f t="shared" si="7"/>
        <v>1.1577289680895151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8320</v>
      </c>
      <c r="H52" s="53">
        <v>8400</v>
      </c>
      <c r="I52" s="53">
        <v>8450</v>
      </c>
      <c r="J52" s="53">
        <v>8370</v>
      </c>
      <c r="K52" s="53">
        <v>8370</v>
      </c>
      <c r="L52" s="53">
        <v>8450</v>
      </c>
      <c r="M52" s="54">
        <v>8440</v>
      </c>
    </row>
    <row r="53" spans="1:13" x14ac:dyDescent="0.15">
      <c r="A53" s="5"/>
      <c r="B53" s="16" t="s">
        <v>147</v>
      </c>
      <c r="C53" s="17"/>
      <c r="D53" s="18"/>
      <c r="E53" s="19"/>
      <c r="F53" s="20" t="s">
        <v>10</v>
      </c>
      <c r="G53" s="21">
        <v>10209</v>
      </c>
      <c r="H53" s="22">
        <v>11930</v>
      </c>
      <c r="I53" s="22">
        <v>15963</v>
      </c>
      <c r="J53" s="22">
        <v>9393</v>
      </c>
      <c r="K53" s="22">
        <v>12207</v>
      </c>
      <c r="L53" s="22">
        <v>15698</v>
      </c>
      <c r="M53" s="23">
        <v>16926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1.91</v>
      </c>
      <c r="H54" s="30">
        <v>1.81</v>
      </c>
      <c r="I54" s="30">
        <v>1.7</v>
      </c>
      <c r="J54" s="30">
        <v>1.95</v>
      </c>
      <c r="K54" s="30">
        <v>1.89</v>
      </c>
      <c r="L54" s="30">
        <v>1.81</v>
      </c>
      <c r="M54" s="31">
        <v>1.7</v>
      </c>
    </row>
    <row r="55" spans="1:13" x14ac:dyDescent="0.15">
      <c r="A55" s="5"/>
      <c r="B55" s="24" t="s">
        <v>1</v>
      </c>
      <c r="C55" s="32">
        <v>4040</v>
      </c>
      <c r="D55" s="26" t="s">
        <v>15</v>
      </c>
      <c r="E55" s="32">
        <v>4110</v>
      </c>
      <c r="F55" s="28" t="s">
        <v>3</v>
      </c>
      <c r="G55" s="29">
        <v>99.7</v>
      </c>
      <c r="H55" s="30">
        <v>100</v>
      </c>
      <c r="I55" s="30">
        <v>99.7</v>
      </c>
      <c r="J55" s="30">
        <v>99.7</v>
      </c>
      <c r="K55" s="30">
        <v>99.8</v>
      </c>
      <c r="L55" s="30">
        <v>99.1</v>
      </c>
      <c r="M55" s="31">
        <v>99.6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2021</v>
      </c>
      <c r="H56" s="70">
        <v>1472</v>
      </c>
      <c r="I56" s="70">
        <v>2760</v>
      </c>
      <c r="J56" s="70">
        <v>1808</v>
      </c>
      <c r="K56" s="70">
        <v>2224</v>
      </c>
      <c r="L56" s="70">
        <v>4763</v>
      </c>
      <c r="M56" s="86">
        <v>3408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1.3610185308625518</v>
      </c>
      <c r="H57" s="81">
        <f t="shared" ref="H57:M57" si="8">H53/H$4</f>
        <v>1.5238216885936902</v>
      </c>
      <c r="I57" s="81">
        <f t="shared" si="8"/>
        <v>1.3594787940725601</v>
      </c>
      <c r="J57" s="81">
        <f t="shared" si="8"/>
        <v>1.3503450258769407</v>
      </c>
      <c r="K57" s="81">
        <f t="shared" si="8"/>
        <v>1.4584229390681003</v>
      </c>
      <c r="L57" s="81">
        <f t="shared" si="8"/>
        <v>1.3380497783839072</v>
      </c>
      <c r="M57" s="82">
        <f t="shared" si="8"/>
        <v>1.4029009531703274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4040</v>
      </c>
      <c r="H58" s="35">
        <v>4100</v>
      </c>
      <c r="I58" s="35">
        <v>4110</v>
      </c>
      <c r="J58" s="35">
        <v>4090</v>
      </c>
      <c r="K58" s="35">
        <v>4060</v>
      </c>
      <c r="L58" s="35">
        <v>4080</v>
      </c>
      <c r="M58" s="36">
        <v>4110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6308</v>
      </c>
      <c r="H59" s="43">
        <v>6561</v>
      </c>
      <c r="I59" s="43">
        <v>10725</v>
      </c>
      <c r="J59" s="43">
        <v>5670</v>
      </c>
      <c r="K59" s="43">
        <v>6863</v>
      </c>
      <c r="L59" s="43">
        <v>10451</v>
      </c>
      <c r="M59" s="44">
        <v>11138</v>
      </c>
    </row>
    <row r="60" spans="1:13" x14ac:dyDescent="0.15">
      <c r="A60" s="5"/>
      <c r="B60" s="45" t="s">
        <v>0</v>
      </c>
      <c r="C60" s="3">
        <v>46013</v>
      </c>
      <c r="F60" s="46" t="s">
        <v>2</v>
      </c>
      <c r="G60" s="47">
        <v>4.3099999999999996</v>
      </c>
      <c r="H60" s="48">
        <v>4.38</v>
      </c>
      <c r="I60" s="48">
        <v>4.08</v>
      </c>
      <c r="J60" s="48">
        <v>4.38</v>
      </c>
      <c r="K60" s="48">
        <v>4.38</v>
      </c>
      <c r="L60" s="48">
        <v>4.17</v>
      </c>
      <c r="M60" s="49">
        <v>4.16</v>
      </c>
    </row>
    <row r="61" spans="1:13" x14ac:dyDescent="0.15">
      <c r="A61" s="5"/>
      <c r="B61" s="45" t="s">
        <v>1</v>
      </c>
      <c r="C61" s="50">
        <v>12110</v>
      </c>
      <c r="D61" s="4" t="s">
        <v>15</v>
      </c>
      <c r="E61" s="50">
        <v>12210</v>
      </c>
      <c r="F61" s="46" t="s">
        <v>3</v>
      </c>
      <c r="G61" s="47">
        <v>99.1</v>
      </c>
      <c r="H61" s="48">
        <v>99.3</v>
      </c>
      <c r="I61" s="48">
        <v>99.9</v>
      </c>
      <c r="J61" s="48">
        <v>99.9</v>
      </c>
      <c r="K61" s="48">
        <v>99</v>
      </c>
      <c r="L61" s="48">
        <v>99.1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2619</v>
      </c>
      <c r="H62" s="71">
        <v>2603</v>
      </c>
      <c r="I62" s="71">
        <v>2760</v>
      </c>
      <c r="J62" s="71">
        <v>1516</v>
      </c>
      <c r="K62" s="71">
        <v>3133</v>
      </c>
      <c r="L62" s="71">
        <v>4496</v>
      </c>
      <c r="M62" s="87">
        <v>5494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0.8409545393947474</v>
      </c>
      <c r="H63" s="84">
        <f t="shared" ref="H63:M63" si="9">H59/H$4</f>
        <v>0.83803806360965638</v>
      </c>
      <c r="I63" s="84">
        <f t="shared" si="9"/>
        <v>0.9133878385283597</v>
      </c>
      <c r="J63" s="84">
        <f t="shared" si="9"/>
        <v>0.8151236342725704</v>
      </c>
      <c r="K63" s="84">
        <f t="shared" si="9"/>
        <v>0.81995221027479093</v>
      </c>
      <c r="L63" s="84">
        <f t="shared" si="9"/>
        <v>0.89081145584725541</v>
      </c>
      <c r="M63" s="85">
        <f t="shared" si="9"/>
        <v>0.92316618317447163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12110</v>
      </c>
      <c r="H64" s="53">
        <v>12170</v>
      </c>
      <c r="I64" s="53">
        <v>12250</v>
      </c>
      <c r="J64" s="53">
        <v>12100</v>
      </c>
      <c r="K64" s="53">
        <v>12060</v>
      </c>
      <c r="L64" s="53">
        <v>12240</v>
      </c>
      <c r="M64" s="54">
        <v>12210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6046</v>
      </c>
      <c r="H65" s="22">
        <v>6352</v>
      </c>
      <c r="I65" s="22">
        <v>11110</v>
      </c>
      <c r="J65" s="22">
        <v>5215</v>
      </c>
      <c r="K65" s="22">
        <v>6277</v>
      </c>
      <c r="L65" s="22">
        <v>9967</v>
      </c>
      <c r="M65" s="23">
        <v>10008</v>
      </c>
    </row>
    <row r="66" spans="1:13" x14ac:dyDescent="0.15">
      <c r="A66" s="5"/>
      <c r="B66" s="24" t="s">
        <v>0</v>
      </c>
      <c r="C66" s="25">
        <v>46013</v>
      </c>
      <c r="D66" s="26"/>
      <c r="E66" s="27"/>
      <c r="F66" s="28" t="s">
        <v>2</v>
      </c>
      <c r="G66" s="29">
        <v>3.37</v>
      </c>
      <c r="H66" s="30">
        <v>3.37</v>
      </c>
      <c r="I66" s="30">
        <v>3.03</v>
      </c>
      <c r="J66" s="30">
        <v>3.41</v>
      </c>
      <c r="K66" s="30">
        <v>3.39</v>
      </c>
      <c r="L66" s="30">
        <v>3.1</v>
      </c>
      <c r="M66" s="31">
        <v>3.13</v>
      </c>
    </row>
    <row r="67" spans="1:13" x14ac:dyDescent="0.15">
      <c r="A67" s="5"/>
      <c r="B67" s="24" t="s">
        <v>1</v>
      </c>
      <c r="C67" s="32">
        <v>5300</v>
      </c>
      <c r="D67" s="26" t="s">
        <v>15</v>
      </c>
      <c r="E67" s="32">
        <v>5390</v>
      </c>
      <c r="F67" s="28" t="s">
        <v>3</v>
      </c>
      <c r="G67" s="29">
        <v>97.5</v>
      </c>
      <c r="H67" s="30">
        <v>97.7</v>
      </c>
      <c r="I67" s="30">
        <v>98.5</v>
      </c>
      <c r="J67" s="30">
        <v>98</v>
      </c>
      <c r="K67" s="30">
        <v>98.1</v>
      </c>
      <c r="L67" s="30">
        <v>98.6</v>
      </c>
      <c r="M67" s="31">
        <v>97.9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4187</v>
      </c>
      <c r="H68" s="70">
        <v>4201</v>
      </c>
      <c r="I68" s="70">
        <v>5317</v>
      </c>
      <c r="J68" s="70">
        <v>3191</v>
      </c>
      <c r="K68" s="70">
        <v>3612</v>
      </c>
      <c r="L68" s="70">
        <v>4657</v>
      </c>
      <c r="M68" s="86">
        <v>6042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0.80602586321823755</v>
      </c>
      <c r="H69" s="81">
        <f t="shared" ref="H69:M69" si="10">H65/H$4</f>
        <v>0.81134244475667394</v>
      </c>
      <c r="I69" s="81">
        <f t="shared" si="10"/>
        <v>0.94617611991142903</v>
      </c>
      <c r="J69" s="81">
        <f t="shared" si="10"/>
        <v>0.74971247843588273</v>
      </c>
      <c r="K69" s="81">
        <f t="shared" si="10"/>
        <v>0.74994026284348869</v>
      </c>
      <c r="L69" s="81">
        <f t="shared" si="10"/>
        <v>0.84955676781452438</v>
      </c>
      <c r="M69" s="82">
        <f t="shared" si="10"/>
        <v>0.8295068379610443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5300</v>
      </c>
      <c r="H70" s="35">
        <v>5380</v>
      </c>
      <c r="I70" s="35">
        <v>5430</v>
      </c>
      <c r="J70" s="35">
        <v>5310</v>
      </c>
      <c r="K70" s="35">
        <v>5300</v>
      </c>
      <c r="L70" s="35">
        <v>5410</v>
      </c>
      <c r="M70" s="36">
        <v>5390</v>
      </c>
    </row>
    <row r="71" spans="1:13" x14ac:dyDescent="0.15">
      <c r="A71" s="5"/>
      <c r="B71" s="37" t="s">
        <v>142</v>
      </c>
      <c r="C71" s="38"/>
      <c r="D71" s="39"/>
      <c r="E71" s="40"/>
      <c r="F71" s="41" t="s">
        <v>10</v>
      </c>
      <c r="G71" s="42">
        <v>8427</v>
      </c>
      <c r="H71" s="43">
        <v>8901</v>
      </c>
      <c r="I71" s="43">
        <v>14266</v>
      </c>
      <c r="J71" s="43">
        <v>7825</v>
      </c>
      <c r="K71" s="43">
        <v>9067</v>
      </c>
      <c r="L71" s="43">
        <v>13177</v>
      </c>
      <c r="M71" s="44">
        <v>13446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3.52</v>
      </c>
      <c r="H72" s="48">
        <v>3.61</v>
      </c>
      <c r="I72" s="48">
        <v>3.26</v>
      </c>
      <c r="J72" s="48">
        <v>3.59</v>
      </c>
      <c r="K72" s="48">
        <v>3.6</v>
      </c>
      <c r="L72" s="48">
        <v>3.31</v>
      </c>
      <c r="M72" s="49">
        <v>3.34</v>
      </c>
    </row>
    <row r="73" spans="1:13" x14ac:dyDescent="0.15">
      <c r="A73" s="5"/>
      <c r="B73" s="45" t="s">
        <v>1</v>
      </c>
      <c r="C73" s="50">
        <v>2420</v>
      </c>
      <c r="D73" s="4" t="s">
        <v>15</v>
      </c>
      <c r="E73" s="50">
        <v>2510</v>
      </c>
      <c r="F73" s="46" t="s">
        <v>3</v>
      </c>
      <c r="G73" s="47">
        <v>98.4</v>
      </c>
      <c r="H73" s="48">
        <v>98.4</v>
      </c>
      <c r="I73" s="48">
        <v>98.7</v>
      </c>
      <c r="J73" s="48">
        <v>98</v>
      </c>
      <c r="K73" s="48">
        <v>97.6</v>
      </c>
      <c r="L73" s="48">
        <v>98.1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4390</v>
      </c>
      <c r="H74" s="71">
        <v>4705</v>
      </c>
      <c r="I74" s="71">
        <v>6439</v>
      </c>
      <c r="J74" s="71">
        <v>4727</v>
      </c>
      <c r="K74" s="71">
        <v>6246</v>
      </c>
      <c r="L74" s="71">
        <v>7722</v>
      </c>
      <c r="M74" s="87">
        <v>6348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1.1234502066391148</v>
      </c>
      <c r="H75" s="84">
        <f t="shared" ref="H75:M75" si="11">H71/H$4</f>
        <v>1.1369268105760633</v>
      </c>
      <c r="I75" s="84">
        <f t="shared" si="11"/>
        <v>1.2149548628853688</v>
      </c>
      <c r="J75" s="84">
        <f t="shared" si="11"/>
        <v>1.1249281196089707</v>
      </c>
      <c r="K75" s="84">
        <f t="shared" si="11"/>
        <v>1.0832735961768221</v>
      </c>
      <c r="L75" s="84">
        <f t="shared" si="11"/>
        <v>1.1231674053869758</v>
      </c>
      <c r="M75" s="85">
        <f t="shared" si="11"/>
        <v>1.1144633236634893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2420</v>
      </c>
      <c r="H76" s="53">
        <v>2480</v>
      </c>
      <c r="I76" s="53">
        <v>2520</v>
      </c>
      <c r="J76" s="53">
        <v>2470</v>
      </c>
      <c r="K76" s="53">
        <v>2450</v>
      </c>
      <c r="L76" s="53">
        <v>2510</v>
      </c>
      <c r="M76" s="54">
        <v>2510</v>
      </c>
    </row>
    <row r="77" spans="1:13" x14ac:dyDescent="0.15">
      <c r="A77" s="5"/>
      <c r="B77" s="16" t="s">
        <v>143</v>
      </c>
      <c r="C77" s="17"/>
      <c r="D77" s="18"/>
      <c r="E77" s="19"/>
      <c r="F77" s="20" t="s">
        <v>10</v>
      </c>
      <c r="G77" s="21">
        <v>9329</v>
      </c>
      <c r="H77" s="22">
        <v>9866</v>
      </c>
      <c r="I77" s="22">
        <v>13454</v>
      </c>
      <c r="J77" s="22">
        <v>8845</v>
      </c>
      <c r="K77" s="22">
        <v>10115</v>
      </c>
      <c r="L77" s="22">
        <v>14293</v>
      </c>
      <c r="M77" s="23">
        <v>13680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2.13</v>
      </c>
      <c r="H78" s="30">
        <v>2.12</v>
      </c>
      <c r="I78" s="30">
        <v>1.86</v>
      </c>
      <c r="J78" s="30">
        <v>2.16</v>
      </c>
      <c r="K78" s="30">
        <v>2.13</v>
      </c>
      <c r="L78" s="30">
        <v>1.81</v>
      </c>
      <c r="M78" s="31">
        <v>1.87</v>
      </c>
    </row>
    <row r="79" spans="1:13" x14ac:dyDescent="0.15">
      <c r="A79" s="5"/>
      <c r="B79" s="24" t="s">
        <v>1</v>
      </c>
      <c r="C79" s="32">
        <v>1030</v>
      </c>
      <c r="D79" s="26" t="s">
        <v>15</v>
      </c>
      <c r="E79" s="32">
        <v>1060</v>
      </c>
      <c r="F79" s="28" t="s">
        <v>3</v>
      </c>
      <c r="G79" s="29">
        <v>99.7</v>
      </c>
      <c r="H79" s="30">
        <v>98.7</v>
      </c>
      <c r="I79" s="30">
        <v>99.2</v>
      </c>
      <c r="J79" s="30">
        <v>99.3</v>
      </c>
      <c r="K79" s="30">
        <v>99.4</v>
      </c>
      <c r="L79" s="30">
        <v>100.1</v>
      </c>
      <c r="M79" s="31">
        <v>99.4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1809</v>
      </c>
      <c r="H80" s="70">
        <v>3864</v>
      </c>
      <c r="I80" s="70">
        <v>3499</v>
      </c>
      <c r="J80" s="70">
        <v>2323</v>
      </c>
      <c r="K80" s="70">
        <v>2331</v>
      </c>
      <c r="L80" s="70">
        <v>1259</v>
      </c>
      <c r="M80" s="86">
        <v>3041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1.2437008398880149</v>
      </c>
      <c r="H81" s="81">
        <f t="shared" ref="H81:M81" si="12">H77/H$4</f>
        <v>1.2601864861412697</v>
      </c>
      <c r="I81" s="81">
        <f t="shared" si="12"/>
        <v>1.1458013966956226</v>
      </c>
      <c r="J81" s="81">
        <f t="shared" si="12"/>
        <v>1.2715641173087981</v>
      </c>
      <c r="K81" s="81">
        <f t="shared" si="12"/>
        <v>1.2084826762246117</v>
      </c>
      <c r="L81" s="81">
        <f t="shared" si="12"/>
        <v>1.218291851346744</v>
      </c>
      <c r="M81" s="82">
        <f t="shared" si="12"/>
        <v>1.1338582677165354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1030</v>
      </c>
      <c r="H82" s="35">
        <v>1060</v>
      </c>
      <c r="I82" s="35">
        <v>1070</v>
      </c>
      <c r="J82" s="35">
        <v>1040</v>
      </c>
      <c r="K82" s="35">
        <v>1050</v>
      </c>
      <c r="L82" s="35">
        <v>1070</v>
      </c>
      <c r="M82" s="36">
        <v>1060</v>
      </c>
    </row>
    <row r="83" spans="1:13" x14ac:dyDescent="0.15">
      <c r="A83" s="5"/>
      <c r="B83" s="37" t="s">
        <v>136</v>
      </c>
      <c r="C83" s="38"/>
      <c r="D83" s="39"/>
      <c r="E83" s="40"/>
      <c r="F83" s="41" t="s">
        <v>10</v>
      </c>
      <c r="G83" s="42">
        <v>9461</v>
      </c>
      <c r="H83" s="43">
        <v>9949</v>
      </c>
      <c r="I83" s="43">
        <v>16059</v>
      </c>
      <c r="J83" s="43">
        <v>8781</v>
      </c>
      <c r="K83" s="43">
        <v>10622</v>
      </c>
      <c r="L83" s="43">
        <v>15766</v>
      </c>
      <c r="M83" s="44">
        <v>15491</v>
      </c>
    </row>
    <row r="84" spans="1:13" x14ac:dyDescent="0.15">
      <c r="A84" s="5"/>
      <c r="B84" s="45" t="s">
        <v>0</v>
      </c>
      <c r="C84" s="3">
        <v>45999</v>
      </c>
      <c r="F84" s="46" t="s">
        <v>2</v>
      </c>
      <c r="G84" s="47">
        <v>3.19</v>
      </c>
      <c r="H84" s="48">
        <v>3.27</v>
      </c>
      <c r="I84" s="48">
        <v>2.92</v>
      </c>
      <c r="J84" s="48">
        <v>3.25</v>
      </c>
      <c r="K84" s="48">
        <v>3.24</v>
      </c>
      <c r="L84" s="48">
        <v>2.97</v>
      </c>
      <c r="M84" s="49">
        <v>2.99</v>
      </c>
    </row>
    <row r="85" spans="1:13" x14ac:dyDescent="0.15">
      <c r="A85" s="5"/>
      <c r="B85" s="45" t="s">
        <v>1</v>
      </c>
      <c r="C85" s="50">
        <v>6550</v>
      </c>
      <c r="D85" s="4" t="s">
        <v>15</v>
      </c>
      <c r="E85" s="50">
        <v>6660</v>
      </c>
      <c r="F85" s="46" t="s">
        <v>3</v>
      </c>
      <c r="G85" s="47">
        <v>99.3</v>
      </c>
      <c r="H85" s="48">
        <v>99.3</v>
      </c>
      <c r="I85" s="48">
        <v>99.3</v>
      </c>
      <c r="J85" s="48">
        <v>99.1</v>
      </c>
      <c r="K85" s="48">
        <v>99</v>
      </c>
      <c r="L85" s="48">
        <v>98.7</v>
      </c>
      <c r="M85" s="49">
        <v>99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3164</v>
      </c>
      <c r="H86" s="71">
        <v>3488</v>
      </c>
      <c r="I86" s="71">
        <v>5073</v>
      </c>
      <c r="J86" s="71">
        <v>3346</v>
      </c>
      <c r="K86" s="71">
        <v>4275</v>
      </c>
      <c r="L86" s="71">
        <v>6805</v>
      </c>
      <c r="M86" s="87">
        <v>6112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1.2612984935341955</v>
      </c>
      <c r="H87" s="84">
        <f t="shared" ref="H87:M87" si="13">H83/H$4</f>
        <v>1.2707880955422148</v>
      </c>
      <c r="I87" s="84">
        <f t="shared" si="13"/>
        <v>1.3676545733265202</v>
      </c>
      <c r="J87" s="84">
        <f t="shared" si="13"/>
        <v>1.2623634272570443</v>
      </c>
      <c r="K87" s="84">
        <f t="shared" si="13"/>
        <v>1.2690561529271207</v>
      </c>
      <c r="L87" s="84">
        <f t="shared" si="13"/>
        <v>1.3438458915785885</v>
      </c>
      <c r="M87" s="85">
        <f t="shared" si="13"/>
        <v>1.2839618731869042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6550</v>
      </c>
      <c r="H88" s="53">
        <v>6660</v>
      </c>
      <c r="I88" s="53">
        <v>6690</v>
      </c>
      <c r="J88" s="53">
        <v>6600</v>
      </c>
      <c r="K88" s="53">
        <v>6610</v>
      </c>
      <c r="L88" s="53">
        <v>6690</v>
      </c>
      <c r="M88" s="54">
        <v>6660</v>
      </c>
    </row>
    <row r="89" spans="1:13" x14ac:dyDescent="0.15">
      <c r="A89" s="5"/>
      <c r="B89" s="16" t="s">
        <v>137</v>
      </c>
      <c r="C89" s="17"/>
      <c r="D89" s="18"/>
      <c r="E89" s="19"/>
      <c r="F89" s="20" t="s">
        <v>10</v>
      </c>
      <c r="G89" s="21">
        <v>6426</v>
      </c>
      <c r="H89" s="22">
        <v>6752</v>
      </c>
      <c r="I89" s="22">
        <v>12039</v>
      </c>
      <c r="J89" s="22">
        <v>6149</v>
      </c>
      <c r="K89" s="22">
        <v>7381</v>
      </c>
      <c r="L89" s="22">
        <v>11548</v>
      </c>
      <c r="M89" s="23">
        <v>11616</v>
      </c>
    </row>
    <row r="90" spans="1:13" x14ac:dyDescent="0.15">
      <c r="A90" s="5"/>
      <c r="B90" s="24" t="s">
        <v>0</v>
      </c>
      <c r="C90" s="25">
        <v>45999</v>
      </c>
      <c r="D90" s="26"/>
      <c r="E90" s="27"/>
      <c r="F90" s="28" t="s">
        <v>2</v>
      </c>
      <c r="G90" s="29">
        <v>4.3600000000000003</v>
      </c>
      <c r="H90" s="30">
        <v>4.33</v>
      </c>
      <c r="I90" s="30">
        <v>3.88</v>
      </c>
      <c r="J90" s="30">
        <v>4.12</v>
      </c>
      <c r="K90" s="30">
        <v>4.22</v>
      </c>
      <c r="L90" s="30">
        <v>4</v>
      </c>
      <c r="M90" s="31">
        <v>3.94</v>
      </c>
    </row>
    <row r="91" spans="1:13" x14ac:dyDescent="0.15">
      <c r="A91" s="5"/>
      <c r="B91" s="24" t="s">
        <v>1</v>
      </c>
      <c r="C91" s="32">
        <v>900</v>
      </c>
      <c r="D91" s="26" t="s">
        <v>15</v>
      </c>
      <c r="E91" s="32">
        <v>940</v>
      </c>
      <c r="F91" s="28" t="s">
        <v>3</v>
      </c>
      <c r="G91" s="29">
        <v>98.5</v>
      </c>
      <c r="H91" s="30">
        <v>97.6</v>
      </c>
      <c r="I91" s="30">
        <v>97.5</v>
      </c>
      <c r="J91" s="30">
        <v>98.9</v>
      </c>
      <c r="K91" s="30">
        <v>99.2</v>
      </c>
      <c r="L91" s="30">
        <v>97.2</v>
      </c>
      <c r="M91" s="31">
        <v>97.5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3676</v>
      </c>
      <c r="H92" s="70">
        <v>4978</v>
      </c>
      <c r="I92" s="70">
        <v>8961</v>
      </c>
      <c r="J92" s="70">
        <v>2734</v>
      </c>
      <c r="K92" s="70">
        <v>2995</v>
      </c>
      <c r="L92" s="70">
        <v>9245</v>
      </c>
      <c r="M92" s="86">
        <v>8584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0.85668577522996936</v>
      </c>
      <c r="H93" s="81">
        <f t="shared" ref="H93:M93" si="14">H89/H$4</f>
        <v>0.862434538255205</v>
      </c>
      <c r="I93" s="81">
        <f t="shared" si="14"/>
        <v>1.0252938170669392</v>
      </c>
      <c r="J93" s="81">
        <f t="shared" si="14"/>
        <v>0.88398504887866591</v>
      </c>
      <c r="K93" s="81">
        <f t="shared" si="14"/>
        <v>0.8818399044205496</v>
      </c>
      <c r="L93" s="81">
        <f t="shared" si="14"/>
        <v>0.98431639959086259</v>
      </c>
      <c r="M93" s="82">
        <f t="shared" si="14"/>
        <v>0.96278491504351427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900</v>
      </c>
      <c r="H94" s="35">
        <v>910</v>
      </c>
      <c r="I94" s="35">
        <v>930</v>
      </c>
      <c r="J94" s="35">
        <v>910</v>
      </c>
      <c r="K94" s="35">
        <v>910</v>
      </c>
      <c r="L94" s="35">
        <v>930</v>
      </c>
      <c r="M94" s="36">
        <v>940</v>
      </c>
    </row>
    <row r="95" spans="1:13" x14ac:dyDescent="0.15">
      <c r="A95" s="5"/>
      <c r="B95" s="37" t="s">
        <v>116</v>
      </c>
      <c r="C95" s="38"/>
      <c r="D95" s="39"/>
      <c r="E95" s="40"/>
      <c r="F95" s="41" t="s">
        <v>10</v>
      </c>
      <c r="G95" s="42">
        <v>6705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45908</v>
      </c>
      <c r="F96" s="46" t="s">
        <v>2</v>
      </c>
      <c r="G96" s="47">
        <v>2.38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2710</v>
      </c>
      <c r="D97" s="4" t="s">
        <v>15</v>
      </c>
      <c r="E97" s="50"/>
      <c r="F97" s="46" t="s">
        <v>3</v>
      </c>
      <c r="G97" s="47">
        <v>98.8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89">
        <v>2469</v>
      </c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0.89388081589121449</v>
      </c>
      <c r="H99" s="84">
        <f t="shared" ref="H99:M99" si="15">H95/H$4</f>
        <v>0</v>
      </c>
      <c r="I99" s="84">
        <f t="shared" si="15"/>
        <v>0</v>
      </c>
      <c r="J99" s="84">
        <f t="shared" si="15"/>
        <v>0</v>
      </c>
      <c r="K99" s="84">
        <f t="shared" si="15"/>
        <v>0</v>
      </c>
      <c r="L99" s="84">
        <f t="shared" si="15"/>
        <v>0</v>
      </c>
      <c r="M99" s="85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2710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110</v>
      </c>
      <c r="C101" s="17"/>
      <c r="D101" s="18"/>
      <c r="E101" s="19"/>
      <c r="F101" s="20" t="s">
        <v>10</v>
      </c>
      <c r="G101" s="21">
        <v>6582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45873</v>
      </c>
      <c r="D102" s="26"/>
      <c r="E102" s="27"/>
      <c r="F102" s="28" t="s">
        <v>2</v>
      </c>
      <c r="G102" s="29">
        <v>3.96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3130</v>
      </c>
      <c r="D103" s="26" t="s">
        <v>15</v>
      </c>
      <c r="E103" s="32"/>
      <c r="F103" s="28" t="s">
        <v>3</v>
      </c>
      <c r="G103" s="29">
        <v>97.9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4229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0.87748300226636444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3130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11761</v>
      </c>
      <c r="H107" s="43">
        <v>12147</v>
      </c>
      <c r="I107" s="43">
        <v>16113</v>
      </c>
      <c r="J107" s="43">
        <v>11112</v>
      </c>
      <c r="K107" s="43">
        <v>13522</v>
      </c>
      <c r="L107" s="43">
        <v>16576</v>
      </c>
      <c r="M107" s="44">
        <v>17682</v>
      </c>
    </row>
    <row r="108" spans="1:13" x14ac:dyDescent="0.15">
      <c r="A108" s="5"/>
      <c r="B108" s="45" t="s">
        <v>0</v>
      </c>
      <c r="C108" s="3">
        <v>44536</v>
      </c>
      <c r="F108" s="46" t="s">
        <v>2</v>
      </c>
      <c r="G108" s="47">
        <v>1.79</v>
      </c>
      <c r="H108" s="48">
        <v>1.81</v>
      </c>
      <c r="I108" s="48">
        <v>1.63</v>
      </c>
      <c r="J108" s="48">
        <v>1.83</v>
      </c>
      <c r="K108" s="48">
        <v>1.82</v>
      </c>
      <c r="L108" s="48">
        <v>1.71</v>
      </c>
      <c r="M108" s="49">
        <v>1.58</v>
      </c>
    </row>
    <row r="109" spans="1:13" x14ac:dyDescent="0.15">
      <c r="A109" s="5"/>
      <c r="B109" s="45" t="s">
        <v>1</v>
      </c>
      <c r="C109" s="50">
        <v>32770</v>
      </c>
      <c r="D109" s="4" t="s">
        <v>15</v>
      </c>
      <c r="E109" s="50">
        <v>33090</v>
      </c>
      <c r="F109" s="46" t="s">
        <v>3</v>
      </c>
      <c r="G109" s="47">
        <v>99.4</v>
      </c>
      <c r="H109" s="48">
        <v>99.4</v>
      </c>
      <c r="I109" s="48">
        <v>99.5</v>
      </c>
      <c r="J109" s="48">
        <v>99.3</v>
      </c>
      <c r="K109" s="48">
        <v>99.4</v>
      </c>
      <c r="L109" s="48">
        <v>99.2</v>
      </c>
      <c r="M109" s="49">
        <v>99.9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2753</v>
      </c>
      <c r="H110" s="71">
        <v>2807</v>
      </c>
      <c r="I110" s="71">
        <v>3094</v>
      </c>
      <c r="J110" s="71">
        <v>2701</v>
      </c>
      <c r="K110" s="71">
        <v>3228</v>
      </c>
      <c r="L110" s="71">
        <v>4425</v>
      </c>
      <c r="M110" s="87">
        <v>2217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1.5679242767630983</v>
      </c>
      <c r="H111" s="84">
        <f t="shared" ref="H111:M111" si="17">H107/H$4</f>
        <v>1.5515391493166433</v>
      </c>
      <c r="I111" s="84">
        <f t="shared" si="17"/>
        <v>1.3722534491568728</v>
      </c>
      <c r="J111" s="84">
        <f t="shared" si="17"/>
        <v>1.5974698102357676</v>
      </c>
      <c r="K111" s="84">
        <f t="shared" si="17"/>
        <v>1.6155316606929511</v>
      </c>
      <c r="L111" s="84">
        <f t="shared" si="17"/>
        <v>1.4128878281622912</v>
      </c>
      <c r="M111" s="85">
        <f t="shared" si="17"/>
        <v>1.465561541649399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32770</v>
      </c>
      <c r="H112" s="53">
        <v>33110</v>
      </c>
      <c r="I112" s="53">
        <v>33200</v>
      </c>
      <c r="J112" s="53">
        <v>32990</v>
      </c>
      <c r="K112" s="53">
        <v>33050</v>
      </c>
      <c r="L112" s="53">
        <v>33120</v>
      </c>
      <c r="M112" s="54">
        <v>33090</v>
      </c>
    </row>
    <row r="113" spans="1:13" x14ac:dyDescent="0.15">
      <c r="A113" s="5"/>
      <c r="B113" s="16" t="s">
        <v>113</v>
      </c>
      <c r="C113" s="17"/>
      <c r="D113" s="18"/>
      <c r="E113" s="19"/>
      <c r="F113" s="20" t="s">
        <v>10</v>
      </c>
      <c r="G113" s="21">
        <v>8295</v>
      </c>
      <c r="H113" s="22">
        <v>8923</v>
      </c>
      <c r="I113" s="22">
        <v>12354</v>
      </c>
      <c r="J113" s="22">
        <v>7884</v>
      </c>
      <c r="K113" s="22">
        <v>10133</v>
      </c>
      <c r="L113" s="22">
        <v>13112</v>
      </c>
      <c r="M113" s="23">
        <v>14286</v>
      </c>
    </row>
    <row r="114" spans="1:13" x14ac:dyDescent="0.15">
      <c r="A114" s="5"/>
      <c r="B114" s="24" t="s">
        <v>0</v>
      </c>
      <c r="C114" s="25">
        <v>45901</v>
      </c>
      <c r="D114" s="26"/>
      <c r="E114" s="27"/>
      <c r="F114" s="28" t="s">
        <v>2</v>
      </c>
      <c r="G114" s="29">
        <v>1.96</v>
      </c>
      <c r="H114" s="30">
        <v>1.96</v>
      </c>
      <c r="I114" s="30">
        <v>1.8</v>
      </c>
      <c r="J114" s="30">
        <v>1.99</v>
      </c>
      <c r="K114" s="30">
        <v>1.96</v>
      </c>
      <c r="L114" s="30">
        <v>1.86</v>
      </c>
      <c r="M114" s="31">
        <v>1.76</v>
      </c>
    </row>
    <row r="115" spans="1:13" x14ac:dyDescent="0.15">
      <c r="A115" s="5"/>
      <c r="B115" s="24" t="s">
        <v>1</v>
      </c>
      <c r="C115" s="32">
        <v>31970</v>
      </c>
      <c r="D115" s="26" t="s">
        <v>15</v>
      </c>
      <c r="E115" s="32">
        <v>32220</v>
      </c>
      <c r="F115" s="28" t="s">
        <v>3</v>
      </c>
      <c r="G115" s="29">
        <v>99.3</v>
      </c>
      <c r="H115" s="30">
        <v>99.5</v>
      </c>
      <c r="I115" s="30">
        <v>99.3</v>
      </c>
      <c r="J115" s="30">
        <v>99.4</v>
      </c>
      <c r="K115" s="30">
        <v>99.5</v>
      </c>
      <c r="L115" s="30">
        <v>99.2</v>
      </c>
      <c r="M115" s="31">
        <v>99.5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2199</v>
      </c>
      <c r="H116" s="70">
        <v>2020</v>
      </c>
      <c r="I116" s="70">
        <v>3087</v>
      </c>
      <c r="J116" s="70">
        <v>2006</v>
      </c>
      <c r="K116" s="70">
        <v>2337</v>
      </c>
      <c r="L116" s="70">
        <v>3624</v>
      </c>
      <c r="M116" s="86">
        <v>3090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1.1058525529929342</v>
      </c>
      <c r="H117" s="81">
        <f t="shared" ref="H117:M117" si="18">H113/H$4</f>
        <v>1.1397368757184825</v>
      </c>
      <c r="I117" s="81">
        <f t="shared" si="18"/>
        <v>1.0521205927439958</v>
      </c>
      <c r="J117" s="81">
        <f t="shared" si="18"/>
        <v>1.1334100057504313</v>
      </c>
      <c r="K117" s="81">
        <f t="shared" si="18"/>
        <v>1.2106332138590203</v>
      </c>
      <c r="L117" s="81">
        <f t="shared" si="18"/>
        <v>1.1176270030685305</v>
      </c>
      <c r="M117" s="82">
        <f t="shared" si="18"/>
        <v>1.1840861997513468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31970</v>
      </c>
      <c r="H118" s="35">
        <v>32300</v>
      </c>
      <c r="I118" s="35">
        <v>32390</v>
      </c>
      <c r="J118" s="35">
        <v>32150</v>
      </c>
      <c r="K118" s="35">
        <v>32190</v>
      </c>
      <c r="L118" s="35">
        <v>32280</v>
      </c>
      <c r="M118" s="36">
        <v>32220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4464</v>
      </c>
      <c r="H119" s="43">
        <v>4583</v>
      </c>
      <c r="I119" s="43">
        <v>8542</v>
      </c>
      <c r="J119" s="43">
        <v>3890</v>
      </c>
      <c r="K119" s="43">
        <v>4832</v>
      </c>
      <c r="L119" s="43">
        <v>7651</v>
      </c>
      <c r="M119" s="44">
        <v>8013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3.36</v>
      </c>
      <c r="H120" s="48">
        <v>3.45</v>
      </c>
      <c r="I120" s="48">
        <v>3.25</v>
      </c>
      <c r="J120" s="48">
        <v>3.51</v>
      </c>
      <c r="K120" s="48">
        <v>3.47</v>
      </c>
      <c r="L120" s="48">
        <v>3.33</v>
      </c>
      <c r="M120" s="49">
        <v>3.33</v>
      </c>
    </row>
    <row r="121" spans="1:13" x14ac:dyDescent="0.15">
      <c r="A121" s="5"/>
      <c r="B121" s="45" t="s">
        <v>1</v>
      </c>
      <c r="C121" s="50">
        <v>21270</v>
      </c>
      <c r="D121" s="4" t="s">
        <v>15</v>
      </c>
      <c r="E121" s="50">
        <v>21540</v>
      </c>
      <c r="F121" s="46" t="s">
        <v>3</v>
      </c>
      <c r="G121" s="47">
        <v>100.3</v>
      </c>
      <c r="H121" s="48">
        <v>99.8</v>
      </c>
      <c r="I121" s="48">
        <v>99.3</v>
      </c>
      <c r="J121" s="48">
        <v>100</v>
      </c>
      <c r="K121" s="48">
        <v>99.9</v>
      </c>
      <c r="L121" s="48">
        <v>99.6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612</v>
      </c>
      <c r="H122" s="71">
        <v>1074</v>
      </c>
      <c r="I122" s="71">
        <v>2829</v>
      </c>
      <c r="J122" s="61">
        <v>752</v>
      </c>
      <c r="K122" s="71">
        <v>1073</v>
      </c>
      <c r="L122" s="71">
        <v>2177</v>
      </c>
      <c r="M122" s="87">
        <v>2332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0.59512065057992269</v>
      </c>
      <c r="H123" s="84">
        <f t="shared" ref="H123:M123" si="19">H119/H$4</f>
        <v>0.5853876612594201</v>
      </c>
      <c r="I123" s="84">
        <f t="shared" si="19"/>
        <v>0.72747402486799528</v>
      </c>
      <c r="J123" s="84">
        <f t="shared" si="19"/>
        <v>0.55922944220816562</v>
      </c>
      <c r="K123" s="84">
        <f t="shared" si="19"/>
        <v>0.57729988052568693</v>
      </c>
      <c r="L123" s="84">
        <f t="shared" si="19"/>
        <v>0.65214797136038183</v>
      </c>
      <c r="M123" s="85">
        <f t="shared" si="19"/>
        <v>0.66415250725238295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21270</v>
      </c>
      <c r="H124" s="53">
        <v>21490</v>
      </c>
      <c r="I124" s="53">
        <v>21620</v>
      </c>
      <c r="J124" s="53">
        <v>21360</v>
      </c>
      <c r="K124" s="53">
        <v>21410</v>
      </c>
      <c r="L124" s="53">
        <v>21580</v>
      </c>
      <c r="M124" s="54">
        <v>21540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7116</v>
      </c>
      <c r="H125" s="22">
        <v>7408</v>
      </c>
      <c r="I125" s="22">
        <v>12557</v>
      </c>
      <c r="J125" s="22">
        <v>6626</v>
      </c>
      <c r="K125" s="22">
        <v>7812</v>
      </c>
      <c r="L125" s="22">
        <v>11560</v>
      </c>
      <c r="M125" s="23">
        <v>12091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3.3</v>
      </c>
      <c r="H126" s="30">
        <v>3.3</v>
      </c>
      <c r="I126" s="30">
        <v>2.99</v>
      </c>
      <c r="J126" s="30">
        <v>3.32</v>
      </c>
      <c r="K126" s="30">
        <v>3.31</v>
      </c>
      <c r="L126" s="30">
        <v>3.11</v>
      </c>
      <c r="M126" s="31">
        <v>3.04</v>
      </c>
    </row>
    <row r="127" spans="1:13" x14ac:dyDescent="0.15">
      <c r="A127" s="5"/>
      <c r="B127" s="24" t="s">
        <v>1</v>
      </c>
      <c r="C127" s="32">
        <v>18120</v>
      </c>
      <c r="D127" s="26" t="s">
        <v>15</v>
      </c>
      <c r="E127" s="32">
        <v>18280</v>
      </c>
      <c r="F127" s="28" t="s">
        <v>3</v>
      </c>
      <c r="G127" s="29">
        <v>100</v>
      </c>
      <c r="H127" s="30">
        <v>100.6</v>
      </c>
      <c r="I127" s="30">
        <v>100.2</v>
      </c>
      <c r="J127" s="30">
        <v>100.1</v>
      </c>
      <c r="K127" s="30">
        <v>100.4</v>
      </c>
      <c r="L127" s="30">
        <v>99.7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1402</v>
      </c>
      <c r="H128" s="58">
        <v>578</v>
      </c>
      <c r="I128" s="70">
        <v>1715</v>
      </c>
      <c r="J128" s="70">
        <v>1079</v>
      </c>
      <c r="K128" s="58">
        <v>927</v>
      </c>
      <c r="L128" s="70">
        <v>2908</v>
      </c>
      <c r="M128" s="86">
        <v>2889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0.94867351019864021</v>
      </c>
      <c r="H129" s="81">
        <f t="shared" ref="H129:M129" si="20">H125/H$4</f>
        <v>0.94622557159279597</v>
      </c>
      <c r="I129" s="81">
        <f t="shared" si="20"/>
        <v>1.0694089592914324</v>
      </c>
      <c r="J129" s="81">
        <f t="shared" si="20"/>
        <v>0.95255894192064405</v>
      </c>
      <c r="K129" s="81">
        <f t="shared" si="20"/>
        <v>0.93333333333333335</v>
      </c>
      <c r="L129" s="81">
        <f t="shared" si="20"/>
        <v>0.98533924309580634</v>
      </c>
      <c r="M129" s="82">
        <f t="shared" si="20"/>
        <v>1.0021549937836718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18120</v>
      </c>
      <c r="H130" s="35">
        <v>18280</v>
      </c>
      <c r="I130" s="35">
        <v>18330</v>
      </c>
      <c r="J130" s="35">
        <v>18200</v>
      </c>
      <c r="K130" s="35">
        <v>18210</v>
      </c>
      <c r="L130" s="35">
        <v>18310</v>
      </c>
      <c r="M130" s="36">
        <v>18280</v>
      </c>
    </row>
    <row r="131" spans="1:13" x14ac:dyDescent="0.15">
      <c r="A131" s="5"/>
      <c r="B131" s="37" t="s">
        <v>128</v>
      </c>
      <c r="C131" s="38"/>
      <c r="D131" s="39"/>
      <c r="E131" s="40"/>
      <c r="F131" s="41" t="s">
        <v>10</v>
      </c>
      <c r="G131" s="42">
        <v>7550</v>
      </c>
      <c r="H131" s="43">
        <v>7675</v>
      </c>
      <c r="I131" s="43">
        <v>13589</v>
      </c>
      <c r="J131" s="43">
        <v>6673</v>
      </c>
      <c r="K131" s="43">
        <v>8041</v>
      </c>
      <c r="L131" s="43">
        <v>11869</v>
      </c>
      <c r="M131" s="44">
        <v>12687</v>
      </c>
    </row>
    <row r="132" spans="1:13" x14ac:dyDescent="0.15">
      <c r="A132" s="5"/>
      <c r="B132" s="45" t="s">
        <v>0</v>
      </c>
      <c r="C132" s="3">
        <v>45964</v>
      </c>
      <c r="F132" s="46" t="s">
        <v>2</v>
      </c>
      <c r="G132" s="47">
        <v>4.07</v>
      </c>
      <c r="H132" s="48">
        <v>4.12</v>
      </c>
      <c r="I132" s="48">
        <v>3.73</v>
      </c>
      <c r="J132" s="48">
        <v>4.1399999999999997</v>
      </c>
      <c r="K132" s="48">
        <v>4.1500000000000004</v>
      </c>
      <c r="L132" s="48">
        <v>3.87</v>
      </c>
      <c r="M132" s="49">
        <v>3.79</v>
      </c>
    </row>
    <row r="133" spans="1:13" x14ac:dyDescent="0.15">
      <c r="A133" s="5"/>
      <c r="B133" s="45" t="s">
        <v>1</v>
      </c>
      <c r="C133" s="50">
        <v>15980</v>
      </c>
      <c r="D133" s="4" t="s">
        <v>15</v>
      </c>
      <c r="E133" s="50">
        <v>16160</v>
      </c>
      <c r="F133" s="46" t="s">
        <v>3</v>
      </c>
      <c r="G133" s="47">
        <v>99.9</v>
      </c>
      <c r="H133" s="48">
        <v>99.7</v>
      </c>
      <c r="I133" s="48">
        <v>99.5</v>
      </c>
      <c r="J133" s="48">
        <v>99.4</v>
      </c>
      <c r="K133" s="48">
        <v>99.5</v>
      </c>
      <c r="L133" s="48">
        <v>99.6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2039</v>
      </c>
      <c r="H134" s="71">
        <v>2398</v>
      </c>
      <c r="I134" s="71">
        <v>4322</v>
      </c>
      <c r="J134" s="71">
        <v>2413</v>
      </c>
      <c r="K134" s="71">
        <v>2904</v>
      </c>
      <c r="L134" s="71">
        <v>3840</v>
      </c>
      <c r="M134" s="87">
        <v>3750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1.0065324623383549</v>
      </c>
      <c r="H135" s="84">
        <f t="shared" ref="H135:M135" si="21">H131/H$4</f>
        <v>0.98032954400306549</v>
      </c>
      <c r="I135" s="84">
        <f t="shared" si="21"/>
        <v>1.1572985862715039</v>
      </c>
      <c r="J135" s="84">
        <f t="shared" si="21"/>
        <v>0.95931569867740085</v>
      </c>
      <c r="K135" s="84">
        <f t="shared" si="21"/>
        <v>0.96069295101553165</v>
      </c>
      <c r="L135" s="84">
        <f t="shared" si="21"/>
        <v>1.0116774633481078</v>
      </c>
      <c r="M135" s="85">
        <f t="shared" si="21"/>
        <v>1.0515540820555325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15980</v>
      </c>
      <c r="H136" s="53">
        <v>16140</v>
      </c>
      <c r="I136" s="53">
        <v>16230</v>
      </c>
      <c r="J136" s="53">
        <v>16110</v>
      </c>
      <c r="K136" s="53">
        <v>16110</v>
      </c>
      <c r="L136" s="53">
        <v>16210</v>
      </c>
      <c r="M136" s="54">
        <v>16160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10928</v>
      </c>
      <c r="H137" s="22">
        <v>11103</v>
      </c>
      <c r="I137" s="22">
        <v>17143</v>
      </c>
      <c r="J137" s="22">
        <v>9919</v>
      </c>
      <c r="K137" s="22">
        <v>11818</v>
      </c>
      <c r="L137" s="22">
        <v>16347</v>
      </c>
      <c r="M137" s="23">
        <v>16616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3.91</v>
      </c>
      <c r="H138" s="30">
        <v>3.94</v>
      </c>
      <c r="I138" s="30">
        <v>3.61</v>
      </c>
      <c r="J138" s="30">
        <v>4.01</v>
      </c>
      <c r="K138" s="30">
        <v>3.97</v>
      </c>
      <c r="L138" s="30">
        <v>3.75</v>
      </c>
      <c r="M138" s="31">
        <v>3.68</v>
      </c>
    </row>
    <row r="139" spans="1:13" x14ac:dyDescent="0.15">
      <c r="A139" s="5"/>
      <c r="B139" s="24" t="s">
        <v>1</v>
      </c>
      <c r="C139" s="32">
        <v>15880</v>
      </c>
      <c r="D139" s="26" t="s">
        <v>15</v>
      </c>
      <c r="E139" s="32">
        <v>16040</v>
      </c>
      <c r="F139" s="28" t="s">
        <v>3</v>
      </c>
      <c r="G139" s="29">
        <v>99.4</v>
      </c>
      <c r="H139" s="30">
        <v>99.5</v>
      </c>
      <c r="I139" s="30">
        <v>99.6</v>
      </c>
      <c r="J139" s="30">
        <v>99.2</v>
      </c>
      <c r="K139" s="30">
        <v>99.3</v>
      </c>
      <c r="L139" s="30">
        <v>99.2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3927</v>
      </c>
      <c r="H140" s="70">
        <v>3797</v>
      </c>
      <c r="I140" s="70">
        <v>5270</v>
      </c>
      <c r="J140" s="70">
        <v>3945</v>
      </c>
      <c r="K140" s="70">
        <v>4472</v>
      </c>
      <c r="L140" s="70">
        <v>6481</v>
      </c>
      <c r="M140" s="86">
        <v>6148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1.4568724170110652</v>
      </c>
      <c r="H141" s="81">
        <f t="shared" ref="H141:M141" si="22">H137/H$4</f>
        <v>1.4181887852854771</v>
      </c>
      <c r="I141" s="81">
        <f t="shared" si="22"/>
        <v>1.4599727474024868</v>
      </c>
      <c r="J141" s="81">
        <f t="shared" si="22"/>
        <v>1.425963197239793</v>
      </c>
      <c r="K141" s="81">
        <f t="shared" si="22"/>
        <v>1.41194743130227</v>
      </c>
      <c r="L141" s="81">
        <f t="shared" si="22"/>
        <v>1.3933685646096148</v>
      </c>
      <c r="M141" s="82">
        <f t="shared" si="22"/>
        <v>1.3772067965188561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15880</v>
      </c>
      <c r="H142" s="35">
        <v>16050</v>
      </c>
      <c r="I142" s="35">
        <v>16090</v>
      </c>
      <c r="J142" s="35">
        <v>16040</v>
      </c>
      <c r="K142" s="35">
        <v>15960</v>
      </c>
      <c r="L142" s="35">
        <v>16070</v>
      </c>
      <c r="M142" s="36">
        <v>16040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7315</v>
      </c>
      <c r="H143" s="43">
        <v>7791</v>
      </c>
      <c r="I143" s="43">
        <v>10974</v>
      </c>
      <c r="J143" s="43">
        <v>6943</v>
      </c>
      <c r="K143" s="43">
        <v>8350</v>
      </c>
      <c r="L143" s="43">
        <v>11499</v>
      </c>
      <c r="M143" s="44">
        <v>12326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3.89</v>
      </c>
      <c r="H144" s="48">
        <v>3.89</v>
      </c>
      <c r="I144" s="48">
        <v>3.75</v>
      </c>
      <c r="J144" s="48">
        <v>3.92</v>
      </c>
      <c r="K144" s="48">
        <v>3.93</v>
      </c>
      <c r="L144" s="48">
        <v>3.76</v>
      </c>
      <c r="M144" s="49">
        <v>3.76</v>
      </c>
    </row>
    <row r="145" spans="1:13" x14ac:dyDescent="0.15">
      <c r="A145" s="5"/>
      <c r="B145" s="45" t="s">
        <v>1</v>
      </c>
      <c r="C145" s="50">
        <v>7970</v>
      </c>
      <c r="D145" s="4" t="s">
        <v>15</v>
      </c>
      <c r="E145" s="50">
        <v>8130</v>
      </c>
      <c r="F145" s="46" t="s">
        <v>3</v>
      </c>
      <c r="G145" s="47">
        <v>98.3</v>
      </c>
      <c r="H145" s="48">
        <v>98.5</v>
      </c>
      <c r="I145" s="48">
        <v>98.5</v>
      </c>
      <c r="J145" s="48">
        <v>98.5</v>
      </c>
      <c r="K145" s="48">
        <v>98.5</v>
      </c>
      <c r="L145" s="48">
        <v>98.4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4074</v>
      </c>
      <c r="H146" s="71">
        <v>4089</v>
      </c>
      <c r="I146" s="71">
        <v>5607</v>
      </c>
      <c r="J146" s="71">
        <v>3583</v>
      </c>
      <c r="K146" s="71">
        <v>4420</v>
      </c>
      <c r="L146" s="71">
        <v>6278</v>
      </c>
      <c r="M146" s="87">
        <v>6926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0.97520330622583651</v>
      </c>
      <c r="H147" s="84">
        <f t="shared" ref="H147:M147" si="23">H143/H$4</f>
        <v>0.99514625111763955</v>
      </c>
      <c r="I147" s="84">
        <f t="shared" si="23"/>
        <v>0.93459376596831889</v>
      </c>
      <c r="J147" s="84">
        <f t="shared" si="23"/>
        <v>0.9981311098332375</v>
      </c>
      <c r="K147" s="84">
        <f t="shared" si="23"/>
        <v>0.99761051373954601</v>
      </c>
      <c r="L147" s="84">
        <f t="shared" si="23"/>
        <v>0.9801397886123423</v>
      </c>
      <c r="M147" s="85">
        <f t="shared" si="23"/>
        <v>1.0216328222130129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7970</v>
      </c>
      <c r="H148" s="53">
        <v>8120</v>
      </c>
      <c r="I148" s="53">
        <v>8140</v>
      </c>
      <c r="J148" s="53">
        <v>8050</v>
      </c>
      <c r="K148" s="53">
        <v>7990</v>
      </c>
      <c r="L148" s="53">
        <v>8120</v>
      </c>
      <c r="M148" s="54">
        <v>8130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8029</v>
      </c>
      <c r="H149" s="22">
        <v>9650</v>
      </c>
      <c r="I149" s="22">
        <v>12851</v>
      </c>
      <c r="J149" s="22">
        <v>7668</v>
      </c>
      <c r="K149" s="22">
        <v>10307</v>
      </c>
      <c r="L149" s="22">
        <v>13896</v>
      </c>
      <c r="M149" s="23">
        <v>14249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1.72</v>
      </c>
      <c r="H150" s="30">
        <v>1.64</v>
      </c>
      <c r="I150" s="30">
        <v>1.56</v>
      </c>
      <c r="J150" s="30">
        <v>1.72</v>
      </c>
      <c r="K150" s="30">
        <v>1.66</v>
      </c>
      <c r="L150" s="30">
        <v>1.58</v>
      </c>
      <c r="M150" s="31">
        <v>1.58</v>
      </c>
    </row>
    <row r="151" spans="1:13" x14ac:dyDescent="0.15">
      <c r="A151" s="5"/>
      <c r="B151" s="24" t="s">
        <v>1</v>
      </c>
      <c r="C151" s="32">
        <v>6820</v>
      </c>
      <c r="D151" s="26" t="s">
        <v>15</v>
      </c>
      <c r="E151" s="32">
        <v>6940</v>
      </c>
      <c r="F151" s="28" t="s">
        <v>3</v>
      </c>
      <c r="G151" s="29">
        <v>99.5</v>
      </c>
      <c r="H151" s="30">
        <v>100</v>
      </c>
      <c r="I151" s="30">
        <v>99.6</v>
      </c>
      <c r="J151" s="30">
        <v>99.5</v>
      </c>
      <c r="K151" s="30">
        <v>99.7</v>
      </c>
      <c r="L151" s="30">
        <v>99.3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1837</v>
      </c>
      <c r="H152" s="70">
        <v>1006</v>
      </c>
      <c r="I152" s="70">
        <v>2442</v>
      </c>
      <c r="J152" s="70">
        <v>1746</v>
      </c>
      <c r="K152" s="70">
        <v>1796</v>
      </c>
      <c r="L152" s="70">
        <v>3442</v>
      </c>
      <c r="M152" s="86">
        <v>3516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1.070390614584722</v>
      </c>
      <c r="H153" s="81">
        <f t="shared" ref="H153:M153" si="24">H149/H$4</f>
        <v>1.2325967556520629</v>
      </c>
      <c r="I153" s="81">
        <f t="shared" si="24"/>
        <v>1.0944472832566854</v>
      </c>
      <c r="J153" s="81">
        <f t="shared" si="24"/>
        <v>1.1023576768257619</v>
      </c>
      <c r="K153" s="81">
        <f t="shared" si="24"/>
        <v>1.2314217443249702</v>
      </c>
      <c r="L153" s="81">
        <f t="shared" si="24"/>
        <v>1.1844527787248551</v>
      </c>
      <c r="M153" s="82">
        <f t="shared" si="24"/>
        <v>1.1810194778284293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6820</v>
      </c>
      <c r="H154" s="35">
        <v>6930</v>
      </c>
      <c r="I154" s="35">
        <v>6940</v>
      </c>
      <c r="J154" s="35">
        <v>6880</v>
      </c>
      <c r="K154" s="35">
        <v>6840</v>
      </c>
      <c r="L154" s="35">
        <v>6890</v>
      </c>
      <c r="M154" s="36">
        <v>6940</v>
      </c>
    </row>
    <row r="155" spans="1:13" x14ac:dyDescent="0.15">
      <c r="A155" s="5"/>
      <c r="B155" s="37" t="s">
        <v>138</v>
      </c>
      <c r="C155" s="38"/>
      <c r="D155" s="39"/>
      <c r="E155" s="40"/>
      <c r="F155" s="41" t="s">
        <v>10</v>
      </c>
      <c r="G155" s="42"/>
      <c r="H155" s="43">
        <v>5087</v>
      </c>
      <c r="I155" s="43">
        <v>9761</v>
      </c>
      <c r="J155" s="43">
        <v>4695</v>
      </c>
      <c r="K155" s="43">
        <v>5479</v>
      </c>
      <c r="L155" s="43">
        <v>8895</v>
      </c>
      <c r="M155" s="44">
        <v>9334</v>
      </c>
    </row>
    <row r="156" spans="1:13" x14ac:dyDescent="0.15">
      <c r="A156" s="5"/>
      <c r="B156" s="45" t="s">
        <v>0</v>
      </c>
      <c r="C156" s="3">
        <v>45999</v>
      </c>
      <c r="F156" s="46" t="s">
        <v>2</v>
      </c>
      <c r="G156" s="47"/>
      <c r="H156" s="48">
        <v>3.59</v>
      </c>
      <c r="I156" s="48">
        <v>3.14</v>
      </c>
      <c r="J156" s="48">
        <v>3.31</v>
      </c>
      <c r="K156" s="48">
        <v>3.37</v>
      </c>
      <c r="L156" s="48">
        <v>3.27</v>
      </c>
      <c r="M156" s="49">
        <v>3.08</v>
      </c>
    </row>
    <row r="157" spans="1:13" x14ac:dyDescent="0.15">
      <c r="A157" s="5"/>
      <c r="B157" s="45" t="s">
        <v>1</v>
      </c>
      <c r="C157" s="50">
        <v>410</v>
      </c>
      <c r="D157" s="4" t="s">
        <v>15</v>
      </c>
      <c r="E157" s="50">
        <v>420</v>
      </c>
      <c r="F157" s="46" t="s">
        <v>3</v>
      </c>
      <c r="G157" s="47"/>
      <c r="H157" s="48">
        <v>98</v>
      </c>
      <c r="I157" s="48">
        <v>99.1</v>
      </c>
      <c r="J157" s="48">
        <v>99.7</v>
      </c>
      <c r="K157" s="48">
        <v>99.7</v>
      </c>
      <c r="L157" s="48">
        <v>97.1</v>
      </c>
      <c r="M157" s="49">
        <v>100.1</v>
      </c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71">
        <v>3029</v>
      </c>
      <c r="I158" s="71">
        <v>3319</v>
      </c>
      <c r="J158" s="71">
        <v>1090</v>
      </c>
      <c r="K158" s="71">
        <v>1563</v>
      </c>
      <c r="L158" s="71">
        <v>6847</v>
      </c>
      <c r="M158" s="87">
        <v>1496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0.64976369906756926</v>
      </c>
      <c r="I159" s="84">
        <f t="shared" si="25"/>
        <v>0.83128938851984335</v>
      </c>
      <c r="J159" s="84">
        <f t="shared" si="25"/>
        <v>0.67495687176538244</v>
      </c>
      <c r="K159" s="84">
        <f t="shared" si="25"/>
        <v>0.65459976105137396</v>
      </c>
      <c r="L159" s="84">
        <f t="shared" si="25"/>
        <v>0.75818274803954999</v>
      </c>
      <c r="M159" s="85">
        <f t="shared" si="25"/>
        <v>0.77364276833816825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>
        <v>410</v>
      </c>
      <c r="I160" s="53">
        <v>430</v>
      </c>
      <c r="J160" s="53">
        <v>410</v>
      </c>
      <c r="K160" s="53">
        <v>390</v>
      </c>
      <c r="L160" s="53">
        <v>420</v>
      </c>
      <c r="M160" s="54">
        <v>420</v>
      </c>
    </row>
    <row r="161" spans="1:13" x14ac:dyDescent="0.15">
      <c r="A161" s="5"/>
      <c r="B161" s="16" t="s">
        <v>134</v>
      </c>
      <c r="C161" s="17"/>
      <c r="D161" s="18"/>
      <c r="E161" s="19"/>
      <c r="F161" s="20" t="s">
        <v>10</v>
      </c>
      <c r="G161" s="21"/>
      <c r="H161" s="22">
        <v>4616</v>
      </c>
      <c r="I161" s="22">
        <v>7029</v>
      </c>
      <c r="J161" s="22">
        <v>4192</v>
      </c>
      <c r="K161" s="22">
        <v>4999</v>
      </c>
      <c r="L161" s="22">
        <v>7533</v>
      </c>
      <c r="M161" s="23">
        <v>7846</v>
      </c>
    </row>
    <row r="162" spans="1:13" x14ac:dyDescent="0.15">
      <c r="A162" s="5"/>
      <c r="B162" s="24" t="s">
        <v>0</v>
      </c>
      <c r="C162" s="25">
        <v>45992</v>
      </c>
      <c r="D162" s="26"/>
      <c r="E162" s="27"/>
      <c r="F162" s="28" t="s">
        <v>2</v>
      </c>
      <c r="G162" s="29"/>
      <c r="H162" s="30">
        <v>3.99</v>
      </c>
      <c r="I162" s="30">
        <v>3.53</v>
      </c>
      <c r="J162" s="30">
        <v>4.0999999999999996</v>
      </c>
      <c r="K162" s="30">
        <v>3.94</v>
      </c>
      <c r="L162" s="30">
        <v>3.61</v>
      </c>
      <c r="M162" s="31">
        <v>3.43</v>
      </c>
    </row>
    <row r="163" spans="1:13" x14ac:dyDescent="0.15">
      <c r="A163" s="5"/>
      <c r="B163" s="24" t="s">
        <v>1</v>
      </c>
      <c r="C163" s="32">
        <v>940</v>
      </c>
      <c r="D163" s="26" t="s">
        <v>15</v>
      </c>
      <c r="E163" s="32">
        <v>970</v>
      </c>
      <c r="F163" s="28" t="s">
        <v>3</v>
      </c>
      <c r="G163" s="29"/>
      <c r="H163" s="30">
        <v>99.4</v>
      </c>
      <c r="I163" s="30">
        <v>99</v>
      </c>
      <c r="J163" s="30">
        <v>98.3</v>
      </c>
      <c r="K163" s="30">
        <v>99.9</v>
      </c>
      <c r="L163" s="30">
        <v>100.5</v>
      </c>
      <c r="M163" s="31">
        <v>100.4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70">
        <v>1686</v>
      </c>
      <c r="I164" s="70">
        <v>2783</v>
      </c>
      <c r="J164" s="70">
        <v>2362</v>
      </c>
      <c r="K164" s="70">
        <v>1209</v>
      </c>
      <c r="L164" s="58">
        <v>829</v>
      </c>
      <c r="M164" s="59">
        <v>871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0.58960275897304892</v>
      </c>
      <c r="I165" s="81">
        <f t="shared" si="26"/>
        <v>0.59862033725089425</v>
      </c>
      <c r="J165" s="81">
        <f t="shared" si="26"/>
        <v>0.60264519838987929</v>
      </c>
      <c r="K165" s="81">
        <f t="shared" si="26"/>
        <v>0.59725209080047792</v>
      </c>
      <c r="L165" s="81">
        <f t="shared" si="26"/>
        <v>0.64209001022843504</v>
      </c>
      <c r="M165" s="82">
        <f t="shared" si="26"/>
        <v>0.65031081641110655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>
        <v>940</v>
      </c>
      <c r="I166" s="35">
        <v>950</v>
      </c>
      <c r="J166" s="35">
        <v>930</v>
      </c>
      <c r="K166" s="35">
        <v>920</v>
      </c>
      <c r="L166" s="35">
        <v>980</v>
      </c>
      <c r="M166" s="36">
        <v>970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631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M268"/>
  <sheetViews>
    <sheetView showGridLines="0" zoomScale="85" zoomScaleNormal="85" workbookViewId="0">
      <pane ySplit="4" topLeftCell="A5" activePane="bottomLeft" state="frozen"/>
      <selection pane="bottomLeft" activeCell="V15" sqref="V1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46055</v>
      </c>
      <c r="H3" s="11">
        <v>46056</v>
      </c>
      <c r="I3" s="11">
        <v>46057</v>
      </c>
      <c r="J3" s="11">
        <v>46058</v>
      </c>
      <c r="K3" s="11">
        <v>46059</v>
      </c>
      <c r="L3" s="11">
        <v>46060</v>
      </c>
      <c r="M3" s="12">
        <v>46061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8527</v>
      </c>
      <c r="H4" s="14">
        <v>7958</v>
      </c>
      <c r="I4" s="14">
        <v>8022</v>
      </c>
      <c r="J4" s="14">
        <v>8118</v>
      </c>
      <c r="K4" s="14">
        <v>8064</v>
      </c>
      <c r="L4" s="14">
        <v>12001</v>
      </c>
      <c r="M4" s="15">
        <v>11067</v>
      </c>
    </row>
    <row r="5" spans="1:13" x14ac:dyDescent="0.15">
      <c r="A5" s="5"/>
      <c r="B5" s="90" t="s">
        <v>154</v>
      </c>
      <c r="C5" s="91"/>
      <c r="D5" s="92"/>
      <c r="E5" s="93"/>
      <c r="F5" s="94" t="s">
        <v>10</v>
      </c>
      <c r="G5" s="118"/>
      <c r="H5" s="119">
        <v>23304</v>
      </c>
      <c r="I5" s="119">
        <v>24154</v>
      </c>
      <c r="J5" s="119">
        <v>23785</v>
      </c>
      <c r="K5" s="119">
        <v>23918</v>
      </c>
      <c r="L5" s="119">
        <v>25295</v>
      </c>
      <c r="M5" s="120">
        <v>24100</v>
      </c>
    </row>
    <row r="6" spans="1:13" x14ac:dyDescent="0.15">
      <c r="A6" s="5"/>
      <c r="B6" s="98" t="s">
        <v>0</v>
      </c>
      <c r="C6" s="99" t="s">
        <v>155</v>
      </c>
      <c r="D6" s="100"/>
      <c r="E6" s="117" t="s">
        <v>51</v>
      </c>
      <c r="F6" s="101" t="s">
        <v>2</v>
      </c>
      <c r="G6" s="121"/>
      <c r="H6" s="122">
        <v>1.44</v>
      </c>
      <c r="I6" s="122">
        <v>1.5</v>
      </c>
      <c r="J6" s="122">
        <v>1.51</v>
      </c>
      <c r="K6" s="122">
        <v>1.53</v>
      </c>
      <c r="L6" s="122">
        <v>1.36</v>
      </c>
      <c r="M6" s="123">
        <v>1.4</v>
      </c>
    </row>
    <row r="7" spans="1:13" x14ac:dyDescent="0.15">
      <c r="A7" s="5"/>
      <c r="B7" s="98" t="s">
        <v>1</v>
      </c>
      <c r="C7" s="105">
        <v>610</v>
      </c>
      <c r="D7" s="100" t="s">
        <v>15</v>
      </c>
      <c r="E7" s="105">
        <v>820</v>
      </c>
      <c r="F7" s="101" t="s">
        <v>3</v>
      </c>
      <c r="G7" s="121"/>
      <c r="H7" s="122">
        <v>100.6</v>
      </c>
      <c r="I7" s="122">
        <v>100.4</v>
      </c>
      <c r="J7" s="122">
        <v>100.3</v>
      </c>
      <c r="K7" s="122">
        <v>100.2</v>
      </c>
      <c r="L7" s="122">
        <v>100</v>
      </c>
      <c r="M7" s="123">
        <v>100.2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31">
        <v>-680</v>
      </c>
      <c r="I8" s="131">
        <v>18</v>
      </c>
      <c r="J8" s="131">
        <v>565</v>
      </c>
      <c r="K8" s="131">
        <v>984</v>
      </c>
      <c r="L8" s="125">
        <v>2156</v>
      </c>
      <c r="M8" s="133">
        <v>946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2.9283739633073638</v>
      </c>
      <c r="I9" s="127">
        <f t="shared" si="0"/>
        <v>3.0109698329593617</v>
      </c>
      <c r="J9" s="127">
        <f t="shared" si="0"/>
        <v>2.9299088445429908</v>
      </c>
      <c r="K9" s="127">
        <f t="shared" si="0"/>
        <v>2.9660218253968256</v>
      </c>
      <c r="L9" s="127">
        <f t="shared" si="0"/>
        <v>2.1077410215815351</v>
      </c>
      <c r="M9" s="128">
        <f t="shared" si="0"/>
        <v>2.1776452516490465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610</v>
      </c>
      <c r="I10" s="115">
        <v>730</v>
      </c>
      <c r="J10" s="115">
        <v>800</v>
      </c>
      <c r="K10" s="115">
        <v>820</v>
      </c>
      <c r="L10" s="115">
        <v>820</v>
      </c>
      <c r="M10" s="116">
        <v>820</v>
      </c>
    </row>
    <row r="11" spans="1:13" x14ac:dyDescent="0.15">
      <c r="A11" s="5"/>
      <c r="B11" s="90" t="s">
        <v>153</v>
      </c>
      <c r="C11" s="91"/>
      <c r="D11" s="92"/>
      <c r="E11" s="93"/>
      <c r="F11" s="94" t="s">
        <v>10</v>
      </c>
      <c r="G11" s="95"/>
      <c r="H11" s="96">
        <v>20168</v>
      </c>
      <c r="I11" s="96">
        <v>19397</v>
      </c>
      <c r="J11" s="96">
        <v>17827</v>
      </c>
      <c r="K11" s="96">
        <v>17384</v>
      </c>
      <c r="L11" s="96">
        <v>20663</v>
      </c>
      <c r="M11" s="97">
        <v>19106</v>
      </c>
    </row>
    <row r="12" spans="1:13" x14ac:dyDescent="0.15">
      <c r="A12" s="5"/>
      <c r="B12" s="98" t="s">
        <v>0</v>
      </c>
      <c r="C12" s="99" t="s">
        <v>155</v>
      </c>
      <c r="D12" s="100"/>
      <c r="E12" s="117" t="s">
        <v>51</v>
      </c>
      <c r="F12" s="101" t="s">
        <v>2</v>
      </c>
      <c r="G12" s="102"/>
      <c r="H12" s="103">
        <v>3.28</v>
      </c>
      <c r="I12" s="103">
        <v>3.43</v>
      </c>
      <c r="J12" s="103">
        <v>3.47</v>
      </c>
      <c r="K12" s="103">
        <v>3.47</v>
      </c>
      <c r="L12" s="103">
        <v>3.2</v>
      </c>
      <c r="M12" s="104">
        <v>3.18</v>
      </c>
    </row>
    <row r="13" spans="1:13" x14ac:dyDescent="0.15">
      <c r="A13" s="5"/>
      <c r="B13" s="98" t="s">
        <v>1</v>
      </c>
      <c r="C13" s="105">
        <v>1610</v>
      </c>
      <c r="D13" s="100" t="s">
        <v>15</v>
      </c>
      <c r="E13" s="105">
        <v>2240</v>
      </c>
      <c r="F13" s="101" t="s">
        <v>3</v>
      </c>
      <c r="G13" s="102"/>
      <c r="H13" s="103">
        <v>98.3</v>
      </c>
      <c r="I13" s="103">
        <v>97.9</v>
      </c>
      <c r="J13" s="103">
        <v>98</v>
      </c>
      <c r="K13" s="103">
        <v>97.8</v>
      </c>
      <c r="L13" s="103">
        <v>97.9</v>
      </c>
      <c r="M13" s="104">
        <v>98.4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10672</v>
      </c>
      <c r="I14" s="108">
        <v>12003</v>
      </c>
      <c r="J14" s="108">
        <v>10923</v>
      </c>
      <c r="K14" s="108">
        <v>11537</v>
      </c>
      <c r="L14" s="108">
        <v>12801</v>
      </c>
      <c r="M14" s="129">
        <v>9768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2.5343051017843679</v>
      </c>
      <c r="I15" s="111">
        <f t="shared" si="1"/>
        <v>2.417975567190227</v>
      </c>
      <c r="J15" s="111">
        <f t="shared" si="1"/>
        <v>2.1959842325695984</v>
      </c>
      <c r="K15" s="111">
        <f t="shared" si="1"/>
        <v>2.1557539682539684</v>
      </c>
      <c r="L15" s="111">
        <f t="shared" si="1"/>
        <v>1.7217731855678693</v>
      </c>
      <c r="M15" s="112">
        <f t="shared" si="1"/>
        <v>1.7263937833197796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1610</v>
      </c>
      <c r="I16" s="115">
        <v>1930</v>
      </c>
      <c r="J16" s="115">
        <v>2160</v>
      </c>
      <c r="K16" s="115">
        <v>2230</v>
      </c>
      <c r="L16" s="115">
        <v>2250</v>
      </c>
      <c r="M16" s="116">
        <v>2240</v>
      </c>
    </row>
    <row r="17" spans="1:13" x14ac:dyDescent="0.15">
      <c r="A17" s="5"/>
      <c r="B17" s="90" t="s">
        <v>152</v>
      </c>
      <c r="C17" s="91"/>
      <c r="D17" s="92"/>
      <c r="E17" s="93"/>
      <c r="F17" s="94" t="s">
        <v>10</v>
      </c>
      <c r="G17" s="118"/>
      <c r="H17" s="119">
        <v>20258</v>
      </c>
      <c r="I17" s="119">
        <v>19726</v>
      </c>
      <c r="J17" s="119">
        <v>18257</v>
      </c>
      <c r="K17" s="119">
        <v>17952</v>
      </c>
      <c r="L17" s="119">
        <v>20923</v>
      </c>
      <c r="M17" s="120">
        <v>18499</v>
      </c>
    </row>
    <row r="18" spans="1:13" x14ac:dyDescent="0.15">
      <c r="A18" s="5"/>
      <c r="B18" s="98" t="s">
        <v>0</v>
      </c>
      <c r="C18" s="99" t="s">
        <v>155</v>
      </c>
      <c r="D18" s="100"/>
      <c r="E18" s="117" t="s">
        <v>51</v>
      </c>
      <c r="F18" s="101" t="s">
        <v>2</v>
      </c>
      <c r="G18" s="121"/>
      <c r="H18" s="122">
        <v>1.55</v>
      </c>
      <c r="I18" s="122">
        <v>1.63</v>
      </c>
      <c r="J18" s="122">
        <v>1.66</v>
      </c>
      <c r="K18" s="122">
        <v>1.67</v>
      </c>
      <c r="L18" s="122">
        <v>1.49</v>
      </c>
      <c r="M18" s="123">
        <v>1.57</v>
      </c>
    </row>
    <row r="19" spans="1:13" x14ac:dyDescent="0.15">
      <c r="A19" s="5"/>
      <c r="B19" s="98" t="s">
        <v>1</v>
      </c>
      <c r="C19" s="105">
        <v>2730</v>
      </c>
      <c r="D19" s="100" t="s">
        <v>15</v>
      </c>
      <c r="E19" s="105">
        <v>4080</v>
      </c>
      <c r="F19" s="101" t="s">
        <v>3</v>
      </c>
      <c r="G19" s="121"/>
      <c r="H19" s="122">
        <v>99.8</v>
      </c>
      <c r="I19" s="122">
        <v>99.5</v>
      </c>
      <c r="J19" s="122">
        <v>99.6</v>
      </c>
      <c r="K19" s="122">
        <v>99.6</v>
      </c>
      <c r="L19" s="122">
        <v>99.5</v>
      </c>
      <c r="M19" s="123">
        <v>99.2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2793</v>
      </c>
      <c r="I20" s="125">
        <v>3571</v>
      </c>
      <c r="J20" s="125">
        <v>3135</v>
      </c>
      <c r="K20" s="125">
        <v>3064</v>
      </c>
      <c r="L20" s="125">
        <v>3842</v>
      </c>
      <c r="M20" s="130">
        <v>4571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2.5456144759989949</v>
      </c>
      <c r="I21" s="127">
        <f t="shared" si="2"/>
        <v>2.4589877835951133</v>
      </c>
      <c r="J21" s="127">
        <f t="shared" si="2"/>
        <v>2.2489529440748952</v>
      </c>
      <c r="K21" s="127">
        <f t="shared" si="2"/>
        <v>2.2261904761904763</v>
      </c>
      <c r="L21" s="127">
        <f t="shared" si="2"/>
        <v>1.7434380468294308</v>
      </c>
      <c r="M21" s="128">
        <f t="shared" si="2"/>
        <v>1.6715460377699467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2730</v>
      </c>
      <c r="I22" s="115">
        <v>3490</v>
      </c>
      <c r="J22" s="115">
        <v>3890</v>
      </c>
      <c r="K22" s="115">
        <v>4060</v>
      </c>
      <c r="L22" s="115">
        <v>4080</v>
      </c>
      <c r="M22" s="116">
        <v>4080</v>
      </c>
    </row>
    <row r="23" spans="1:13" x14ac:dyDescent="0.15">
      <c r="A23" s="5"/>
      <c r="B23" s="90" t="s">
        <v>151</v>
      </c>
      <c r="C23" s="91"/>
      <c r="D23" s="92"/>
      <c r="E23" s="93"/>
      <c r="F23" s="94" t="s">
        <v>10</v>
      </c>
      <c r="G23" s="95"/>
      <c r="H23" s="96">
        <v>20290</v>
      </c>
      <c r="I23" s="96">
        <v>19329</v>
      </c>
      <c r="J23" s="96">
        <v>17520</v>
      </c>
      <c r="K23" s="96">
        <v>16714</v>
      </c>
      <c r="L23" s="96">
        <v>20468</v>
      </c>
      <c r="M23" s="97">
        <v>18540</v>
      </c>
    </row>
    <row r="24" spans="1:13" x14ac:dyDescent="0.15">
      <c r="A24" s="5"/>
      <c r="B24" s="98" t="s">
        <v>0</v>
      </c>
      <c r="C24" s="99" t="s">
        <v>155</v>
      </c>
      <c r="D24" s="100"/>
      <c r="E24" s="117" t="s">
        <v>51</v>
      </c>
      <c r="F24" s="101" t="s">
        <v>2</v>
      </c>
      <c r="G24" s="102"/>
      <c r="H24" s="103">
        <v>4.2300000000000004</v>
      </c>
      <c r="I24" s="103">
        <v>4.3499999999999996</v>
      </c>
      <c r="J24" s="103">
        <v>4.3899999999999997</v>
      </c>
      <c r="K24" s="103">
        <v>4.45</v>
      </c>
      <c r="L24" s="103">
        <v>4.05</v>
      </c>
      <c r="M24" s="104">
        <v>4.1100000000000003</v>
      </c>
    </row>
    <row r="25" spans="1:13" x14ac:dyDescent="0.15">
      <c r="A25" s="5"/>
      <c r="B25" s="98" t="s">
        <v>1</v>
      </c>
      <c r="C25" s="105">
        <v>2920</v>
      </c>
      <c r="D25" s="100" t="s">
        <v>15</v>
      </c>
      <c r="E25" s="105">
        <v>4270</v>
      </c>
      <c r="F25" s="101" t="s">
        <v>3</v>
      </c>
      <c r="G25" s="102"/>
      <c r="H25" s="103">
        <v>98.6</v>
      </c>
      <c r="I25" s="103">
        <v>98.2</v>
      </c>
      <c r="J25" s="103">
        <v>97.8</v>
      </c>
      <c r="K25" s="103">
        <v>98.5</v>
      </c>
      <c r="L25" s="103">
        <v>98.2</v>
      </c>
      <c r="M25" s="104">
        <v>98.2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8">
        <v>10959</v>
      </c>
      <c r="I26" s="108">
        <v>12238</v>
      </c>
      <c r="J26" s="108">
        <v>12546</v>
      </c>
      <c r="K26" s="108">
        <v>9439</v>
      </c>
      <c r="L26" s="108">
        <v>12503</v>
      </c>
      <c r="M26" s="129">
        <v>11676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2.549635586830862</v>
      </c>
      <c r="I27" s="111">
        <f t="shared" si="3"/>
        <v>2.4094988780852655</v>
      </c>
      <c r="J27" s="111">
        <f t="shared" si="3"/>
        <v>2.1581670362158167</v>
      </c>
      <c r="K27" s="111">
        <f t="shared" si="3"/>
        <v>2.0726686507936507</v>
      </c>
      <c r="L27" s="111">
        <f t="shared" si="3"/>
        <v>1.7055245396216983</v>
      </c>
      <c r="M27" s="112">
        <f t="shared" si="3"/>
        <v>1.6752507454594741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2920</v>
      </c>
      <c r="I28" s="115">
        <v>3670</v>
      </c>
      <c r="J28" s="115">
        <v>4120</v>
      </c>
      <c r="K28" s="115">
        <v>4260</v>
      </c>
      <c r="L28" s="115">
        <v>4270</v>
      </c>
      <c r="M28" s="116">
        <v>4270</v>
      </c>
    </row>
    <row r="29" spans="1:13" x14ac:dyDescent="0.15">
      <c r="A29" s="5"/>
      <c r="B29" s="90" t="s">
        <v>150</v>
      </c>
      <c r="C29" s="91"/>
      <c r="D29" s="92"/>
      <c r="E29" s="93"/>
      <c r="F29" s="94" t="s">
        <v>10</v>
      </c>
      <c r="G29" s="118"/>
      <c r="H29" s="119">
        <v>23006</v>
      </c>
      <c r="I29" s="119">
        <v>23262</v>
      </c>
      <c r="J29" s="119">
        <v>22261</v>
      </c>
      <c r="K29" s="119">
        <v>21843</v>
      </c>
      <c r="L29" s="119">
        <v>23717</v>
      </c>
      <c r="M29" s="120">
        <v>22470</v>
      </c>
    </row>
    <row r="30" spans="1:13" x14ac:dyDescent="0.15">
      <c r="A30" s="5"/>
      <c r="B30" s="98" t="s">
        <v>0</v>
      </c>
      <c r="C30" s="99" t="s">
        <v>155</v>
      </c>
      <c r="D30" s="100"/>
      <c r="E30" s="117" t="s">
        <v>51</v>
      </c>
      <c r="F30" s="101" t="s">
        <v>2</v>
      </c>
      <c r="G30" s="121"/>
      <c r="H30" s="122">
        <v>3.03</v>
      </c>
      <c r="I30" s="122">
        <v>3.08</v>
      </c>
      <c r="J30" s="122">
        <v>3.17</v>
      </c>
      <c r="K30" s="122">
        <v>3.2</v>
      </c>
      <c r="L30" s="122">
        <v>2.84</v>
      </c>
      <c r="M30" s="123">
        <v>2.9</v>
      </c>
    </row>
    <row r="31" spans="1:13" x14ac:dyDescent="0.15">
      <c r="A31" s="5"/>
      <c r="B31" s="98" t="s">
        <v>1</v>
      </c>
      <c r="C31" s="105">
        <v>3120</v>
      </c>
      <c r="D31" s="100" t="s">
        <v>15</v>
      </c>
      <c r="E31" s="105">
        <v>4390</v>
      </c>
      <c r="F31" s="101" t="s">
        <v>3</v>
      </c>
      <c r="G31" s="121"/>
      <c r="H31" s="122">
        <v>98.3</v>
      </c>
      <c r="I31" s="122">
        <v>98.6</v>
      </c>
      <c r="J31" s="122">
        <v>98.7</v>
      </c>
      <c r="K31" s="122">
        <v>98.3</v>
      </c>
      <c r="L31" s="122">
        <v>98.6</v>
      </c>
      <c r="M31" s="123">
        <v>98.6</v>
      </c>
    </row>
    <row r="32" spans="1:13" x14ac:dyDescent="0.15">
      <c r="A32" s="5"/>
      <c r="B32" s="98"/>
      <c r="C32" s="105"/>
      <c r="D32" s="100"/>
      <c r="E32" s="105"/>
      <c r="F32" s="106" t="s">
        <v>21</v>
      </c>
      <c r="G32" s="124"/>
      <c r="H32" s="125">
        <v>12083</v>
      </c>
      <c r="I32" s="125">
        <v>10647</v>
      </c>
      <c r="J32" s="125">
        <v>10281</v>
      </c>
      <c r="K32" s="125">
        <v>11718</v>
      </c>
      <c r="L32" s="125">
        <v>10980</v>
      </c>
      <c r="M32" s="130">
        <v>10331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26">
        <f t="shared" ref="G33:M33" si="4">G29/G$4</f>
        <v>0</v>
      </c>
      <c r="H33" s="127">
        <f t="shared" si="4"/>
        <v>2.8909273686855994</v>
      </c>
      <c r="I33" s="127">
        <f t="shared" si="4"/>
        <v>2.8997756170531042</v>
      </c>
      <c r="J33" s="127">
        <f t="shared" si="4"/>
        <v>2.7421778763242179</v>
      </c>
      <c r="K33" s="127">
        <f t="shared" si="4"/>
        <v>2.7087053571428572</v>
      </c>
      <c r="L33" s="127">
        <f t="shared" si="4"/>
        <v>1.9762519790017499</v>
      </c>
      <c r="M33" s="128">
        <f t="shared" si="4"/>
        <v>2.0303605313092978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3120</v>
      </c>
      <c r="I34" s="115">
        <v>3840</v>
      </c>
      <c r="J34" s="115">
        <v>4220</v>
      </c>
      <c r="K34" s="115">
        <v>4360</v>
      </c>
      <c r="L34" s="115">
        <v>4390</v>
      </c>
      <c r="M34" s="116">
        <v>4390</v>
      </c>
    </row>
    <row r="35" spans="1:13" x14ac:dyDescent="0.15">
      <c r="A35" s="5"/>
      <c r="B35" s="90" t="s">
        <v>149</v>
      </c>
      <c r="C35" s="91"/>
      <c r="D35" s="92"/>
      <c r="E35" s="93"/>
      <c r="F35" s="94" t="s">
        <v>10</v>
      </c>
      <c r="G35" s="95"/>
      <c r="H35" s="96">
        <v>23945</v>
      </c>
      <c r="I35" s="96">
        <v>24116</v>
      </c>
      <c r="J35" s="96">
        <v>23073</v>
      </c>
      <c r="K35" s="96">
        <v>22707</v>
      </c>
      <c r="L35" s="96">
        <v>24460</v>
      </c>
      <c r="M35" s="97">
        <v>23481</v>
      </c>
    </row>
    <row r="36" spans="1:13" x14ac:dyDescent="0.15">
      <c r="A36" s="5"/>
      <c r="B36" s="98" t="s">
        <v>0</v>
      </c>
      <c r="C36" s="99" t="s">
        <v>155</v>
      </c>
      <c r="D36" s="100"/>
      <c r="E36" s="117" t="s">
        <v>51</v>
      </c>
      <c r="F36" s="101" t="s">
        <v>2</v>
      </c>
      <c r="G36" s="102"/>
      <c r="H36" s="103">
        <v>3.12</v>
      </c>
      <c r="I36" s="103">
        <v>3.22</v>
      </c>
      <c r="J36" s="103">
        <v>3.27</v>
      </c>
      <c r="K36" s="103">
        <v>3.31</v>
      </c>
      <c r="L36" s="103">
        <v>3.01</v>
      </c>
      <c r="M36" s="104">
        <v>3.02</v>
      </c>
    </row>
    <row r="37" spans="1:13" x14ac:dyDescent="0.15">
      <c r="A37" s="5"/>
      <c r="B37" s="98" t="s">
        <v>1</v>
      </c>
      <c r="C37" s="105">
        <v>4960</v>
      </c>
      <c r="D37" s="100" t="s">
        <v>15</v>
      </c>
      <c r="E37" s="105">
        <v>7240</v>
      </c>
      <c r="F37" s="101" t="s">
        <v>3</v>
      </c>
      <c r="G37" s="102"/>
      <c r="H37" s="103">
        <v>98.4</v>
      </c>
      <c r="I37" s="103">
        <v>98</v>
      </c>
      <c r="J37" s="103">
        <v>98.4</v>
      </c>
      <c r="K37" s="103">
        <v>98.1</v>
      </c>
      <c r="L37" s="103">
        <v>98.2</v>
      </c>
      <c r="M37" s="104">
        <v>98.2</v>
      </c>
    </row>
    <row r="38" spans="1:13" x14ac:dyDescent="0.15">
      <c r="A38" s="5"/>
      <c r="B38" s="98"/>
      <c r="C38" s="105"/>
      <c r="D38" s="100"/>
      <c r="E38" s="105"/>
      <c r="F38" s="106" t="s">
        <v>20</v>
      </c>
      <c r="G38" s="107"/>
      <c r="H38" s="108">
        <v>12427</v>
      </c>
      <c r="I38" s="108">
        <v>14471</v>
      </c>
      <c r="J38" s="108">
        <v>12167</v>
      </c>
      <c r="K38" s="108">
        <v>13333</v>
      </c>
      <c r="L38" s="108">
        <v>13610</v>
      </c>
      <c r="M38" s="129">
        <v>12718</v>
      </c>
    </row>
    <row r="39" spans="1:13" x14ac:dyDescent="0.15">
      <c r="A39" s="5"/>
      <c r="B39" s="98"/>
      <c r="C39" s="105"/>
      <c r="D39" s="100"/>
      <c r="E39" s="105"/>
      <c r="F39" s="106" t="s">
        <v>28</v>
      </c>
      <c r="G39" s="110">
        <f t="shared" ref="G39:M39" si="5">G35/G$4</f>
        <v>0</v>
      </c>
      <c r="H39" s="111">
        <f t="shared" si="5"/>
        <v>3.0089218396582056</v>
      </c>
      <c r="I39" s="111">
        <f t="shared" si="5"/>
        <v>3.0062328596360008</v>
      </c>
      <c r="J39" s="111">
        <f t="shared" si="5"/>
        <v>2.8422025129342203</v>
      </c>
      <c r="K39" s="111">
        <f t="shared" si="5"/>
        <v>2.8158482142857144</v>
      </c>
      <c r="L39" s="111">
        <f t="shared" si="5"/>
        <v>2.0381634863761353</v>
      </c>
      <c r="M39" s="112">
        <f t="shared" si="5"/>
        <v>2.1217132014095963</v>
      </c>
    </row>
    <row r="40" spans="1:13" ht="16.5" thickBot="1" x14ac:dyDescent="0.2">
      <c r="A40" s="5"/>
      <c r="B40" s="98"/>
      <c r="C40" s="105"/>
      <c r="D40" s="100"/>
      <c r="E40" s="105"/>
      <c r="F40" s="113" t="s">
        <v>22</v>
      </c>
      <c r="G40" s="114"/>
      <c r="H40" s="115">
        <v>4960</v>
      </c>
      <c r="I40" s="115">
        <v>6220</v>
      </c>
      <c r="J40" s="115">
        <v>6930</v>
      </c>
      <c r="K40" s="115">
        <v>7200</v>
      </c>
      <c r="L40" s="115">
        <v>7240</v>
      </c>
      <c r="M40" s="116">
        <v>7240</v>
      </c>
    </row>
    <row r="41" spans="1:13" x14ac:dyDescent="0.15">
      <c r="A41" s="5"/>
      <c r="B41" s="16" t="s">
        <v>145</v>
      </c>
      <c r="C41" s="17"/>
      <c r="D41" s="18"/>
      <c r="E41" s="19"/>
      <c r="F41" s="20" t="s">
        <v>10</v>
      </c>
      <c r="G41" s="21">
        <v>15156</v>
      </c>
      <c r="H41" s="22">
        <v>13200</v>
      </c>
      <c r="I41" s="22">
        <v>12836</v>
      </c>
      <c r="J41" s="22">
        <v>12152</v>
      </c>
      <c r="K41" s="22">
        <v>12640</v>
      </c>
      <c r="L41" s="22">
        <v>18759</v>
      </c>
      <c r="M41" s="23">
        <v>17117</v>
      </c>
    </row>
    <row r="42" spans="1:13" x14ac:dyDescent="0.15">
      <c r="A42" s="5"/>
      <c r="B42" s="24" t="s">
        <v>0</v>
      </c>
      <c r="C42" s="25">
        <v>46027</v>
      </c>
      <c r="D42" s="26"/>
      <c r="E42" s="27"/>
      <c r="F42" s="28" t="s">
        <v>2</v>
      </c>
      <c r="G42" s="29">
        <v>3.51</v>
      </c>
      <c r="H42" s="30">
        <v>3.65</v>
      </c>
      <c r="I42" s="30">
        <v>3.72</v>
      </c>
      <c r="J42" s="30">
        <v>3.66</v>
      </c>
      <c r="K42" s="30">
        <v>3.66</v>
      </c>
      <c r="L42" s="30">
        <v>3.25</v>
      </c>
      <c r="M42" s="31">
        <v>3.33</v>
      </c>
    </row>
    <row r="43" spans="1:13" x14ac:dyDescent="0.15">
      <c r="A43" s="5"/>
      <c r="B43" s="24" t="s">
        <v>1</v>
      </c>
      <c r="C43" s="32">
        <v>21530</v>
      </c>
      <c r="D43" s="26" t="s">
        <v>15</v>
      </c>
      <c r="E43" s="32">
        <v>23200</v>
      </c>
      <c r="F43" s="28" t="s">
        <v>3</v>
      </c>
      <c r="G43" s="29">
        <v>99.6</v>
      </c>
      <c r="H43" s="30">
        <v>99.3</v>
      </c>
      <c r="I43" s="30">
        <v>98.6</v>
      </c>
      <c r="J43" s="30">
        <v>99.2</v>
      </c>
      <c r="K43" s="30">
        <v>99.4</v>
      </c>
      <c r="L43" s="30">
        <v>99.8</v>
      </c>
      <c r="M43" s="31">
        <v>99.5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4667</v>
      </c>
      <c r="H44" s="70">
        <v>4892</v>
      </c>
      <c r="I44" s="70">
        <v>6670</v>
      </c>
      <c r="J44" s="70">
        <v>4622</v>
      </c>
      <c r="K44" s="70">
        <v>4242</v>
      </c>
      <c r="L44" s="70">
        <v>4679</v>
      </c>
      <c r="M44" s="86">
        <v>5475</v>
      </c>
    </row>
    <row r="45" spans="1:13" x14ac:dyDescent="0.15">
      <c r="A45" s="5"/>
      <c r="B45" s="24"/>
      <c r="C45" s="32"/>
      <c r="D45" s="26"/>
      <c r="E45" s="32"/>
      <c r="F45" s="56" t="s">
        <v>29</v>
      </c>
      <c r="G45" s="74">
        <f>G41/G$4</f>
        <v>1.7774129236542746</v>
      </c>
      <c r="H45" s="75">
        <f t="shared" ref="H45:M45" si="6">H41/H$4</f>
        <v>1.6587082181452626</v>
      </c>
      <c r="I45" s="75">
        <f t="shared" si="6"/>
        <v>1.600099725754176</v>
      </c>
      <c r="J45" s="75">
        <f t="shared" si="6"/>
        <v>1.496920423749692</v>
      </c>
      <c r="K45" s="75">
        <f t="shared" si="6"/>
        <v>1.5674603174603174</v>
      </c>
      <c r="L45" s="75">
        <f t="shared" si="6"/>
        <v>1.5631197400216648</v>
      </c>
      <c r="M45" s="76">
        <f t="shared" si="6"/>
        <v>1.5466702810156321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21530</v>
      </c>
      <c r="H46" s="35">
        <v>21000</v>
      </c>
      <c r="I46" s="35">
        <v>21540</v>
      </c>
      <c r="J46" s="35">
        <v>22350</v>
      </c>
      <c r="K46" s="35">
        <v>23070</v>
      </c>
      <c r="L46" s="35">
        <v>23200</v>
      </c>
      <c r="M46" s="36">
        <v>23200</v>
      </c>
    </row>
    <row r="47" spans="1:13" x14ac:dyDescent="0.15">
      <c r="A47" s="5"/>
      <c r="B47" s="37" t="s">
        <v>146</v>
      </c>
      <c r="C47" s="38"/>
      <c r="D47" s="39"/>
      <c r="E47" s="40"/>
      <c r="F47" s="41" t="s">
        <v>10</v>
      </c>
      <c r="G47" s="42">
        <v>12934</v>
      </c>
      <c r="H47" s="43">
        <v>10957</v>
      </c>
      <c r="I47" s="43">
        <v>10488</v>
      </c>
      <c r="J47" s="43">
        <v>9587</v>
      </c>
      <c r="K47" s="43">
        <v>9960</v>
      </c>
      <c r="L47" s="43">
        <v>15429</v>
      </c>
      <c r="M47" s="44">
        <v>14558</v>
      </c>
    </row>
    <row r="48" spans="1:13" x14ac:dyDescent="0.15">
      <c r="A48" s="5"/>
      <c r="B48" s="45" t="s">
        <v>0</v>
      </c>
      <c r="C48" s="3">
        <v>46027</v>
      </c>
      <c r="F48" s="46" t="s">
        <v>2</v>
      </c>
      <c r="G48" s="47">
        <v>3.51</v>
      </c>
      <c r="H48" s="48">
        <v>3.66</v>
      </c>
      <c r="I48" s="48">
        <v>3.74</v>
      </c>
      <c r="J48" s="48">
        <v>3.64</v>
      </c>
      <c r="K48" s="48">
        <v>3.63</v>
      </c>
      <c r="L48" s="48">
        <v>3.43</v>
      </c>
      <c r="M48" s="49">
        <v>3.45</v>
      </c>
    </row>
    <row r="49" spans="1:13" x14ac:dyDescent="0.15">
      <c r="A49" s="5"/>
      <c r="B49" s="45" t="s">
        <v>1</v>
      </c>
      <c r="C49" s="50">
        <v>7860</v>
      </c>
      <c r="D49" s="4" t="s">
        <v>15</v>
      </c>
      <c r="E49" s="50">
        <v>8420</v>
      </c>
      <c r="F49" s="46" t="s">
        <v>3</v>
      </c>
      <c r="G49" s="47">
        <v>99.5</v>
      </c>
      <c r="H49" s="48">
        <v>99</v>
      </c>
      <c r="I49" s="48">
        <v>98.3</v>
      </c>
      <c r="J49" s="48">
        <v>98.9</v>
      </c>
      <c r="K49" s="48">
        <v>99</v>
      </c>
      <c r="L49" s="48">
        <v>99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4200</v>
      </c>
      <c r="H50" s="71">
        <v>4464</v>
      </c>
      <c r="I50" s="71">
        <v>5892</v>
      </c>
      <c r="J50" s="71">
        <v>4278</v>
      </c>
      <c r="K50" s="71">
        <v>4164</v>
      </c>
      <c r="L50" s="71">
        <v>6383</v>
      </c>
      <c r="M50" s="87">
        <v>7053</v>
      </c>
    </row>
    <row r="51" spans="1:13" x14ac:dyDescent="0.15">
      <c r="A51" s="5"/>
      <c r="B51" s="45"/>
      <c r="C51" s="50"/>
      <c r="E51" s="50"/>
      <c r="F51" s="55" t="s">
        <v>28</v>
      </c>
      <c r="G51" s="77">
        <f>G47/G$4</f>
        <v>1.5168288964465815</v>
      </c>
      <c r="H51" s="78">
        <f t="shared" ref="H51:M51" si="7">H47/H$4</f>
        <v>1.3768534807740638</v>
      </c>
      <c r="I51" s="78">
        <f t="shared" si="7"/>
        <v>1.3074046372475692</v>
      </c>
      <c r="J51" s="78">
        <f t="shared" si="7"/>
        <v>1.1809559004680956</v>
      </c>
      <c r="K51" s="78">
        <f t="shared" si="7"/>
        <v>1.2351190476190477</v>
      </c>
      <c r="L51" s="78">
        <f t="shared" si="7"/>
        <v>1.2856428630947421</v>
      </c>
      <c r="M51" s="79">
        <f t="shared" si="7"/>
        <v>1.3154423059546398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7860</v>
      </c>
      <c r="H52" s="53">
        <v>7620</v>
      </c>
      <c r="I52" s="53">
        <v>7820</v>
      </c>
      <c r="J52" s="53">
        <v>8100</v>
      </c>
      <c r="K52" s="53">
        <v>8350</v>
      </c>
      <c r="L52" s="53">
        <v>8410</v>
      </c>
      <c r="M52" s="54">
        <v>8420</v>
      </c>
    </row>
    <row r="53" spans="1:13" x14ac:dyDescent="0.15">
      <c r="A53" s="5"/>
      <c r="B53" s="16" t="s">
        <v>147</v>
      </c>
      <c r="C53" s="17"/>
      <c r="D53" s="18"/>
      <c r="E53" s="19"/>
      <c r="F53" s="20" t="s">
        <v>10</v>
      </c>
      <c r="G53" s="21">
        <v>12158</v>
      </c>
      <c r="H53" s="22">
        <v>10999</v>
      </c>
      <c r="I53" s="22">
        <v>11629</v>
      </c>
      <c r="J53" s="22">
        <v>11115</v>
      </c>
      <c r="K53" s="22">
        <v>11890</v>
      </c>
      <c r="L53" s="22">
        <v>16974</v>
      </c>
      <c r="M53" s="23">
        <v>15320</v>
      </c>
    </row>
    <row r="54" spans="1:13" x14ac:dyDescent="0.15">
      <c r="A54" s="5"/>
      <c r="B54" s="24" t="s">
        <v>0</v>
      </c>
      <c r="C54" s="25">
        <v>46027</v>
      </c>
      <c r="D54" s="26"/>
      <c r="E54" s="27"/>
      <c r="F54" s="28" t="s">
        <v>2</v>
      </c>
      <c r="G54" s="29">
        <v>1.84</v>
      </c>
      <c r="H54" s="30">
        <v>1.9</v>
      </c>
      <c r="I54" s="30">
        <v>1.86</v>
      </c>
      <c r="J54" s="30">
        <v>1.92</v>
      </c>
      <c r="K54" s="30">
        <v>1.91</v>
      </c>
      <c r="L54" s="30">
        <v>1.68</v>
      </c>
      <c r="M54" s="31">
        <v>1.73</v>
      </c>
    </row>
    <row r="55" spans="1:13" x14ac:dyDescent="0.15">
      <c r="A55" s="5"/>
      <c r="B55" s="24" t="s">
        <v>1</v>
      </c>
      <c r="C55" s="32">
        <v>3710</v>
      </c>
      <c r="D55" s="26" t="s">
        <v>15</v>
      </c>
      <c r="E55" s="32">
        <v>4060</v>
      </c>
      <c r="F55" s="28" t="s">
        <v>3</v>
      </c>
      <c r="G55" s="29">
        <v>99.7</v>
      </c>
      <c r="H55" s="30">
        <v>99.9</v>
      </c>
      <c r="I55" s="30">
        <v>100</v>
      </c>
      <c r="J55" s="30">
        <v>99.8</v>
      </c>
      <c r="K55" s="30">
        <v>99.6</v>
      </c>
      <c r="L55" s="30">
        <v>99.9</v>
      </c>
      <c r="M55" s="31">
        <v>99.6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2275</v>
      </c>
      <c r="H56" s="70">
        <v>1669</v>
      </c>
      <c r="I56" s="70">
        <v>1497</v>
      </c>
      <c r="J56" s="70">
        <v>1920</v>
      </c>
      <c r="K56" s="70">
        <v>2444</v>
      </c>
      <c r="L56" s="70">
        <v>2220</v>
      </c>
      <c r="M56" s="86">
        <v>3225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1.4258238536413745</v>
      </c>
      <c r="H57" s="81">
        <f t="shared" ref="H57:M57" si="8">H53/H$4</f>
        <v>1.3821311887408896</v>
      </c>
      <c r="I57" s="81">
        <f t="shared" si="8"/>
        <v>1.449638494141112</v>
      </c>
      <c r="J57" s="81">
        <f t="shared" si="8"/>
        <v>1.3691796008869179</v>
      </c>
      <c r="K57" s="81">
        <f t="shared" si="8"/>
        <v>1.4744543650793651</v>
      </c>
      <c r="L57" s="81">
        <f t="shared" si="8"/>
        <v>1.4143821348220982</v>
      </c>
      <c r="M57" s="82">
        <f t="shared" si="8"/>
        <v>1.3842956537453692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3710</v>
      </c>
      <c r="H58" s="35">
        <v>3540</v>
      </c>
      <c r="I58" s="35">
        <v>3820</v>
      </c>
      <c r="J58" s="35">
        <v>3880</v>
      </c>
      <c r="K58" s="35">
        <v>4030</v>
      </c>
      <c r="L58" s="35">
        <v>4080</v>
      </c>
      <c r="M58" s="36">
        <v>4060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7463</v>
      </c>
      <c r="H59" s="43">
        <v>6971</v>
      </c>
      <c r="I59" s="43">
        <v>6891</v>
      </c>
      <c r="J59" s="43">
        <v>6542</v>
      </c>
      <c r="K59" s="43">
        <v>6788</v>
      </c>
      <c r="L59" s="43">
        <v>10795</v>
      </c>
      <c r="M59" s="44">
        <v>10453</v>
      </c>
    </row>
    <row r="60" spans="1:13" x14ac:dyDescent="0.15">
      <c r="A60" s="5"/>
      <c r="B60" s="45" t="s">
        <v>0</v>
      </c>
      <c r="C60" s="3">
        <v>46013</v>
      </c>
      <c r="F60" s="46" t="s">
        <v>2</v>
      </c>
      <c r="G60" s="47">
        <v>4.2699999999999996</v>
      </c>
      <c r="H60" s="48">
        <v>4.3499999999999996</v>
      </c>
      <c r="I60" s="48">
        <v>4.32</v>
      </c>
      <c r="J60" s="48">
        <v>4.3499999999999996</v>
      </c>
      <c r="K60" s="48">
        <v>4.28</v>
      </c>
      <c r="L60" s="48">
        <v>4.12</v>
      </c>
      <c r="M60" s="49">
        <v>4.0999999999999996</v>
      </c>
    </row>
    <row r="61" spans="1:13" x14ac:dyDescent="0.15">
      <c r="A61" s="5"/>
      <c r="B61" s="45" t="s">
        <v>1</v>
      </c>
      <c r="C61" s="50">
        <v>11190</v>
      </c>
      <c r="D61" s="4" t="s">
        <v>15</v>
      </c>
      <c r="E61" s="50">
        <v>12260</v>
      </c>
      <c r="F61" s="46" t="s">
        <v>3</v>
      </c>
      <c r="G61" s="47">
        <v>99.8</v>
      </c>
      <c r="H61" s="48">
        <v>99.5</v>
      </c>
      <c r="I61" s="48">
        <v>99.6</v>
      </c>
      <c r="J61" s="48">
        <v>98.8</v>
      </c>
      <c r="K61" s="48">
        <v>99.7</v>
      </c>
      <c r="L61" s="48">
        <v>99.5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2074</v>
      </c>
      <c r="H62" s="71">
        <v>2453</v>
      </c>
      <c r="I62" s="71">
        <v>2217</v>
      </c>
      <c r="J62" s="71">
        <v>3129</v>
      </c>
      <c r="K62" s="71">
        <v>1985</v>
      </c>
      <c r="L62" s="71">
        <v>3758</v>
      </c>
      <c r="M62" s="87">
        <v>4357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0.87521988976193266</v>
      </c>
      <c r="H63" s="84">
        <f t="shared" ref="H63:M63" si="9">H59/H$4</f>
        <v>0.87597386277959288</v>
      </c>
      <c r="I63" s="84">
        <f t="shared" si="9"/>
        <v>0.85901271503365739</v>
      </c>
      <c r="J63" s="84">
        <f t="shared" si="9"/>
        <v>0.80586351318058635</v>
      </c>
      <c r="K63" s="84">
        <f t="shared" si="9"/>
        <v>0.84176587301587302</v>
      </c>
      <c r="L63" s="84">
        <f t="shared" si="9"/>
        <v>0.89950837430214148</v>
      </c>
      <c r="M63" s="85">
        <f t="shared" si="9"/>
        <v>0.94451974338122346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11190</v>
      </c>
      <c r="H64" s="53">
        <v>10740</v>
      </c>
      <c r="I64" s="53">
        <v>11280</v>
      </c>
      <c r="J64" s="53">
        <v>11720</v>
      </c>
      <c r="K64" s="53">
        <v>12140</v>
      </c>
      <c r="L64" s="53">
        <v>12250</v>
      </c>
      <c r="M64" s="54">
        <v>12260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8661</v>
      </c>
      <c r="H65" s="22">
        <v>7194</v>
      </c>
      <c r="I65" s="22">
        <v>6981</v>
      </c>
      <c r="J65" s="22">
        <v>6549</v>
      </c>
      <c r="K65" s="22">
        <v>6663</v>
      </c>
      <c r="L65" s="22">
        <v>11253</v>
      </c>
      <c r="M65" s="23">
        <v>10415</v>
      </c>
    </row>
    <row r="66" spans="1:13" x14ac:dyDescent="0.15">
      <c r="A66" s="5"/>
      <c r="B66" s="24" t="s">
        <v>0</v>
      </c>
      <c r="C66" s="25">
        <v>46013</v>
      </c>
      <c r="D66" s="26"/>
      <c r="E66" s="27"/>
      <c r="F66" s="28" t="s">
        <v>2</v>
      </c>
      <c r="G66" s="29">
        <v>3.24</v>
      </c>
      <c r="H66" s="30">
        <v>3.41</v>
      </c>
      <c r="I66" s="30">
        <v>3.41</v>
      </c>
      <c r="J66" s="30">
        <v>3.34</v>
      </c>
      <c r="K66" s="30">
        <v>3.38</v>
      </c>
      <c r="L66" s="30">
        <v>3.06</v>
      </c>
      <c r="M66" s="31">
        <v>3.06</v>
      </c>
    </row>
    <row r="67" spans="1:13" x14ac:dyDescent="0.15">
      <c r="A67" s="5"/>
      <c r="B67" s="24" t="s">
        <v>1</v>
      </c>
      <c r="C67" s="32">
        <v>5150</v>
      </c>
      <c r="D67" s="26" t="s">
        <v>15</v>
      </c>
      <c r="E67" s="32">
        <v>5410</v>
      </c>
      <c r="F67" s="28" t="s">
        <v>3</v>
      </c>
      <c r="G67" s="29">
        <v>97.9</v>
      </c>
      <c r="H67" s="30">
        <v>97.6</v>
      </c>
      <c r="I67" s="30">
        <v>97.9</v>
      </c>
      <c r="J67" s="30">
        <v>98.1</v>
      </c>
      <c r="K67" s="30">
        <v>97.7</v>
      </c>
      <c r="L67" s="30">
        <v>98.2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5242</v>
      </c>
      <c r="H68" s="70">
        <v>4954</v>
      </c>
      <c r="I68" s="70">
        <v>4290</v>
      </c>
      <c r="J68" s="70">
        <v>3774</v>
      </c>
      <c r="K68" s="70">
        <v>4469</v>
      </c>
      <c r="L68" s="70">
        <v>6090</v>
      </c>
      <c r="M68" s="86">
        <v>5731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1.0157147883194559</v>
      </c>
      <c r="H69" s="81">
        <f t="shared" ref="H69:M69" si="10">H65/H$4</f>
        <v>0.90399597888916816</v>
      </c>
      <c r="I69" s="81">
        <f t="shared" si="10"/>
        <v>0.87023186237845929</v>
      </c>
      <c r="J69" s="81">
        <f t="shared" si="10"/>
        <v>0.80672579453067261</v>
      </c>
      <c r="K69" s="81">
        <f t="shared" si="10"/>
        <v>0.82626488095238093</v>
      </c>
      <c r="L69" s="81">
        <f t="shared" si="10"/>
        <v>0.93767186067827679</v>
      </c>
      <c r="M69" s="82">
        <f t="shared" si="10"/>
        <v>0.94108611186410052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5150</v>
      </c>
      <c r="H70" s="35">
        <v>4930</v>
      </c>
      <c r="I70" s="35">
        <v>4970</v>
      </c>
      <c r="J70" s="35">
        <v>5180</v>
      </c>
      <c r="K70" s="35">
        <v>5320</v>
      </c>
      <c r="L70" s="35">
        <v>5410</v>
      </c>
      <c r="M70" s="36">
        <v>5410</v>
      </c>
    </row>
    <row r="71" spans="1:13" x14ac:dyDescent="0.15">
      <c r="A71" s="5"/>
      <c r="B71" s="37" t="s">
        <v>142</v>
      </c>
      <c r="C71" s="38"/>
      <c r="D71" s="39"/>
      <c r="E71" s="40"/>
      <c r="F71" s="41" t="s">
        <v>10</v>
      </c>
      <c r="G71" s="42">
        <v>11410</v>
      </c>
      <c r="H71" s="43">
        <v>9784</v>
      </c>
      <c r="I71" s="43">
        <v>9723</v>
      </c>
      <c r="J71" s="43">
        <v>9021</v>
      </c>
      <c r="K71" s="43">
        <v>9242</v>
      </c>
      <c r="L71" s="43">
        <v>14507</v>
      </c>
      <c r="M71" s="44">
        <v>13463</v>
      </c>
    </row>
    <row r="72" spans="1:13" x14ac:dyDescent="0.15">
      <c r="A72" s="5"/>
      <c r="B72" s="45" t="s">
        <v>0</v>
      </c>
      <c r="C72" s="3">
        <v>46013</v>
      </c>
      <c r="F72" s="46" t="s">
        <v>2</v>
      </c>
      <c r="G72" s="47">
        <v>3.48</v>
      </c>
      <c r="H72" s="48">
        <v>3.6</v>
      </c>
      <c r="I72" s="48">
        <v>3.53</v>
      </c>
      <c r="J72" s="48">
        <v>3.54</v>
      </c>
      <c r="K72" s="48">
        <v>3.54</v>
      </c>
      <c r="L72" s="48">
        <v>3.26</v>
      </c>
      <c r="M72" s="49">
        <v>3.36</v>
      </c>
    </row>
    <row r="73" spans="1:13" x14ac:dyDescent="0.15">
      <c r="A73" s="5"/>
      <c r="B73" s="45" t="s">
        <v>1</v>
      </c>
      <c r="C73" s="50">
        <v>2350</v>
      </c>
      <c r="D73" s="4" t="s">
        <v>15</v>
      </c>
      <c r="E73" s="50">
        <v>2510</v>
      </c>
      <c r="F73" s="46" t="s">
        <v>3</v>
      </c>
      <c r="G73" s="47">
        <v>98.8</v>
      </c>
      <c r="H73" s="48">
        <v>98.2</v>
      </c>
      <c r="I73" s="48">
        <v>98.6</v>
      </c>
      <c r="J73" s="48">
        <v>98.5</v>
      </c>
      <c r="K73" s="48">
        <v>98.7</v>
      </c>
      <c r="L73" s="48">
        <v>98.2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5177</v>
      </c>
      <c r="H74" s="71">
        <v>5522</v>
      </c>
      <c r="I74" s="71">
        <v>4805</v>
      </c>
      <c r="J74" s="71">
        <v>4492</v>
      </c>
      <c r="K74" s="71">
        <v>4340</v>
      </c>
      <c r="L74" s="71">
        <v>8076</v>
      </c>
      <c r="M74" s="87">
        <v>8341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1.3381024979476956</v>
      </c>
      <c r="H75" s="84">
        <f t="shared" ref="H75:M75" si="11">H71/H$4</f>
        <v>1.229454636843428</v>
      </c>
      <c r="I75" s="84">
        <f t="shared" si="11"/>
        <v>1.212041884816754</v>
      </c>
      <c r="J75" s="84">
        <f t="shared" si="11"/>
        <v>1.1112342941611235</v>
      </c>
      <c r="K75" s="84">
        <f t="shared" si="11"/>
        <v>1.1460813492063493</v>
      </c>
      <c r="L75" s="84">
        <f t="shared" si="11"/>
        <v>1.2088159320056662</v>
      </c>
      <c r="M75" s="85">
        <f t="shared" si="11"/>
        <v>1.2164995030270171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2350</v>
      </c>
      <c r="H76" s="53">
        <v>2260</v>
      </c>
      <c r="I76" s="53">
        <v>2300</v>
      </c>
      <c r="J76" s="53">
        <v>2370</v>
      </c>
      <c r="K76" s="53">
        <v>2480</v>
      </c>
      <c r="L76" s="53">
        <v>2530</v>
      </c>
      <c r="M76" s="54">
        <v>2510</v>
      </c>
    </row>
    <row r="77" spans="1:13" x14ac:dyDescent="0.15">
      <c r="A77" s="5"/>
      <c r="B77" s="16" t="s">
        <v>143</v>
      </c>
      <c r="C77" s="17"/>
      <c r="D77" s="18"/>
      <c r="E77" s="19"/>
      <c r="F77" s="20" t="s">
        <v>10</v>
      </c>
      <c r="G77" s="21">
        <v>11992</v>
      </c>
      <c r="H77" s="22">
        <v>10556</v>
      </c>
      <c r="I77" s="22">
        <v>10486</v>
      </c>
      <c r="J77" s="22">
        <v>10294</v>
      </c>
      <c r="K77" s="22">
        <v>10271</v>
      </c>
      <c r="L77" s="22">
        <v>14263</v>
      </c>
      <c r="M77" s="23">
        <v>13028</v>
      </c>
    </row>
    <row r="78" spans="1:13" x14ac:dyDescent="0.15">
      <c r="A78" s="5"/>
      <c r="B78" s="24" t="s">
        <v>0</v>
      </c>
      <c r="C78" s="25">
        <v>46013</v>
      </c>
      <c r="D78" s="26"/>
      <c r="E78" s="27"/>
      <c r="F78" s="28" t="s">
        <v>2</v>
      </c>
      <c r="G78" s="29">
        <v>2.04</v>
      </c>
      <c r="H78" s="30">
        <v>2.06</v>
      </c>
      <c r="I78" s="30">
        <v>2.15</v>
      </c>
      <c r="J78" s="30">
        <v>2.13</v>
      </c>
      <c r="K78" s="30">
        <v>2.17</v>
      </c>
      <c r="L78" s="30">
        <v>1.9</v>
      </c>
      <c r="M78" s="31">
        <v>1.84</v>
      </c>
    </row>
    <row r="79" spans="1:13" x14ac:dyDescent="0.15">
      <c r="A79" s="5"/>
      <c r="B79" s="24" t="s">
        <v>1</v>
      </c>
      <c r="C79" s="32">
        <v>1010</v>
      </c>
      <c r="D79" s="26" t="s">
        <v>15</v>
      </c>
      <c r="E79" s="32">
        <v>1060</v>
      </c>
      <c r="F79" s="28" t="s">
        <v>3</v>
      </c>
      <c r="G79" s="29">
        <v>99</v>
      </c>
      <c r="H79" s="30">
        <v>99.4</v>
      </c>
      <c r="I79" s="30">
        <v>99.1</v>
      </c>
      <c r="J79" s="30">
        <v>99.4</v>
      </c>
      <c r="K79" s="30">
        <v>98.9</v>
      </c>
      <c r="L79" s="30">
        <v>99.1</v>
      </c>
      <c r="M79" s="31">
        <v>99.6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3776</v>
      </c>
      <c r="H80" s="70">
        <v>2548</v>
      </c>
      <c r="I80" s="70">
        <v>3254</v>
      </c>
      <c r="J80" s="70">
        <v>2451</v>
      </c>
      <c r="K80" s="70">
        <v>3481</v>
      </c>
      <c r="L80" s="70">
        <v>4247</v>
      </c>
      <c r="M80" s="86">
        <v>2434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1.4063562800516007</v>
      </c>
      <c r="H81" s="81">
        <f t="shared" ref="H81:M81" si="12">H77/H$4</f>
        <v>1.3264639356622268</v>
      </c>
      <c r="I81" s="81">
        <f t="shared" si="12"/>
        <v>1.3071553228621291</v>
      </c>
      <c r="J81" s="81">
        <f t="shared" si="12"/>
        <v>1.2680463168268046</v>
      </c>
      <c r="K81" s="81">
        <f t="shared" si="12"/>
        <v>1.2736855158730158</v>
      </c>
      <c r="L81" s="81">
        <f t="shared" si="12"/>
        <v>1.1884842929755854</v>
      </c>
      <c r="M81" s="82">
        <f t="shared" si="12"/>
        <v>1.1771934580283727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1010</v>
      </c>
      <c r="H82" s="35">
        <v>970</v>
      </c>
      <c r="I82" s="35">
        <v>1000</v>
      </c>
      <c r="J82" s="35">
        <v>1000</v>
      </c>
      <c r="K82" s="35">
        <v>1050</v>
      </c>
      <c r="L82" s="35">
        <v>1070</v>
      </c>
      <c r="M82" s="36">
        <v>1060</v>
      </c>
    </row>
    <row r="83" spans="1:13" x14ac:dyDescent="0.15">
      <c r="A83" s="5"/>
      <c r="B83" s="37" t="s">
        <v>136</v>
      </c>
      <c r="C83" s="38"/>
      <c r="D83" s="39"/>
      <c r="E83" s="40"/>
      <c r="F83" s="41" t="s">
        <v>10</v>
      </c>
      <c r="G83" s="42">
        <v>13261</v>
      </c>
      <c r="H83" s="43">
        <v>11337</v>
      </c>
      <c r="I83" s="43">
        <v>10835</v>
      </c>
      <c r="J83" s="43">
        <v>10142</v>
      </c>
      <c r="K83" s="43">
        <v>10394</v>
      </c>
      <c r="L83" s="43">
        <v>16506</v>
      </c>
      <c r="M83" s="44">
        <v>15288</v>
      </c>
    </row>
    <row r="84" spans="1:13" x14ac:dyDescent="0.15">
      <c r="A84" s="5"/>
      <c r="B84" s="45" t="s">
        <v>0</v>
      </c>
      <c r="C84" s="3">
        <v>45999</v>
      </c>
      <c r="F84" s="46" t="s">
        <v>2</v>
      </c>
      <c r="G84" s="47">
        <v>3.05</v>
      </c>
      <c r="H84" s="48">
        <v>3.19</v>
      </c>
      <c r="I84" s="48">
        <v>3.28</v>
      </c>
      <c r="J84" s="48">
        <v>3.26</v>
      </c>
      <c r="K84" s="48">
        <v>3.29</v>
      </c>
      <c r="L84" s="48">
        <v>2.91</v>
      </c>
      <c r="M84" s="49">
        <v>2.93</v>
      </c>
    </row>
    <row r="85" spans="1:13" x14ac:dyDescent="0.15">
      <c r="A85" s="5"/>
      <c r="B85" s="45" t="s">
        <v>1</v>
      </c>
      <c r="C85" s="50">
        <v>6170</v>
      </c>
      <c r="D85" s="4" t="s">
        <v>15</v>
      </c>
      <c r="E85" s="50">
        <v>6650</v>
      </c>
      <c r="F85" s="46" t="s">
        <v>3</v>
      </c>
      <c r="G85" s="47">
        <v>99.7</v>
      </c>
      <c r="H85" s="48">
        <v>99</v>
      </c>
      <c r="I85" s="48">
        <v>98.7</v>
      </c>
      <c r="J85" s="48">
        <v>98.9</v>
      </c>
      <c r="K85" s="48">
        <v>98.9</v>
      </c>
      <c r="L85" s="48">
        <v>99.5</v>
      </c>
      <c r="M85" s="49">
        <v>99.4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3319</v>
      </c>
      <c r="H86" s="71">
        <v>4453</v>
      </c>
      <c r="I86" s="71">
        <v>5082</v>
      </c>
      <c r="J86" s="71">
        <v>4212</v>
      </c>
      <c r="K86" s="71">
        <v>4338</v>
      </c>
      <c r="L86" s="71">
        <v>4765</v>
      </c>
      <c r="M86" s="87">
        <v>4723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1.5551776709276417</v>
      </c>
      <c r="H87" s="84">
        <f t="shared" ref="H87:M87" si="13">H83/H$4</f>
        <v>1.424604171902488</v>
      </c>
      <c r="I87" s="84">
        <f t="shared" si="13"/>
        <v>1.3506606831214161</v>
      </c>
      <c r="J87" s="84">
        <f t="shared" si="13"/>
        <v>1.2493224932249323</v>
      </c>
      <c r="K87" s="84">
        <f t="shared" si="13"/>
        <v>1.2889384920634921</v>
      </c>
      <c r="L87" s="84">
        <f t="shared" si="13"/>
        <v>1.3753853845512873</v>
      </c>
      <c r="M87" s="85">
        <f t="shared" si="13"/>
        <v>1.381404174573055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6170</v>
      </c>
      <c r="H88" s="53">
        <v>6080</v>
      </c>
      <c r="I88" s="53">
        <v>6170</v>
      </c>
      <c r="J88" s="53">
        <v>6410</v>
      </c>
      <c r="K88" s="53">
        <v>6600</v>
      </c>
      <c r="L88" s="53">
        <v>6660</v>
      </c>
      <c r="M88" s="54">
        <v>6650</v>
      </c>
    </row>
    <row r="89" spans="1:13" x14ac:dyDescent="0.15">
      <c r="A89" s="5"/>
      <c r="B89" s="16" t="s">
        <v>137</v>
      </c>
      <c r="C89" s="17"/>
      <c r="D89" s="18"/>
      <c r="E89" s="19"/>
      <c r="F89" s="20" t="s">
        <v>10</v>
      </c>
      <c r="G89" s="21">
        <v>9221</v>
      </c>
      <c r="H89" s="22">
        <v>7352</v>
      </c>
      <c r="I89" s="22">
        <v>7279</v>
      </c>
      <c r="J89" s="22">
        <v>6617</v>
      </c>
      <c r="K89" s="22">
        <v>7175</v>
      </c>
      <c r="L89" s="22">
        <v>12346</v>
      </c>
      <c r="M89" s="23">
        <v>10803</v>
      </c>
    </row>
    <row r="90" spans="1:13" x14ac:dyDescent="0.15">
      <c r="A90" s="5"/>
      <c r="B90" s="24" t="s">
        <v>0</v>
      </c>
      <c r="C90" s="25">
        <v>45999</v>
      </c>
      <c r="D90" s="26"/>
      <c r="E90" s="27"/>
      <c r="F90" s="28" t="s">
        <v>2</v>
      </c>
      <c r="G90" s="29">
        <v>4.0199999999999996</v>
      </c>
      <c r="H90" s="30">
        <v>4.1900000000000004</v>
      </c>
      <c r="I90" s="30">
        <v>4.37</v>
      </c>
      <c r="J90" s="30">
        <v>4.33</v>
      </c>
      <c r="K90" s="30">
        <v>4.1500000000000004</v>
      </c>
      <c r="L90" s="30">
        <v>3.83</v>
      </c>
      <c r="M90" s="31">
        <v>4.03</v>
      </c>
    </row>
    <row r="91" spans="1:13" x14ac:dyDescent="0.15">
      <c r="A91" s="5"/>
      <c r="B91" s="24" t="s">
        <v>1</v>
      </c>
      <c r="C91" s="32">
        <v>880</v>
      </c>
      <c r="D91" s="26" t="s">
        <v>15</v>
      </c>
      <c r="E91" s="32">
        <v>920</v>
      </c>
      <c r="F91" s="28" t="s">
        <v>3</v>
      </c>
      <c r="G91" s="29">
        <v>98.4</v>
      </c>
      <c r="H91" s="30">
        <v>98.7</v>
      </c>
      <c r="I91" s="30">
        <v>97.2</v>
      </c>
      <c r="J91" s="30">
        <v>98.8</v>
      </c>
      <c r="K91" s="30">
        <v>99.3</v>
      </c>
      <c r="L91" s="30">
        <v>98</v>
      </c>
      <c r="M91" s="31">
        <v>96.5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5242</v>
      </c>
      <c r="H92" s="70">
        <v>3714</v>
      </c>
      <c r="I92" s="70">
        <v>5960</v>
      </c>
      <c r="J92" s="70">
        <v>3249</v>
      </c>
      <c r="K92" s="70">
        <v>2616</v>
      </c>
      <c r="L92" s="70">
        <v>7755</v>
      </c>
      <c r="M92" s="86">
        <v>10331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1.0813885305500175</v>
      </c>
      <c r="H93" s="81">
        <f t="shared" ref="H93:M93" si="14">H89/H$4</f>
        <v>0.92385021362151298</v>
      </c>
      <c r="I93" s="81">
        <f t="shared" si="14"/>
        <v>0.90737970580902516</v>
      </c>
      <c r="J93" s="81">
        <f t="shared" si="14"/>
        <v>0.81510224193151026</v>
      </c>
      <c r="K93" s="81">
        <f t="shared" si="14"/>
        <v>0.88975694444444442</v>
      </c>
      <c r="L93" s="81">
        <f t="shared" si="14"/>
        <v>1.0287476043663029</v>
      </c>
      <c r="M93" s="82">
        <f t="shared" si="14"/>
        <v>0.97614529682840878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880</v>
      </c>
      <c r="H94" s="35">
        <v>850</v>
      </c>
      <c r="I94" s="35">
        <v>850</v>
      </c>
      <c r="J94" s="35">
        <v>880</v>
      </c>
      <c r="K94" s="35">
        <v>900</v>
      </c>
      <c r="L94" s="35">
        <v>920</v>
      </c>
      <c r="M94" s="36">
        <v>920</v>
      </c>
    </row>
    <row r="95" spans="1:13" x14ac:dyDescent="0.15">
      <c r="A95" s="5"/>
      <c r="B95" s="37" t="s">
        <v>138</v>
      </c>
      <c r="C95" s="38"/>
      <c r="D95" s="39"/>
      <c r="E95" s="40"/>
      <c r="F95" s="41" t="s">
        <v>10</v>
      </c>
      <c r="G95" s="42">
        <v>7581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45999</v>
      </c>
      <c r="F96" s="46" t="s">
        <v>2</v>
      </c>
      <c r="G96" s="47">
        <v>3.27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400</v>
      </c>
      <c r="D97" s="4" t="s">
        <v>15</v>
      </c>
      <c r="E97" s="50"/>
      <c r="F97" s="46" t="s">
        <v>3</v>
      </c>
      <c r="G97" s="47">
        <v>100.5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>
        <v>582</v>
      </c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0.88905828544622967</v>
      </c>
      <c r="H99" s="84">
        <f t="shared" ref="H99:M99" si="15">H95/H$4</f>
        <v>0</v>
      </c>
      <c r="I99" s="84">
        <f t="shared" si="15"/>
        <v>0</v>
      </c>
      <c r="J99" s="84">
        <f t="shared" si="15"/>
        <v>0</v>
      </c>
      <c r="K99" s="84">
        <f t="shared" si="15"/>
        <v>0</v>
      </c>
      <c r="L99" s="84">
        <f t="shared" si="15"/>
        <v>0</v>
      </c>
      <c r="M99" s="85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400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134</v>
      </c>
      <c r="C101" s="17"/>
      <c r="D101" s="18"/>
      <c r="E101" s="19"/>
      <c r="F101" s="20" t="s">
        <v>10</v>
      </c>
      <c r="G101" s="21">
        <v>5490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45992</v>
      </c>
      <c r="D102" s="26"/>
      <c r="E102" s="27"/>
      <c r="F102" s="28" t="s">
        <v>2</v>
      </c>
      <c r="G102" s="29">
        <v>3.76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970</v>
      </c>
      <c r="D103" s="26" t="s">
        <v>15</v>
      </c>
      <c r="E103" s="32"/>
      <c r="F103" s="28" t="s">
        <v>3</v>
      </c>
      <c r="G103" s="29">
        <v>99.2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2091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0.6438372229389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970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132</v>
      </c>
      <c r="C107" s="38"/>
      <c r="D107" s="39"/>
      <c r="E107" s="40"/>
      <c r="F107" s="41" t="s">
        <v>10</v>
      </c>
      <c r="G107" s="42">
        <v>5276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45978</v>
      </c>
      <c r="F108" s="46" t="s">
        <v>2</v>
      </c>
      <c r="G108" s="47">
        <v>3.55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2100</v>
      </c>
      <c r="D109" s="4" t="s">
        <v>15</v>
      </c>
      <c r="E109" s="50"/>
      <c r="F109" s="46" t="s">
        <v>3</v>
      </c>
      <c r="G109" s="47">
        <v>97.9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3272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0.61874047144364963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2100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128</v>
      </c>
      <c r="C113" s="17"/>
      <c r="D113" s="18"/>
      <c r="E113" s="19"/>
      <c r="F113" s="20" t="s">
        <v>10</v>
      </c>
      <c r="G113" s="21">
        <v>10319</v>
      </c>
      <c r="H113" s="22">
        <v>8142</v>
      </c>
      <c r="I113" s="22">
        <v>7982</v>
      </c>
      <c r="J113" s="22">
        <v>7854</v>
      </c>
      <c r="K113" s="22">
        <v>7723</v>
      </c>
      <c r="L113" s="22">
        <v>12839</v>
      </c>
      <c r="M113" s="23">
        <v>12019</v>
      </c>
    </row>
    <row r="114" spans="1:13" x14ac:dyDescent="0.15">
      <c r="A114" s="5"/>
      <c r="B114" s="24" t="s">
        <v>0</v>
      </c>
      <c r="C114" s="25">
        <v>45964</v>
      </c>
      <c r="D114" s="26"/>
      <c r="E114" s="27"/>
      <c r="F114" s="28" t="s">
        <v>2</v>
      </c>
      <c r="G114" s="29">
        <v>3.95</v>
      </c>
      <c r="H114" s="30">
        <v>4.16</v>
      </c>
      <c r="I114" s="30">
        <v>4.16</v>
      </c>
      <c r="J114" s="30">
        <v>4.05</v>
      </c>
      <c r="K114" s="30">
        <v>4.17</v>
      </c>
      <c r="L114" s="30">
        <v>3.81</v>
      </c>
      <c r="M114" s="31">
        <v>3.8</v>
      </c>
    </row>
    <row r="115" spans="1:13" x14ac:dyDescent="0.15">
      <c r="A115" s="5"/>
      <c r="B115" s="24" t="s">
        <v>1</v>
      </c>
      <c r="C115" s="32">
        <v>15180</v>
      </c>
      <c r="D115" s="26" t="s">
        <v>15</v>
      </c>
      <c r="E115" s="32">
        <v>16130</v>
      </c>
      <c r="F115" s="28" t="s">
        <v>3</v>
      </c>
      <c r="G115" s="29">
        <v>99.9</v>
      </c>
      <c r="H115" s="30">
        <v>99.5</v>
      </c>
      <c r="I115" s="30">
        <v>99.7</v>
      </c>
      <c r="J115" s="30">
        <v>100.2</v>
      </c>
      <c r="K115" s="30">
        <v>99.5</v>
      </c>
      <c r="L115" s="30">
        <v>99.3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2714</v>
      </c>
      <c r="H116" s="70">
        <v>2949</v>
      </c>
      <c r="I116" s="70">
        <v>2569</v>
      </c>
      <c r="J116" s="70">
        <v>1529</v>
      </c>
      <c r="K116" s="70">
        <v>2662</v>
      </c>
      <c r="L116" s="70">
        <v>4822</v>
      </c>
      <c r="M116" s="86">
        <v>5124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1.2101559751377975</v>
      </c>
      <c r="H117" s="81">
        <f t="shared" ref="H117:M117" si="18">H113/H$4</f>
        <v>1.023121387283237</v>
      </c>
      <c r="I117" s="81">
        <f t="shared" si="18"/>
        <v>0.99501371229119917</v>
      </c>
      <c r="J117" s="81">
        <f t="shared" si="18"/>
        <v>0.96747967479674801</v>
      </c>
      <c r="K117" s="81">
        <f t="shared" si="18"/>
        <v>0.95771329365079361</v>
      </c>
      <c r="L117" s="81">
        <f t="shared" si="18"/>
        <v>1.0698275143738021</v>
      </c>
      <c r="M117" s="82">
        <f t="shared" si="18"/>
        <v>1.086021505376344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15180</v>
      </c>
      <c r="H118" s="35">
        <v>14620</v>
      </c>
      <c r="I118" s="35">
        <v>14870</v>
      </c>
      <c r="J118" s="35">
        <v>15550</v>
      </c>
      <c r="K118" s="35">
        <v>16000</v>
      </c>
      <c r="L118" s="35">
        <v>16140</v>
      </c>
      <c r="M118" s="36">
        <v>16130</v>
      </c>
    </row>
    <row r="119" spans="1:13" x14ac:dyDescent="0.15">
      <c r="A119" s="5"/>
      <c r="B119" s="37" t="s">
        <v>129</v>
      </c>
      <c r="C119" s="38"/>
      <c r="D119" s="39"/>
      <c r="E119" s="40"/>
      <c r="F119" s="41" t="s">
        <v>10</v>
      </c>
      <c r="G119" s="42">
        <v>7788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45964</v>
      </c>
      <c r="F120" s="46" t="s">
        <v>2</v>
      </c>
      <c r="G120" s="47">
        <v>3.31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2200</v>
      </c>
      <c r="D121" s="4" t="s">
        <v>15</v>
      </c>
      <c r="E121" s="50"/>
      <c r="F121" s="46" t="s">
        <v>3</v>
      </c>
      <c r="G121" s="47">
        <v>99.2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89">
        <v>2747</v>
      </c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0.91333411516359797</v>
      </c>
      <c r="H123" s="84">
        <f t="shared" ref="H123:M123" si="19">H119/H$4</f>
        <v>0</v>
      </c>
      <c r="I123" s="84">
        <f t="shared" si="19"/>
        <v>0</v>
      </c>
      <c r="J123" s="84">
        <f t="shared" si="19"/>
        <v>0</v>
      </c>
      <c r="K123" s="84">
        <f t="shared" si="19"/>
        <v>0</v>
      </c>
      <c r="L123" s="84">
        <f t="shared" si="19"/>
        <v>0</v>
      </c>
      <c r="M123" s="85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2200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130</v>
      </c>
      <c r="C125" s="17"/>
      <c r="D125" s="18"/>
      <c r="E125" s="19"/>
      <c r="F125" s="20" t="s">
        <v>10</v>
      </c>
      <c r="G125" s="21">
        <v>3175</v>
      </c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>
        <v>45964</v>
      </c>
      <c r="D126" s="26"/>
      <c r="E126" s="27"/>
      <c r="F126" s="28" t="s">
        <v>2</v>
      </c>
      <c r="G126" s="29">
        <v>4.01</v>
      </c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>
        <v>1000</v>
      </c>
      <c r="D127" s="26" t="s">
        <v>15</v>
      </c>
      <c r="E127" s="32"/>
      <c r="F127" s="28" t="s">
        <v>3</v>
      </c>
      <c r="G127" s="29">
        <v>97.4</v>
      </c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2329</v>
      </c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0.37234666353934559</v>
      </c>
      <c r="H129" s="81">
        <f t="shared" ref="H129:M129" si="20">H125/H$4</f>
        <v>0</v>
      </c>
      <c r="I129" s="81">
        <f t="shared" si="20"/>
        <v>0</v>
      </c>
      <c r="J129" s="81">
        <f t="shared" si="20"/>
        <v>0</v>
      </c>
      <c r="K129" s="81">
        <f t="shared" si="20"/>
        <v>0</v>
      </c>
      <c r="L129" s="81">
        <f t="shared" si="20"/>
        <v>0</v>
      </c>
      <c r="M129" s="82">
        <f t="shared" si="20"/>
        <v>0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1000</v>
      </c>
      <c r="H130" s="35"/>
      <c r="I130" s="35"/>
      <c r="J130" s="35"/>
      <c r="K130" s="35"/>
      <c r="L130" s="35"/>
      <c r="M130" s="36"/>
    </row>
    <row r="131" spans="1:13" x14ac:dyDescent="0.15">
      <c r="A131" s="5"/>
      <c r="B131" s="37" t="s">
        <v>126</v>
      </c>
      <c r="C131" s="38"/>
      <c r="D131" s="39"/>
      <c r="E131" s="40"/>
      <c r="F131" s="41" t="s">
        <v>10</v>
      </c>
      <c r="G131" s="42">
        <v>10184</v>
      </c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C132" s="3">
        <v>45950</v>
      </c>
      <c r="F132" s="46" t="s">
        <v>2</v>
      </c>
      <c r="G132" s="47">
        <v>2.46</v>
      </c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>
        <v>1600</v>
      </c>
      <c r="D133" s="4" t="s">
        <v>15</v>
      </c>
      <c r="E133" s="50"/>
      <c r="F133" s="46" t="s">
        <v>3</v>
      </c>
      <c r="G133" s="47">
        <v>99.5</v>
      </c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89">
        <v>2332</v>
      </c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1.1943239122786442</v>
      </c>
      <c r="H135" s="84">
        <f t="shared" ref="H135:M135" si="21">H131/H$4</f>
        <v>0</v>
      </c>
      <c r="I135" s="84">
        <f t="shared" si="21"/>
        <v>0</v>
      </c>
      <c r="J135" s="84">
        <f t="shared" si="21"/>
        <v>0</v>
      </c>
      <c r="K135" s="84">
        <f t="shared" si="21"/>
        <v>0</v>
      </c>
      <c r="L135" s="84">
        <f t="shared" si="21"/>
        <v>0</v>
      </c>
      <c r="M135" s="85">
        <f t="shared" si="21"/>
        <v>0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1600</v>
      </c>
      <c r="H136" s="53"/>
      <c r="I136" s="53"/>
      <c r="J136" s="53"/>
      <c r="K136" s="53"/>
      <c r="L136" s="53"/>
      <c r="M136" s="54"/>
    </row>
    <row r="137" spans="1:13" x14ac:dyDescent="0.15">
      <c r="A137" s="5"/>
      <c r="B137" s="16" t="s">
        <v>116</v>
      </c>
      <c r="C137" s="17"/>
      <c r="D137" s="18"/>
      <c r="E137" s="19"/>
      <c r="F137" s="20" t="s">
        <v>10</v>
      </c>
      <c r="G137" s="21">
        <v>8444</v>
      </c>
      <c r="H137" s="22">
        <v>7331</v>
      </c>
      <c r="I137" s="22">
        <v>7691</v>
      </c>
      <c r="J137" s="22">
        <v>7214</v>
      </c>
      <c r="K137" s="22">
        <v>7648</v>
      </c>
      <c r="L137" s="22">
        <v>10765</v>
      </c>
      <c r="M137" s="23">
        <v>9471</v>
      </c>
    </row>
    <row r="138" spans="1:13" x14ac:dyDescent="0.15">
      <c r="A138" s="5"/>
      <c r="B138" s="24" t="s">
        <v>0</v>
      </c>
      <c r="C138" s="25">
        <v>45908</v>
      </c>
      <c r="D138" s="26"/>
      <c r="E138" s="27"/>
      <c r="F138" s="28" t="s">
        <v>2</v>
      </c>
      <c r="G138" s="29">
        <v>2.29</v>
      </c>
      <c r="H138" s="30">
        <v>2.44</v>
      </c>
      <c r="I138" s="30">
        <v>2.44</v>
      </c>
      <c r="J138" s="30">
        <v>2.39</v>
      </c>
      <c r="K138" s="30">
        <v>2.36</v>
      </c>
      <c r="L138" s="30">
        <v>2.15</v>
      </c>
      <c r="M138" s="31">
        <v>2.1</v>
      </c>
    </row>
    <row r="139" spans="1:13" x14ac:dyDescent="0.15">
      <c r="A139" s="5"/>
      <c r="B139" s="24" t="s">
        <v>1</v>
      </c>
      <c r="C139" s="32">
        <v>2620</v>
      </c>
      <c r="D139" s="26" t="s">
        <v>15</v>
      </c>
      <c r="E139" s="32">
        <v>2770</v>
      </c>
      <c r="F139" s="28" t="s">
        <v>3</v>
      </c>
      <c r="G139" s="29">
        <v>99</v>
      </c>
      <c r="H139" s="30">
        <v>99.3</v>
      </c>
      <c r="I139" s="30">
        <v>99</v>
      </c>
      <c r="J139" s="30">
        <v>99</v>
      </c>
      <c r="K139" s="30">
        <v>99.3</v>
      </c>
      <c r="L139" s="30">
        <v>99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2826</v>
      </c>
      <c r="H140" s="70">
        <v>2161</v>
      </c>
      <c r="I140" s="70">
        <v>2660</v>
      </c>
      <c r="J140" s="70">
        <v>2507</v>
      </c>
      <c r="K140" s="70">
        <v>2120</v>
      </c>
      <c r="L140" s="70">
        <v>3575</v>
      </c>
      <c r="M140" s="86">
        <v>2810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0.99026621320511321</v>
      </c>
      <c r="H141" s="81">
        <f t="shared" ref="H141:M141" si="22">H137/H$4</f>
        <v>0.92121135963810008</v>
      </c>
      <c r="I141" s="81">
        <f t="shared" si="22"/>
        <v>0.95873846920967343</v>
      </c>
      <c r="J141" s="81">
        <f t="shared" si="22"/>
        <v>0.88864252278886424</v>
      </c>
      <c r="K141" s="81">
        <f t="shared" si="22"/>
        <v>0.94841269841269837</v>
      </c>
      <c r="L141" s="81">
        <f t="shared" si="22"/>
        <v>0.89700858261811511</v>
      </c>
      <c r="M141" s="82">
        <f t="shared" si="22"/>
        <v>0.85578747628083496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2620</v>
      </c>
      <c r="H142" s="35">
        <v>2540</v>
      </c>
      <c r="I142" s="35">
        <v>2530</v>
      </c>
      <c r="J142" s="35">
        <v>2670</v>
      </c>
      <c r="K142" s="35">
        <v>2750</v>
      </c>
      <c r="L142" s="35">
        <v>2810</v>
      </c>
      <c r="M142" s="36">
        <v>2770</v>
      </c>
    </row>
    <row r="143" spans="1:13" x14ac:dyDescent="0.15">
      <c r="A143" s="5"/>
      <c r="B143" s="37" t="s">
        <v>110</v>
      </c>
      <c r="C143" s="38"/>
      <c r="D143" s="39"/>
      <c r="E143" s="40"/>
      <c r="F143" s="41" t="s">
        <v>10</v>
      </c>
      <c r="G143" s="42">
        <v>9334</v>
      </c>
      <c r="H143" s="43">
        <v>7849</v>
      </c>
      <c r="I143" s="43">
        <v>7602</v>
      </c>
      <c r="J143" s="43">
        <v>7087</v>
      </c>
      <c r="K143" s="43">
        <v>7319</v>
      </c>
      <c r="L143" s="43">
        <v>12934</v>
      </c>
      <c r="M143" s="44">
        <v>11891</v>
      </c>
    </row>
    <row r="144" spans="1:13" x14ac:dyDescent="0.15">
      <c r="A144" s="5"/>
      <c r="B144" s="45" t="s">
        <v>0</v>
      </c>
      <c r="C144" s="3">
        <v>45873</v>
      </c>
      <c r="F144" s="46" t="s">
        <v>2</v>
      </c>
      <c r="G144" s="47">
        <v>3.8</v>
      </c>
      <c r="H144" s="48">
        <v>3.89</v>
      </c>
      <c r="I144" s="48">
        <v>3.95</v>
      </c>
      <c r="J144" s="48">
        <v>3.93</v>
      </c>
      <c r="K144" s="48">
        <v>3.93</v>
      </c>
      <c r="L144" s="48">
        <v>3.62</v>
      </c>
      <c r="M144" s="49">
        <v>3.61</v>
      </c>
    </row>
    <row r="145" spans="1:13" x14ac:dyDescent="0.15">
      <c r="A145" s="5"/>
      <c r="B145" s="45" t="s">
        <v>1</v>
      </c>
      <c r="C145" s="50">
        <v>3020</v>
      </c>
      <c r="D145" s="4" t="s">
        <v>15</v>
      </c>
      <c r="E145" s="50">
        <v>3210</v>
      </c>
      <c r="F145" s="46" t="s">
        <v>3</v>
      </c>
      <c r="G145" s="47">
        <v>98.6</v>
      </c>
      <c r="H145" s="48">
        <v>99.2</v>
      </c>
      <c r="I145" s="48">
        <v>99.1</v>
      </c>
      <c r="J145" s="48">
        <v>99.5</v>
      </c>
      <c r="K145" s="48">
        <v>98</v>
      </c>
      <c r="L145" s="48">
        <v>98.8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4758</v>
      </c>
      <c r="H146" s="71">
        <v>2897</v>
      </c>
      <c r="I146" s="71">
        <v>3156</v>
      </c>
      <c r="J146" s="71">
        <v>2273</v>
      </c>
      <c r="K146" s="71">
        <v>4567</v>
      </c>
      <c r="L146" s="71">
        <v>6046</v>
      </c>
      <c r="M146" s="87">
        <v>5544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1.0946405535358275</v>
      </c>
      <c r="H147" s="84">
        <f t="shared" ref="H147:M147" si="23">H143/H$4</f>
        <v>0.98630309122895199</v>
      </c>
      <c r="I147" s="84">
        <f t="shared" si="23"/>
        <v>0.94764397905759157</v>
      </c>
      <c r="J147" s="84">
        <f t="shared" si="23"/>
        <v>0.8729982754372998</v>
      </c>
      <c r="K147" s="84">
        <f t="shared" si="23"/>
        <v>0.90761408730158732</v>
      </c>
      <c r="L147" s="84">
        <f t="shared" si="23"/>
        <v>1.0777435213732189</v>
      </c>
      <c r="M147" s="85">
        <f t="shared" si="23"/>
        <v>1.0744555886870877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3020</v>
      </c>
      <c r="H148" s="53">
        <v>2880</v>
      </c>
      <c r="I148" s="53">
        <v>2990</v>
      </c>
      <c r="J148" s="53">
        <v>3050</v>
      </c>
      <c r="K148" s="53">
        <v>3170</v>
      </c>
      <c r="L148" s="53">
        <v>3220</v>
      </c>
      <c r="M148" s="54">
        <v>3210</v>
      </c>
    </row>
    <row r="149" spans="1:13" x14ac:dyDescent="0.15">
      <c r="A149" s="5"/>
      <c r="B149" s="16" t="s">
        <v>19</v>
      </c>
      <c r="C149" s="17"/>
      <c r="D149" s="18"/>
      <c r="E149" s="19"/>
      <c r="F149" s="20" t="s">
        <v>10</v>
      </c>
      <c r="G149" s="21">
        <v>13149</v>
      </c>
      <c r="H149" s="22">
        <v>12310</v>
      </c>
      <c r="I149" s="22">
        <v>12283</v>
      </c>
      <c r="J149" s="22">
        <v>13776</v>
      </c>
      <c r="K149" s="22">
        <v>12252</v>
      </c>
      <c r="L149" s="22">
        <v>16166</v>
      </c>
      <c r="M149" s="23">
        <v>14883</v>
      </c>
    </row>
    <row r="150" spans="1:13" x14ac:dyDescent="0.15">
      <c r="A150" s="5"/>
      <c r="B150" s="24" t="s">
        <v>0</v>
      </c>
      <c r="C150" s="25">
        <v>44536</v>
      </c>
      <c r="D150" s="26"/>
      <c r="E150" s="27"/>
      <c r="F150" s="28" t="s">
        <v>2</v>
      </c>
      <c r="G150" s="29">
        <v>1.72</v>
      </c>
      <c r="H150" s="30">
        <v>1.8</v>
      </c>
      <c r="I150" s="30">
        <v>1.82</v>
      </c>
      <c r="J150" s="30">
        <v>1.68</v>
      </c>
      <c r="K150" s="30">
        <v>1.83</v>
      </c>
      <c r="L150" s="30">
        <v>1.66</v>
      </c>
      <c r="M150" s="31">
        <v>1.67</v>
      </c>
    </row>
    <row r="151" spans="1:13" x14ac:dyDescent="0.15">
      <c r="A151" s="5"/>
      <c r="B151" s="24" t="s">
        <v>1</v>
      </c>
      <c r="C151" s="32">
        <v>30540</v>
      </c>
      <c r="D151" s="26" t="s">
        <v>15</v>
      </c>
      <c r="E151" s="32">
        <v>33070</v>
      </c>
      <c r="F151" s="28" t="s">
        <v>3</v>
      </c>
      <c r="G151" s="29">
        <v>99.7</v>
      </c>
      <c r="H151" s="30">
        <v>99.5</v>
      </c>
      <c r="I151" s="30">
        <v>99.3</v>
      </c>
      <c r="J151" s="30">
        <v>100</v>
      </c>
      <c r="K151" s="30">
        <v>99.4</v>
      </c>
      <c r="L151" s="30">
        <v>99.4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2038</v>
      </c>
      <c r="H152" s="70">
        <v>2583</v>
      </c>
      <c r="I152" s="70">
        <v>3018</v>
      </c>
      <c r="J152" s="70">
        <v>1337</v>
      </c>
      <c r="K152" s="70">
        <v>2910</v>
      </c>
      <c r="L152" s="70">
        <v>3433</v>
      </c>
      <c r="M152" s="86">
        <v>3874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1.5420429224815293</v>
      </c>
      <c r="H153" s="81">
        <f t="shared" ref="H153:M153" si="24">H149/H$4</f>
        <v>1.5468710731339532</v>
      </c>
      <c r="I153" s="81">
        <f t="shared" si="24"/>
        <v>1.5311642981800049</v>
      </c>
      <c r="J153" s="81">
        <f t="shared" si="24"/>
        <v>1.696969696969697</v>
      </c>
      <c r="K153" s="81">
        <f t="shared" si="24"/>
        <v>1.5193452380952381</v>
      </c>
      <c r="L153" s="81">
        <f t="shared" si="24"/>
        <v>1.3470544121323222</v>
      </c>
      <c r="M153" s="82">
        <f t="shared" si="24"/>
        <v>1.3448088912984548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30540</v>
      </c>
      <c r="H154" s="35">
        <v>29810</v>
      </c>
      <c r="I154" s="35">
        <v>30410</v>
      </c>
      <c r="J154" s="35">
        <v>31690</v>
      </c>
      <c r="K154" s="35">
        <v>32890</v>
      </c>
      <c r="L154" s="35">
        <v>33060</v>
      </c>
      <c r="M154" s="36">
        <v>33070</v>
      </c>
    </row>
    <row r="155" spans="1:13" x14ac:dyDescent="0.15">
      <c r="A155" s="5"/>
      <c r="B155" s="37" t="s">
        <v>113</v>
      </c>
      <c r="C155" s="38"/>
      <c r="D155" s="39"/>
      <c r="E155" s="40"/>
      <c r="F155" s="41" t="s">
        <v>10</v>
      </c>
      <c r="G155" s="42">
        <v>9450</v>
      </c>
      <c r="H155" s="43">
        <v>9036</v>
      </c>
      <c r="I155" s="43">
        <v>8885</v>
      </c>
      <c r="J155" s="43">
        <v>10082</v>
      </c>
      <c r="K155" s="43">
        <v>9079</v>
      </c>
      <c r="L155" s="43">
        <v>12620</v>
      </c>
      <c r="M155" s="44">
        <v>11411</v>
      </c>
    </row>
    <row r="156" spans="1:13" x14ac:dyDescent="0.15">
      <c r="A156" s="5"/>
      <c r="B156" s="45" t="s">
        <v>0</v>
      </c>
      <c r="C156" s="3">
        <v>45901</v>
      </c>
      <c r="F156" s="46" t="s">
        <v>2</v>
      </c>
      <c r="G156" s="47">
        <v>1.92</v>
      </c>
      <c r="H156" s="48">
        <v>1.96</v>
      </c>
      <c r="I156" s="48">
        <v>1.99</v>
      </c>
      <c r="J156" s="48">
        <v>1.86</v>
      </c>
      <c r="K156" s="48">
        <v>1.96</v>
      </c>
      <c r="L156" s="48">
        <v>1.79</v>
      </c>
      <c r="M156" s="49">
        <v>1.79</v>
      </c>
    </row>
    <row r="157" spans="1:13" x14ac:dyDescent="0.15">
      <c r="A157" s="5"/>
      <c r="B157" s="45" t="s">
        <v>1</v>
      </c>
      <c r="C157" s="50">
        <v>29110</v>
      </c>
      <c r="D157" s="4" t="s">
        <v>15</v>
      </c>
      <c r="E157" s="50">
        <v>32200</v>
      </c>
      <c r="F157" s="46" t="s">
        <v>3</v>
      </c>
      <c r="G157" s="47">
        <v>99.5</v>
      </c>
      <c r="H157" s="48">
        <v>99.4</v>
      </c>
      <c r="I157" s="48">
        <v>99.3</v>
      </c>
      <c r="J157" s="48">
        <v>100</v>
      </c>
      <c r="K157" s="48">
        <v>99.4</v>
      </c>
      <c r="L157" s="48">
        <v>99.5</v>
      </c>
      <c r="M157" s="49">
        <v>99.3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2194</v>
      </c>
      <c r="H158" s="71">
        <v>2126</v>
      </c>
      <c r="I158" s="71">
        <v>2367</v>
      </c>
      <c r="J158" s="71">
        <v>1291</v>
      </c>
      <c r="K158" s="71">
        <v>2178</v>
      </c>
      <c r="L158" s="71">
        <v>2751</v>
      </c>
      <c r="M158" s="87">
        <v>2903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1.1082444001407294</v>
      </c>
      <c r="H159" s="84">
        <f t="shared" ref="H159:M159" si="25">H155/H$4</f>
        <v>1.1354611711485298</v>
      </c>
      <c r="I159" s="84">
        <f t="shared" si="25"/>
        <v>1.1075791573173772</v>
      </c>
      <c r="J159" s="84">
        <f t="shared" si="25"/>
        <v>1.2419315102241932</v>
      </c>
      <c r="K159" s="84">
        <f t="shared" si="25"/>
        <v>1.1258680555555556</v>
      </c>
      <c r="L159" s="84">
        <f t="shared" si="25"/>
        <v>1.05157903508041</v>
      </c>
      <c r="M159" s="85">
        <f t="shared" si="25"/>
        <v>1.0310834011023764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29110</v>
      </c>
      <c r="H160" s="53">
        <v>28600</v>
      </c>
      <c r="I160" s="53">
        <v>29490</v>
      </c>
      <c r="J160" s="53">
        <v>30820</v>
      </c>
      <c r="K160" s="53">
        <v>32000</v>
      </c>
      <c r="L160" s="53">
        <v>32160</v>
      </c>
      <c r="M160" s="54">
        <v>32200</v>
      </c>
    </row>
    <row r="161" spans="1:13" x14ac:dyDescent="0.15">
      <c r="A161" s="5"/>
      <c r="B161" s="16" t="s">
        <v>27</v>
      </c>
      <c r="C161" s="17"/>
      <c r="D161" s="18"/>
      <c r="E161" s="19"/>
      <c r="F161" s="20" t="s">
        <v>10</v>
      </c>
      <c r="G161" s="21">
        <v>5719</v>
      </c>
      <c r="H161" s="22">
        <v>4829</v>
      </c>
      <c r="I161" s="22">
        <v>4562</v>
      </c>
      <c r="J161" s="22">
        <v>4486</v>
      </c>
      <c r="K161" s="22">
        <v>4647</v>
      </c>
      <c r="L161" s="22">
        <v>8975</v>
      </c>
      <c r="M161" s="23">
        <v>7680</v>
      </c>
    </row>
    <row r="162" spans="1:13" x14ac:dyDescent="0.15">
      <c r="A162" s="5"/>
      <c r="B162" s="24" t="s">
        <v>0</v>
      </c>
      <c r="C162" s="25">
        <v>45019</v>
      </c>
      <c r="D162" s="26"/>
      <c r="E162" s="27"/>
      <c r="F162" s="28" t="s">
        <v>2</v>
      </c>
      <c r="G162" s="29">
        <v>3.24</v>
      </c>
      <c r="H162" s="30">
        <v>3.37</v>
      </c>
      <c r="I162" s="30">
        <v>3.5</v>
      </c>
      <c r="J162" s="30">
        <v>3.4</v>
      </c>
      <c r="K162" s="30">
        <v>3.43</v>
      </c>
      <c r="L162" s="30">
        <v>3.11</v>
      </c>
      <c r="M162" s="31">
        <v>3.28</v>
      </c>
    </row>
    <row r="163" spans="1:13" x14ac:dyDescent="0.15">
      <c r="A163" s="5"/>
      <c r="B163" s="24" t="s">
        <v>1</v>
      </c>
      <c r="C163" s="32">
        <v>20610</v>
      </c>
      <c r="D163" s="26" t="s">
        <v>15</v>
      </c>
      <c r="E163" s="32">
        <v>21560</v>
      </c>
      <c r="F163" s="28" t="s">
        <v>3</v>
      </c>
      <c r="G163" s="29">
        <v>100.4</v>
      </c>
      <c r="H163" s="30">
        <v>100.5</v>
      </c>
      <c r="I163" s="30">
        <v>99.7</v>
      </c>
      <c r="J163" s="30">
        <v>100</v>
      </c>
      <c r="K163" s="30">
        <v>100</v>
      </c>
      <c r="L163" s="30">
        <v>100.2</v>
      </c>
      <c r="M163" s="31">
        <v>99.4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>
        <v>606</v>
      </c>
      <c r="H164" s="58">
        <v>442</v>
      </c>
      <c r="I164" s="70">
        <v>1196</v>
      </c>
      <c r="J164" s="58">
        <v>893</v>
      </c>
      <c r="K164" s="58">
        <v>888</v>
      </c>
      <c r="L164" s="70">
        <v>1291</v>
      </c>
      <c r="M164" s="86">
        <v>2380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0.67069309252961185</v>
      </c>
      <c r="H165" s="81">
        <f t="shared" ref="H165:M165" si="26">H161/H$4</f>
        <v>0.6068107564714752</v>
      </c>
      <c r="I165" s="81">
        <f t="shared" si="26"/>
        <v>0.56868611318873097</v>
      </c>
      <c r="J165" s="81">
        <f t="shared" si="26"/>
        <v>0.55259916235525997</v>
      </c>
      <c r="K165" s="81">
        <f t="shared" si="26"/>
        <v>0.57626488095238093</v>
      </c>
      <c r="L165" s="81">
        <f t="shared" si="26"/>
        <v>0.74785434547121077</v>
      </c>
      <c r="M165" s="82">
        <f t="shared" si="26"/>
        <v>0.69395500135538091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20610</v>
      </c>
      <c r="H166" s="35">
        <v>19690</v>
      </c>
      <c r="I166" s="35">
        <v>20090</v>
      </c>
      <c r="J166" s="35">
        <v>20700</v>
      </c>
      <c r="K166" s="35">
        <v>21490</v>
      </c>
      <c r="L166" s="35">
        <v>21540</v>
      </c>
      <c r="M166" s="36">
        <v>21560</v>
      </c>
    </row>
    <row r="167" spans="1:13" x14ac:dyDescent="0.15">
      <c r="A167" s="5"/>
      <c r="B167" s="37" t="s">
        <v>30</v>
      </c>
      <c r="C167" s="38"/>
      <c r="D167" s="39"/>
      <c r="E167" s="40"/>
      <c r="F167" s="41" t="s">
        <v>10</v>
      </c>
      <c r="G167" s="42">
        <v>9276</v>
      </c>
      <c r="H167" s="43">
        <v>7775</v>
      </c>
      <c r="I167" s="43">
        <v>7554</v>
      </c>
      <c r="J167" s="43">
        <v>7463</v>
      </c>
      <c r="K167" s="43">
        <v>7472</v>
      </c>
      <c r="L167" s="43">
        <v>12324</v>
      </c>
      <c r="M167" s="44">
        <v>11875</v>
      </c>
    </row>
    <row r="168" spans="1:13" x14ac:dyDescent="0.15">
      <c r="A168" s="5"/>
      <c r="B168" s="45" t="s">
        <v>0</v>
      </c>
      <c r="C168" s="3">
        <v>45264</v>
      </c>
      <c r="F168" s="46" t="s">
        <v>2</v>
      </c>
      <c r="G168" s="47">
        <v>3.14</v>
      </c>
      <c r="H168" s="48">
        <v>3.29</v>
      </c>
      <c r="I168" s="48">
        <v>3.36</v>
      </c>
      <c r="J168" s="48">
        <v>3.28</v>
      </c>
      <c r="K168" s="48">
        <v>3.28</v>
      </c>
      <c r="L168" s="48">
        <v>3.02</v>
      </c>
      <c r="M168" s="49">
        <v>2.97</v>
      </c>
    </row>
    <row r="169" spans="1:13" x14ac:dyDescent="0.15">
      <c r="A169" s="5"/>
      <c r="B169" s="45" t="s">
        <v>1</v>
      </c>
      <c r="C169" s="50">
        <v>16990</v>
      </c>
      <c r="D169" s="4" t="s">
        <v>15</v>
      </c>
      <c r="E169" s="50">
        <v>18260</v>
      </c>
      <c r="F169" s="46" t="s">
        <v>3</v>
      </c>
      <c r="G169" s="47">
        <v>100.7</v>
      </c>
      <c r="H169" s="48">
        <v>100.5</v>
      </c>
      <c r="I169" s="48">
        <v>100.1</v>
      </c>
      <c r="J169" s="48">
        <v>100.3</v>
      </c>
      <c r="K169" s="48">
        <v>100.5</v>
      </c>
      <c r="L169" s="48">
        <v>99.9</v>
      </c>
      <c r="M169" s="49">
        <v>100.1</v>
      </c>
    </row>
    <row r="170" spans="1:13" x14ac:dyDescent="0.15">
      <c r="A170" s="5"/>
      <c r="B170" s="45"/>
      <c r="C170" s="50"/>
      <c r="E170" s="50"/>
      <c r="F170" s="55" t="s">
        <v>20</v>
      </c>
      <c r="G170" s="60">
        <v>384</v>
      </c>
      <c r="H170" s="61">
        <v>722</v>
      </c>
      <c r="I170" s="71">
        <v>1392</v>
      </c>
      <c r="J170" s="61">
        <v>951</v>
      </c>
      <c r="K170" s="61">
        <v>690</v>
      </c>
      <c r="L170" s="71">
        <v>2442</v>
      </c>
      <c r="M170" s="87">
        <v>1965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1.0878386302333762</v>
      </c>
      <c r="H171" s="84">
        <f t="shared" ref="H171:M171" si="27">H167/H$4</f>
        <v>0.97700427243025889</v>
      </c>
      <c r="I171" s="84">
        <f t="shared" si="27"/>
        <v>0.94166043380703068</v>
      </c>
      <c r="J171" s="84">
        <f t="shared" si="27"/>
        <v>0.91931510224193147</v>
      </c>
      <c r="K171" s="84">
        <f t="shared" si="27"/>
        <v>0.92658730158730163</v>
      </c>
      <c r="L171" s="84">
        <f t="shared" si="27"/>
        <v>1.0269144237980168</v>
      </c>
      <c r="M171" s="85">
        <f t="shared" si="27"/>
        <v>1.0730098491009308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16990</v>
      </c>
      <c r="H172" s="53">
        <v>16470</v>
      </c>
      <c r="I172" s="53">
        <v>16840</v>
      </c>
      <c r="J172" s="53">
        <v>17550</v>
      </c>
      <c r="K172" s="53">
        <v>18140</v>
      </c>
      <c r="L172" s="53">
        <v>18240</v>
      </c>
      <c r="M172" s="54">
        <v>18260</v>
      </c>
    </row>
    <row r="173" spans="1:13" x14ac:dyDescent="0.15">
      <c r="A173" s="5"/>
      <c r="B173" s="16" t="s">
        <v>62</v>
      </c>
      <c r="C173" s="17"/>
      <c r="D173" s="18"/>
      <c r="E173" s="19"/>
      <c r="F173" s="20" t="s">
        <v>10</v>
      </c>
      <c r="G173" s="21">
        <v>13308</v>
      </c>
      <c r="H173" s="22">
        <v>11721</v>
      </c>
      <c r="I173" s="22">
        <v>11412</v>
      </c>
      <c r="J173" s="22">
        <v>10983</v>
      </c>
      <c r="K173" s="22">
        <v>11113</v>
      </c>
      <c r="L173" s="22">
        <v>16891</v>
      </c>
      <c r="M173" s="23">
        <v>15843</v>
      </c>
    </row>
    <row r="174" spans="1:13" x14ac:dyDescent="0.15">
      <c r="A174" s="5"/>
      <c r="B174" s="24" t="s">
        <v>0</v>
      </c>
      <c r="C174" s="25">
        <v>45691</v>
      </c>
      <c r="D174" s="26"/>
      <c r="E174" s="27"/>
      <c r="F174" s="28" t="s">
        <v>2</v>
      </c>
      <c r="G174" s="29">
        <v>3.8</v>
      </c>
      <c r="H174" s="30">
        <v>3.97</v>
      </c>
      <c r="I174" s="30">
        <v>3.99</v>
      </c>
      <c r="J174" s="30">
        <v>3.92</v>
      </c>
      <c r="K174" s="30">
        <v>3.97</v>
      </c>
      <c r="L174" s="30">
        <v>3.62</v>
      </c>
      <c r="M174" s="31">
        <v>3.67</v>
      </c>
    </row>
    <row r="175" spans="1:13" x14ac:dyDescent="0.15">
      <c r="A175" s="5"/>
      <c r="B175" s="24" t="s">
        <v>1</v>
      </c>
      <c r="C175" s="32">
        <v>14700</v>
      </c>
      <c r="D175" s="26" t="s">
        <v>15</v>
      </c>
      <c r="E175" s="32">
        <v>16000</v>
      </c>
      <c r="F175" s="28" t="s">
        <v>3</v>
      </c>
      <c r="G175" s="29">
        <v>100</v>
      </c>
      <c r="H175" s="30">
        <v>99.1</v>
      </c>
      <c r="I175" s="30">
        <v>99.5</v>
      </c>
      <c r="J175" s="30">
        <v>98.9</v>
      </c>
      <c r="K175" s="30">
        <v>99.3</v>
      </c>
      <c r="L175" s="30">
        <v>99.7</v>
      </c>
      <c r="M175" s="31">
        <v>99.5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3198</v>
      </c>
      <c r="H176" s="70">
        <v>4999</v>
      </c>
      <c r="I176" s="70">
        <v>3841</v>
      </c>
      <c r="J176" s="70">
        <v>5049</v>
      </c>
      <c r="K176" s="70">
        <v>4250</v>
      </c>
      <c r="L176" s="70">
        <v>4806</v>
      </c>
      <c r="M176" s="86">
        <v>4982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1.5606895742934208</v>
      </c>
      <c r="H177" s="81">
        <f t="shared" ref="H177:M177" si="28">H173/H$4</f>
        <v>1.4728575018848957</v>
      </c>
      <c r="I177" s="81">
        <f t="shared" si="28"/>
        <v>1.4225878833208676</v>
      </c>
      <c r="J177" s="81">
        <f t="shared" si="28"/>
        <v>1.352919438285292</v>
      </c>
      <c r="K177" s="81">
        <f t="shared" si="28"/>
        <v>1.3781001984126984</v>
      </c>
      <c r="L177" s="81">
        <f t="shared" si="28"/>
        <v>1.4074660444962919</v>
      </c>
      <c r="M177" s="82">
        <f t="shared" si="28"/>
        <v>1.4315532664678774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14700</v>
      </c>
      <c r="H178" s="35">
        <v>14360</v>
      </c>
      <c r="I178" s="35">
        <v>14800</v>
      </c>
      <c r="J178" s="35">
        <v>15410</v>
      </c>
      <c r="K178" s="35">
        <v>15890</v>
      </c>
      <c r="L178" s="35">
        <v>16000</v>
      </c>
      <c r="M178" s="36">
        <v>16000</v>
      </c>
    </row>
    <row r="179" spans="1:13" x14ac:dyDescent="0.15">
      <c r="A179" s="5"/>
      <c r="B179" s="37" t="s">
        <v>32</v>
      </c>
      <c r="C179" s="38"/>
      <c r="D179" s="39"/>
      <c r="E179" s="40"/>
      <c r="F179" s="41" t="s">
        <v>10</v>
      </c>
      <c r="G179" s="42">
        <v>8038</v>
      </c>
      <c r="H179" s="43">
        <v>7867</v>
      </c>
      <c r="I179" s="43">
        <v>7810</v>
      </c>
      <c r="J179" s="43">
        <v>7627</v>
      </c>
      <c r="K179" s="43">
        <v>7900</v>
      </c>
      <c r="L179" s="43">
        <v>11375</v>
      </c>
      <c r="M179" s="44">
        <v>10983</v>
      </c>
    </row>
    <row r="180" spans="1:13" x14ac:dyDescent="0.15">
      <c r="A180" s="5"/>
      <c r="B180" s="45" t="s">
        <v>0</v>
      </c>
      <c r="C180" s="3">
        <v>45474</v>
      </c>
      <c r="F180" s="46" t="s">
        <v>2</v>
      </c>
      <c r="G180" s="47">
        <v>3.91</v>
      </c>
      <c r="H180" s="48">
        <v>3.91</v>
      </c>
      <c r="I180" s="48">
        <v>3.9</v>
      </c>
      <c r="J180" s="48">
        <v>3.91</v>
      </c>
      <c r="K180" s="48">
        <v>3.91</v>
      </c>
      <c r="L180" s="48">
        <v>3.79</v>
      </c>
      <c r="M180" s="49">
        <v>3.73</v>
      </c>
    </row>
    <row r="181" spans="1:13" x14ac:dyDescent="0.15">
      <c r="A181" s="5"/>
      <c r="B181" s="45" t="s">
        <v>1</v>
      </c>
      <c r="C181" s="50">
        <v>7060</v>
      </c>
      <c r="D181" s="4" t="s">
        <v>15</v>
      </c>
      <c r="E181" s="50">
        <v>8040</v>
      </c>
      <c r="F181" s="46" t="s">
        <v>3</v>
      </c>
      <c r="G181" s="47">
        <v>98.5</v>
      </c>
      <c r="H181" s="48">
        <v>98.4</v>
      </c>
      <c r="I181" s="48">
        <v>99</v>
      </c>
      <c r="J181" s="48">
        <v>98.6</v>
      </c>
      <c r="K181" s="48">
        <v>98.7</v>
      </c>
      <c r="L181" s="48">
        <v>98</v>
      </c>
      <c r="M181" s="49">
        <v>98.3</v>
      </c>
    </row>
    <row r="182" spans="1:13" x14ac:dyDescent="0.15">
      <c r="A182" s="5"/>
      <c r="B182" s="45"/>
      <c r="C182" s="50"/>
      <c r="E182" s="50"/>
      <c r="F182" s="55" t="s">
        <v>20</v>
      </c>
      <c r="G182" s="89">
        <v>4167</v>
      </c>
      <c r="H182" s="71">
        <v>4215</v>
      </c>
      <c r="I182" s="71">
        <v>3278</v>
      </c>
      <c r="J182" s="71">
        <v>3827</v>
      </c>
      <c r="K182" s="71">
        <v>3880</v>
      </c>
      <c r="L182" s="71">
        <v>7044</v>
      </c>
      <c r="M182" s="87">
        <v>6123</v>
      </c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0.9426527500879559</v>
      </c>
      <c r="H183" s="84">
        <f t="shared" ref="H183:M183" si="29">H179/H$4</f>
        <v>0.98856496607187738</v>
      </c>
      <c r="I183" s="84">
        <f t="shared" si="29"/>
        <v>0.97357267514335577</v>
      </c>
      <c r="J183" s="84">
        <f t="shared" si="29"/>
        <v>0.93951712244395169</v>
      </c>
      <c r="K183" s="84">
        <f t="shared" si="29"/>
        <v>0.97966269841269837</v>
      </c>
      <c r="L183" s="84">
        <f t="shared" si="29"/>
        <v>0.94783768019331727</v>
      </c>
      <c r="M183" s="85">
        <f t="shared" si="29"/>
        <v>0.99240986717267554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>
        <v>7060</v>
      </c>
      <c r="H184" s="53">
        <v>6650</v>
      </c>
      <c r="I184" s="53">
        <v>7180</v>
      </c>
      <c r="J184" s="53">
        <v>7650</v>
      </c>
      <c r="K184" s="53">
        <v>8000</v>
      </c>
      <c r="L184" s="53">
        <v>8050</v>
      </c>
      <c r="M184" s="54">
        <v>8040</v>
      </c>
    </row>
    <row r="185" spans="1:13" x14ac:dyDescent="0.15">
      <c r="A185" s="5"/>
      <c r="B185" s="16" t="s">
        <v>26</v>
      </c>
      <c r="C185" s="17"/>
      <c r="D185" s="18"/>
      <c r="E185" s="19"/>
      <c r="F185" s="20" t="s">
        <v>10</v>
      </c>
      <c r="G185" s="21">
        <v>9529</v>
      </c>
      <c r="H185" s="22">
        <v>8468</v>
      </c>
      <c r="I185" s="22">
        <v>8519</v>
      </c>
      <c r="J185" s="22">
        <v>8736</v>
      </c>
      <c r="K185" s="22">
        <v>10067</v>
      </c>
      <c r="L185" s="22">
        <v>14636</v>
      </c>
      <c r="M185" s="23">
        <v>13139</v>
      </c>
    </row>
    <row r="186" spans="1:13" x14ac:dyDescent="0.15">
      <c r="A186" s="5"/>
      <c r="B186" s="24" t="s">
        <v>0</v>
      </c>
      <c r="C186" s="25">
        <v>45005</v>
      </c>
      <c r="D186" s="26"/>
      <c r="E186" s="27"/>
      <c r="F186" s="28" t="s">
        <v>2</v>
      </c>
      <c r="G186" s="29">
        <v>1.68</v>
      </c>
      <c r="H186" s="30">
        <v>1.69</v>
      </c>
      <c r="I186" s="30">
        <v>1.75</v>
      </c>
      <c r="J186" s="30">
        <v>1.68</v>
      </c>
      <c r="K186" s="30">
        <v>1.62</v>
      </c>
      <c r="L186" s="30">
        <v>1.45</v>
      </c>
      <c r="M186" s="31">
        <v>1.52</v>
      </c>
    </row>
    <row r="187" spans="1:13" x14ac:dyDescent="0.15">
      <c r="A187" s="5"/>
      <c r="B187" s="24" t="s">
        <v>1</v>
      </c>
      <c r="C187" s="32">
        <v>6450</v>
      </c>
      <c r="D187" s="26" t="s">
        <v>15</v>
      </c>
      <c r="E187" s="32">
        <v>6850</v>
      </c>
      <c r="F187" s="28" t="s">
        <v>3</v>
      </c>
      <c r="G187" s="29">
        <v>99.5</v>
      </c>
      <c r="H187" s="30">
        <v>99.5</v>
      </c>
      <c r="I187" s="30">
        <v>99.4</v>
      </c>
      <c r="J187" s="30">
        <v>99.9</v>
      </c>
      <c r="K187" s="30">
        <v>100.2</v>
      </c>
      <c r="L187" s="30">
        <v>100.2</v>
      </c>
      <c r="M187" s="31">
        <v>99.7</v>
      </c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88">
        <v>2020</v>
      </c>
      <c r="H188" s="70">
        <v>1762</v>
      </c>
      <c r="I188" s="70">
        <v>2090</v>
      </c>
      <c r="J188" s="70">
        <v>1152</v>
      </c>
      <c r="K188" s="58">
        <v>687</v>
      </c>
      <c r="L188" s="58">
        <v>902</v>
      </c>
      <c r="M188" s="86">
        <v>2228</v>
      </c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1.1175090887768266</v>
      </c>
      <c r="H189" s="81">
        <f t="shared" ref="H189:M189" si="30">H185/H$4</f>
        <v>1.0640864538828851</v>
      </c>
      <c r="I189" s="81">
        <f t="shared" si="30"/>
        <v>1.0619546247818499</v>
      </c>
      <c r="J189" s="81">
        <f t="shared" si="30"/>
        <v>1.0761271249076128</v>
      </c>
      <c r="K189" s="81">
        <f t="shared" si="30"/>
        <v>1.2483878968253967</v>
      </c>
      <c r="L189" s="81">
        <f t="shared" si="30"/>
        <v>1.2195650362469794</v>
      </c>
      <c r="M189" s="82">
        <f t="shared" si="30"/>
        <v>1.1872232764073372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>
        <v>6450</v>
      </c>
      <c r="H190" s="35">
        <v>6280</v>
      </c>
      <c r="I190" s="35">
        <v>6510</v>
      </c>
      <c r="J190" s="35">
        <v>6500</v>
      </c>
      <c r="K190" s="35">
        <v>6850</v>
      </c>
      <c r="L190" s="35">
        <v>6910</v>
      </c>
      <c r="M190" s="36">
        <v>6850</v>
      </c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484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M268"/>
  <sheetViews>
    <sheetView showGridLines="0" zoomScale="85" zoomScaleNormal="85" workbookViewId="0">
      <pane ySplit="4" topLeftCell="A5" activePane="bottomLeft" state="frozen"/>
      <selection pane="bottomLeft" activeCell="P10" sqref="P1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46048</v>
      </c>
      <c r="H3" s="11">
        <v>46049</v>
      </c>
      <c r="I3" s="11">
        <v>46050</v>
      </c>
      <c r="J3" s="11">
        <v>46051</v>
      </c>
      <c r="K3" s="11">
        <v>46052</v>
      </c>
      <c r="L3" s="11">
        <v>46053</v>
      </c>
      <c r="M3" s="12">
        <v>46054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7665</v>
      </c>
      <c r="H4" s="14">
        <v>7725</v>
      </c>
      <c r="I4" s="14">
        <v>7793</v>
      </c>
      <c r="J4" s="14">
        <v>7403</v>
      </c>
      <c r="K4" s="14">
        <v>8166</v>
      </c>
      <c r="L4" s="14">
        <v>11797</v>
      </c>
      <c r="M4" s="15">
        <v>11962</v>
      </c>
    </row>
    <row r="5" spans="1:13" x14ac:dyDescent="0.15">
      <c r="A5" s="5"/>
      <c r="B5" s="16" t="s">
        <v>145</v>
      </c>
      <c r="C5" s="17"/>
      <c r="D5" s="18"/>
      <c r="E5" s="19"/>
      <c r="F5" s="20" t="s">
        <v>10</v>
      </c>
      <c r="G5" s="21">
        <v>15708</v>
      </c>
      <c r="H5" s="22">
        <v>15884</v>
      </c>
      <c r="I5" s="22">
        <v>15233</v>
      </c>
      <c r="J5" s="22">
        <v>14464</v>
      </c>
      <c r="K5" s="22">
        <v>15275</v>
      </c>
      <c r="L5" s="22">
        <v>20016</v>
      </c>
      <c r="M5" s="23">
        <v>19553</v>
      </c>
    </row>
    <row r="6" spans="1:13" x14ac:dyDescent="0.15">
      <c r="A6" s="5"/>
      <c r="B6" s="24" t="s">
        <v>0</v>
      </c>
      <c r="C6" s="25">
        <v>46027</v>
      </c>
      <c r="D6" s="26"/>
      <c r="E6" s="27"/>
      <c r="F6" s="28" t="s">
        <v>2</v>
      </c>
      <c r="G6" s="29">
        <v>3.62</v>
      </c>
      <c r="H6" s="30">
        <v>3.53</v>
      </c>
      <c r="I6" s="30">
        <v>3.6</v>
      </c>
      <c r="J6" s="30">
        <v>3.67</v>
      </c>
      <c r="K6" s="30">
        <v>3.67</v>
      </c>
      <c r="L6" s="30">
        <v>3.37</v>
      </c>
      <c r="M6" s="31">
        <v>3.33</v>
      </c>
    </row>
    <row r="7" spans="1:13" x14ac:dyDescent="0.15">
      <c r="A7" s="5"/>
      <c r="B7" s="24" t="s">
        <v>1</v>
      </c>
      <c r="C7" s="32">
        <v>23030</v>
      </c>
      <c r="D7" s="26" t="s">
        <v>15</v>
      </c>
      <c r="E7" s="32">
        <v>22760</v>
      </c>
      <c r="F7" s="28" t="s">
        <v>3</v>
      </c>
      <c r="G7" s="29">
        <v>99</v>
      </c>
      <c r="H7" s="30">
        <v>99.2</v>
      </c>
      <c r="I7" s="30">
        <v>99.3</v>
      </c>
      <c r="J7" s="30">
        <v>99.1</v>
      </c>
      <c r="K7" s="30">
        <v>99</v>
      </c>
      <c r="L7" s="30">
        <v>99</v>
      </c>
      <c r="M7" s="31">
        <v>99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6748</v>
      </c>
      <c r="H8" s="70">
        <v>5908</v>
      </c>
      <c r="I8" s="70">
        <v>5654</v>
      </c>
      <c r="J8" s="70">
        <v>5921</v>
      </c>
      <c r="K8" s="70">
        <v>6654</v>
      </c>
      <c r="L8" s="70">
        <v>8107</v>
      </c>
      <c r="M8" s="86">
        <v>7922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2.0493150684931507</v>
      </c>
      <c r="H9" s="75">
        <f t="shared" ref="H9:M9" si="0">H5/H$4</f>
        <v>2.056181229773463</v>
      </c>
      <c r="I9" s="75">
        <f t="shared" si="0"/>
        <v>1.9547029385345822</v>
      </c>
      <c r="J9" s="75">
        <f t="shared" si="0"/>
        <v>1.9538025124949345</v>
      </c>
      <c r="K9" s="75">
        <f t="shared" si="0"/>
        <v>1.8705608621111927</v>
      </c>
      <c r="L9" s="75">
        <f t="shared" si="0"/>
        <v>1.6967025514961431</v>
      </c>
      <c r="M9" s="76">
        <f t="shared" si="0"/>
        <v>1.6345928774452432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23030</v>
      </c>
      <c r="H10" s="35">
        <v>23040</v>
      </c>
      <c r="I10" s="35">
        <v>23030</v>
      </c>
      <c r="J10" s="35">
        <v>23000</v>
      </c>
      <c r="K10" s="35">
        <v>22900</v>
      </c>
      <c r="L10" s="35">
        <v>22870</v>
      </c>
      <c r="M10" s="36">
        <v>22760</v>
      </c>
    </row>
    <row r="11" spans="1:13" x14ac:dyDescent="0.15">
      <c r="A11" s="5"/>
      <c r="B11" s="37" t="s">
        <v>146</v>
      </c>
      <c r="C11" s="38"/>
      <c r="D11" s="39"/>
      <c r="E11" s="40"/>
      <c r="F11" s="41" t="s">
        <v>10</v>
      </c>
      <c r="G11" s="42">
        <v>13153</v>
      </c>
      <c r="H11" s="43">
        <v>12995</v>
      </c>
      <c r="I11" s="43">
        <v>13543</v>
      </c>
      <c r="J11" s="43">
        <v>12583</v>
      </c>
      <c r="K11" s="43">
        <v>13526</v>
      </c>
      <c r="L11" s="43">
        <v>18320</v>
      </c>
      <c r="M11" s="44">
        <v>17689</v>
      </c>
    </row>
    <row r="12" spans="1:13" x14ac:dyDescent="0.15">
      <c r="A12" s="5"/>
      <c r="B12" s="45" t="s">
        <v>0</v>
      </c>
      <c r="C12" s="3">
        <v>46027</v>
      </c>
      <c r="F12" s="46" t="s">
        <v>2</v>
      </c>
      <c r="G12" s="47">
        <v>3.68</v>
      </c>
      <c r="H12" s="48">
        <v>3.67</v>
      </c>
      <c r="I12" s="48">
        <v>3.62</v>
      </c>
      <c r="J12" s="48">
        <v>3.7</v>
      </c>
      <c r="K12" s="48">
        <v>3.69</v>
      </c>
      <c r="L12" s="48">
        <v>3.38</v>
      </c>
      <c r="M12" s="49">
        <v>3.38</v>
      </c>
    </row>
    <row r="13" spans="1:13" x14ac:dyDescent="0.15">
      <c r="A13" s="5"/>
      <c r="B13" s="45" t="s">
        <v>1</v>
      </c>
      <c r="C13" s="50">
        <v>8550</v>
      </c>
      <c r="D13" s="4" t="s">
        <v>15</v>
      </c>
      <c r="E13" s="50">
        <v>8460</v>
      </c>
      <c r="F13" s="46" t="s">
        <v>3</v>
      </c>
      <c r="G13" s="47">
        <v>98.7</v>
      </c>
      <c r="H13" s="48">
        <v>98.8</v>
      </c>
      <c r="I13" s="48">
        <v>99</v>
      </c>
      <c r="J13" s="48">
        <v>98.5</v>
      </c>
      <c r="K13" s="48">
        <v>98</v>
      </c>
      <c r="L13" s="48">
        <v>98.9</v>
      </c>
      <c r="M13" s="49">
        <v>99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6425</v>
      </c>
      <c r="H14" s="71">
        <v>6071</v>
      </c>
      <c r="I14" s="71">
        <v>5791</v>
      </c>
      <c r="J14" s="71">
        <v>6705</v>
      </c>
      <c r="K14" s="71">
        <v>8441</v>
      </c>
      <c r="L14" s="71">
        <v>8050</v>
      </c>
      <c r="M14" s="87">
        <v>7351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1.7159817351598174</v>
      </c>
      <c r="H15" s="78">
        <f t="shared" ref="H15:M15" si="1">H11/H$4</f>
        <v>1.6822006472491908</v>
      </c>
      <c r="I15" s="78">
        <f t="shared" si="1"/>
        <v>1.7378416527653022</v>
      </c>
      <c r="J15" s="78">
        <f t="shared" si="1"/>
        <v>1.6997163312170742</v>
      </c>
      <c r="K15" s="78">
        <f t="shared" si="1"/>
        <v>1.6563801126622582</v>
      </c>
      <c r="L15" s="78">
        <f t="shared" si="1"/>
        <v>1.5529371874205307</v>
      </c>
      <c r="M15" s="79">
        <f t="shared" si="1"/>
        <v>1.478766092626651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8550</v>
      </c>
      <c r="H16" s="53">
        <v>8550</v>
      </c>
      <c r="I16" s="53">
        <v>8540</v>
      </c>
      <c r="J16" s="53">
        <v>8520</v>
      </c>
      <c r="K16" s="53">
        <v>8490</v>
      </c>
      <c r="L16" s="53">
        <v>8490</v>
      </c>
      <c r="M16" s="54">
        <v>8460</v>
      </c>
    </row>
    <row r="17" spans="1:13" x14ac:dyDescent="0.15">
      <c r="A17" s="5"/>
      <c r="B17" s="16" t="s">
        <v>147</v>
      </c>
      <c r="C17" s="17"/>
      <c r="D17" s="18"/>
      <c r="E17" s="19"/>
      <c r="F17" s="20" t="s">
        <v>10</v>
      </c>
      <c r="G17" s="21">
        <v>11614</v>
      </c>
      <c r="H17" s="22">
        <v>12531</v>
      </c>
      <c r="I17" s="22">
        <v>12871</v>
      </c>
      <c r="J17" s="22">
        <v>11138</v>
      </c>
      <c r="K17" s="22">
        <v>14153</v>
      </c>
      <c r="L17" s="22">
        <v>17813</v>
      </c>
      <c r="M17" s="23">
        <v>16892</v>
      </c>
    </row>
    <row r="18" spans="1:13" x14ac:dyDescent="0.15">
      <c r="A18" s="5"/>
      <c r="B18" s="24" t="s">
        <v>0</v>
      </c>
      <c r="C18" s="25">
        <v>46027</v>
      </c>
      <c r="D18" s="26"/>
      <c r="E18" s="27"/>
      <c r="F18" s="28" t="s">
        <v>2</v>
      </c>
      <c r="G18" s="29">
        <v>1.86</v>
      </c>
      <c r="H18" s="30">
        <v>1.81</v>
      </c>
      <c r="I18" s="30">
        <v>1.81</v>
      </c>
      <c r="J18" s="30">
        <v>1.87</v>
      </c>
      <c r="K18" s="30">
        <v>1.84</v>
      </c>
      <c r="L18" s="30">
        <v>1.68</v>
      </c>
      <c r="M18" s="31">
        <v>1.71</v>
      </c>
    </row>
    <row r="19" spans="1:13" x14ac:dyDescent="0.15">
      <c r="A19" s="5"/>
      <c r="B19" s="24" t="s">
        <v>1</v>
      </c>
      <c r="C19" s="32">
        <v>3870</v>
      </c>
      <c r="D19" s="26" t="s">
        <v>15</v>
      </c>
      <c r="E19" s="32">
        <v>3940</v>
      </c>
      <c r="F19" s="28" t="s">
        <v>3</v>
      </c>
      <c r="G19" s="29">
        <v>99.7</v>
      </c>
      <c r="H19" s="30">
        <v>100.2</v>
      </c>
      <c r="I19" s="30">
        <v>100</v>
      </c>
      <c r="J19" s="30">
        <v>99.9</v>
      </c>
      <c r="K19" s="30">
        <v>100</v>
      </c>
      <c r="L19" s="30">
        <v>99.8</v>
      </c>
      <c r="M19" s="31">
        <v>99.7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2329</v>
      </c>
      <c r="H20" s="70">
        <v>1001</v>
      </c>
      <c r="I20" s="70">
        <v>1583</v>
      </c>
      <c r="J20" s="70">
        <v>1688</v>
      </c>
      <c r="K20" s="70">
        <v>1809</v>
      </c>
      <c r="L20" s="70">
        <v>2675</v>
      </c>
      <c r="M20" s="86">
        <v>3139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1.5151989562948467</v>
      </c>
      <c r="H21" s="81">
        <f t="shared" ref="H21:M21" si="2">H17/H$4</f>
        <v>1.6221359223300971</v>
      </c>
      <c r="I21" s="81">
        <f t="shared" si="2"/>
        <v>1.65161041960734</v>
      </c>
      <c r="J21" s="81">
        <f t="shared" si="2"/>
        <v>1.5045251924895313</v>
      </c>
      <c r="K21" s="81">
        <f t="shared" si="2"/>
        <v>1.7331618907665931</v>
      </c>
      <c r="L21" s="81">
        <f t="shared" si="2"/>
        <v>1.5099601593625498</v>
      </c>
      <c r="M21" s="82">
        <f t="shared" si="2"/>
        <v>1.4121384383882294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3870</v>
      </c>
      <c r="H22" s="35">
        <v>3920</v>
      </c>
      <c r="I22" s="35">
        <v>3950</v>
      </c>
      <c r="J22" s="35">
        <v>3940</v>
      </c>
      <c r="K22" s="35">
        <v>3930</v>
      </c>
      <c r="L22" s="35">
        <v>3940</v>
      </c>
      <c r="M22" s="36">
        <v>3940</v>
      </c>
    </row>
    <row r="23" spans="1:13" x14ac:dyDescent="0.15">
      <c r="A23" s="5"/>
      <c r="B23" s="37" t="s">
        <v>140</v>
      </c>
      <c r="C23" s="38"/>
      <c r="D23" s="39"/>
      <c r="E23" s="40"/>
      <c r="F23" s="41" t="s">
        <v>10</v>
      </c>
      <c r="G23" s="42">
        <v>7347</v>
      </c>
      <c r="H23" s="43">
        <v>7376</v>
      </c>
      <c r="I23" s="43">
        <v>7252</v>
      </c>
      <c r="J23" s="43">
        <v>6822</v>
      </c>
      <c r="K23" s="43">
        <v>7646</v>
      </c>
      <c r="L23" s="43">
        <v>11345</v>
      </c>
      <c r="M23" s="44">
        <v>11918</v>
      </c>
    </row>
    <row r="24" spans="1:13" x14ac:dyDescent="0.15">
      <c r="A24" s="5"/>
      <c r="B24" s="45" t="s">
        <v>0</v>
      </c>
      <c r="C24" s="3">
        <v>46013</v>
      </c>
      <c r="F24" s="46" t="s">
        <v>2</v>
      </c>
      <c r="G24" s="47">
        <v>4.2300000000000004</v>
      </c>
      <c r="H24" s="48">
        <v>4.24</v>
      </c>
      <c r="I24" s="48">
        <v>4.3099999999999996</v>
      </c>
      <c r="J24" s="48">
        <v>4.3</v>
      </c>
      <c r="K24" s="48">
        <v>4.3600000000000003</v>
      </c>
      <c r="L24" s="48">
        <v>4.12</v>
      </c>
      <c r="M24" s="49">
        <v>4.12</v>
      </c>
    </row>
    <row r="25" spans="1:13" x14ac:dyDescent="0.15">
      <c r="A25" s="5"/>
      <c r="B25" s="45" t="s">
        <v>1</v>
      </c>
      <c r="C25" s="50">
        <v>12510</v>
      </c>
      <c r="D25" s="4" t="s">
        <v>15</v>
      </c>
      <c r="E25" s="50">
        <v>12250</v>
      </c>
      <c r="F25" s="46" t="s">
        <v>3</v>
      </c>
      <c r="G25" s="47">
        <v>100</v>
      </c>
      <c r="H25" s="48">
        <v>100.2</v>
      </c>
      <c r="I25" s="48">
        <v>99.4</v>
      </c>
      <c r="J25" s="48">
        <v>100.1</v>
      </c>
      <c r="K25" s="48">
        <v>99.1</v>
      </c>
      <c r="L25" s="48">
        <v>99.4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1743</v>
      </c>
      <c r="H26" s="71">
        <v>1471</v>
      </c>
      <c r="I26" s="71">
        <v>2646</v>
      </c>
      <c r="J26" s="71">
        <v>1489</v>
      </c>
      <c r="K26" s="71">
        <v>3259</v>
      </c>
      <c r="L26" s="71">
        <v>4109</v>
      </c>
      <c r="M26" s="87">
        <v>4521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0.95851272015655575</v>
      </c>
      <c r="H27" s="84">
        <f t="shared" ref="H27:M27" si="3">H23/H$4</f>
        <v>0.95482200647249194</v>
      </c>
      <c r="I27" s="84">
        <f t="shared" si="3"/>
        <v>0.93057872449634282</v>
      </c>
      <c r="J27" s="84">
        <f t="shared" si="3"/>
        <v>0.92151830339051732</v>
      </c>
      <c r="K27" s="84">
        <f t="shared" si="3"/>
        <v>0.93632133235366155</v>
      </c>
      <c r="L27" s="84">
        <f t="shared" si="3"/>
        <v>0.96168517419682975</v>
      </c>
      <c r="M27" s="85">
        <f t="shared" si="3"/>
        <v>0.99632168533690013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12510</v>
      </c>
      <c r="H28" s="53">
        <v>12450</v>
      </c>
      <c r="I28" s="53">
        <v>12480</v>
      </c>
      <c r="J28" s="53">
        <v>12390</v>
      </c>
      <c r="K28" s="53">
        <v>12270</v>
      </c>
      <c r="L28" s="53">
        <v>12280</v>
      </c>
      <c r="M28" s="54">
        <v>12250</v>
      </c>
    </row>
    <row r="29" spans="1:13" x14ac:dyDescent="0.15">
      <c r="A29" s="5"/>
      <c r="B29" s="16" t="s">
        <v>141</v>
      </c>
      <c r="C29" s="17"/>
      <c r="D29" s="18"/>
      <c r="E29" s="19"/>
      <c r="F29" s="20" t="s">
        <v>10</v>
      </c>
      <c r="G29" s="21">
        <v>7981</v>
      </c>
      <c r="H29" s="22">
        <v>8028</v>
      </c>
      <c r="I29" s="22">
        <v>7847</v>
      </c>
      <c r="J29" s="22">
        <v>7199</v>
      </c>
      <c r="K29" s="22">
        <v>7787</v>
      </c>
      <c r="L29" s="22">
        <v>12237</v>
      </c>
      <c r="M29" s="23">
        <v>12117</v>
      </c>
    </row>
    <row r="30" spans="1:13" x14ac:dyDescent="0.15">
      <c r="A30" s="5"/>
      <c r="B30" s="24" t="s">
        <v>0</v>
      </c>
      <c r="C30" s="25">
        <v>46013</v>
      </c>
      <c r="D30" s="26"/>
      <c r="E30" s="27"/>
      <c r="F30" s="28" t="s">
        <v>2</v>
      </c>
      <c r="G30" s="29">
        <v>3.22</v>
      </c>
      <c r="H30" s="30">
        <v>3.25</v>
      </c>
      <c r="I30" s="30">
        <v>3.28</v>
      </c>
      <c r="J30" s="30">
        <v>3.29</v>
      </c>
      <c r="K30" s="30">
        <v>3.33</v>
      </c>
      <c r="L30" s="30">
        <v>3.06</v>
      </c>
      <c r="M30" s="31">
        <v>3.08</v>
      </c>
    </row>
    <row r="31" spans="1:13" x14ac:dyDescent="0.15">
      <c r="A31" s="5"/>
      <c r="B31" s="24" t="s">
        <v>1</v>
      </c>
      <c r="C31" s="32">
        <v>5680</v>
      </c>
      <c r="D31" s="26" t="s">
        <v>15</v>
      </c>
      <c r="E31" s="32">
        <v>5640</v>
      </c>
      <c r="F31" s="28" t="s">
        <v>3</v>
      </c>
      <c r="G31" s="29">
        <v>98.6</v>
      </c>
      <c r="H31" s="30">
        <v>98.4</v>
      </c>
      <c r="I31" s="30">
        <v>98.2</v>
      </c>
      <c r="J31" s="30">
        <v>98.2</v>
      </c>
      <c r="K31" s="30">
        <v>97.6</v>
      </c>
      <c r="L31" s="30">
        <v>98.1</v>
      </c>
      <c r="M31" s="31">
        <v>98.1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3808</v>
      </c>
      <c r="H32" s="70">
        <v>4137</v>
      </c>
      <c r="I32" s="70">
        <v>4437</v>
      </c>
      <c r="J32" s="70">
        <v>4033</v>
      </c>
      <c r="K32" s="70">
        <v>5424</v>
      </c>
      <c r="L32" s="70">
        <v>7039</v>
      </c>
      <c r="M32" s="86">
        <v>6831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1.0412263535551207</v>
      </c>
      <c r="H33" s="81">
        <f t="shared" ref="H33:M33" si="4">H29/H$4</f>
        <v>1.0392233009708738</v>
      </c>
      <c r="I33" s="81">
        <f t="shared" si="4"/>
        <v>1.006929295521622</v>
      </c>
      <c r="J33" s="81">
        <f t="shared" si="4"/>
        <v>0.97244360394434692</v>
      </c>
      <c r="K33" s="81">
        <f t="shared" si="4"/>
        <v>0.95358804800391872</v>
      </c>
      <c r="L33" s="81">
        <f t="shared" si="4"/>
        <v>1.0372976180384843</v>
      </c>
      <c r="M33" s="82">
        <f t="shared" si="4"/>
        <v>1.0129576993813743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5680</v>
      </c>
      <c r="H34" s="35">
        <v>5670</v>
      </c>
      <c r="I34" s="35">
        <v>5680</v>
      </c>
      <c r="J34" s="35">
        <v>5630</v>
      </c>
      <c r="K34" s="35">
        <v>5640</v>
      </c>
      <c r="L34" s="35">
        <v>5650</v>
      </c>
      <c r="M34" s="36">
        <v>5640</v>
      </c>
    </row>
    <row r="35" spans="1:13" x14ac:dyDescent="0.15">
      <c r="A35" s="5"/>
      <c r="B35" s="37" t="s">
        <v>142</v>
      </c>
      <c r="C35" s="38"/>
      <c r="D35" s="39"/>
      <c r="E35" s="40"/>
      <c r="F35" s="41" t="s">
        <v>10</v>
      </c>
      <c r="G35" s="42">
        <v>11349</v>
      </c>
      <c r="H35" s="43">
        <v>11038</v>
      </c>
      <c r="I35" s="43">
        <v>10943</v>
      </c>
      <c r="J35" s="43">
        <v>10566</v>
      </c>
      <c r="K35" s="43">
        <v>10905</v>
      </c>
      <c r="L35" s="43">
        <v>15719</v>
      </c>
      <c r="M35" s="44">
        <v>15707</v>
      </c>
    </row>
    <row r="36" spans="1:13" x14ac:dyDescent="0.15">
      <c r="A36" s="5"/>
      <c r="B36" s="45" t="s">
        <v>0</v>
      </c>
      <c r="C36" s="3">
        <v>46013</v>
      </c>
      <c r="F36" s="46" t="s">
        <v>2</v>
      </c>
      <c r="G36" s="47">
        <v>3.47</v>
      </c>
      <c r="H36" s="48">
        <v>3.55</v>
      </c>
      <c r="I36" s="48">
        <v>3.5</v>
      </c>
      <c r="J36" s="48">
        <v>3.5</v>
      </c>
      <c r="K36" s="48">
        <v>3.55</v>
      </c>
      <c r="L36" s="48">
        <v>3.29</v>
      </c>
      <c r="M36" s="49">
        <v>3.22</v>
      </c>
    </row>
    <row r="37" spans="1:13" x14ac:dyDescent="0.15">
      <c r="A37" s="5"/>
      <c r="B37" s="45" t="s">
        <v>1</v>
      </c>
      <c r="C37" s="50">
        <v>2530</v>
      </c>
      <c r="D37" s="4" t="s">
        <v>15</v>
      </c>
      <c r="E37" s="50">
        <v>2520</v>
      </c>
      <c r="F37" s="46" t="s">
        <v>3</v>
      </c>
      <c r="G37" s="47">
        <v>98.9</v>
      </c>
      <c r="H37" s="48">
        <v>98.2</v>
      </c>
      <c r="I37" s="48">
        <v>99.1</v>
      </c>
      <c r="J37" s="48">
        <v>98.7</v>
      </c>
      <c r="K37" s="48">
        <v>98.1</v>
      </c>
      <c r="L37" s="48">
        <v>98.5</v>
      </c>
      <c r="M37" s="49">
        <v>99.2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4846</v>
      </c>
      <c r="H38" s="71">
        <v>6236</v>
      </c>
      <c r="I38" s="71">
        <v>4387</v>
      </c>
      <c r="J38" s="71">
        <v>4918</v>
      </c>
      <c r="K38" s="71">
        <v>6496</v>
      </c>
      <c r="L38" s="71">
        <v>7826</v>
      </c>
      <c r="M38" s="87">
        <v>5527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1.4806262230919764</v>
      </c>
      <c r="H39" s="84">
        <f t="shared" ref="H39:M39" si="5">H35/H$4</f>
        <v>1.4288673139158576</v>
      </c>
      <c r="I39" s="84">
        <f t="shared" si="5"/>
        <v>1.4042089054279481</v>
      </c>
      <c r="J39" s="84">
        <f t="shared" si="5"/>
        <v>1.4272592192354452</v>
      </c>
      <c r="K39" s="84">
        <f t="shared" si="5"/>
        <v>1.3354151359294637</v>
      </c>
      <c r="L39" s="84">
        <f t="shared" si="5"/>
        <v>1.3324574044248538</v>
      </c>
      <c r="M39" s="85">
        <f t="shared" si="5"/>
        <v>1.3130747366661093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2530</v>
      </c>
      <c r="H40" s="53">
        <v>2530</v>
      </c>
      <c r="I40" s="53">
        <v>2540</v>
      </c>
      <c r="J40" s="53">
        <v>2510</v>
      </c>
      <c r="K40" s="53">
        <v>2520</v>
      </c>
      <c r="L40" s="53">
        <v>2510</v>
      </c>
      <c r="M40" s="54">
        <v>2520</v>
      </c>
    </row>
    <row r="41" spans="1:13" x14ac:dyDescent="0.15">
      <c r="A41" s="5"/>
      <c r="B41" s="16" t="s">
        <v>143</v>
      </c>
      <c r="C41" s="17"/>
      <c r="D41" s="18"/>
      <c r="E41" s="19"/>
      <c r="F41" s="20" t="s">
        <v>10</v>
      </c>
      <c r="G41" s="21">
        <v>11992</v>
      </c>
      <c r="H41" s="22">
        <v>11856</v>
      </c>
      <c r="I41" s="22">
        <v>12184</v>
      </c>
      <c r="J41" s="22">
        <v>11272</v>
      </c>
      <c r="K41" s="22">
        <v>12021</v>
      </c>
      <c r="L41" s="22">
        <v>15958</v>
      </c>
      <c r="M41" s="23">
        <v>15156</v>
      </c>
    </row>
    <row r="42" spans="1:13" x14ac:dyDescent="0.15">
      <c r="A42" s="5"/>
      <c r="B42" s="24" t="s">
        <v>0</v>
      </c>
      <c r="C42" s="25">
        <v>46013</v>
      </c>
      <c r="D42" s="26"/>
      <c r="E42" s="27"/>
      <c r="F42" s="28" t="s">
        <v>2</v>
      </c>
      <c r="G42" s="29">
        <v>2.1</v>
      </c>
      <c r="H42" s="30">
        <v>2.09</v>
      </c>
      <c r="I42" s="30">
        <v>2.06</v>
      </c>
      <c r="J42" s="30">
        <v>2.1</v>
      </c>
      <c r="K42" s="30">
        <v>2.1</v>
      </c>
      <c r="L42" s="30">
        <v>1.85</v>
      </c>
      <c r="M42" s="31">
        <v>1.86</v>
      </c>
    </row>
    <row r="43" spans="1:13" x14ac:dyDescent="0.15">
      <c r="A43" s="5"/>
      <c r="B43" s="24" t="s">
        <v>1</v>
      </c>
      <c r="C43" s="32">
        <v>1070</v>
      </c>
      <c r="D43" s="26" t="s">
        <v>15</v>
      </c>
      <c r="E43" s="32">
        <v>1050</v>
      </c>
      <c r="F43" s="28" t="s">
        <v>3</v>
      </c>
      <c r="G43" s="29">
        <v>99</v>
      </c>
      <c r="H43" s="30">
        <v>99.2</v>
      </c>
      <c r="I43" s="30">
        <v>99.7</v>
      </c>
      <c r="J43" s="30">
        <v>99.3</v>
      </c>
      <c r="K43" s="30">
        <v>99.6</v>
      </c>
      <c r="L43" s="30">
        <v>99.4</v>
      </c>
      <c r="M43" s="31">
        <v>99.1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3701</v>
      </c>
      <c r="H44" s="70">
        <v>3339</v>
      </c>
      <c r="I44" s="70">
        <v>2105</v>
      </c>
      <c r="J44" s="70">
        <v>3063</v>
      </c>
      <c r="K44" s="70">
        <v>2363</v>
      </c>
      <c r="L44" s="70">
        <v>3672</v>
      </c>
      <c r="M44" s="86">
        <v>4418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1.5645140247879974</v>
      </c>
      <c r="H45" s="81">
        <f t="shared" ref="H45:M45" si="6">H41/H$4</f>
        <v>1.5347572815533981</v>
      </c>
      <c r="I45" s="81">
        <f t="shared" si="6"/>
        <v>1.563454382137816</v>
      </c>
      <c r="J45" s="81">
        <f t="shared" si="6"/>
        <v>1.5226259624476564</v>
      </c>
      <c r="K45" s="81">
        <f t="shared" si="6"/>
        <v>1.4720793534166055</v>
      </c>
      <c r="L45" s="81">
        <f t="shared" si="6"/>
        <v>1.3527167924048487</v>
      </c>
      <c r="M45" s="82">
        <f t="shared" si="6"/>
        <v>1.2670122053168367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1070</v>
      </c>
      <c r="H46" s="35">
        <v>1080</v>
      </c>
      <c r="I46" s="35">
        <v>1070</v>
      </c>
      <c r="J46" s="35">
        <v>1070</v>
      </c>
      <c r="K46" s="35">
        <v>1060</v>
      </c>
      <c r="L46" s="35">
        <v>1070</v>
      </c>
      <c r="M46" s="36">
        <v>1050</v>
      </c>
    </row>
    <row r="47" spans="1:13" x14ac:dyDescent="0.15">
      <c r="A47" s="5"/>
      <c r="B47" s="37" t="s">
        <v>136</v>
      </c>
      <c r="C47" s="38"/>
      <c r="D47" s="39"/>
      <c r="E47" s="40"/>
      <c r="F47" s="41" t="s">
        <v>10</v>
      </c>
      <c r="G47" s="42">
        <v>12201</v>
      </c>
      <c r="H47" s="43">
        <v>12875</v>
      </c>
      <c r="I47" s="43">
        <v>13039</v>
      </c>
      <c r="J47" s="43">
        <v>11888</v>
      </c>
      <c r="K47" s="43">
        <v>13142</v>
      </c>
      <c r="L47" s="43">
        <v>18537</v>
      </c>
      <c r="M47" s="44">
        <v>18108</v>
      </c>
    </row>
    <row r="48" spans="1:13" x14ac:dyDescent="0.15">
      <c r="A48" s="5"/>
      <c r="B48" s="45" t="s">
        <v>0</v>
      </c>
      <c r="C48" s="3">
        <v>45999</v>
      </c>
      <c r="F48" s="46" t="s">
        <v>2</v>
      </c>
      <c r="G48" s="47">
        <v>3.21</v>
      </c>
      <c r="H48" s="48">
        <v>3.15</v>
      </c>
      <c r="I48" s="48">
        <v>3.18</v>
      </c>
      <c r="J48" s="48">
        <v>3.27</v>
      </c>
      <c r="K48" s="48">
        <v>3.26</v>
      </c>
      <c r="L48" s="48">
        <v>2.95</v>
      </c>
      <c r="M48" s="49">
        <v>2.91</v>
      </c>
    </row>
    <row r="49" spans="1:13" x14ac:dyDescent="0.15">
      <c r="A49" s="5"/>
      <c r="B49" s="45" t="s">
        <v>1</v>
      </c>
      <c r="C49" s="50">
        <v>6620</v>
      </c>
      <c r="D49" s="4" t="s">
        <v>15</v>
      </c>
      <c r="E49" s="50">
        <v>6520</v>
      </c>
      <c r="F49" s="46" t="s">
        <v>3</v>
      </c>
      <c r="G49" s="47">
        <v>98.8</v>
      </c>
      <c r="H49" s="48">
        <v>99.2</v>
      </c>
      <c r="I49" s="48">
        <v>99</v>
      </c>
      <c r="J49" s="48">
        <v>98.6</v>
      </c>
      <c r="K49" s="48">
        <v>98.9</v>
      </c>
      <c r="L49" s="48">
        <v>99</v>
      </c>
      <c r="M49" s="49">
        <v>99.2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5299</v>
      </c>
      <c r="H50" s="71">
        <v>4583</v>
      </c>
      <c r="I50" s="71">
        <v>5150</v>
      </c>
      <c r="J50" s="71">
        <v>5709</v>
      </c>
      <c r="K50" s="71">
        <v>5589</v>
      </c>
      <c r="L50" s="71">
        <v>6881</v>
      </c>
      <c r="M50" s="87">
        <v>6012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1.5917808219178082</v>
      </c>
      <c r="H51" s="84">
        <f t="shared" ref="H51:M51" si="7">H47/H$4</f>
        <v>1.6666666666666667</v>
      </c>
      <c r="I51" s="84">
        <f t="shared" si="7"/>
        <v>1.6731682278968305</v>
      </c>
      <c r="J51" s="84">
        <f t="shared" si="7"/>
        <v>1.6058354721059029</v>
      </c>
      <c r="K51" s="84">
        <f t="shared" si="7"/>
        <v>1.609355865784962</v>
      </c>
      <c r="L51" s="84">
        <f t="shared" si="7"/>
        <v>1.5713316944986013</v>
      </c>
      <c r="M51" s="85">
        <f t="shared" si="7"/>
        <v>1.5137936799866243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6620</v>
      </c>
      <c r="H52" s="53">
        <v>6630</v>
      </c>
      <c r="I52" s="53">
        <v>6620</v>
      </c>
      <c r="J52" s="53">
        <v>6600</v>
      </c>
      <c r="K52" s="53">
        <v>6570</v>
      </c>
      <c r="L52" s="53">
        <v>6580</v>
      </c>
      <c r="M52" s="54">
        <v>6520</v>
      </c>
    </row>
    <row r="53" spans="1:13" x14ac:dyDescent="0.15">
      <c r="A53" s="5"/>
      <c r="B53" s="16" t="s">
        <v>137</v>
      </c>
      <c r="C53" s="17"/>
      <c r="D53" s="18"/>
      <c r="E53" s="19"/>
      <c r="F53" s="20" t="s">
        <v>10</v>
      </c>
      <c r="G53" s="21">
        <v>8659</v>
      </c>
      <c r="H53" s="22">
        <v>8440</v>
      </c>
      <c r="I53" s="22">
        <v>8064</v>
      </c>
      <c r="J53" s="22">
        <v>8129</v>
      </c>
      <c r="K53" s="22">
        <v>8596</v>
      </c>
      <c r="L53" s="22">
        <v>12763</v>
      </c>
      <c r="M53" s="23">
        <v>13265</v>
      </c>
    </row>
    <row r="54" spans="1:13" x14ac:dyDescent="0.15">
      <c r="A54" s="5"/>
      <c r="B54" s="24" t="s">
        <v>0</v>
      </c>
      <c r="C54" s="25">
        <v>45999</v>
      </c>
      <c r="D54" s="26"/>
      <c r="E54" s="27"/>
      <c r="F54" s="28" t="s">
        <v>2</v>
      </c>
      <c r="G54" s="29">
        <v>4.05</v>
      </c>
      <c r="H54" s="30">
        <v>4.16</v>
      </c>
      <c r="I54" s="30">
        <v>4.3600000000000003</v>
      </c>
      <c r="J54" s="30">
        <v>4.28</v>
      </c>
      <c r="K54" s="30">
        <v>4.1399999999999997</v>
      </c>
      <c r="L54" s="30">
        <v>4.03</v>
      </c>
      <c r="M54" s="31">
        <v>3.83</v>
      </c>
    </row>
    <row r="55" spans="1:13" x14ac:dyDescent="0.15">
      <c r="A55" s="5"/>
      <c r="B55" s="24" t="s">
        <v>1</v>
      </c>
      <c r="C55" s="32">
        <v>970</v>
      </c>
      <c r="D55" s="26" t="s">
        <v>15</v>
      </c>
      <c r="E55" s="32">
        <v>960</v>
      </c>
      <c r="F55" s="28" t="s">
        <v>3</v>
      </c>
      <c r="G55" s="29">
        <v>99.2</v>
      </c>
      <c r="H55" s="30">
        <v>98.8</v>
      </c>
      <c r="I55" s="30">
        <v>96.9</v>
      </c>
      <c r="J55" s="30">
        <v>97.8</v>
      </c>
      <c r="K55" s="30">
        <v>100</v>
      </c>
      <c r="L55" s="30">
        <v>96.5</v>
      </c>
      <c r="M55" s="31">
        <v>98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3543</v>
      </c>
      <c r="H56" s="70">
        <v>4047</v>
      </c>
      <c r="I56" s="70">
        <v>7030</v>
      </c>
      <c r="J56" s="70">
        <v>5592</v>
      </c>
      <c r="K56" s="70">
        <v>1975</v>
      </c>
      <c r="L56" s="70">
        <v>12047</v>
      </c>
      <c r="M56" s="86">
        <v>8425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1.1296803652968037</v>
      </c>
      <c r="H57" s="81">
        <f t="shared" ref="H57:M57" si="8">H53/H$4</f>
        <v>1.092556634304207</v>
      </c>
      <c r="I57" s="81">
        <f t="shared" si="8"/>
        <v>1.0347747978955473</v>
      </c>
      <c r="J57" s="81">
        <f t="shared" si="8"/>
        <v>1.0980683506686479</v>
      </c>
      <c r="K57" s="81">
        <f t="shared" si="8"/>
        <v>1.0526573597844722</v>
      </c>
      <c r="L57" s="81">
        <f t="shared" si="8"/>
        <v>1.081885225057218</v>
      </c>
      <c r="M57" s="82">
        <f t="shared" si="8"/>
        <v>1.1089282728640695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970</v>
      </c>
      <c r="H58" s="35">
        <v>980</v>
      </c>
      <c r="I58" s="35">
        <v>960</v>
      </c>
      <c r="J58" s="35">
        <v>960</v>
      </c>
      <c r="K58" s="35">
        <v>960</v>
      </c>
      <c r="L58" s="35">
        <v>980</v>
      </c>
      <c r="M58" s="36">
        <v>960</v>
      </c>
    </row>
    <row r="59" spans="1:13" x14ac:dyDescent="0.15">
      <c r="A59" s="5"/>
      <c r="B59" s="37" t="s">
        <v>138</v>
      </c>
      <c r="C59" s="38"/>
      <c r="D59" s="39"/>
      <c r="E59" s="40"/>
      <c r="F59" s="41" t="s">
        <v>10</v>
      </c>
      <c r="G59" s="42">
        <v>6858</v>
      </c>
      <c r="H59" s="43">
        <v>6731</v>
      </c>
      <c r="I59" s="43">
        <v>6272</v>
      </c>
      <c r="J59" s="43">
        <v>5997</v>
      </c>
      <c r="K59" s="43">
        <v>6771</v>
      </c>
      <c r="L59" s="43">
        <v>10453</v>
      </c>
      <c r="M59" s="44">
        <v>10583</v>
      </c>
    </row>
    <row r="60" spans="1:13" x14ac:dyDescent="0.15">
      <c r="A60" s="5"/>
      <c r="B60" s="45" t="s">
        <v>0</v>
      </c>
      <c r="C60" s="3">
        <v>45999</v>
      </c>
      <c r="F60" s="46" t="s">
        <v>2</v>
      </c>
      <c r="G60" s="47">
        <v>3.27</v>
      </c>
      <c r="H60" s="48">
        <v>3.27</v>
      </c>
      <c r="I60" s="48">
        <v>3.4</v>
      </c>
      <c r="J60" s="48">
        <v>3.52</v>
      </c>
      <c r="K60" s="48">
        <v>3.52</v>
      </c>
      <c r="L60" s="48">
        <v>3.01</v>
      </c>
      <c r="M60" s="49">
        <v>3.14</v>
      </c>
    </row>
    <row r="61" spans="1:13" x14ac:dyDescent="0.15">
      <c r="A61" s="5"/>
      <c r="B61" s="45" t="s">
        <v>1</v>
      </c>
      <c r="C61" s="50">
        <v>490</v>
      </c>
      <c r="D61" s="4" t="s">
        <v>15</v>
      </c>
      <c r="E61" s="50">
        <v>480</v>
      </c>
      <c r="F61" s="46" t="s">
        <v>3</v>
      </c>
      <c r="G61" s="47">
        <v>99.8</v>
      </c>
      <c r="H61" s="48">
        <v>98.7</v>
      </c>
      <c r="I61" s="48">
        <v>98.7</v>
      </c>
      <c r="J61" s="48">
        <v>100.8</v>
      </c>
      <c r="K61" s="48">
        <v>99.8</v>
      </c>
      <c r="L61" s="48">
        <v>98.9</v>
      </c>
      <c r="M61" s="49">
        <v>97.8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1593</v>
      </c>
      <c r="H62" s="71">
        <v>3018</v>
      </c>
      <c r="I62" s="71">
        <v>2723</v>
      </c>
      <c r="J62" s="61">
        <v>200</v>
      </c>
      <c r="K62" s="71">
        <v>1521</v>
      </c>
      <c r="L62" s="71">
        <v>4067</v>
      </c>
      <c r="M62" s="87">
        <v>6766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0.89471624266144811</v>
      </c>
      <c r="H63" s="84">
        <f t="shared" ref="H63:M63" si="9">H59/H$4</f>
        <v>0.87132686084142397</v>
      </c>
      <c r="I63" s="84">
        <f t="shared" si="9"/>
        <v>0.80482484280764788</v>
      </c>
      <c r="J63" s="84">
        <f t="shared" si="9"/>
        <v>0.81007699581250847</v>
      </c>
      <c r="K63" s="84">
        <f t="shared" si="9"/>
        <v>0.8291697281410727</v>
      </c>
      <c r="L63" s="84">
        <f t="shared" si="9"/>
        <v>0.88607273035517509</v>
      </c>
      <c r="M63" s="85">
        <f t="shared" si="9"/>
        <v>0.8847182745360308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490</v>
      </c>
      <c r="H64" s="53">
        <v>480</v>
      </c>
      <c r="I64" s="53">
        <v>490</v>
      </c>
      <c r="J64" s="53">
        <v>480</v>
      </c>
      <c r="K64" s="53">
        <v>480</v>
      </c>
      <c r="L64" s="53">
        <v>470</v>
      </c>
      <c r="M64" s="54">
        <v>480</v>
      </c>
    </row>
    <row r="65" spans="1:13" x14ac:dyDescent="0.15">
      <c r="A65" s="5"/>
      <c r="B65" s="16" t="s">
        <v>134</v>
      </c>
      <c r="C65" s="17"/>
      <c r="D65" s="18"/>
      <c r="E65" s="19"/>
      <c r="F65" s="20" t="s">
        <v>10</v>
      </c>
      <c r="G65" s="21">
        <v>5367</v>
      </c>
      <c r="H65" s="22">
        <v>5113</v>
      </c>
      <c r="I65" s="22">
        <v>5057</v>
      </c>
      <c r="J65" s="22">
        <v>4670</v>
      </c>
      <c r="K65" s="22">
        <v>5675</v>
      </c>
      <c r="L65" s="22">
        <v>8224</v>
      </c>
      <c r="M65" s="23">
        <v>8291</v>
      </c>
    </row>
    <row r="66" spans="1:13" x14ac:dyDescent="0.15">
      <c r="A66" s="5"/>
      <c r="B66" s="24" t="s">
        <v>0</v>
      </c>
      <c r="C66" s="25">
        <v>45992</v>
      </c>
      <c r="D66" s="26"/>
      <c r="E66" s="27"/>
      <c r="F66" s="28" t="s">
        <v>2</v>
      </c>
      <c r="G66" s="29">
        <v>3.89</v>
      </c>
      <c r="H66" s="30">
        <v>4.03</v>
      </c>
      <c r="I66" s="30">
        <v>3.93</v>
      </c>
      <c r="J66" s="30">
        <v>3.99</v>
      </c>
      <c r="K66" s="30">
        <v>3.89</v>
      </c>
      <c r="L66" s="30">
        <v>3.57</v>
      </c>
      <c r="M66" s="31">
        <v>3.6</v>
      </c>
    </row>
    <row r="67" spans="1:13" x14ac:dyDescent="0.15">
      <c r="A67" s="5"/>
      <c r="B67" s="24" t="s">
        <v>1</v>
      </c>
      <c r="C67" s="32">
        <v>1140</v>
      </c>
      <c r="D67" s="26" t="s">
        <v>15</v>
      </c>
      <c r="E67" s="32">
        <v>1150</v>
      </c>
      <c r="F67" s="28" t="s">
        <v>3</v>
      </c>
      <c r="G67" s="29">
        <v>99.6</v>
      </c>
      <c r="H67" s="30">
        <v>97.6</v>
      </c>
      <c r="I67" s="30">
        <v>100</v>
      </c>
      <c r="J67" s="30">
        <v>99.4</v>
      </c>
      <c r="K67" s="30">
        <v>98.2</v>
      </c>
      <c r="L67" s="30">
        <v>98.8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1692</v>
      </c>
      <c r="H68" s="70">
        <v>3668</v>
      </c>
      <c r="I68" s="70">
        <v>1115</v>
      </c>
      <c r="J68" s="70">
        <v>1606</v>
      </c>
      <c r="K68" s="70">
        <v>3402</v>
      </c>
      <c r="L68" s="70">
        <v>3709</v>
      </c>
      <c r="M68" s="86">
        <v>4829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0.70019569471624266</v>
      </c>
      <c r="H69" s="81">
        <f t="shared" ref="H69:M69" si="10">H65/H$4</f>
        <v>0.66187702265372172</v>
      </c>
      <c r="I69" s="81">
        <f t="shared" si="10"/>
        <v>0.64891569357115364</v>
      </c>
      <c r="J69" s="81">
        <f t="shared" si="10"/>
        <v>0.63082534107794141</v>
      </c>
      <c r="K69" s="81">
        <f t="shared" si="10"/>
        <v>0.69495469017879008</v>
      </c>
      <c r="L69" s="81">
        <f t="shared" si="10"/>
        <v>0.69712638806476224</v>
      </c>
      <c r="M69" s="82">
        <f t="shared" si="10"/>
        <v>0.69311151981274033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1140</v>
      </c>
      <c r="H70" s="35">
        <v>1160</v>
      </c>
      <c r="I70" s="35">
        <v>1150</v>
      </c>
      <c r="J70" s="35">
        <v>1130</v>
      </c>
      <c r="K70" s="35">
        <v>1150</v>
      </c>
      <c r="L70" s="35">
        <v>1160</v>
      </c>
      <c r="M70" s="36">
        <v>1150</v>
      </c>
    </row>
    <row r="71" spans="1:13" x14ac:dyDescent="0.15">
      <c r="A71" s="5"/>
      <c r="B71" s="37" t="s">
        <v>132</v>
      </c>
      <c r="C71" s="38"/>
      <c r="D71" s="39"/>
      <c r="E71" s="40"/>
      <c r="F71" s="41" t="s">
        <v>10</v>
      </c>
      <c r="G71" s="42">
        <v>4975</v>
      </c>
      <c r="H71" s="43">
        <v>5060</v>
      </c>
      <c r="I71" s="43">
        <v>5261</v>
      </c>
      <c r="J71" s="43">
        <v>4747</v>
      </c>
      <c r="K71" s="43">
        <v>5279</v>
      </c>
      <c r="L71" s="43">
        <v>8138</v>
      </c>
      <c r="M71" s="44">
        <v>8159</v>
      </c>
    </row>
    <row r="72" spans="1:13" x14ac:dyDescent="0.15">
      <c r="A72" s="5"/>
      <c r="B72" s="45" t="s">
        <v>0</v>
      </c>
      <c r="C72" s="3">
        <v>45978</v>
      </c>
      <c r="F72" s="46" t="s">
        <v>2</v>
      </c>
      <c r="G72" s="47">
        <v>3.48</v>
      </c>
      <c r="H72" s="48">
        <v>3.46</v>
      </c>
      <c r="I72" s="48">
        <v>3.4</v>
      </c>
      <c r="J72" s="48">
        <v>3.52</v>
      </c>
      <c r="K72" s="48">
        <v>3.48</v>
      </c>
      <c r="L72" s="48">
        <v>3.3</v>
      </c>
      <c r="M72" s="49">
        <v>3.3</v>
      </c>
    </row>
    <row r="73" spans="1:13" x14ac:dyDescent="0.15">
      <c r="A73" s="5"/>
      <c r="B73" s="45" t="s">
        <v>1</v>
      </c>
      <c r="C73" s="50">
        <v>2450</v>
      </c>
      <c r="D73" s="4" t="s">
        <v>15</v>
      </c>
      <c r="E73" s="50">
        <v>2450</v>
      </c>
      <c r="F73" s="46" t="s">
        <v>3</v>
      </c>
      <c r="G73" s="47">
        <v>99.4</v>
      </c>
      <c r="H73" s="48">
        <v>98.6</v>
      </c>
      <c r="I73" s="48">
        <v>99.1</v>
      </c>
      <c r="J73" s="48">
        <v>99</v>
      </c>
      <c r="K73" s="48">
        <v>98.8</v>
      </c>
      <c r="L73" s="48">
        <v>98.8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1644</v>
      </c>
      <c r="H74" s="71">
        <v>2552</v>
      </c>
      <c r="I74" s="71">
        <v>1998</v>
      </c>
      <c r="J74" s="71">
        <v>1960</v>
      </c>
      <c r="K74" s="71">
        <v>2341</v>
      </c>
      <c r="L74" s="71">
        <v>3603</v>
      </c>
      <c r="M74" s="87">
        <v>4401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0.64905414220482716</v>
      </c>
      <c r="H75" s="84">
        <f t="shared" ref="H75:M75" si="11">H71/H$4</f>
        <v>0.65501618122977345</v>
      </c>
      <c r="I75" s="84">
        <f t="shared" si="11"/>
        <v>0.67509303220839212</v>
      </c>
      <c r="J75" s="84">
        <f t="shared" si="11"/>
        <v>0.64122652978522221</v>
      </c>
      <c r="K75" s="84">
        <f t="shared" si="11"/>
        <v>0.64646093558657847</v>
      </c>
      <c r="L75" s="84">
        <f t="shared" si="11"/>
        <v>0.689836399084513</v>
      </c>
      <c r="M75" s="85">
        <f t="shared" si="11"/>
        <v>0.68207657582344094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2450</v>
      </c>
      <c r="H76" s="53">
        <v>2450</v>
      </c>
      <c r="I76" s="53">
        <v>2470</v>
      </c>
      <c r="J76" s="53">
        <v>2440</v>
      </c>
      <c r="K76" s="53">
        <v>2440</v>
      </c>
      <c r="L76" s="53">
        <v>2460</v>
      </c>
      <c r="M76" s="54">
        <v>2450</v>
      </c>
    </row>
    <row r="77" spans="1:13" x14ac:dyDescent="0.15">
      <c r="A77" s="5"/>
      <c r="B77" s="16" t="s">
        <v>128</v>
      </c>
      <c r="C77" s="17"/>
      <c r="D77" s="18"/>
      <c r="E77" s="19"/>
      <c r="F77" s="20" t="s">
        <v>10</v>
      </c>
      <c r="G77" s="21">
        <v>8760</v>
      </c>
      <c r="H77" s="22">
        <v>8793</v>
      </c>
      <c r="I77" s="22">
        <v>8957</v>
      </c>
      <c r="J77" s="22">
        <v>8261</v>
      </c>
      <c r="K77" s="22">
        <v>9053</v>
      </c>
      <c r="L77" s="22">
        <v>13817</v>
      </c>
      <c r="M77" s="23">
        <v>14158</v>
      </c>
    </row>
    <row r="78" spans="1:13" x14ac:dyDescent="0.15">
      <c r="A78" s="5"/>
      <c r="B78" s="24" t="s">
        <v>0</v>
      </c>
      <c r="C78" s="25">
        <v>45964</v>
      </c>
      <c r="D78" s="26"/>
      <c r="E78" s="27"/>
      <c r="F78" s="28" t="s">
        <v>2</v>
      </c>
      <c r="G78" s="29">
        <v>4.09</v>
      </c>
      <c r="H78" s="30">
        <v>4.0999999999999996</v>
      </c>
      <c r="I78" s="30">
        <v>4.12</v>
      </c>
      <c r="J78" s="30">
        <v>4.1399999999999997</v>
      </c>
      <c r="K78" s="30">
        <v>4.17</v>
      </c>
      <c r="L78" s="30">
        <v>3.83</v>
      </c>
      <c r="M78" s="31">
        <v>3.77</v>
      </c>
    </row>
    <row r="79" spans="1:13" x14ac:dyDescent="0.15">
      <c r="A79" s="5"/>
      <c r="B79" s="24" t="s">
        <v>1</v>
      </c>
      <c r="C79" s="32">
        <v>16950</v>
      </c>
      <c r="D79" s="26" t="s">
        <v>15</v>
      </c>
      <c r="E79" s="32">
        <v>16640</v>
      </c>
      <c r="F79" s="28" t="s">
        <v>3</v>
      </c>
      <c r="G79" s="29">
        <v>99.7</v>
      </c>
      <c r="H79" s="30">
        <v>99.6</v>
      </c>
      <c r="I79" s="30">
        <v>99.6</v>
      </c>
      <c r="J79" s="30">
        <v>99.7</v>
      </c>
      <c r="K79" s="30">
        <v>99.3</v>
      </c>
      <c r="L79" s="30">
        <v>99.5</v>
      </c>
      <c r="M79" s="31">
        <v>99.4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2696</v>
      </c>
      <c r="H80" s="70">
        <v>2868</v>
      </c>
      <c r="I80" s="70">
        <v>2980</v>
      </c>
      <c r="J80" s="70">
        <v>2560</v>
      </c>
      <c r="K80" s="70">
        <v>3617</v>
      </c>
      <c r="L80" s="70">
        <v>4623</v>
      </c>
      <c r="M80" s="86">
        <v>5027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1.1428571428571428</v>
      </c>
      <c r="H81" s="81">
        <f t="shared" ref="H81:M81" si="12">H77/H$4</f>
        <v>1.1382524271844661</v>
      </c>
      <c r="I81" s="81">
        <f t="shared" si="12"/>
        <v>1.1493648145771846</v>
      </c>
      <c r="J81" s="81">
        <f t="shared" si="12"/>
        <v>1.1158989598811293</v>
      </c>
      <c r="K81" s="81">
        <f t="shared" si="12"/>
        <v>1.1086211119275042</v>
      </c>
      <c r="L81" s="81">
        <f t="shared" si="12"/>
        <v>1.1712299737221328</v>
      </c>
      <c r="M81" s="82">
        <f t="shared" si="12"/>
        <v>1.1835813409128908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16950</v>
      </c>
      <c r="H82" s="35">
        <v>16910</v>
      </c>
      <c r="I82" s="35">
        <v>16910</v>
      </c>
      <c r="J82" s="35">
        <v>16860</v>
      </c>
      <c r="K82" s="35">
        <v>16760</v>
      </c>
      <c r="L82" s="35">
        <v>16740</v>
      </c>
      <c r="M82" s="36">
        <v>16640</v>
      </c>
    </row>
    <row r="83" spans="1:13" x14ac:dyDescent="0.15">
      <c r="A83" s="5"/>
      <c r="B83" s="37" t="s">
        <v>129</v>
      </c>
      <c r="C83" s="38"/>
      <c r="D83" s="39"/>
      <c r="E83" s="40"/>
      <c r="F83" s="41" t="s">
        <v>10</v>
      </c>
      <c r="G83" s="42">
        <v>7067</v>
      </c>
      <c r="H83" s="43">
        <v>7035</v>
      </c>
      <c r="I83" s="43">
        <v>7354</v>
      </c>
      <c r="J83" s="43">
        <v>6869</v>
      </c>
      <c r="K83" s="43">
        <v>7152</v>
      </c>
      <c r="L83" s="43">
        <v>12218</v>
      </c>
      <c r="M83" s="44">
        <v>12227</v>
      </c>
    </row>
    <row r="84" spans="1:13" x14ac:dyDescent="0.15">
      <c r="A84" s="5"/>
      <c r="B84" s="45" t="s">
        <v>0</v>
      </c>
      <c r="C84" s="3">
        <v>45964</v>
      </c>
      <c r="F84" s="46" t="s">
        <v>2</v>
      </c>
      <c r="G84" s="47">
        <v>3.34</v>
      </c>
      <c r="H84" s="48">
        <v>3.41</v>
      </c>
      <c r="I84" s="48">
        <v>3.44</v>
      </c>
      <c r="J84" s="48">
        <v>3.4</v>
      </c>
      <c r="K84" s="48">
        <v>3.5</v>
      </c>
      <c r="L84" s="48">
        <v>3.18</v>
      </c>
      <c r="M84" s="49">
        <v>3.18</v>
      </c>
    </row>
    <row r="85" spans="1:13" x14ac:dyDescent="0.15">
      <c r="A85" s="5"/>
      <c r="B85" s="45" t="s">
        <v>1</v>
      </c>
      <c r="C85" s="50">
        <v>2520</v>
      </c>
      <c r="D85" s="4" t="s">
        <v>15</v>
      </c>
      <c r="E85" s="50">
        <v>2510</v>
      </c>
      <c r="F85" s="46" t="s">
        <v>3</v>
      </c>
      <c r="G85" s="47">
        <v>99</v>
      </c>
      <c r="H85" s="48">
        <v>98.9</v>
      </c>
      <c r="I85" s="48">
        <v>99.1</v>
      </c>
      <c r="J85" s="48">
        <v>99</v>
      </c>
      <c r="K85" s="48">
        <v>99</v>
      </c>
      <c r="L85" s="48">
        <v>98.9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2884</v>
      </c>
      <c r="H86" s="71">
        <v>2941</v>
      </c>
      <c r="I86" s="71">
        <v>2926</v>
      </c>
      <c r="J86" s="71">
        <v>2860</v>
      </c>
      <c r="K86" s="71">
        <v>2928</v>
      </c>
      <c r="L86" s="71">
        <v>5036</v>
      </c>
      <c r="M86" s="87">
        <v>6309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0.92198303979125895</v>
      </c>
      <c r="H87" s="84">
        <f t="shared" ref="H87:M87" si="13">H83/H$4</f>
        <v>0.91067961165048539</v>
      </c>
      <c r="I87" s="84">
        <f t="shared" si="13"/>
        <v>0.94366739381496212</v>
      </c>
      <c r="J87" s="84">
        <f t="shared" si="13"/>
        <v>0.92786708091314329</v>
      </c>
      <c r="K87" s="84">
        <f t="shared" si="13"/>
        <v>0.87582659808963992</v>
      </c>
      <c r="L87" s="84">
        <f t="shared" si="13"/>
        <v>1.0356870390777315</v>
      </c>
      <c r="M87" s="85">
        <f t="shared" si="13"/>
        <v>1.0221534860391239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2520</v>
      </c>
      <c r="H88" s="53">
        <v>2500</v>
      </c>
      <c r="I88" s="53">
        <v>2520</v>
      </c>
      <c r="J88" s="53">
        <v>2490</v>
      </c>
      <c r="K88" s="53">
        <v>2510</v>
      </c>
      <c r="L88" s="53">
        <v>2540</v>
      </c>
      <c r="M88" s="54">
        <v>2510</v>
      </c>
    </row>
    <row r="89" spans="1:13" x14ac:dyDescent="0.15">
      <c r="A89" s="5"/>
      <c r="B89" s="16" t="s">
        <v>130</v>
      </c>
      <c r="C89" s="17"/>
      <c r="D89" s="18"/>
      <c r="E89" s="19"/>
      <c r="F89" s="20" t="s">
        <v>10</v>
      </c>
      <c r="G89" s="21">
        <v>2871</v>
      </c>
      <c r="H89" s="22">
        <v>2694</v>
      </c>
      <c r="I89" s="22">
        <v>2845</v>
      </c>
      <c r="J89" s="22">
        <v>2569</v>
      </c>
      <c r="K89" s="22">
        <v>3003</v>
      </c>
      <c r="L89" s="22">
        <v>5230</v>
      </c>
      <c r="M89" s="23">
        <v>5394</v>
      </c>
    </row>
    <row r="90" spans="1:13" x14ac:dyDescent="0.15">
      <c r="A90" s="5"/>
      <c r="B90" s="24" t="s">
        <v>0</v>
      </c>
      <c r="C90" s="25">
        <v>45964</v>
      </c>
      <c r="D90" s="26"/>
      <c r="E90" s="27"/>
      <c r="F90" s="28" t="s">
        <v>2</v>
      </c>
      <c r="G90" s="29">
        <v>3.88</v>
      </c>
      <c r="H90" s="30">
        <v>3.86</v>
      </c>
      <c r="I90" s="30">
        <v>3.92</v>
      </c>
      <c r="J90" s="30">
        <v>3.83</v>
      </c>
      <c r="K90" s="30">
        <v>3.84</v>
      </c>
      <c r="L90" s="30">
        <v>3.58</v>
      </c>
      <c r="M90" s="31">
        <v>3.68</v>
      </c>
    </row>
    <row r="91" spans="1:13" x14ac:dyDescent="0.15">
      <c r="A91" s="5"/>
      <c r="B91" s="24" t="s">
        <v>1</v>
      </c>
      <c r="C91" s="32">
        <v>1360</v>
      </c>
      <c r="D91" s="26" t="s">
        <v>15</v>
      </c>
      <c r="E91" s="32">
        <v>1350</v>
      </c>
      <c r="F91" s="28" t="s">
        <v>3</v>
      </c>
      <c r="G91" s="29">
        <v>97.5</v>
      </c>
      <c r="H91" s="30">
        <v>99.1</v>
      </c>
      <c r="I91" s="30">
        <v>98.4</v>
      </c>
      <c r="J91" s="30">
        <v>100.8</v>
      </c>
      <c r="K91" s="30">
        <v>99.3</v>
      </c>
      <c r="L91" s="30">
        <v>98.4</v>
      </c>
      <c r="M91" s="31">
        <v>96.4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2025</v>
      </c>
      <c r="H92" s="70">
        <v>1036</v>
      </c>
      <c r="I92" s="70">
        <v>1511</v>
      </c>
      <c r="J92" s="58">
        <v>153</v>
      </c>
      <c r="K92" s="70">
        <v>1040</v>
      </c>
      <c r="L92" s="70">
        <v>2778</v>
      </c>
      <c r="M92" s="86">
        <v>4970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0.37455968688845404</v>
      </c>
      <c r="H93" s="81">
        <f t="shared" ref="H93:M93" si="14">H89/H$4</f>
        <v>0.34873786407766988</v>
      </c>
      <c r="I93" s="81">
        <f t="shared" si="14"/>
        <v>0.36507121775952778</v>
      </c>
      <c r="J93" s="81">
        <f t="shared" si="14"/>
        <v>0.34702147777927866</v>
      </c>
      <c r="K93" s="81">
        <f t="shared" si="14"/>
        <v>0.36774430565760469</v>
      </c>
      <c r="L93" s="81">
        <f t="shared" si="14"/>
        <v>0.44333305077562091</v>
      </c>
      <c r="M93" s="82">
        <f t="shared" si="14"/>
        <v>0.45092793847182744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1360</v>
      </c>
      <c r="H94" s="35">
        <v>1350</v>
      </c>
      <c r="I94" s="35">
        <v>1360</v>
      </c>
      <c r="J94" s="35">
        <v>1340</v>
      </c>
      <c r="K94" s="35">
        <v>1320</v>
      </c>
      <c r="L94" s="35">
        <v>1320</v>
      </c>
      <c r="M94" s="36">
        <v>1350</v>
      </c>
    </row>
    <row r="95" spans="1:13" x14ac:dyDescent="0.15">
      <c r="A95" s="5"/>
      <c r="B95" s="37" t="s">
        <v>126</v>
      </c>
      <c r="C95" s="38"/>
      <c r="D95" s="39"/>
      <c r="E95" s="40"/>
      <c r="F95" s="41" t="s">
        <v>10</v>
      </c>
      <c r="G95" s="42">
        <v>9342</v>
      </c>
      <c r="H95" s="43">
        <v>10375</v>
      </c>
      <c r="I95" s="43">
        <v>9994</v>
      </c>
      <c r="J95" s="43">
        <v>9860</v>
      </c>
      <c r="K95" s="43">
        <v>10731</v>
      </c>
      <c r="L95" s="43">
        <v>13726</v>
      </c>
      <c r="M95" s="44">
        <v>13308</v>
      </c>
    </row>
    <row r="96" spans="1:13" x14ac:dyDescent="0.15">
      <c r="A96" s="5"/>
      <c r="B96" s="45" t="s">
        <v>0</v>
      </c>
      <c r="C96" s="3">
        <v>45950</v>
      </c>
      <c r="F96" s="46" t="s">
        <v>2</v>
      </c>
      <c r="G96" s="47">
        <v>2.52</v>
      </c>
      <c r="H96" s="48">
        <v>2.34</v>
      </c>
      <c r="I96" s="48">
        <v>2.4500000000000002</v>
      </c>
      <c r="J96" s="48">
        <v>2.46</v>
      </c>
      <c r="K96" s="48">
        <v>2.4300000000000002</v>
      </c>
      <c r="L96" s="48">
        <v>2.17</v>
      </c>
      <c r="M96" s="49">
        <v>2.17</v>
      </c>
    </row>
    <row r="97" spans="1:13" x14ac:dyDescent="0.15">
      <c r="A97" s="5"/>
      <c r="B97" s="45" t="s">
        <v>1</v>
      </c>
      <c r="C97" s="50">
        <v>1720</v>
      </c>
      <c r="D97" s="4" t="s">
        <v>15</v>
      </c>
      <c r="E97" s="50">
        <v>1730</v>
      </c>
      <c r="F97" s="46" t="s">
        <v>3</v>
      </c>
      <c r="G97" s="47">
        <v>99.3</v>
      </c>
      <c r="H97" s="48">
        <v>100.3</v>
      </c>
      <c r="I97" s="48">
        <v>99.4</v>
      </c>
      <c r="J97" s="48">
        <v>100.2</v>
      </c>
      <c r="K97" s="48">
        <v>99.9</v>
      </c>
      <c r="L97" s="48">
        <v>99.6</v>
      </c>
      <c r="M97" s="49">
        <v>99.7</v>
      </c>
    </row>
    <row r="98" spans="1:13" x14ac:dyDescent="0.15">
      <c r="A98" s="5"/>
      <c r="B98" s="45"/>
      <c r="C98" s="50"/>
      <c r="E98" s="50"/>
      <c r="F98" s="55" t="s">
        <v>20</v>
      </c>
      <c r="G98" s="89">
        <v>2657</v>
      </c>
      <c r="H98" s="61">
        <v>599</v>
      </c>
      <c r="I98" s="71">
        <v>2477</v>
      </c>
      <c r="J98" s="61">
        <v>953</v>
      </c>
      <c r="K98" s="71">
        <v>1679</v>
      </c>
      <c r="L98" s="71">
        <v>2839</v>
      </c>
      <c r="M98" s="87">
        <v>2503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1.2187866927592954</v>
      </c>
      <c r="H99" s="84">
        <f t="shared" ref="H99:M99" si="15">H95/H$4</f>
        <v>1.3430420711974109</v>
      </c>
      <c r="I99" s="84">
        <f t="shared" si="15"/>
        <v>1.2824329526498139</v>
      </c>
      <c r="J99" s="84">
        <f t="shared" si="15"/>
        <v>1.3318924760232338</v>
      </c>
      <c r="K99" s="84">
        <f t="shared" si="15"/>
        <v>1.3141072740631887</v>
      </c>
      <c r="L99" s="84">
        <f t="shared" si="15"/>
        <v>1.1635161481732643</v>
      </c>
      <c r="M99" s="85">
        <f t="shared" si="15"/>
        <v>1.1125229894666444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1720</v>
      </c>
      <c r="H100" s="53">
        <v>1720</v>
      </c>
      <c r="I100" s="53">
        <v>1730</v>
      </c>
      <c r="J100" s="53">
        <v>1720</v>
      </c>
      <c r="K100" s="53">
        <v>1720</v>
      </c>
      <c r="L100" s="53">
        <v>1730</v>
      </c>
      <c r="M100" s="54">
        <v>1730</v>
      </c>
    </row>
    <row r="101" spans="1:13" x14ac:dyDescent="0.15">
      <c r="A101" s="5"/>
      <c r="B101" s="16" t="s">
        <v>116</v>
      </c>
      <c r="C101" s="17"/>
      <c r="D101" s="18"/>
      <c r="E101" s="19"/>
      <c r="F101" s="20" t="s">
        <v>10</v>
      </c>
      <c r="G101" s="21">
        <v>7531</v>
      </c>
      <c r="H101" s="22">
        <v>8060</v>
      </c>
      <c r="I101" s="22">
        <v>8166</v>
      </c>
      <c r="J101" s="22">
        <v>7432</v>
      </c>
      <c r="K101" s="22">
        <v>8392</v>
      </c>
      <c r="L101" s="22">
        <v>11285</v>
      </c>
      <c r="M101" s="23">
        <v>10942</v>
      </c>
    </row>
    <row r="102" spans="1:13" x14ac:dyDescent="0.15">
      <c r="A102" s="5"/>
      <c r="B102" s="24" t="s">
        <v>0</v>
      </c>
      <c r="C102" s="25">
        <v>45908</v>
      </c>
      <c r="D102" s="26"/>
      <c r="E102" s="27"/>
      <c r="F102" s="28" t="s">
        <v>2</v>
      </c>
      <c r="G102" s="29">
        <v>2.42</v>
      </c>
      <c r="H102" s="30">
        <v>2.36</v>
      </c>
      <c r="I102" s="30">
        <v>2.33</v>
      </c>
      <c r="J102" s="30">
        <v>2.41</v>
      </c>
      <c r="K102" s="30">
        <v>2.39</v>
      </c>
      <c r="L102" s="30">
        <v>2.15</v>
      </c>
      <c r="M102" s="31">
        <v>2.12</v>
      </c>
    </row>
    <row r="103" spans="1:13" x14ac:dyDescent="0.15">
      <c r="A103" s="5"/>
      <c r="B103" s="24" t="s">
        <v>1</v>
      </c>
      <c r="C103" s="32">
        <v>2870</v>
      </c>
      <c r="D103" s="26" t="s">
        <v>15</v>
      </c>
      <c r="E103" s="32">
        <v>2860</v>
      </c>
      <c r="F103" s="28" t="s">
        <v>3</v>
      </c>
      <c r="G103" s="29">
        <v>98.9</v>
      </c>
      <c r="H103" s="30">
        <v>98.5</v>
      </c>
      <c r="I103" s="30">
        <v>99.2</v>
      </c>
      <c r="J103" s="30">
        <v>98.9</v>
      </c>
      <c r="K103" s="30">
        <v>99.1</v>
      </c>
      <c r="L103" s="30">
        <v>98.6</v>
      </c>
      <c r="M103" s="31">
        <v>99.1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2691</v>
      </c>
      <c r="H104" s="70">
        <v>3456</v>
      </c>
      <c r="I104" s="70">
        <v>2418</v>
      </c>
      <c r="J104" s="70">
        <v>2669</v>
      </c>
      <c r="K104" s="70">
        <v>2702</v>
      </c>
      <c r="L104" s="70">
        <v>4607</v>
      </c>
      <c r="M104" s="86">
        <v>3312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0.98251793868232229</v>
      </c>
      <c r="H105" s="81">
        <f t="shared" ref="H105:M105" si="16">H101/H$4</f>
        <v>1.0433656957928803</v>
      </c>
      <c r="I105" s="81">
        <f t="shared" si="16"/>
        <v>1.0478634672141665</v>
      </c>
      <c r="J105" s="81">
        <f t="shared" si="16"/>
        <v>1.003917330811833</v>
      </c>
      <c r="K105" s="81">
        <f t="shared" si="16"/>
        <v>1.0276757286309086</v>
      </c>
      <c r="L105" s="81">
        <f t="shared" si="16"/>
        <v>0.95659913537340002</v>
      </c>
      <c r="M105" s="82">
        <f t="shared" si="16"/>
        <v>0.91472997826450431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2870</v>
      </c>
      <c r="H106" s="35">
        <v>2880</v>
      </c>
      <c r="I106" s="35">
        <v>2880</v>
      </c>
      <c r="J106" s="35">
        <v>2830</v>
      </c>
      <c r="K106" s="35">
        <v>2860</v>
      </c>
      <c r="L106" s="35">
        <v>2870</v>
      </c>
      <c r="M106" s="36">
        <v>2860</v>
      </c>
    </row>
    <row r="107" spans="1:13" x14ac:dyDescent="0.15">
      <c r="A107" s="5"/>
      <c r="B107" s="37" t="s">
        <v>110</v>
      </c>
      <c r="C107" s="38"/>
      <c r="D107" s="39"/>
      <c r="E107" s="40"/>
      <c r="F107" s="41" t="s">
        <v>10</v>
      </c>
      <c r="G107" s="42">
        <v>8718</v>
      </c>
      <c r="H107" s="43">
        <v>8911</v>
      </c>
      <c r="I107" s="43">
        <v>8497</v>
      </c>
      <c r="J107" s="43">
        <v>8160</v>
      </c>
      <c r="K107" s="43">
        <v>8947</v>
      </c>
      <c r="L107" s="43">
        <v>13814</v>
      </c>
      <c r="M107" s="44">
        <v>14046</v>
      </c>
    </row>
    <row r="108" spans="1:13" x14ac:dyDescent="0.15">
      <c r="A108" s="5"/>
      <c r="B108" s="45" t="s">
        <v>0</v>
      </c>
      <c r="C108" s="3">
        <v>45873</v>
      </c>
      <c r="F108" s="46" t="s">
        <v>2</v>
      </c>
      <c r="G108" s="47">
        <v>3.9</v>
      </c>
      <c r="H108" s="48">
        <v>3.81</v>
      </c>
      <c r="I108" s="48">
        <v>3.84</v>
      </c>
      <c r="J108" s="48">
        <v>3.92</v>
      </c>
      <c r="K108" s="48">
        <v>3.9</v>
      </c>
      <c r="L108" s="48">
        <v>3.66</v>
      </c>
      <c r="M108" s="49">
        <v>3.67</v>
      </c>
    </row>
    <row r="109" spans="1:13" x14ac:dyDescent="0.15">
      <c r="A109" s="5"/>
      <c r="B109" s="45" t="s">
        <v>1</v>
      </c>
      <c r="C109" s="50">
        <v>3280</v>
      </c>
      <c r="D109" s="4" t="s">
        <v>15</v>
      </c>
      <c r="E109" s="50">
        <v>3250</v>
      </c>
      <c r="F109" s="46" t="s">
        <v>3</v>
      </c>
      <c r="G109" s="47">
        <v>98.9</v>
      </c>
      <c r="H109" s="48">
        <v>99.7</v>
      </c>
      <c r="I109" s="48">
        <v>99</v>
      </c>
      <c r="J109" s="48">
        <v>99.1</v>
      </c>
      <c r="K109" s="48">
        <v>98.5</v>
      </c>
      <c r="L109" s="48">
        <v>98.6</v>
      </c>
      <c r="M109" s="49">
        <v>98.7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3889</v>
      </c>
      <c r="H110" s="71">
        <v>2530</v>
      </c>
      <c r="I110" s="71">
        <v>3636</v>
      </c>
      <c r="J110" s="71">
        <v>3377</v>
      </c>
      <c r="K110" s="71">
        <v>4756</v>
      </c>
      <c r="L110" s="71">
        <v>7083</v>
      </c>
      <c r="M110" s="87">
        <v>6882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1.1373776908023483</v>
      </c>
      <c r="H111" s="84">
        <f t="shared" ref="H111:M111" si="17">H107/H$4</f>
        <v>1.1535275080906149</v>
      </c>
      <c r="I111" s="84">
        <f t="shared" si="17"/>
        <v>1.0903374823559604</v>
      </c>
      <c r="J111" s="84">
        <f t="shared" si="17"/>
        <v>1.1022558422261246</v>
      </c>
      <c r="K111" s="84">
        <f t="shared" si="17"/>
        <v>1.0956404604457506</v>
      </c>
      <c r="L111" s="84">
        <f t="shared" si="17"/>
        <v>1.1709756717809612</v>
      </c>
      <c r="M111" s="85">
        <f t="shared" si="17"/>
        <v>1.1742183581340913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3280</v>
      </c>
      <c r="H112" s="53">
        <v>3290</v>
      </c>
      <c r="I112" s="53">
        <v>3280</v>
      </c>
      <c r="J112" s="53">
        <v>3240</v>
      </c>
      <c r="K112" s="53">
        <v>3250</v>
      </c>
      <c r="L112" s="53">
        <v>3270</v>
      </c>
      <c r="M112" s="54">
        <v>3250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11812</v>
      </c>
      <c r="H113" s="22">
        <v>12079</v>
      </c>
      <c r="I113" s="22">
        <v>12324</v>
      </c>
      <c r="J113" s="22">
        <v>12098</v>
      </c>
      <c r="K113" s="22">
        <v>12827</v>
      </c>
      <c r="L113" s="22">
        <v>16507</v>
      </c>
      <c r="M113" s="23">
        <v>16425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1.81</v>
      </c>
      <c r="H114" s="30">
        <v>1.78</v>
      </c>
      <c r="I114" s="30">
        <v>1.77</v>
      </c>
      <c r="J114" s="30">
        <v>1.78</v>
      </c>
      <c r="K114" s="30">
        <v>1.82</v>
      </c>
      <c r="L114" s="30">
        <v>1.68</v>
      </c>
      <c r="M114" s="31">
        <v>1.66</v>
      </c>
    </row>
    <row r="115" spans="1:13" x14ac:dyDescent="0.15">
      <c r="A115" s="5"/>
      <c r="B115" s="24" t="s">
        <v>1</v>
      </c>
      <c r="C115" s="32">
        <v>32940</v>
      </c>
      <c r="D115" s="26" t="s">
        <v>15</v>
      </c>
      <c r="E115" s="32">
        <v>32670</v>
      </c>
      <c r="F115" s="28" t="s">
        <v>3</v>
      </c>
      <c r="G115" s="29">
        <v>99.4</v>
      </c>
      <c r="H115" s="30">
        <v>99.6</v>
      </c>
      <c r="I115" s="30">
        <v>99.5</v>
      </c>
      <c r="J115" s="30">
        <v>99.6</v>
      </c>
      <c r="K115" s="30">
        <v>99.3</v>
      </c>
      <c r="L115" s="30">
        <v>99.4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2775</v>
      </c>
      <c r="H116" s="70">
        <v>2331</v>
      </c>
      <c r="I116" s="70">
        <v>2458</v>
      </c>
      <c r="J116" s="70">
        <v>2338</v>
      </c>
      <c r="K116" s="70">
        <v>3124</v>
      </c>
      <c r="L116" s="70">
        <v>3671</v>
      </c>
      <c r="M116" s="86">
        <v>4094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1.541030658838878</v>
      </c>
      <c r="H117" s="81">
        <f t="shared" ref="H117:M117" si="18">H113/H$4</f>
        <v>1.5636245954692556</v>
      </c>
      <c r="I117" s="81">
        <f t="shared" si="18"/>
        <v>1.5814192223790582</v>
      </c>
      <c r="J117" s="81">
        <f t="shared" si="18"/>
        <v>1.634202350398487</v>
      </c>
      <c r="K117" s="81">
        <f t="shared" si="18"/>
        <v>1.57078128826843</v>
      </c>
      <c r="L117" s="81">
        <f t="shared" si="18"/>
        <v>1.3992540476392303</v>
      </c>
      <c r="M117" s="82">
        <f t="shared" si="18"/>
        <v>1.3730981441230563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32940</v>
      </c>
      <c r="H118" s="35">
        <v>32940</v>
      </c>
      <c r="I118" s="35">
        <v>32870</v>
      </c>
      <c r="J118" s="35">
        <v>32850</v>
      </c>
      <c r="K118" s="35">
        <v>32840</v>
      </c>
      <c r="L118" s="35">
        <v>32820</v>
      </c>
      <c r="M118" s="36">
        <v>32670</v>
      </c>
    </row>
    <row r="119" spans="1:13" x14ac:dyDescent="0.15">
      <c r="A119" s="5"/>
      <c r="B119" s="37" t="s">
        <v>113</v>
      </c>
      <c r="C119" s="38"/>
      <c r="D119" s="39"/>
      <c r="E119" s="40"/>
      <c r="F119" s="41" t="s">
        <v>10</v>
      </c>
      <c r="G119" s="42">
        <v>8717</v>
      </c>
      <c r="H119" s="43">
        <v>8714</v>
      </c>
      <c r="I119" s="43">
        <v>8999</v>
      </c>
      <c r="J119" s="43">
        <v>8744</v>
      </c>
      <c r="K119" s="43">
        <v>9641</v>
      </c>
      <c r="L119" s="43">
        <v>12961</v>
      </c>
      <c r="M119" s="44">
        <v>13061</v>
      </c>
    </row>
    <row r="120" spans="1:13" x14ac:dyDescent="0.15">
      <c r="A120" s="5"/>
      <c r="B120" s="45" t="s">
        <v>0</v>
      </c>
      <c r="C120" s="3">
        <v>45901</v>
      </c>
      <c r="F120" s="46" t="s">
        <v>2</v>
      </c>
      <c r="G120" s="47">
        <v>1.93</v>
      </c>
      <c r="H120" s="48">
        <v>1.94</v>
      </c>
      <c r="I120" s="48">
        <v>1.92</v>
      </c>
      <c r="J120" s="48">
        <v>1.93</v>
      </c>
      <c r="K120" s="48">
        <v>1.96</v>
      </c>
      <c r="L120" s="48">
        <v>1.82</v>
      </c>
      <c r="M120" s="49">
        <v>1.8</v>
      </c>
    </row>
    <row r="121" spans="1:13" x14ac:dyDescent="0.15">
      <c r="A121" s="5"/>
      <c r="B121" s="45" t="s">
        <v>1</v>
      </c>
      <c r="C121" s="50">
        <v>31000</v>
      </c>
      <c r="D121" s="4" t="s">
        <v>15</v>
      </c>
      <c r="E121" s="50">
        <v>30870</v>
      </c>
      <c r="F121" s="46" t="s">
        <v>3</v>
      </c>
      <c r="G121" s="47">
        <v>99.6</v>
      </c>
      <c r="H121" s="48">
        <v>99.6</v>
      </c>
      <c r="I121" s="48">
        <v>99.8</v>
      </c>
      <c r="J121" s="48">
        <v>99.6</v>
      </c>
      <c r="K121" s="48">
        <v>99.5</v>
      </c>
      <c r="L121" s="48">
        <v>99.5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1844</v>
      </c>
      <c r="H122" s="71">
        <v>1830</v>
      </c>
      <c r="I122" s="71">
        <v>1538</v>
      </c>
      <c r="J122" s="71">
        <v>1764</v>
      </c>
      <c r="K122" s="71">
        <v>2122</v>
      </c>
      <c r="L122" s="71">
        <v>2880</v>
      </c>
      <c r="M122" s="87">
        <v>3269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1.1372472276581866</v>
      </c>
      <c r="H123" s="84">
        <f t="shared" ref="H123:M123" si="19">H119/H$4</f>
        <v>1.1280258899676376</v>
      </c>
      <c r="I123" s="84">
        <f t="shared" si="19"/>
        <v>1.1547542666495574</v>
      </c>
      <c r="J123" s="84">
        <f t="shared" si="19"/>
        <v>1.1811427799540726</v>
      </c>
      <c r="K123" s="84">
        <f t="shared" si="19"/>
        <v>1.1806269899583639</v>
      </c>
      <c r="L123" s="84">
        <f t="shared" si="19"/>
        <v>1.0986691531745358</v>
      </c>
      <c r="M123" s="85">
        <f t="shared" si="19"/>
        <v>1.0918742685169704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31000</v>
      </c>
      <c r="H124" s="53">
        <v>30990</v>
      </c>
      <c r="I124" s="53">
        <v>31120</v>
      </c>
      <c r="J124" s="53">
        <v>30980</v>
      </c>
      <c r="K124" s="53">
        <v>31020</v>
      </c>
      <c r="L124" s="53">
        <v>30910</v>
      </c>
      <c r="M124" s="54">
        <v>30870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4811</v>
      </c>
      <c r="H125" s="22">
        <v>5464</v>
      </c>
      <c r="I125" s="22">
        <v>4946</v>
      </c>
      <c r="J125" s="22">
        <v>4521</v>
      </c>
      <c r="K125" s="22">
        <v>4891</v>
      </c>
      <c r="L125" s="22">
        <v>8412</v>
      </c>
      <c r="M125" s="23">
        <v>8923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3.36</v>
      </c>
      <c r="H126" s="30">
        <v>3.15</v>
      </c>
      <c r="I126" s="30">
        <v>3.33</v>
      </c>
      <c r="J126" s="30">
        <v>3.4</v>
      </c>
      <c r="K126" s="30">
        <v>3.49</v>
      </c>
      <c r="L126" s="30">
        <v>3.3</v>
      </c>
      <c r="M126" s="31">
        <v>3.25</v>
      </c>
    </row>
    <row r="127" spans="1:13" x14ac:dyDescent="0.15">
      <c r="A127" s="5"/>
      <c r="B127" s="24" t="s">
        <v>1</v>
      </c>
      <c r="C127" s="32">
        <v>23220</v>
      </c>
      <c r="D127" s="26" t="s">
        <v>15</v>
      </c>
      <c r="E127" s="32">
        <v>22900</v>
      </c>
      <c r="F127" s="28" t="s">
        <v>3</v>
      </c>
      <c r="G127" s="29">
        <v>100.1</v>
      </c>
      <c r="H127" s="30">
        <v>101.1</v>
      </c>
      <c r="I127" s="30">
        <v>100.2</v>
      </c>
      <c r="J127" s="30">
        <v>100.5</v>
      </c>
      <c r="K127" s="30">
        <v>99.5</v>
      </c>
      <c r="L127" s="30">
        <v>99.4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788</v>
      </c>
      <c r="H128" s="58">
        <v>-260</v>
      </c>
      <c r="I128" s="58">
        <v>765</v>
      </c>
      <c r="J128" s="58">
        <v>433</v>
      </c>
      <c r="K128" s="70">
        <v>1444</v>
      </c>
      <c r="L128" s="70">
        <v>2587</v>
      </c>
      <c r="M128" s="86">
        <v>2111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0.62765818656229611</v>
      </c>
      <c r="H129" s="81">
        <f t="shared" ref="H129:M129" si="20">H125/H$4</f>
        <v>0.70731391585760517</v>
      </c>
      <c r="I129" s="81">
        <f t="shared" si="20"/>
        <v>0.63467214166559738</v>
      </c>
      <c r="J129" s="81">
        <f t="shared" si="20"/>
        <v>0.61069836552748891</v>
      </c>
      <c r="K129" s="81">
        <f t="shared" si="20"/>
        <v>0.59894685280431059</v>
      </c>
      <c r="L129" s="81">
        <f t="shared" si="20"/>
        <v>0.7130626430448419</v>
      </c>
      <c r="M129" s="82">
        <f t="shared" si="20"/>
        <v>0.7459454940645377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23220</v>
      </c>
      <c r="H130" s="35">
        <v>23140</v>
      </c>
      <c r="I130" s="35">
        <v>23220</v>
      </c>
      <c r="J130" s="35">
        <v>23150</v>
      </c>
      <c r="K130" s="35">
        <v>22980</v>
      </c>
      <c r="L130" s="35">
        <v>23010</v>
      </c>
      <c r="M130" s="36">
        <v>22900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7870</v>
      </c>
      <c r="H131" s="43">
        <v>8039</v>
      </c>
      <c r="I131" s="43">
        <v>8354</v>
      </c>
      <c r="J131" s="43">
        <v>7722</v>
      </c>
      <c r="K131" s="43">
        <v>8241</v>
      </c>
      <c r="L131" s="43">
        <v>12913</v>
      </c>
      <c r="M131" s="44">
        <v>13288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3.24</v>
      </c>
      <c r="H132" s="48">
        <v>3.19</v>
      </c>
      <c r="I132" s="48">
        <v>3.16</v>
      </c>
      <c r="J132" s="48">
        <v>3.27</v>
      </c>
      <c r="K132" s="48">
        <v>3.31</v>
      </c>
      <c r="L132" s="48">
        <v>3.07</v>
      </c>
      <c r="M132" s="49">
        <v>3</v>
      </c>
    </row>
    <row r="133" spans="1:13" x14ac:dyDescent="0.15">
      <c r="A133" s="5"/>
      <c r="B133" s="45" t="s">
        <v>1</v>
      </c>
      <c r="C133" s="50">
        <v>18220</v>
      </c>
      <c r="D133" s="4" t="s">
        <v>15</v>
      </c>
      <c r="E133" s="50">
        <v>18030</v>
      </c>
      <c r="F133" s="46" t="s">
        <v>3</v>
      </c>
      <c r="G133" s="47">
        <v>100.5</v>
      </c>
      <c r="H133" s="48">
        <v>101</v>
      </c>
      <c r="I133" s="48">
        <v>100.8</v>
      </c>
      <c r="J133" s="48">
        <v>100.6</v>
      </c>
      <c r="K133" s="48">
        <v>100.1</v>
      </c>
      <c r="L133" s="48">
        <v>99.8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60">
        <v>763</v>
      </c>
      <c r="H134" s="61">
        <v>-51</v>
      </c>
      <c r="I134" s="61">
        <v>209</v>
      </c>
      <c r="J134" s="61">
        <v>530</v>
      </c>
      <c r="K134" s="71">
        <v>1500</v>
      </c>
      <c r="L134" s="71">
        <v>3007</v>
      </c>
      <c r="M134" s="87">
        <v>2996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1.0267449445531638</v>
      </c>
      <c r="H135" s="84">
        <f t="shared" ref="H135:M135" si="21">H131/H$4</f>
        <v>1.0406472491909384</v>
      </c>
      <c r="I135" s="84">
        <f t="shared" si="21"/>
        <v>1.0719876812524061</v>
      </c>
      <c r="J135" s="84">
        <f t="shared" si="21"/>
        <v>1.0430906389301635</v>
      </c>
      <c r="K135" s="84">
        <f t="shared" si="21"/>
        <v>1.0091844232182219</v>
      </c>
      <c r="L135" s="84">
        <f t="shared" si="21"/>
        <v>1.0946003221157921</v>
      </c>
      <c r="M135" s="85">
        <f t="shared" si="21"/>
        <v>1.1108510282561446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18220</v>
      </c>
      <c r="H136" s="53">
        <v>18210</v>
      </c>
      <c r="I136" s="53">
        <v>18240</v>
      </c>
      <c r="J136" s="53">
        <v>18190</v>
      </c>
      <c r="K136" s="53">
        <v>18130</v>
      </c>
      <c r="L136" s="53">
        <v>18120</v>
      </c>
      <c r="M136" s="54">
        <v>18030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11884</v>
      </c>
      <c r="H137" s="22">
        <v>12286</v>
      </c>
      <c r="I137" s="22">
        <v>12128</v>
      </c>
      <c r="J137" s="22">
        <v>11701</v>
      </c>
      <c r="K137" s="22">
        <v>12403</v>
      </c>
      <c r="L137" s="22">
        <v>17351</v>
      </c>
      <c r="M137" s="23">
        <v>17740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3.96</v>
      </c>
      <c r="H138" s="30">
        <v>3.83</v>
      </c>
      <c r="I138" s="30">
        <v>3.9</v>
      </c>
      <c r="J138" s="30">
        <v>3.95</v>
      </c>
      <c r="K138" s="30">
        <v>4.01</v>
      </c>
      <c r="L138" s="30">
        <v>3.74</v>
      </c>
      <c r="M138" s="31">
        <v>3.6</v>
      </c>
    </row>
    <row r="139" spans="1:13" x14ac:dyDescent="0.15">
      <c r="A139" s="5"/>
      <c r="B139" s="24" t="s">
        <v>1</v>
      </c>
      <c r="C139" s="32">
        <v>15730</v>
      </c>
      <c r="D139" s="26" t="s">
        <v>15</v>
      </c>
      <c r="E139" s="32">
        <v>15530</v>
      </c>
      <c r="F139" s="28" t="s">
        <v>3</v>
      </c>
      <c r="G139" s="29">
        <v>99.2</v>
      </c>
      <c r="H139" s="30">
        <v>99.8</v>
      </c>
      <c r="I139" s="30">
        <v>99.7</v>
      </c>
      <c r="J139" s="30">
        <v>99.6</v>
      </c>
      <c r="K139" s="30">
        <v>99.2</v>
      </c>
      <c r="L139" s="30">
        <v>99.2</v>
      </c>
      <c r="M139" s="31">
        <v>99.8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4788</v>
      </c>
      <c r="H140" s="70">
        <v>3367</v>
      </c>
      <c r="I140" s="70">
        <v>3665</v>
      </c>
      <c r="J140" s="70">
        <v>3802</v>
      </c>
      <c r="K140" s="70">
        <v>4950</v>
      </c>
      <c r="L140" s="70">
        <v>6861</v>
      </c>
      <c r="M140" s="86">
        <v>4649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1.5504240052185259</v>
      </c>
      <c r="H141" s="81">
        <f t="shared" ref="H141:M141" si="22">H137/H$4</f>
        <v>1.5904207119741101</v>
      </c>
      <c r="I141" s="81">
        <f t="shared" si="22"/>
        <v>1.5562684460413192</v>
      </c>
      <c r="J141" s="81">
        <f t="shared" si="22"/>
        <v>1.580575442388221</v>
      </c>
      <c r="K141" s="81">
        <f t="shared" si="22"/>
        <v>1.5188586823414156</v>
      </c>
      <c r="L141" s="81">
        <f t="shared" si="22"/>
        <v>1.4707976604221413</v>
      </c>
      <c r="M141" s="82">
        <f t="shared" si="22"/>
        <v>1.4830295937134259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15730</v>
      </c>
      <c r="H142" s="35">
        <v>15710</v>
      </c>
      <c r="I142" s="35">
        <v>15720</v>
      </c>
      <c r="J142" s="35">
        <v>15700</v>
      </c>
      <c r="K142" s="35">
        <v>15610</v>
      </c>
      <c r="L142" s="35">
        <v>15600</v>
      </c>
      <c r="M142" s="36">
        <v>15530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7823</v>
      </c>
      <c r="H143" s="43">
        <v>7721</v>
      </c>
      <c r="I143" s="43">
        <v>7730</v>
      </c>
      <c r="J143" s="43">
        <v>7330</v>
      </c>
      <c r="K143" s="43">
        <v>8286</v>
      </c>
      <c r="L143" s="43">
        <v>11527</v>
      </c>
      <c r="M143" s="44">
        <v>12070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3.89</v>
      </c>
      <c r="H144" s="48">
        <v>3.86</v>
      </c>
      <c r="I144" s="48">
        <v>3.89</v>
      </c>
      <c r="J144" s="48">
        <v>3.91</v>
      </c>
      <c r="K144" s="48">
        <v>3.86</v>
      </c>
      <c r="L144" s="48">
        <v>3.76</v>
      </c>
      <c r="M144" s="49">
        <v>3.77</v>
      </c>
    </row>
    <row r="145" spans="1:13" x14ac:dyDescent="0.15">
      <c r="A145" s="5"/>
      <c r="B145" s="45" t="s">
        <v>1</v>
      </c>
      <c r="C145" s="50">
        <v>7610</v>
      </c>
      <c r="D145" s="4" t="s">
        <v>15</v>
      </c>
      <c r="E145" s="50">
        <v>7540</v>
      </c>
      <c r="F145" s="46" t="s">
        <v>3</v>
      </c>
      <c r="G145" s="47">
        <v>98.8</v>
      </c>
      <c r="H145" s="48">
        <v>98.6</v>
      </c>
      <c r="I145" s="48">
        <v>98.5</v>
      </c>
      <c r="J145" s="48">
        <v>98.7</v>
      </c>
      <c r="K145" s="48">
        <v>98.7</v>
      </c>
      <c r="L145" s="48">
        <v>98.3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3624</v>
      </c>
      <c r="H146" s="71">
        <v>3908</v>
      </c>
      <c r="I146" s="71">
        <v>4011</v>
      </c>
      <c r="J146" s="71">
        <v>3535</v>
      </c>
      <c r="K146" s="71">
        <v>4112</v>
      </c>
      <c r="L146" s="71">
        <v>6514</v>
      </c>
      <c r="M146" s="87">
        <v>6617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1.0206131767775604</v>
      </c>
      <c r="H147" s="84">
        <f t="shared" ref="H147:M147" si="23">H143/H$4</f>
        <v>0.99948220064724924</v>
      </c>
      <c r="I147" s="84">
        <f t="shared" si="23"/>
        <v>0.99191582189144101</v>
      </c>
      <c r="J147" s="84">
        <f t="shared" si="23"/>
        <v>0.99013913278400645</v>
      </c>
      <c r="K147" s="84">
        <f t="shared" si="23"/>
        <v>1.014695077149155</v>
      </c>
      <c r="L147" s="84">
        <f t="shared" si="23"/>
        <v>0.97711282529456644</v>
      </c>
      <c r="M147" s="85">
        <f t="shared" si="23"/>
        <v>1.0090285905366996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7610</v>
      </c>
      <c r="H148" s="53">
        <v>7690</v>
      </c>
      <c r="I148" s="53">
        <v>7770</v>
      </c>
      <c r="J148" s="53">
        <v>7730</v>
      </c>
      <c r="K148" s="53">
        <v>7590</v>
      </c>
      <c r="L148" s="53">
        <v>7580</v>
      </c>
      <c r="M148" s="54">
        <v>7540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8986</v>
      </c>
      <c r="H149" s="22">
        <v>9405</v>
      </c>
      <c r="I149" s="22">
        <v>9133</v>
      </c>
      <c r="J149" s="22">
        <v>8066</v>
      </c>
      <c r="K149" s="22">
        <v>11554</v>
      </c>
      <c r="L149" s="22">
        <v>13970</v>
      </c>
      <c r="M149" s="23">
        <v>14511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1.66</v>
      </c>
      <c r="H150" s="30">
        <v>1.57</v>
      </c>
      <c r="I150" s="30">
        <v>1.62</v>
      </c>
      <c r="J150" s="30">
        <v>1.73</v>
      </c>
      <c r="K150" s="30">
        <v>1.55</v>
      </c>
      <c r="L150" s="30">
        <v>1.55</v>
      </c>
      <c r="M150" s="31">
        <v>1.49</v>
      </c>
    </row>
    <row r="151" spans="1:13" x14ac:dyDescent="0.15">
      <c r="A151" s="5"/>
      <c r="B151" s="24" t="s">
        <v>1</v>
      </c>
      <c r="C151" s="32">
        <v>7160</v>
      </c>
      <c r="D151" s="26" t="s">
        <v>15</v>
      </c>
      <c r="E151" s="32">
        <v>6960</v>
      </c>
      <c r="F151" s="28" t="s">
        <v>3</v>
      </c>
      <c r="G151" s="29">
        <v>100</v>
      </c>
      <c r="H151" s="30">
        <v>100.4</v>
      </c>
      <c r="I151" s="30">
        <v>100.2</v>
      </c>
      <c r="J151" s="30">
        <v>99.7</v>
      </c>
      <c r="K151" s="30">
        <v>100.2</v>
      </c>
      <c r="L151" s="30">
        <v>99.7</v>
      </c>
      <c r="M151" s="31">
        <v>99.9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1080</v>
      </c>
      <c r="H152" s="58">
        <v>224</v>
      </c>
      <c r="I152" s="58">
        <v>730</v>
      </c>
      <c r="J152" s="70">
        <v>1370</v>
      </c>
      <c r="K152" s="58">
        <v>603</v>
      </c>
      <c r="L152" s="70">
        <v>2252</v>
      </c>
      <c r="M152" s="86">
        <v>1825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1.1723418134377039</v>
      </c>
      <c r="H153" s="81">
        <f t="shared" ref="H153:M153" si="24">H149/H$4</f>
        <v>1.2174757281553399</v>
      </c>
      <c r="I153" s="81">
        <f t="shared" si="24"/>
        <v>1.1719491851661747</v>
      </c>
      <c r="J153" s="81">
        <f t="shared" si="24"/>
        <v>1.0895582871808727</v>
      </c>
      <c r="K153" s="81">
        <f t="shared" si="24"/>
        <v>1.4148910115111437</v>
      </c>
      <c r="L153" s="81">
        <f t="shared" si="24"/>
        <v>1.1841993727218785</v>
      </c>
      <c r="M153" s="82">
        <f t="shared" si="24"/>
        <v>1.2130914562782142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7160</v>
      </c>
      <c r="H154" s="35">
        <v>7100</v>
      </c>
      <c r="I154" s="35">
        <v>7120</v>
      </c>
      <c r="J154" s="35">
        <v>7070</v>
      </c>
      <c r="K154" s="35">
        <v>6950</v>
      </c>
      <c r="L154" s="35">
        <v>6960</v>
      </c>
      <c r="M154" s="36">
        <v>6960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348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M268"/>
  <sheetViews>
    <sheetView showGridLines="0" zoomScale="85" zoomScaleNormal="85" workbookViewId="0">
      <pane ySplit="4" topLeftCell="A5" activePane="bottomLeft" state="frozen"/>
      <selection pane="bottomLeft" activeCell="Q19" sqref="Q19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46041</v>
      </c>
      <c r="H3" s="11">
        <v>46042</v>
      </c>
      <c r="I3" s="11">
        <v>46043</v>
      </c>
      <c r="J3" s="11">
        <v>46044</v>
      </c>
      <c r="K3" s="11">
        <v>46045</v>
      </c>
      <c r="L3" s="11">
        <v>46046</v>
      </c>
      <c r="M3" s="12">
        <v>46047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7590</v>
      </c>
      <c r="H4" s="14">
        <v>7773</v>
      </c>
      <c r="I4" s="14">
        <v>7883</v>
      </c>
      <c r="J4" s="14">
        <v>7586</v>
      </c>
      <c r="K4" s="14">
        <v>8797</v>
      </c>
      <c r="L4" s="14">
        <v>11996</v>
      </c>
      <c r="M4" s="15">
        <v>11978</v>
      </c>
    </row>
    <row r="5" spans="1:13" x14ac:dyDescent="0.15">
      <c r="A5" s="5"/>
      <c r="B5" s="16" t="s">
        <v>145</v>
      </c>
      <c r="C5" s="17"/>
      <c r="D5" s="18"/>
      <c r="E5" s="19"/>
      <c r="F5" s="20" t="s">
        <v>10</v>
      </c>
      <c r="G5" s="21">
        <v>17540</v>
      </c>
      <c r="H5" s="22">
        <v>17789</v>
      </c>
      <c r="I5" s="22">
        <v>17739</v>
      </c>
      <c r="J5" s="22">
        <v>16736</v>
      </c>
      <c r="K5" s="22">
        <v>18418</v>
      </c>
      <c r="L5" s="22">
        <v>21667</v>
      </c>
      <c r="M5" s="23">
        <v>20686</v>
      </c>
    </row>
    <row r="6" spans="1:13" x14ac:dyDescent="0.15">
      <c r="A6" s="5"/>
      <c r="B6" s="24" t="s">
        <v>0</v>
      </c>
      <c r="C6" s="25">
        <v>46027</v>
      </c>
      <c r="D6" s="26"/>
      <c r="E6" s="27"/>
      <c r="F6" s="28" t="s">
        <v>2</v>
      </c>
      <c r="G6" s="29">
        <v>3.58</v>
      </c>
      <c r="H6" s="30">
        <v>3.58</v>
      </c>
      <c r="I6" s="30">
        <v>3.54</v>
      </c>
      <c r="J6" s="30">
        <v>3.6</v>
      </c>
      <c r="K6" s="30">
        <v>3.54</v>
      </c>
      <c r="L6" s="30">
        <v>3.32</v>
      </c>
      <c r="M6" s="31">
        <v>3.3</v>
      </c>
    </row>
    <row r="7" spans="1:13" x14ac:dyDescent="0.15">
      <c r="A7" s="5"/>
      <c r="B7" s="24" t="s">
        <v>1</v>
      </c>
      <c r="C7" s="32">
        <v>20870</v>
      </c>
      <c r="D7" s="26" t="s">
        <v>15</v>
      </c>
      <c r="E7" s="32">
        <v>23090</v>
      </c>
      <c r="F7" s="28" t="s">
        <v>3</v>
      </c>
      <c r="G7" s="29">
        <v>99</v>
      </c>
      <c r="H7" s="30">
        <v>99</v>
      </c>
      <c r="I7" s="30">
        <v>99.2</v>
      </c>
      <c r="J7" s="30">
        <v>99</v>
      </c>
      <c r="K7" s="30">
        <v>99.1</v>
      </c>
      <c r="L7" s="30">
        <v>99</v>
      </c>
      <c r="M7" s="31">
        <v>99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7320</v>
      </c>
      <c r="H8" s="70">
        <v>7707</v>
      </c>
      <c r="I8" s="70">
        <v>6603</v>
      </c>
      <c r="J8" s="70">
        <v>6948</v>
      </c>
      <c r="K8" s="70">
        <v>7447</v>
      </c>
      <c r="L8" s="70">
        <v>8790</v>
      </c>
      <c r="M8" s="86">
        <v>8444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2.3109354413702241</v>
      </c>
      <c r="H9" s="75">
        <f t="shared" ref="H9:M9" si="0">H5/H$4</f>
        <v>2.2885629743985589</v>
      </c>
      <c r="I9" s="75">
        <f t="shared" si="0"/>
        <v>2.2502854243308383</v>
      </c>
      <c r="J9" s="75">
        <f t="shared" si="0"/>
        <v>2.2061692591616135</v>
      </c>
      <c r="K9" s="75">
        <f t="shared" si="0"/>
        <v>2.0936682960100033</v>
      </c>
      <c r="L9" s="75">
        <f t="shared" si="0"/>
        <v>1.8061853951317106</v>
      </c>
      <c r="M9" s="76">
        <f t="shared" si="0"/>
        <v>1.7269994990816497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20870</v>
      </c>
      <c r="H10" s="35">
        <v>21600</v>
      </c>
      <c r="I10" s="35">
        <v>22450</v>
      </c>
      <c r="J10" s="35">
        <v>22600</v>
      </c>
      <c r="K10" s="35">
        <v>23070</v>
      </c>
      <c r="L10" s="35">
        <v>23140</v>
      </c>
      <c r="M10" s="36">
        <v>23090</v>
      </c>
    </row>
    <row r="11" spans="1:13" x14ac:dyDescent="0.15">
      <c r="A11" s="5"/>
      <c r="B11" s="37" t="s">
        <v>146</v>
      </c>
      <c r="C11" s="38"/>
      <c r="D11" s="39"/>
      <c r="E11" s="40"/>
      <c r="F11" s="41" t="s">
        <v>10</v>
      </c>
      <c r="G11" s="42">
        <v>15154</v>
      </c>
      <c r="H11" s="43">
        <v>15073</v>
      </c>
      <c r="I11" s="43">
        <v>14698</v>
      </c>
      <c r="J11" s="43">
        <v>13714</v>
      </c>
      <c r="K11" s="43">
        <v>15270</v>
      </c>
      <c r="L11" s="43">
        <v>19113</v>
      </c>
      <c r="M11" s="44">
        <v>18202</v>
      </c>
    </row>
    <row r="12" spans="1:13" x14ac:dyDescent="0.15">
      <c r="A12" s="5"/>
      <c r="B12" s="45" t="s">
        <v>0</v>
      </c>
      <c r="C12" s="3">
        <v>46027</v>
      </c>
      <c r="F12" s="46" t="s">
        <v>2</v>
      </c>
      <c r="G12" s="47">
        <v>3.72</v>
      </c>
      <c r="H12" s="48">
        <v>3.66</v>
      </c>
      <c r="I12" s="48">
        <v>3.69</v>
      </c>
      <c r="J12" s="48">
        <v>3.68</v>
      </c>
      <c r="K12" s="48">
        <v>3.66</v>
      </c>
      <c r="L12" s="48">
        <v>3.43</v>
      </c>
      <c r="M12" s="49">
        <v>3.41</v>
      </c>
    </row>
    <row r="13" spans="1:13" x14ac:dyDescent="0.15">
      <c r="A13" s="5"/>
      <c r="B13" s="45" t="s">
        <v>1</v>
      </c>
      <c r="C13" s="50">
        <v>8290</v>
      </c>
      <c r="D13" s="4" t="s">
        <v>15</v>
      </c>
      <c r="E13" s="50">
        <v>8590</v>
      </c>
      <c r="F13" s="46" t="s">
        <v>3</v>
      </c>
      <c r="G13" s="47">
        <v>98.2</v>
      </c>
      <c r="H13" s="48">
        <v>98.5</v>
      </c>
      <c r="I13" s="48">
        <v>98.3</v>
      </c>
      <c r="J13" s="48">
        <v>98.5</v>
      </c>
      <c r="K13" s="48">
        <v>98.6</v>
      </c>
      <c r="L13" s="48">
        <v>98.7</v>
      </c>
      <c r="M13" s="49">
        <v>98.7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8939</v>
      </c>
      <c r="H14" s="71">
        <v>7821</v>
      </c>
      <c r="I14" s="71">
        <v>8445</v>
      </c>
      <c r="J14" s="71">
        <v>7077</v>
      </c>
      <c r="K14" s="71">
        <v>7735</v>
      </c>
      <c r="L14" s="71">
        <v>9094</v>
      </c>
      <c r="M14" s="87">
        <v>8519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1.996574440052701</v>
      </c>
      <c r="H15" s="78">
        <f t="shared" ref="H15:M15" si="1">H11/H$4</f>
        <v>1.9391483339765856</v>
      </c>
      <c r="I15" s="78">
        <f t="shared" si="1"/>
        <v>1.8645185842953191</v>
      </c>
      <c r="J15" s="78">
        <f t="shared" si="1"/>
        <v>1.8078038491958872</v>
      </c>
      <c r="K15" s="78">
        <f t="shared" si="1"/>
        <v>1.735819029214505</v>
      </c>
      <c r="L15" s="78">
        <f t="shared" si="1"/>
        <v>1.5932810936978994</v>
      </c>
      <c r="M15" s="79">
        <f t="shared" si="1"/>
        <v>1.5196193020537652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8290</v>
      </c>
      <c r="H16" s="53">
        <v>8300</v>
      </c>
      <c r="I16" s="53">
        <v>8450</v>
      </c>
      <c r="J16" s="53">
        <v>8460</v>
      </c>
      <c r="K16" s="53">
        <v>8580</v>
      </c>
      <c r="L16" s="53">
        <v>8600</v>
      </c>
      <c r="M16" s="54">
        <v>8590</v>
      </c>
    </row>
    <row r="17" spans="1:13" x14ac:dyDescent="0.15">
      <c r="A17" s="5"/>
      <c r="B17" s="16" t="s">
        <v>147</v>
      </c>
      <c r="C17" s="17"/>
      <c r="D17" s="18"/>
      <c r="E17" s="19"/>
      <c r="F17" s="20" t="s">
        <v>10</v>
      </c>
      <c r="G17" s="21">
        <v>11594</v>
      </c>
      <c r="H17" s="22">
        <v>12592</v>
      </c>
      <c r="I17" s="22">
        <v>13131</v>
      </c>
      <c r="J17" s="22">
        <v>11760</v>
      </c>
      <c r="K17" s="22">
        <v>13215</v>
      </c>
      <c r="L17" s="22">
        <v>17145</v>
      </c>
      <c r="M17" s="23">
        <v>17028</v>
      </c>
    </row>
    <row r="18" spans="1:13" x14ac:dyDescent="0.15">
      <c r="A18" s="5"/>
      <c r="B18" s="24" t="s">
        <v>0</v>
      </c>
      <c r="C18" s="25">
        <v>46027</v>
      </c>
      <c r="D18" s="26"/>
      <c r="E18" s="27"/>
      <c r="F18" s="28" t="s">
        <v>2</v>
      </c>
      <c r="G18" s="29">
        <v>1.89</v>
      </c>
      <c r="H18" s="30">
        <v>1.8</v>
      </c>
      <c r="I18" s="30">
        <v>1.79</v>
      </c>
      <c r="J18" s="30">
        <v>1.93</v>
      </c>
      <c r="K18" s="30">
        <v>1.84</v>
      </c>
      <c r="L18" s="30">
        <v>1.75</v>
      </c>
      <c r="M18" s="31">
        <v>1.74</v>
      </c>
    </row>
    <row r="19" spans="1:13" x14ac:dyDescent="0.15">
      <c r="A19" s="5"/>
      <c r="B19" s="24" t="s">
        <v>1</v>
      </c>
      <c r="C19" s="32">
        <v>2760</v>
      </c>
      <c r="D19" s="26" t="s">
        <v>15</v>
      </c>
      <c r="E19" s="32">
        <v>3160</v>
      </c>
      <c r="F19" s="28" t="s">
        <v>3</v>
      </c>
      <c r="G19" s="29">
        <v>100.1</v>
      </c>
      <c r="H19" s="30">
        <v>100.3</v>
      </c>
      <c r="I19" s="30">
        <v>100.2</v>
      </c>
      <c r="J19" s="30">
        <v>99.5</v>
      </c>
      <c r="K19" s="30">
        <v>100.1</v>
      </c>
      <c r="L19" s="30">
        <v>99.5</v>
      </c>
      <c r="M19" s="31">
        <v>99.5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1310</v>
      </c>
      <c r="H20" s="58">
        <v>872</v>
      </c>
      <c r="I20" s="70">
        <v>1201</v>
      </c>
      <c r="J20" s="70">
        <v>2777</v>
      </c>
      <c r="K20" s="70">
        <v>1340</v>
      </c>
      <c r="L20" s="70">
        <v>3890</v>
      </c>
      <c r="M20" s="86">
        <v>3701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1.527536231884058</v>
      </c>
      <c r="H21" s="81">
        <f t="shared" ref="H21:M21" si="2">H17/H$4</f>
        <v>1.6199665508812555</v>
      </c>
      <c r="I21" s="81">
        <f t="shared" si="2"/>
        <v>1.6657363947735633</v>
      </c>
      <c r="J21" s="81">
        <f t="shared" si="2"/>
        <v>1.5502240970208279</v>
      </c>
      <c r="K21" s="81">
        <f t="shared" si="2"/>
        <v>1.5022166647720814</v>
      </c>
      <c r="L21" s="81">
        <f t="shared" si="2"/>
        <v>1.4292264088029343</v>
      </c>
      <c r="M21" s="82">
        <f t="shared" si="2"/>
        <v>1.4216062781766572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2760</v>
      </c>
      <c r="H22" s="35">
        <v>2870</v>
      </c>
      <c r="I22" s="35">
        <v>2950</v>
      </c>
      <c r="J22" s="35">
        <v>2940</v>
      </c>
      <c r="K22" s="35">
        <v>3130</v>
      </c>
      <c r="L22" s="35">
        <v>3180</v>
      </c>
      <c r="M22" s="36">
        <v>3160</v>
      </c>
    </row>
    <row r="23" spans="1:13" x14ac:dyDescent="0.15">
      <c r="A23" s="5"/>
      <c r="B23" s="37" t="s">
        <v>140</v>
      </c>
      <c r="C23" s="38"/>
      <c r="D23" s="39"/>
      <c r="E23" s="40"/>
      <c r="F23" s="41" t="s">
        <v>10</v>
      </c>
      <c r="G23" s="42">
        <v>7528</v>
      </c>
      <c r="H23" s="43">
        <v>8011</v>
      </c>
      <c r="I23" s="43">
        <v>7638</v>
      </c>
      <c r="J23" s="43">
        <v>7239</v>
      </c>
      <c r="K23" s="43">
        <v>8160</v>
      </c>
      <c r="L23" s="43">
        <v>11723</v>
      </c>
      <c r="M23" s="44">
        <v>12196</v>
      </c>
    </row>
    <row r="24" spans="1:13" x14ac:dyDescent="0.15">
      <c r="A24" s="5"/>
      <c r="B24" s="45" t="s">
        <v>0</v>
      </c>
      <c r="C24" s="3">
        <v>46013</v>
      </c>
      <c r="F24" s="46" t="s">
        <v>2</v>
      </c>
      <c r="G24" s="47">
        <v>4.3</v>
      </c>
      <c r="H24" s="48">
        <v>4.21</v>
      </c>
      <c r="I24" s="48">
        <v>4.22</v>
      </c>
      <c r="J24" s="48">
        <v>4.26</v>
      </c>
      <c r="K24" s="48">
        <v>4.32</v>
      </c>
      <c r="L24" s="48">
        <v>4.12</v>
      </c>
      <c r="M24" s="49">
        <v>4.0599999999999996</v>
      </c>
    </row>
    <row r="25" spans="1:13" x14ac:dyDescent="0.15">
      <c r="A25" s="5"/>
      <c r="B25" s="45" t="s">
        <v>1</v>
      </c>
      <c r="C25" s="50">
        <v>11310</v>
      </c>
      <c r="D25" s="4" t="s">
        <v>15</v>
      </c>
      <c r="E25" s="50">
        <v>12620</v>
      </c>
      <c r="F25" s="46" t="s">
        <v>3</v>
      </c>
      <c r="G25" s="47">
        <v>99.6</v>
      </c>
      <c r="H25" s="48">
        <v>99.9</v>
      </c>
      <c r="I25" s="48">
        <v>100.4</v>
      </c>
      <c r="J25" s="48">
        <v>99.5</v>
      </c>
      <c r="K25" s="48">
        <v>99.1</v>
      </c>
      <c r="L25" s="48">
        <v>99.5</v>
      </c>
      <c r="M25" s="49">
        <v>99.6</v>
      </c>
    </row>
    <row r="26" spans="1:13" x14ac:dyDescent="0.15">
      <c r="A26" s="5"/>
      <c r="B26" s="45"/>
      <c r="C26" s="50"/>
      <c r="E26" s="50"/>
      <c r="F26" s="55" t="s">
        <v>20</v>
      </c>
      <c r="G26" s="89">
        <v>2530</v>
      </c>
      <c r="H26" s="71">
        <v>2182</v>
      </c>
      <c r="I26" s="71">
        <v>1207</v>
      </c>
      <c r="J26" s="71">
        <v>2490</v>
      </c>
      <c r="K26" s="71">
        <v>3548</v>
      </c>
      <c r="L26" s="71">
        <v>4120</v>
      </c>
      <c r="M26" s="87">
        <v>3826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0.99183135704874836</v>
      </c>
      <c r="H27" s="84">
        <f t="shared" ref="H27:M27" si="3">H23/H$4</f>
        <v>1.0306188086967709</v>
      </c>
      <c r="I27" s="84">
        <f t="shared" si="3"/>
        <v>0.96892046175313962</v>
      </c>
      <c r="J27" s="84">
        <f t="shared" si="3"/>
        <v>0.95425784339572894</v>
      </c>
      <c r="K27" s="84">
        <f t="shared" si="3"/>
        <v>0.92758895077867454</v>
      </c>
      <c r="L27" s="84">
        <f t="shared" si="3"/>
        <v>0.97724241413804602</v>
      </c>
      <c r="M27" s="85">
        <f t="shared" si="3"/>
        <v>1.0182000333945567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11310</v>
      </c>
      <c r="H28" s="53">
        <v>11700</v>
      </c>
      <c r="I28" s="53">
        <v>12210</v>
      </c>
      <c r="J28" s="53">
        <v>12350</v>
      </c>
      <c r="K28" s="53">
        <v>12610</v>
      </c>
      <c r="L28" s="53">
        <v>12620</v>
      </c>
      <c r="M28" s="54">
        <v>12620</v>
      </c>
    </row>
    <row r="29" spans="1:13" x14ac:dyDescent="0.15">
      <c r="A29" s="5"/>
      <c r="B29" s="16" t="s">
        <v>141</v>
      </c>
      <c r="C29" s="17"/>
      <c r="D29" s="18"/>
      <c r="E29" s="19"/>
      <c r="F29" s="20" t="s">
        <v>10</v>
      </c>
      <c r="G29" s="21">
        <v>8643</v>
      </c>
      <c r="H29" s="22">
        <v>8444</v>
      </c>
      <c r="I29" s="22">
        <v>8657</v>
      </c>
      <c r="J29" s="22">
        <v>7935</v>
      </c>
      <c r="K29" s="22">
        <v>9446</v>
      </c>
      <c r="L29" s="22">
        <v>13338</v>
      </c>
      <c r="M29" s="23">
        <v>13072</v>
      </c>
    </row>
    <row r="30" spans="1:13" x14ac:dyDescent="0.15">
      <c r="A30" s="5"/>
      <c r="B30" s="24" t="s">
        <v>0</v>
      </c>
      <c r="C30" s="25">
        <v>46013</v>
      </c>
      <c r="D30" s="26"/>
      <c r="E30" s="27"/>
      <c r="F30" s="28" t="s">
        <v>2</v>
      </c>
      <c r="G30" s="29">
        <v>3.29</v>
      </c>
      <c r="H30" s="30">
        <v>3.3</v>
      </c>
      <c r="I30" s="30">
        <v>3.27</v>
      </c>
      <c r="J30" s="30">
        <v>3.32</v>
      </c>
      <c r="K30" s="30">
        <v>3.19</v>
      </c>
      <c r="L30" s="30">
        <v>3.08</v>
      </c>
      <c r="M30" s="31">
        <v>3.01</v>
      </c>
    </row>
    <row r="31" spans="1:13" x14ac:dyDescent="0.15">
      <c r="A31" s="5"/>
      <c r="B31" s="24" t="s">
        <v>1</v>
      </c>
      <c r="C31" s="32">
        <v>5520</v>
      </c>
      <c r="D31" s="26" t="s">
        <v>15</v>
      </c>
      <c r="E31" s="32">
        <v>5740</v>
      </c>
      <c r="F31" s="28" t="s">
        <v>3</v>
      </c>
      <c r="G31" s="29">
        <v>97.8</v>
      </c>
      <c r="H31" s="30">
        <v>98</v>
      </c>
      <c r="I31" s="30">
        <v>98.1</v>
      </c>
      <c r="J31" s="30">
        <v>97.8</v>
      </c>
      <c r="K31" s="30">
        <v>98.5</v>
      </c>
      <c r="L31" s="30">
        <v>98.1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5473</v>
      </c>
      <c r="H32" s="70">
        <v>5077</v>
      </c>
      <c r="I32" s="70">
        <v>4919</v>
      </c>
      <c r="J32" s="70">
        <v>5001</v>
      </c>
      <c r="K32" s="70">
        <v>4733</v>
      </c>
      <c r="L32" s="70">
        <v>7714</v>
      </c>
      <c r="M32" s="86">
        <v>6493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1.1387351778656127</v>
      </c>
      <c r="H33" s="81">
        <f t="shared" ref="H33:M33" si="4">H29/H$4</f>
        <v>1.0863244564518204</v>
      </c>
      <c r="I33" s="81">
        <f t="shared" si="4"/>
        <v>1.0981859698084486</v>
      </c>
      <c r="J33" s="81">
        <f t="shared" si="4"/>
        <v>1.0460058001581862</v>
      </c>
      <c r="K33" s="81">
        <f t="shared" si="4"/>
        <v>1.0737751506195294</v>
      </c>
      <c r="L33" s="81">
        <f t="shared" si="4"/>
        <v>1.1118706235411804</v>
      </c>
      <c r="M33" s="82">
        <f t="shared" si="4"/>
        <v>1.0913341125396561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5520</v>
      </c>
      <c r="H34" s="35">
        <v>5490</v>
      </c>
      <c r="I34" s="35">
        <v>5600</v>
      </c>
      <c r="J34" s="35">
        <v>5620</v>
      </c>
      <c r="K34" s="35">
        <v>5730</v>
      </c>
      <c r="L34" s="35">
        <v>5740</v>
      </c>
      <c r="M34" s="36">
        <v>5740</v>
      </c>
    </row>
    <row r="35" spans="1:13" x14ac:dyDescent="0.15">
      <c r="A35" s="5"/>
      <c r="B35" s="37" t="s">
        <v>142</v>
      </c>
      <c r="C35" s="38"/>
      <c r="D35" s="39"/>
      <c r="E35" s="40"/>
      <c r="F35" s="41" t="s">
        <v>10</v>
      </c>
      <c r="G35" s="42">
        <v>11882</v>
      </c>
      <c r="H35" s="43">
        <v>11777</v>
      </c>
      <c r="I35" s="43">
        <v>11881</v>
      </c>
      <c r="J35" s="43">
        <v>11344</v>
      </c>
      <c r="K35" s="43">
        <v>12574</v>
      </c>
      <c r="L35" s="43">
        <v>16296</v>
      </c>
      <c r="M35" s="44">
        <v>16214</v>
      </c>
    </row>
    <row r="36" spans="1:13" x14ac:dyDescent="0.15">
      <c r="A36" s="5"/>
      <c r="B36" s="45" t="s">
        <v>0</v>
      </c>
      <c r="C36" s="3">
        <v>46013</v>
      </c>
      <c r="F36" s="46" t="s">
        <v>2</v>
      </c>
      <c r="G36" s="47">
        <v>3.47</v>
      </c>
      <c r="H36" s="48">
        <v>3.59</v>
      </c>
      <c r="I36" s="48">
        <v>3.52</v>
      </c>
      <c r="J36" s="48">
        <v>3.44</v>
      </c>
      <c r="K36" s="48">
        <v>3.52</v>
      </c>
      <c r="L36" s="48">
        <v>3.34</v>
      </c>
      <c r="M36" s="49">
        <v>3.23</v>
      </c>
    </row>
    <row r="37" spans="1:13" x14ac:dyDescent="0.15">
      <c r="A37" s="5"/>
      <c r="B37" s="45" t="s">
        <v>1</v>
      </c>
      <c r="C37" s="50">
        <v>2440</v>
      </c>
      <c r="D37" s="4" t="s">
        <v>15</v>
      </c>
      <c r="E37" s="50">
        <v>2580</v>
      </c>
      <c r="F37" s="46" t="s">
        <v>3</v>
      </c>
      <c r="G37" s="47">
        <v>98.6</v>
      </c>
      <c r="H37" s="48">
        <v>97.7</v>
      </c>
      <c r="I37" s="48">
        <v>98.3</v>
      </c>
      <c r="J37" s="48">
        <v>99.4</v>
      </c>
      <c r="K37" s="48">
        <v>97.3</v>
      </c>
      <c r="L37" s="48">
        <v>97.5</v>
      </c>
      <c r="M37" s="49">
        <v>99.1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5888</v>
      </c>
      <c r="H38" s="71">
        <v>7862</v>
      </c>
      <c r="I38" s="71">
        <v>6703</v>
      </c>
      <c r="J38" s="71">
        <v>3768</v>
      </c>
      <c r="K38" s="71">
        <v>9353</v>
      </c>
      <c r="L38" s="71">
        <v>11407</v>
      </c>
      <c r="M38" s="87">
        <v>6207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1.5654808959156785</v>
      </c>
      <c r="H39" s="84">
        <f t="shared" ref="H39:M39" si="5">H35/H$4</f>
        <v>1.5151164286633219</v>
      </c>
      <c r="I39" s="84">
        <f t="shared" si="5"/>
        <v>1.5071673220855004</v>
      </c>
      <c r="J39" s="84">
        <f t="shared" si="5"/>
        <v>1.4953862378064857</v>
      </c>
      <c r="K39" s="84">
        <f t="shared" si="5"/>
        <v>1.4293509150846879</v>
      </c>
      <c r="L39" s="84">
        <f t="shared" si="5"/>
        <v>1.3584528176058686</v>
      </c>
      <c r="M39" s="85">
        <f t="shared" si="5"/>
        <v>1.3536483553180831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2440</v>
      </c>
      <c r="H40" s="53">
        <v>2440</v>
      </c>
      <c r="I40" s="53">
        <v>2490</v>
      </c>
      <c r="J40" s="53">
        <v>2490</v>
      </c>
      <c r="K40" s="53">
        <v>2550</v>
      </c>
      <c r="L40" s="53">
        <v>2570</v>
      </c>
      <c r="M40" s="54">
        <v>2580</v>
      </c>
    </row>
    <row r="41" spans="1:13" x14ac:dyDescent="0.15">
      <c r="A41" s="5"/>
      <c r="B41" s="16" t="s">
        <v>143</v>
      </c>
      <c r="C41" s="17"/>
      <c r="D41" s="18"/>
      <c r="E41" s="19"/>
      <c r="F41" s="20" t="s">
        <v>10</v>
      </c>
      <c r="G41" s="21">
        <v>13148</v>
      </c>
      <c r="H41" s="22">
        <v>12802</v>
      </c>
      <c r="I41" s="22">
        <v>12887</v>
      </c>
      <c r="J41" s="22">
        <v>12457</v>
      </c>
      <c r="K41" s="22">
        <v>13485</v>
      </c>
      <c r="L41" s="22">
        <v>16729</v>
      </c>
      <c r="M41" s="23">
        <v>15593</v>
      </c>
    </row>
    <row r="42" spans="1:13" x14ac:dyDescent="0.15">
      <c r="A42" s="5"/>
      <c r="B42" s="24" t="s">
        <v>0</v>
      </c>
      <c r="C42" s="25">
        <v>46013</v>
      </c>
      <c r="D42" s="26"/>
      <c r="E42" s="27"/>
      <c r="F42" s="28" t="s">
        <v>2</v>
      </c>
      <c r="G42" s="29">
        <v>2.06</v>
      </c>
      <c r="H42" s="30">
        <v>2.02</v>
      </c>
      <c r="I42" s="30">
        <v>1.99</v>
      </c>
      <c r="J42" s="30">
        <v>2.06</v>
      </c>
      <c r="K42" s="30">
        <v>2.0499999999999998</v>
      </c>
      <c r="L42" s="30">
        <v>1.86</v>
      </c>
      <c r="M42" s="31">
        <v>1.87</v>
      </c>
    </row>
    <row r="43" spans="1:13" x14ac:dyDescent="0.15">
      <c r="A43" s="5"/>
      <c r="B43" s="24" t="s">
        <v>1</v>
      </c>
      <c r="C43" s="32">
        <v>1050</v>
      </c>
      <c r="D43" s="26" t="s">
        <v>15</v>
      </c>
      <c r="E43" s="32">
        <v>1090</v>
      </c>
      <c r="F43" s="28" t="s">
        <v>3</v>
      </c>
      <c r="G43" s="29">
        <v>99.5</v>
      </c>
      <c r="H43" s="30">
        <v>99.3</v>
      </c>
      <c r="I43" s="30">
        <v>99.5</v>
      </c>
      <c r="J43" s="30">
        <v>98.8</v>
      </c>
      <c r="K43" s="30">
        <v>99.3</v>
      </c>
      <c r="L43" s="30">
        <v>99.1</v>
      </c>
      <c r="M43" s="31">
        <v>99.3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3050</v>
      </c>
      <c r="H44" s="70">
        <v>3199</v>
      </c>
      <c r="I44" s="70">
        <v>2717</v>
      </c>
      <c r="J44" s="70">
        <v>4554</v>
      </c>
      <c r="K44" s="70">
        <v>3482</v>
      </c>
      <c r="L44" s="70">
        <v>4673</v>
      </c>
      <c r="M44" s="86">
        <v>3815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1.7322793148880105</v>
      </c>
      <c r="H45" s="81">
        <f t="shared" ref="H45:M45" si="6">H41/H$4</f>
        <v>1.6469831467901712</v>
      </c>
      <c r="I45" s="81">
        <f t="shared" si="6"/>
        <v>1.6347837117848534</v>
      </c>
      <c r="J45" s="81">
        <f t="shared" si="6"/>
        <v>1.6421038755602426</v>
      </c>
      <c r="K45" s="81">
        <f t="shared" si="6"/>
        <v>1.5329089462316698</v>
      </c>
      <c r="L45" s="81">
        <f t="shared" si="6"/>
        <v>1.3945481827275759</v>
      </c>
      <c r="M45" s="82">
        <f t="shared" si="6"/>
        <v>1.3018033060611121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1050</v>
      </c>
      <c r="H46" s="35">
        <v>1050</v>
      </c>
      <c r="I46" s="35">
        <v>1070</v>
      </c>
      <c r="J46" s="35">
        <v>1070</v>
      </c>
      <c r="K46" s="35">
        <v>1080</v>
      </c>
      <c r="L46" s="35">
        <v>1080</v>
      </c>
      <c r="M46" s="36">
        <v>1090</v>
      </c>
    </row>
    <row r="47" spans="1:13" x14ac:dyDescent="0.15">
      <c r="A47" s="5"/>
      <c r="B47" s="37" t="s">
        <v>136</v>
      </c>
      <c r="C47" s="38"/>
      <c r="D47" s="39"/>
      <c r="E47" s="40"/>
      <c r="F47" s="41" t="s">
        <v>10</v>
      </c>
      <c r="G47" s="42">
        <v>12186</v>
      </c>
      <c r="H47" s="43">
        <v>12550</v>
      </c>
      <c r="I47" s="43">
        <v>12599</v>
      </c>
      <c r="J47" s="43">
        <v>12021</v>
      </c>
      <c r="K47" s="43">
        <v>13882</v>
      </c>
      <c r="L47" s="43">
        <v>18630</v>
      </c>
      <c r="M47" s="44">
        <v>17741</v>
      </c>
    </row>
    <row r="48" spans="1:13" x14ac:dyDescent="0.15">
      <c r="A48" s="5"/>
      <c r="B48" s="45" t="s">
        <v>0</v>
      </c>
      <c r="C48" s="3">
        <v>45999</v>
      </c>
      <c r="F48" s="46" t="s">
        <v>2</v>
      </c>
      <c r="G48" s="47">
        <v>3.27</v>
      </c>
      <c r="H48" s="48">
        <v>3.21</v>
      </c>
      <c r="I48" s="48">
        <v>3.21</v>
      </c>
      <c r="J48" s="48">
        <v>3.21</v>
      </c>
      <c r="K48" s="48">
        <v>3.19</v>
      </c>
      <c r="L48" s="48">
        <v>2.93</v>
      </c>
      <c r="M48" s="49">
        <v>2.95</v>
      </c>
    </row>
    <row r="49" spans="1:13" x14ac:dyDescent="0.15">
      <c r="A49" s="5"/>
      <c r="B49" s="45" t="s">
        <v>1</v>
      </c>
      <c r="C49" s="50">
        <v>6420</v>
      </c>
      <c r="D49" s="4" t="s">
        <v>15</v>
      </c>
      <c r="E49" s="50">
        <v>6650</v>
      </c>
      <c r="F49" s="46" t="s">
        <v>3</v>
      </c>
      <c r="G49" s="47">
        <v>98.7</v>
      </c>
      <c r="H49" s="48">
        <v>99.4</v>
      </c>
      <c r="I49" s="48">
        <v>99.3</v>
      </c>
      <c r="J49" s="48">
        <v>98.9</v>
      </c>
      <c r="K49" s="48">
        <v>98.9</v>
      </c>
      <c r="L49" s="48">
        <v>99.3</v>
      </c>
      <c r="M49" s="49">
        <v>99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5745</v>
      </c>
      <c r="H50" s="71">
        <v>4111</v>
      </c>
      <c r="I50" s="71">
        <v>4151</v>
      </c>
      <c r="J50" s="71">
        <v>5044</v>
      </c>
      <c r="K50" s="71">
        <v>5724</v>
      </c>
      <c r="L50" s="71">
        <v>6145</v>
      </c>
      <c r="M50" s="87">
        <v>6908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1.6055335968379447</v>
      </c>
      <c r="H51" s="84">
        <f t="shared" ref="H51:M51" si="7">H47/H$4</f>
        <v>1.6145632316994725</v>
      </c>
      <c r="I51" s="84">
        <f t="shared" si="7"/>
        <v>1.5982493974375238</v>
      </c>
      <c r="J51" s="84">
        <f t="shared" si="7"/>
        <v>1.5846295808067492</v>
      </c>
      <c r="K51" s="84">
        <f t="shared" si="7"/>
        <v>1.5780379674889167</v>
      </c>
      <c r="L51" s="84">
        <f t="shared" si="7"/>
        <v>1.5530176725575191</v>
      </c>
      <c r="M51" s="85">
        <f t="shared" si="7"/>
        <v>1.4811320754716981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6420</v>
      </c>
      <c r="H52" s="53">
        <v>6390</v>
      </c>
      <c r="I52" s="53">
        <v>6510</v>
      </c>
      <c r="J52" s="53">
        <v>6550</v>
      </c>
      <c r="K52" s="53">
        <v>6640</v>
      </c>
      <c r="L52" s="53">
        <v>6670</v>
      </c>
      <c r="M52" s="54">
        <v>6650</v>
      </c>
    </row>
    <row r="53" spans="1:13" x14ac:dyDescent="0.15">
      <c r="A53" s="5"/>
      <c r="B53" s="16" t="s">
        <v>137</v>
      </c>
      <c r="C53" s="17"/>
      <c r="D53" s="18"/>
      <c r="E53" s="19"/>
      <c r="F53" s="20" t="s">
        <v>10</v>
      </c>
      <c r="G53" s="21">
        <v>7938</v>
      </c>
      <c r="H53" s="22">
        <v>8495</v>
      </c>
      <c r="I53" s="22">
        <v>8466</v>
      </c>
      <c r="J53" s="22">
        <v>8176</v>
      </c>
      <c r="K53" s="22">
        <v>9639</v>
      </c>
      <c r="L53" s="22">
        <v>13366</v>
      </c>
      <c r="M53" s="23">
        <v>13217</v>
      </c>
    </row>
    <row r="54" spans="1:13" x14ac:dyDescent="0.15">
      <c r="A54" s="5"/>
      <c r="B54" s="24" t="s">
        <v>0</v>
      </c>
      <c r="C54" s="25">
        <v>45999</v>
      </c>
      <c r="D54" s="26"/>
      <c r="E54" s="27"/>
      <c r="F54" s="28" t="s">
        <v>2</v>
      </c>
      <c r="G54" s="29">
        <v>4.33</v>
      </c>
      <c r="H54" s="30">
        <v>4.17</v>
      </c>
      <c r="I54" s="30">
        <v>4.4000000000000004</v>
      </c>
      <c r="J54" s="30">
        <v>4.28</v>
      </c>
      <c r="K54" s="30">
        <v>4.24</v>
      </c>
      <c r="L54" s="30">
        <v>3.84</v>
      </c>
      <c r="M54" s="31">
        <v>3.94</v>
      </c>
    </row>
    <row r="55" spans="1:13" x14ac:dyDescent="0.15">
      <c r="A55" s="5"/>
      <c r="B55" s="24" t="s">
        <v>1</v>
      </c>
      <c r="C55" s="32">
        <v>950</v>
      </c>
      <c r="D55" s="26" t="s">
        <v>15</v>
      </c>
      <c r="E55" s="32">
        <v>990</v>
      </c>
      <c r="F55" s="28" t="s">
        <v>3</v>
      </c>
      <c r="G55" s="29">
        <v>98</v>
      </c>
      <c r="H55" s="30">
        <v>98.8</v>
      </c>
      <c r="I55" s="30">
        <v>96.9</v>
      </c>
      <c r="J55" s="30">
        <v>97.8</v>
      </c>
      <c r="K55" s="30">
        <v>98.6</v>
      </c>
      <c r="L55" s="30">
        <v>98.5</v>
      </c>
      <c r="M55" s="31">
        <v>96.4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5186</v>
      </c>
      <c r="H56" s="70">
        <v>4312</v>
      </c>
      <c r="I56" s="70">
        <v>7292</v>
      </c>
      <c r="J56" s="70">
        <v>5473</v>
      </c>
      <c r="K56" s="70">
        <v>5275</v>
      </c>
      <c r="L56" s="70">
        <v>7014</v>
      </c>
      <c r="M56" s="86">
        <v>12831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1.0458498023715415</v>
      </c>
      <c r="H57" s="81">
        <f t="shared" ref="H57:M57" si="8">H53/H$4</f>
        <v>1.0928856297439855</v>
      </c>
      <c r="I57" s="81">
        <f t="shared" si="8"/>
        <v>1.0739566155017126</v>
      </c>
      <c r="J57" s="81">
        <f t="shared" si="8"/>
        <v>1.0777748484049565</v>
      </c>
      <c r="K57" s="81">
        <f t="shared" si="8"/>
        <v>1.0957144481073093</v>
      </c>
      <c r="L57" s="81">
        <f t="shared" si="8"/>
        <v>1.1142047349116373</v>
      </c>
      <c r="M57" s="82">
        <f t="shared" si="8"/>
        <v>1.1034396393387877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950</v>
      </c>
      <c r="H58" s="35">
        <v>970</v>
      </c>
      <c r="I58" s="35">
        <v>970</v>
      </c>
      <c r="J58" s="35">
        <v>970</v>
      </c>
      <c r="K58" s="35">
        <v>980</v>
      </c>
      <c r="L58" s="35">
        <v>990</v>
      </c>
      <c r="M58" s="36">
        <v>990</v>
      </c>
    </row>
    <row r="59" spans="1:13" x14ac:dyDescent="0.15">
      <c r="A59" s="5"/>
      <c r="B59" s="37" t="s">
        <v>138</v>
      </c>
      <c r="C59" s="38"/>
      <c r="D59" s="39"/>
      <c r="E59" s="40"/>
      <c r="F59" s="41" t="s">
        <v>10</v>
      </c>
      <c r="G59" s="42">
        <v>6517</v>
      </c>
      <c r="H59" s="43">
        <v>6342</v>
      </c>
      <c r="I59" s="43">
        <v>7099</v>
      </c>
      <c r="J59" s="43">
        <v>7036</v>
      </c>
      <c r="K59" s="43">
        <v>7039</v>
      </c>
      <c r="L59" s="43">
        <v>11100</v>
      </c>
      <c r="M59" s="44">
        <v>10415</v>
      </c>
    </row>
    <row r="60" spans="1:13" x14ac:dyDescent="0.15">
      <c r="A60" s="5"/>
      <c r="B60" s="45" t="s">
        <v>0</v>
      </c>
      <c r="C60" s="3">
        <v>45999</v>
      </c>
      <c r="F60" s="46" t="s">
        <v>2</v>
      </c>
      <c r="G60" s="47">
        <v>3.33</v>
      </c>
      <c r="H60" s="48">
        <v>3.4</v>
      </c>
      <c r="I60" s="48">
        <v>3.37</v>
      </c>
      <c r="J60" s="48">
        <v>3.25</v>
      </c>
      <c r="K60" s="48">
        <v>3.26</v>
      </c>
      <c r="L60" s="48">
        <v>3.13</v>
      </c>
      <c r="M60" s="49">
        <v>3.03</v>
      </c>
    </row>
    <row r="61" spans="1:13" x14ac:dyDescent="0.15">
      <c r="A61" s="5"/>
      <c r="B61" s="45" t="s">
        <v>1</v>
      </c>
      <c r="C61" s="50">
        <v>470</v>
      </c>
      <c r="D61" s="4" t="s">
        <v>15</v>
      </c>
      <c r="E61" s="50">
        <v>500</v>
      </c>
      <c r="F61" s="46" t="s">
        <v>3</v>
      </c>
      <c r="G61" s="47">
        <v>99.9</v>
      </c>
      <c r="H61" s="48">
        <v>100.8</v>
      </c>
      <c r="I61" s="48">
        <v>98.6</v>
      </c>
      <c r="J61" s="48">
        <v>99.5</v>
      </c>
      <c r="K61" s="48">
        <v>96.7</v>
      </c>
      <c r="L61" s="48">
        <v>99.7</v>
      </c>
      <c r="M61" s="49">
        <v>98.9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1265</v>
      </c>
      <c r="H62" s="61">
        <v>225</v>
      </c>
      <c r="I62" s="71">
        <v>3340</v>
      </c>
      <c r="J62" s="71">
        <v>1938</v>
      </c>
      <c r="K62" s="71">
        <v>5934</v>
      </c>
      <c r="L62" s="71">
        <v>2466</v>
      </c>
      <c r="M62" s="87">
        <v>4101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0.85862977602108037</v>
      </c>
      <c r="H63" s="84">
        <f t="shared" ref="H63:M63" si="9">H59/H$4</f>
        <v>0.81590119644924741</v>
      </c>
      <c r="I63" s="84">
        <f t="shared" si="9"/>
        <v>0.90054547761004688</v>
      </c>
      <c r="J63" s="84">
        <f t="shared" si="9"/>
        <v>0.92749802267334569</v>
      </c>
      <c r="K63" s="84">
        <f t="shared" si="9"/>
        <v>0.80015914516312381</v>
      </c>
      <c r="L63" s="84">
        <f t="shared" si="9"/>
        <v>0.92530843614538183</v>
      </c>
      <c r="M63" s="85">
        <f t="shared" si="9"/>
        <v>0.86951076974453168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470</v>
      </c>
      <c r="H64" s="53">
        <v>470</v>
      </c>
      <c r="I64" s="53">
        <v>480</v>
      </c>
      <c r="J64" s="53">
        <v>480</v>
      </c>
      <c r="K64" s="53">
        <v>480</v>
      </c>
      <c r="L64" s="53">
        <v>500</v>
      </c>
      <c r="M64" s="54">
        <v>500</v>
      </c>
    </row>
    <row r="65" spans="1:13" x14ac:dyDescent="0.15">
      <c r="A65" s="5"/>
      <c r="B65" s="16" t="s">
        <v>134</v>
      </c>
      <c r="C65" s="17"/>
      <c r="D65" s="18"/>
      <c r="E65" s="19"/>
      <c r="F65" s="20" t="s">
        <v>10</v>
      </c>
      <c r="G65" s="21">
        <v>5589</v>
      </c>
      <c r="H65" s="22">
        <v>5785</v>
      </c>
      <c r="I65" s="22">
        <v>5891</v>
      </c>
      <c r="J65" s="22">
        <v>5477</v>
      </c>
      <c r="K65" s="22">
        <v>6377</v>
      </c>
      <c r="L65" s="22">
        <v>8472</v>
      </c>
      <c r="M65" s="23">
        <v>8497</v>
      </c>
    </row>
    <row r="66" spans="1:13" x14ac:dyDescent="0.15">
      <c r="A66" s="5"/>
      <c r="B66" s="24" t="s">
        <v>0</v>
      </c>
      <c r="C66" s="25">
        <v>45992</v>
      </c>
      <c r="D66" s="26"/>
      <c r="E66" s="27"/>
      <c r="F66" s="28" t="s">
        <v>2</v>
      </c>
      <c r="G66" s="29">
        <v>3.79</v>
      </c>
      <c r="H66" s="30">
        <v>3.94</v>
      </c>
      <c r="I66" s="30">
        <v>3.81</v>
      </c>
      <c r="J66" s="30">
        <v>3.76</v>
      </c>
      <c r="K66" s="30">
        <v>3.81</v>
      </c>
      <c r="L66" s="30">
        <v>3.59</v>
      </c>
      <c r="M66" s="31">
        <v>3.58</v>
      </c>
    </row>
    <row r="67" spans="1:13" x14ac:dyDescent="0.15">
      <c r="A67" s="5"/>
      <c r="B67" s="24" t="s">
        <v>1</v>
      </c>
      <c r="C67" s="32">
        <v>1120</v>
      </c>
      <c r="D67" s="26" t="s">
        <v>15</v>
      </c>
      <c r="E67" s="32">
        <v>1190</v>
      </c>
      <c r="F67" s="28" t="s">
        <v>3</v>
      </c>
      <c r="G67" s="29">
        <v>98.9</v>
      </c>
      <c r="H67" s="30">
        <v>99.4</v>
      </c>
      <c r="I67" s="30">
        <v>99.7</v>
      </c>
      <c r="J67" s="30">
        <v>101.3</v>
      </c>
      <c r="K67" s="30">
        <v>100.1</v>
      </c>
      <c r="L67" s="30">
        <v>98.8</v>
      </c>
      <c r="M67" s="31">
        <v>99.6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2492</v>
      </c>
      <c r="H68" s="70">
        <v>2090</v>
      </c>
      <c r="I68" s="70">
        <v>1695</v>
      </c>
      <c r="J68" s="58">
        <v>-145</v>
      </c>
      <c r="K68" s="70">
        <v>1263</v>
      </c>
      <c r="L68" s="70">
        <v>3961</v>
      </c>
      <c r="M68" s="86">
        <v>2653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0.73636363636363633</v>
      </c>
      <c r="H69" s="81">
        <f t="shared" ref="H69:M69" si="10">H65/H$4</f>
        <v>0.74424289206226679</v>
      </c>
      <c r="I69" s="81">
        <f t="shared" si="10"/>
        <v>0.74730432576430295</v>
      </c>
      <c r="J69" s="81">
        <f t="shared" si="10"/>
        <v>0.72198787239651996</v>
      </c>
      <c r="K69" s="81">
        <f t="shared" si="10"/>
        <v>0.72490621802887345</v>
      </c>
      <c r="L69" s="81">
        <f t="shared" si="10"/>
        <v>0.70623541180393468</v>
      </c>
      <c r="M69" s="82">
        <f t="shared" si="10"/>
        <v>0.7093838704291201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1120</v>
      </c>
      <c r="H70" s="35">
        <v>1120</v>
      </c>
      <c r="I70" s="35">
        <v>1140</v>
      </c>
      <c r="J70" s="35">
        <v>1150</v>
      </c>
      <c r="K70" s="35">
        <v>1180</v>
      </c>
      <c r="L70" s="35">
        <v>1190</v>
      </c>
      <c r="M70" s="36">
        <v>1190</v>
      </c>
    </row>
    <row r="71" spans="1:13" x14ac:dyDescent="0.15">
      <c r="A71" s="5"/>
      <c r="B71" s="37" t="s">
        <v>132</v>
      </c>
      <c r="C71" s="38"/>
      <c r="D71" s="39"/>
      <c r="E71" s="40"/>
      <c r="F71" s="41" t="s">
        <v>10</v>
      </c>
      <c r="G71" s="42">
        <v>5062</v>
      </c>
      <c r="H71" s="43">
        <v>5056</v>
      </c>
      <c r="I71" s="43">
        <v>5237</v>
      </c>
      <c r="J71" s="43">
        <v>4946</v>
      </c>
      <c r="K71" s="43">
        <v>5858</v>
      </c>
      <c r="L71" s="43">
        <v>8467</v>
      </c>
      <c r="M71" s="44">
        <v>8167</v>
      </c>
    </row>
    <row r="72" spans="1:13" x14ac:dyDescent="0.15">
      <c r="A72" s="5"/>
      <c r="B72" s="45" t="s">
        <v>0</v>
      </c>
      <c r="C72" s="3">
        <v>45978</v>
      </c>
      <c r="F72" s="46" t="s">
        <v>2</v>
      </c>
      <c r="G72" s="47">
        <v>3.48</v>
      </c>
      <c r="H72" s="48">
        <v>3.46</v>
      </c>
      <c r="I72" s="48">
        <v>3.46</v>
      </c>
      <c r="J72" s="48">
        <v>3.42</v>
      </c>
      <c r="K72" s="48">
        <v>3.45</v>
      </c>
      <c r="L72" s="48">
        <v>3.27</v>
      </c>
      <c r="M72" s="49">
        <v>3.24</v>
      </c>
    </row>
    <row r="73" spans="1:13" x14ac:dyDescent="0.15">
      <c r="A73" s="5"/>
      <c r="B73" s="45" t="s">
        <v>1</v>
      </c>
      <c r="C73" s="50">
        <v>2410</v>
      </c>
      <c r="D73" s="4" t="s">
        <v>15</v>
      </c>
      <c r="E73" s="50">
        <v>2510</v>
      </c>
      <c r="F73" s="46" t="s">
        <v>3</v>
      </c>
      <c r="G73" s="47">
        <v>98.4</v>
      </c>
      <c r="H73" s="48">
        <v>99.1</v>
      </c>
      <c r="I73" s="48">
        <v>98.6</v>
      </c>
      <c r="J73" s="48">
        <v>99.9</v>
      </c>
      <c r="K73" s="48">
        <v>99.4</v>
      </c>
      <c r="L73" s="48">
        <v>98.3</v>
      </c>
      <c r="M73" s="49">
        <v>99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2667</v>
      </c>
      <c r="H74" s="71">
        <v>1920</v>
      </c>
      <c r="I74" s="71">
        <v>2490</v>
      </c>
      <c r="J74" s="71">
        <v>1161</v>
      </c>
      <c r="K74" s="71">
        <v>1909</v>
      </c>
      <c r="L74" s="71">
        <v>4616</v>
      </c>
      <c r="M74" s="87">
        <v>3204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0.66693017127799736</v>
      </c>
      <c r="H75" s="84">
        <f t="shared" ref="H75:M75" si="11">H71/H$4</f>
        <v>0.65045670912131737</v>
      </c>
      <c r="I75" s="84">
        <f t="shared" si="11"/>
        <v>0.66434098693390842</v>
      </c>
      <c r="J75" s="84">
        <f t="shared" si="11"/>
        <v>0.651990508832059</v>
      </c>
      <c r="K75" s="84">
        <f t="shared" si="11"/>
        <v>0.66590883255655342</v>
      </c>
      <c r="L75" s="84">
        <f t="shared" si="11"/>
        <v>0.70581860620206738</v>
      </c>
      <c r="M75" s="85">
        <f t="shared" si="11"/>
        <v>0.68183336116213056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2410</v>
      </c>
      <c r="H76" s="53">
        <v>2410</v>
      </c>
      <c r="I76" s="53">
        <v>2400</v>
      </c>
      <c r="J76" s="53">
        <v>2440</v>
      </c>
      <c r="K76" s="53">
        <v>2520</v>
      </c>
      <c r="L76" s="53">
        <v>2540</v>
      </c>
      <c r="M76" s="54">
        <v>2510</v>
      </c>
    </row>
    <row r="77" spans="1:13" x14ac:dyDescent="0.15">
      <c r="A77" s="5"/>
      <c r="B77" s="16" t="s">
        <v>128</v>
      </c>
      <c r="C77" s="17"/>
      <c r="D77" s="18"/>
      <c r="E77" s="19"/>
      <c r="F77" s="20" t="s">
        <v>10</v>
      </c>
      <c r="G77" s="21">
        <v>7985</v>
      </c>
      <c r="H77" s="22">
        <v>8684</v>
      </c>
      <c r="I77" s="22">
        <v>9250</v>
      </c>
      <c r="J77" s="22">
        <v>8474</v>
      </c>
      <c r="K77" s="22">
        <v>10117</v>
      </c>
      <c r="L77" s="22">
        <v>14076</v>
      </c>
      <c r="M77" s="23">
        <v>14326</v>
      </c>
    </row>
    <row r="78" spans="1:13" x14ac:dyDescent="0.15">
      <c r="A78" s="5"/>
      <c r="B78" s="24" t="s">
        <v>0</v>
      </c>
      <c r="C78" s="25">
        <v>45964</v>
      </c>
      <c r="D78" s="26"/>
      <c r="E78" s="27"/>
      <c r="F78" s="28" t="s">
        <v>2</v>
      </c>
      <c r="G78" s="29">
        <v>4.0999999999999996</v>
      </c>
      <c r="H78" s="30">
        <v>4.17</v>
      </c>
      <c r="I78" s="30">
        <v>4.0599999999999996</v>
      </c>
      <c r="J78" s="30">
        <v>4.13</v>
      </c>
      <c r="K78" s="30">
        <v>4.05</v>
      </c>
      <c r="L78" s="30">
        <v>3.83</v>
      </c>
      <c r="M78" s="31">
        <v>3.77</v>
      </c>
    </row>
    <row r="79" spans="1:13" x14ac:dyDescent="0.15">
      <c r="A79" s="5"/>
      <c r="B79" s="24" t="s">
        <v>1</v>
      </c>
      <c r="C79" s="32">
        <v>16350</v>
      </c>
      <c r="D79" s="26" t="s">
        <v>15</v>
      </c>
      <c r="E79" s="32">
        <v>17010</v>
      </c>
      <c r="F79" s="28" t="s">
        <v>3</v>
      </c>
      <c r="G79" s="29">
        <v>100.4</v>
      </c>
      <c r="H79" s="30">
        <v>99.5</v>
      </c>
      <c r="I79" s="30">
        <v>100</v>
      </c>
      <c r="J79" s="30">
        <v>99.6</v>
      </c>
      <c r="K79" s="30">
        <v>99.7</v>
      </c>
      <c r="L79" s="30">
        <v>99.7</v>
      </c>
      <c r="M79" s="31">
        <v>99.4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1398</v>
      </c>
      <c r="H80" s="70">
        <v>3190</v>
      </c>
      <c r="I80" s="70">
        <v>2246</v>
      </c>
      <c r="J80" s="70">
        <v>2748</v>
      </c>
      <c r="K80" s="70">
        <v>3074</v>
      </c>
      <c r="L80" s="70">
        <v>4307</v>
      </c>
      <c r="M80" s="86">
        <v>5061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1.052042160737813</v>
      </c>
      <c r="H81" s="81">
        <f t="shared" ref="H81:M81" si="12">H77/H$4</f>
        <v>1.1172005660620095</v>
      </c>
      <c r="I81" s="81">
        <f t="shared" si="12"/>
        <v>1.1734111378916656</v>
      </c>
      <c r="J81" s="81">
        <f t="shared" si="12"/>
        <v>1.1170577379383073</v>
      </c>
      <c r="K81" s="81">
        <f t="shared" si="12"/>
        <v>1.1500511538024327</v>
      </c>
      <c r="L81" s="81">
        <f t="shared" si="12"/>
        <v>1.1733911303767923</v>
      </c>
      <c r="M81" s="82">
        <f t="shared" si="12"/>
        <v>1.1960260477542162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16350</v>
      </c>
      <c r="H82" s="35">
        <v>16250</v>
      </c>
      <c r="I82" s="35">
        <v>16670</v>
      </c>
      <c r="J82" s="35">
        <v>16730</v>
      </c>
      <c r="K82" s="35">
        <v>16970</v>
      </c>
      <c r="L82" s="35">
        <v>17060</v>
      </c>
      <c r="M82" s="36">
        <v>17010</v>
      </c>
    </row>
    <row r="83" spans="1:13" x14ac:dyDescent="0.15">
      <c r="A83" s="5"/>
      <c r="B83" s="37" t="s">
        <v>129</v>
      </c>
      <c r="C83" s="38"/>
      <c r="D83" s="39"/>
      <c r="E83" s="40"/>
      <c r="F83" s="41" t="s">
        <v>10</v>
      </c>
      <c r="G83" s="42">
        <v>6119</v>
      </c>
      <c r="H83" s="43">
        <v>6594</v>
      </c>
      <c r="I83" s="43">
        <v>6487</v>
      </c>
      <c r="J83" s="43">
        <v>6257</v>
      </c>
      <c r="K83" s="43">
        <v>7864</v>
      </c>
      <c r="L83" s="43">
        <v>11912</v>
      </c>
      <c r="M83" s="44">
        <v>12325</v>
      </c>
    </row>
    <row r="84" spans="1:13" x14ac:dyDescent="0.15">
      <c r="A84" s="5"/>
      <c r="B84" s="45" t="s">
        <v>0</v>
      </c>
      <c r="C84" s="3">
        <v>45964</v>
      </c>
      <c r="F84" s="46" t="s">
        <v>2</v>
      </c>
      <c r="G84" s="47">
        <v>3.54</v>
      </c>
      <c r="H84" s="48">
        <v>3.43</v>
      </c>
      <c r="I84" s="48">
        <v>3.43</v>
      </c>
      <c r="J84" s="48">
        <v>3.42</v>
      </c>
      <c r="K84" s="48">
        <v>3.34</v>
      </c>
      <c r="L84" s="48">
        <v>3.18</v>
      </c>
      <c r="M84" s="49">
        <v>3.2</v>
      </c>
    </row>
    <row r="85" spans="1:13" x14ac:dyDescent="0.15">
      <c r="A85" s="5"/>
      <c r="B85" s="45" t="s">
        <v>1</v>
      </c>
      <c r="C85" s="50">
        <v>2420</v>
      </c>
      <c r="D85" s="4" t="s">
        <v>15</v>
      </c>
      <c r="E85" s="50">
        <v>2560</v>
      </c>
      <c r="F85" s="46" t="s">
        <v>3</v>
      </c>
      <c r="G85" s="47">
        <v>97.7</v>
      </c>
      <c r="H85" s="48">
        <v>98.7</v>
      </c>
      <c r="I85" s="48">
        <v>97.8</v>
      </c>
      <c r="J85" s="48">
        <v>98.7</v>
      </c>
      <c r="K85" s="48">
        <v>99.2</v>
      </c>
      <c r="L85" s="48">
        <v>98.4</v>
      </c>
      <c r="M85" s="49">
        <v>98.2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4091</v>
      </c>
      <c r="H86" s="71">
        <v>3157</v>
      </c>
      <c r="I86" s="71">
        <v>4137</v>
      </c>
      <c r="J86" s="71">
        <v>2919</v>
      </c>
      <c r="K86" s="71">
        <v>2875</v>
      </c>
      <c r="L86" s="71">
        <v>6054</v>
      </c>
      <c r="M86" s="87">
        <v>6871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0.80619235836627146</v>
      </c>
      <c r="H87" s="84">
        <f t="shared" ref="H87:M87" si="13">H83/H$4</f>
        <v>0.84832111153994594</v>
      </c>
      <c r="I87" s="84">
        <f t="shared" si="13"/>
        <v>0.82291005962197128</v>
      </c>
      <c r="J87" s="84">
        <f t="shared" si="13"/>
        <v>0.82480885842341156</v>
      </c>
      <c r="K87" s="84">
        <f t="shared" si="13"/>
        <v>0.89394111628964423</v>
      </c>
      <c r="L87" s="84">
        <f t="shared" si="13"/>
        <v>0.99299766588862959</v>
      </c>
      <c r="M87" s="85">
        <f t="shared" si="13"/>
        <v>1.0289697779261979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2420</v>
      </c>
      <c r="H88" s="53">
        <v>2390</v>
      </c>
      <c r="I88" s="53">
        <v>2430</v>
      </c>
      <c r="J88" s="53">
        <v>2480</v>
      </c>
      <c r="K88" s="53">
        <v>2520</v>
      </c>
      <c r="L88" s="53">
        <v>2550</v>
      </c>
      <c r="M88" s="54">
        <v>2560</v>
      </c>
    </row>
    <row r="89" spans="1:13" x14ac:dyDescent="0.15">
      <c r="A89" s="5"/>
      <c r="B89" s="16" t="s">
        <v>130</v>
      </c>
      <c r="C89" s="17"/>
      <c r="D89" s="18"/>
      <c r="E89" s="19"/>
      <c r="F89" s="20" t="s">
        <v>10</v>
      </c>
      <c r="G89" s="21">
        <v>2747</v>
      </c>
      <c r="H89" s="22">
        <v>2793</v>
      </c>
      <c r="I89" s="22">
        <v>2733</v>
      </c>
      <c r="J89" s="22">
        <v>2852</v>
      </c>
      <c r="K89" s="22">
        <v>3493</v>
      </c>
      <c r="L89" s="22">
        <v>5599</v>
      </c>
      <c r="M89" s="23">
        <v>5557</v>
      </c>
    </row>
    <row r="90" spans="1:13" x14ac:dyDescent="0.15">
      <c r="A90" s="5"/>
      <c r="B90" s="24" t="s">
        <v>0</v>
      </c>
      <c r="C90" s="25">
        <v>45964</v>
      </c>
      <c r="D90" s="26"/>
      <c r="E90" s="27"/>
      <c r="F90" s="28" t="s">
        <v>2</v>
      </c>
      <c r="G90" s="29">
        <v>3.77</v>
      </c>
      <c r="H90" s="30">
        <v>3.81</v>
      </c>
      <c r="I90" s="30">
        <v>3.85</v>
      </c>
      <c r="J90" s="30">
        <v>3.76</v>
      </c>
      <c r="K90" s="30">
        <v>3.95</v>
      </c>
      <c r="L90" s="30">
        <v>3.61</v>
      </c>
      <c r="M90" s="31">
        <v>3.53</v>
      </c>
    </row>
    <row r="91" spans="1:13" x14ac:dyDescent="0.15">
      <c r="A91" s="5"/>
      <c r="B91" s="24" t="s">
        <v>1</v>
      </c>
      <c r="C91" s="32">
        <v>1390</v>
      </c>
      <c r="D91" s="26" t="s">
        <v>15</v>
      </c>
      <c r="E91" s="32">
        <v>1450</v>
      </c>
      <c r="F91" s="28" t="s">
        <v>3</v>
      </c>
      <c r="G91" s="29">
        <v>98.7</v>
      </c>
      <c r="H91" s="30">
        <v>97.7</v>
      </c>
      <c r="I91" s="30">
        <v>97.8</v>
      </c>
      <c r="J91" s="30">
        <v>98.7</v>
      </c>
      <c r="K91" s="30">
        <v>96.6</v>
      </c>
      <c r="L91" s="30">
        <v>97.8</v>
      </c>
      <c r="M91" s="31">
        <v>98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1297</v>
      </c>
      <c r="H92" s="70">
        <v>1841</v>
      </c>
      <c r="I92" s="70">
        <v>1776</v>
      </c>
      <c r="J92" s="70">
        <v>1391</v>
      </c>
      <c r="K92" s="70">
        <v>3140</v>
      </c>
      <c r="L92" s="70">
        <v>3652</v>
      </c>
      <c r="M92" s="86">
        <v>3315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0.3619235836627141</v>
      </c>
      <c r="H93" s="81">
        <f t="shared" ref="H93:M93" si="14">H89/H$4</f>
        <v>0.35932072558857586</v>
      </c>
      <c r="I93" s="81">
        <f t="shared" si="14"/>
        <v>0.34669542052518076</v>
      </c>
      <c r="J93" s="81">
        <f t="shared" si="14"/>
        <v>0.37595570788294225</v>
      </c>
      <c r="K93" s="81">
        <f t="shared" si="14"/>
        <v>0.39706718199386154</v>
      </c>
      <c r="L93" s="81">
        <f t="shared" si="14"/>
        <v>0.46673891297099035</v>
      </c>
      <c r="M93" s="82">
        <f t="shared" si="14"/>
        <v>0.46393387877775921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1390</v>
      </c>
      <c r="H94" s="35">
        <v>1370</v>
      </c>
      <c r="I94" s="35">
        <v>1370</v>
      </c>
      <c r="J94" s="35">
        <v>1390</v>
      </c>
      <c r="K94" s="35">
        <v>1390</v>
      </c>
      <c r="L94" s="35">
        <v>1440</v>
      </c>
      <c r="M94" s="36">
        <v>1450</v>
      </c>
    </row>
    <row r="95" spans="1:13" x14ac:dyDescent="0.15">
      <c r="A95" s="5"/>
      <c r="B95" s="37" t="s">
        <v>126</v>
      </c>
      <c r="C95" s="38"/>
      <c r="D95" s="39"/>
      <c r="E95" s="40"/>
      <c r="F95" s="41" t="s">
        <v>10</v>
      </c>
      <c r="G95" s="42">
        <v>9871</v>
      </c>
      <c r="H95" s="43">
        <v>10230</v>
      </c>
      <c r="I95" s="43">
        <v>9916</v>
      </c>
      <c r="J95" s="43">
        <v>9644</v>
      </c>
      <c r="K95" s="43">
        <v>11076</v>
      </c>
      <c r="L95" s="43">
        <v>13829</v>
      </c>
      <c r="M95" s="44">
        <v>12750</v>
      </c>
    </row>
    <row r="96" spans="1:13" x14ac:dyDescent="0.15">
      <c r="A96" s="5"/>
      <c r="B96" s="45" t="s">
        <v>0</v>
      </c>
      <c r="C96" s="3">
        <v>45950</v>
      </c>
      <c r="F96" s="46" t="s">
        <v>2</v>
      </c>
      <c r="G96" s="47">
        <v>2.4500000000000002</v>
      </c>
      <c r="H96" s="48">
        <v>2.4500000000000002</v>
      </c>
      <c r="I96" s="48">
        <v>2.4500000000000002</v>
      </c>
      <c r="J96" s="48">
        <v>2.48</v>
      </c>
      <c r="K96" s="48">
        <v>2.4300000000000002</v>
      </c>
      <c r="L96" s="48">
        <v>2.21</v>
      </c>
      <c r="M96" s="49">
        <v>2.2000000000000002</v>
      </c>
    </row>
    <row r="97" spans="1:13" x14ac:dyDescent="0.15">
      <c r="A97" s="5"/>
      <c r="B97" s="45" t="s">
        <v>1</v>
      </c>
      <c r="C97" s="50">
        <v>1660</v>
      </c>
      <c r="D97" s="4" t="s">
        <v>15</v>
      </c>
      <c r="E97" s="50">
        <v>1720</v>
      </c>
      <c r="F97" s="46" t="s">
        <v>3</v>
      </c>
      <c r="G97" s="47">
        <v>99.8</v>
      </c>
      <c r="H97" s="48">
        <v>99.4</v>
      </c>
      <c r="I97" s="48">
        <v>99.5</v>
      </c>
      <c r="J97" s="48">
        <v>99.4</v>
      </c>
      <c r="K97" s="48">
        <v>99.3</v>
      </c>
      <c r="L97" s="48">
        <v>99.4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1743</v>
      </c>
      <c r="H98" s="71">
        <v>2572</v>
      </c>
      <c r="I98" s="71">
        <v>2290</v>
      </c>
      <c r="J98" s="71">
        <v>2519</v>
      </c>
      <c r="K98" s="71">
        <v>3109</v>
      </c>
      <c r="L98" s="71">
        <v>3275</v>
      </c>
      <c r="M98" s="87">
        <v>3742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1.3005270092226613</v>
      </c>
      <c r="H99" s="84">
        <f t="shared" ref="H99:M99" si="15">H95/H$4</f>
        <v>1.3160941721343111</v>
      </c>
      <c r="I99" s="84">
        <f t="shared" si="15"/>
        <v>1.2578967398198655</v>
      </c>
      <c r="J99" s="84">
        <f t="shared" si="15"/>
        <v>1.2712892169786449</v>
      </c>
      <c r="K99" s="84">
        <f t="shared" si="15"/>
        <v>1.2590655905422303</v>
      </c>
      <c r="L99" s="84">
        <f t="shared" si="15"/>
        <v>1.1528009336445482</v>
      </c>
      <c r="M99" s="85">
        <f t="shared" si="15"/>
        <v>1.0644514944064118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1660</v>
      </c>
      <c r="H100" s="53">
        <v>1660</v>
      </c>
      <c r="I100" s="53">
        <v>1690</v>
      </c>
      <c r="J100" s="53">
        <v>1710</v>
      </c>
      <c r="K100" s="53">
        <v>1730</v>
      </c>
      <c r="L100" s="53">
        <v>1750</v>
      </c>
      <c r="M100" s="54">
        <v>1720</v>
      </c>
    </row>
    <row r="101" spans="1:13" x14ac:dyDescent="0.15">
      <c r="A101" s="5"/>
      <c r="B101" s="16" t="s">
        <v>116</v>
      </c>
      <c r="C101" s="17"/>
      <c r="D101" s="18"/>
      <c r="E101" s="19"/>
      <c r="F101" s="20" t="s">
        <v>10</v>
      </c>
      <c r="G101" s="21">
        <v>7330</v>
      </c>
      <c r="H101" s="22">
        <v>7633</v>
      </c>
      <c r="I101" s="22">
        <v>7644</v>
      </c>
      <c r="J101" s="22">
        <v>7175</v>
      </c>
      <c r="K101" s="22">
        <v>8898</v>
      </c>
      <c r="L101" s="22">
        <v>11226</v>
      </c>
      <c r="M101" s="23">
        <v>10843</v>
      </c>
    </row>
    <row r="102" spans="1:13" x14ac:dyDescent="0.15">
      <c r="A102" s="5"/>
      <c r="B102" s="24" t="s">
        <v>0</v>
      </c>
      <c r="C102" s="25">
        <v>45908</v>
      </c>
      <c r="D102" s="26"/>
      <c r="E102" s="27"/>
      <c r="F102" s="28" t="s">
        <v>2</v>
      </c>
      <c r="G102" s="29">
        <v>2.37</v>
      </c>
      <c r="H102" s="30">
        <v>2.36</v>
      </c>
      <c r="I102" s="30">
        <v>2.34</v>
      </c>
      <c r="J102" s="30">
        <v>2.4300000000000002</v>
      </c>
      <c r="K102" s="30">
        <v>2.33</v>
      </c>
      <c r="L102" s="30">
        <v>2.1800000000000002</v>
      </c>
      <c r="M102" s="31">
        <v>2.14</v>
      </c>
    </row>
    <row r="103" spans="1:13" x14ac:dyDescent="0.15">
      <c r="A103" s="5"/>
      <c r="B103" s="24" t="s">
        <v>1</v>
      </c>
      <c r="C103" s="32">
        <v>2770</v>
      </c>
      <c r="D103" s="26" t="s">
        <v>15</v>
      </c>
      <c r="E103" s="32">
        <v>2900</v>
      </c>
      <c r="F103" s="28" t="s">
        <v>3</v>
      </c>
      <c r="G103" s="29">
        <v>99</v>
      </c>
      <c r="H103" s="30">
        <v>98.8</v>
      </c>
      <c r="I103" s="30">
        <v>99.3</v>
      </c>
      <c r="J103" s="30">
        <v>98.3</v>
      </c>
      <c r="K103" s="30">
        <v>99</v>
      </c>
      <c r="L103" s="30">
        <v>98.7</v>
      </c>
      <c r="M103" s="31">
        <v>98.8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2468</v>
      </c>
      <c r="H104" s="70">
        <v>2912</v>
      </c>
      <c r="I104" s="70">
        <v>2120</v>
      </c>
      <c r="J104" s="70">
        <v>3418</v>
      </c>
      <c r="K104" s="70">
        <v>2976</v>
      </c>
      <c r="L104" s="70">
        <v>4275</v>
      </c>
      <c r="M104" s="86">
        <v>3879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0.96574440052700927</v>
      </c>
      <c r="H105" s="81">
        <f t="shared" ref="H105:M105" si="16">H101/H$4</f>
        <v>0.98198893606072302</v>
      </c>
      <c r="I105" s="81">
        <f t="shared" si="16"/>
        <v>0.9696815933020424</v>
      </c>
      <c r="J105" s="81">
        <f t="shared" si="16"/>
        <v>0.94582124967044556</v>
      </c>
      <c r="K105" s="81">
        <f t="shared" si="16"/>
        <v>1.0114811867682165</v>
      </c>
      <c r="L105" s="81">
        <f t="shared" si="16"/>
        <v>0.9358119373124375</v>
      </c>
      <c r="M105" s="82">
        <f t="shared" si="16"/>
        <v>0.9052429453998998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2770</v>
      </c>
      <c r="H106" s="35">
        <v>2750</v>
      </c>
      <c r="I106" s="35">
        <v>2810</v>
      </c>
      <c r="J106" s="35">
        <v>2790</v>
      </c>
      <c r="K106" s="35">
        <v>2890</v>
      </c>
      <c r="L106" s="35">
        <v>2920</v>
      </c>
      <c r="M106" s="36">
        <v>2900</v>
      </c>
    </row>
    <row r="107" spans="1:13" x14ac:dyDescent="0.15">
      <c r="A107" s="5"/>
      <c r="B107" s="37" t="s">
        <v>110</v>
      </c>
      <c r="C107" s="38"/>
      <c r="D107" s="39"/>
      <c r="E107" s="40"/>
      <c r="F107" s="41" t="s">
        <v>10</v>
      </c>
      <c r="G107" s="42">
        <v>7671</v>
      </c>
      <c r="H107" s="43">
        <v>8166</v>
      </c>
      <c r="I107" s="43">
        <v>8784</v>
      </c>
      <c r="J107" s="43">
        <v>8607</v>
      </c>
      <c r="K107" s="43">
        <v>9971</v>
      </c>
      <c r="L107" s="43">
        <v>14560</v>
      </c>
      <c r="M107" s="44">
        <v>14362</v>
      </c>
    </row>
    <row r="108" spans="1:13" x14ac:dyDescent="0.15">
      <c r="A108" s="5"/>
      <c r="B108" s="45" t="s">
        <v>0</v>
      </c>
      <c r="C108" s="3">
        <v>45873</v>
      </c>
      <c r="F108" s="46" t="s">
        <v>2</v>
      </c>
      <c r="G108" s="47">
        <v>3.97</v>
      </c>
      <c r="H108" s="48">
        <v>3.88</v>
      </c>
      <c r="I108" s="48">
        <v>3.85</v>
      </c>
      <c r="J108" s="48">
        <v>3.85</v>
      </c>
      <c r="K108" s="48">
        <v>3.88</v>
      </c>
      <c r="L108" s="48">
        <v>3.65</v>
      </c>
      <c r="M108" s="49">
        <v>3.51</v>
      </c>
    </row>
    <row r="109" spans="1:13" x14ac:dyDescent="0.15">
      <c r="A109" s="5"/>
      <c r="B109" s="45" t="s">
        <v>1</v>
      </c>
      <c r="C109" s="50">
        <v>3130</v>
      </c>
      <c r="D109" s="4" t="s">
        <v>15</v>
      </c>
      <c r="E109" s="50">
        <v>3310</v>
      </c>
      <c r="F109" s="46" t="s">
        <v>3</v>
      </c>
      <c r="G109" s="47">
        <v>98.2</v>
      </c>
      <c r="H109" s="48">
        <v>98.8</v>
      </c>
      <c r="I109" s="48">
        <v>99.4</v>
      </c>
      <c r="J109" s="48">
        <v>99.5</v>
      </c>
      <c r="K109" s="48">
        <v>98.9</v>
      </c>
      <c r="L109" s="48">
        <v>99</v>
      </c>
      <c r="M109" s="49">
        <v>100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4544</v>
      </c>
      <c r="H110" s="71">
        <v>3985</v>
      </c>
      <c r="I110" s="71">
        <v>3124</v>
      </c>
      <c r="J110" s="71">
        <v>2804</v>
      </c>
      <c r="K110" s="71">
        <v>4486</v>
      </c>
      <c r="L110" s="71">
        <v>6304</v>
      </c>
      <c r="M110" s="87">
        <v>3165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1.0106719367588932</v>
      </c>
      <c r="H111" s="84">
        <f t="shared" ref="H111:M111" si="17">H107/H$4</f>
        <v>1.0505596294866846</v>
      </c>
      <c r="I111" s="84">
        <f t="shared" si="17"/>
        <v>1.1142965875935558</v>
      </c>
      <c r="J111" s="84">
        <f t="shared" si="17"/>
        <v>1.1345900342736621</v>
      </c>
      <c r="K111" s="84">
        <f t="shared" si="17"/>
        <v>1.1334545867909516</v>
      </c>
      <c r="L111" s="84">
        <f t="shared" si="17"/>
        <v>1.2137379126375458</v>
      </c>
      <c r="M111" s="85">
        <f t="shared" si="17"/>
        <v>1.1990315578560695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3130</v>
      </c>
      <c r="H112" s="53">
        <v>3150</v>
      </c>
      <c r="I112" s="53">
        <v>3220</v>
      </c>
      <c r="J112" s="53">
        <v>3230</v>
      </c>
      <c r="K112" s="53">
        <v>3290</v>
      </c>
      <c r="L112" s="53">
        <v>3310</v>
      </c>
      <c r="M112" s="54">
        <v>3310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11873</v>
      </c>
      <c r="H113" s="22">
        <v>12050</v>
      </c>
      <c r="I113" s="22">
        <v>12282</v>
      </c>
      <c r="J113" s="22">
        <v>11992</v>
      </c>
      <c r="K113" s="22">
        <v>13482</v>
      </c>
      <c r="L113" s="22">
        <v>16349</v>
      </c>
      <c r="M113" s="23">
        <v>17103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1.79</v>
      </c>
      <c r="H114" s="30">
        <v>1.79</v>
      </c>
      <c r="I114" s="30">
        <v>1.76</v>
      </c>
      <c r="J114" s="30">
        <v>1.77</v>
      </c>
      <c r="K114" s="30">
        <v>1.75</v>
      </c>
      <c r="L114" s="30">
        <v>1.69</v>
      </c>
      <c r="M114" s="31">
        <v>1.57</v>
      </c>
    </row>
    <row r="115" spans="1:13" x14ac:dyDescent="0.15">
      <c r="A115" s="5"/>
      <c r="B115" s="24" t="s">
        <v>1</v>
      </c>
      <c r="C115" s="32">
        <v>31790</v>
      </c>
      <c r="D115" s="26" t="s">
        <v>15</v>
      </c>
      <c r="E115" s="32">
        <v>33030</v>
      </c>
      <c r="F115" s="28" t="s">
        <v>3</v>
      </c>
      <c r="G115" s="29">
        <v>99.6</v>
      </c>
      <c r="H115" s="30">
        <v>99.7</v>
      </c>
      <c r="I115" s="30">
        <v>99.7</v>
      </c>
      <c r="J115" s="30">
        <v>99.6</v>
      </c>
      <c r="K115" s="30">
        <v>99.7</v>
      </c>
      <c r="L115" s="30">
        <v>99.4</v>
      </c>
      <c r="M115" s="31">
        <v>99.9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2299</v>
      </c>
      <c r="H116" s="70">
        <v>2117</v>
      </c>
      <c r="I116" s="70">
        <v>2097</v>
      </c>
      <c r="J116" s="70">
        <v>2146</v>
      </c>
      <c r="K116" s="70">
        <v>2247</v>
      </c>
      <c r="L116" s="70">
        <v>3684</v>
      </c>
      <c r="M116" s="86">
        <v>1953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1.5642951251646904</v>
      </c>
      <c r="H117" s="81">
        <f t="shared" ref="H117:M117" si="18">H113/H$4</f>
        <v>1.5502380033449119</v>
      </c>
      <c r="I117" s="81">
        <f t="shared" si="18"/>
        <v>1.558036280603831</v>
      </c>
      <c r="J117" s="81">
        <f t="shared" si="18"/>
        <v>1.5808067492749802</v>
      </c>
      <c r="K117" s="81">
        <f t="shared" si="18"/>
        <v>1.5325679208821188</v>
      </c>
      <c r="L117" s="81">
        <f t="shared" si="18"/>
        <v>1.3628709569856619</v>
      </c>
      <c r="M117" s="82">
        <f t="shared" si="18"/>
        <v>1.4278677575555185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31790</v>
      </c>
      <c r="H118" s="35">
        <v>31550</v>
      </c>
      <c r="I118" s="35">
        <v>32520</v>
      </c>
      <c r="J118" s="35">
        <v>32570</v>
      </c>
      <c r="K118" s="35">
        <v>33010</v>
      </c>
      <c r="L118" s="35">
        <v>33070</v>
      </c>
      <c r="M118" s="36">
        <v>33030</v>
      </c>
    </row>
    <row r="119" spans="1:13" x14ac:dyDescent="0.15">
      <c r="A119" s="5"/>
      <c r="B119" s="37" t="s">
        <v>113</v>
      </c>
      <c r="C119" s="38"/>
      <c r="D119" s="39"/>
      <c r="E119" s="40"/>
      <c r="F119" s="41" t="s">
        <v>10</v>
      </c>
      <c r="G119" s="42">
        <v>8700</v>
      </c>
      <c r="H119" s="43">
        <v>8891</v>
      </c>
      <c r="I119" s="43">
        <v>8903</v>
      </c>
      <c r="J119" s="43">
        <v>8630</v>
      </c>
      <c r="K119" s="43">
        <v>9974</v>
      </c>
      <c r="L119" s="43">
        <v>12761</v>
      </c>
      <c r="M119" s="44">
        <v>13464</v>
      </c>
    </row>
    <row r="120" spans="1:13" x14ac:dyDescent="0.15">
      <c r="A120" s="5"/>
      <c r="B120" s="45" t="s">
        <v>0</v>
      </c>
      <c r="C120" s="3">
        <v>45901</v>
      </c>
      <c r="F120" s="46" t="s">
        <v>2</v>
      </c>
      <c r="G120" s="47">
        <v>1.95</v>
      </c>
      <c r="H120" s="48">
        <v>1.94</v>
      </c>
      <c r="I120" s="48">
        <v>1.93</v>
      </c>
      <c r="J120" s="48">
        <v>1.93</v>
      </c>
      <c r="K120" s="48">
        <v>1.92</v>
      </c>
      <c r="L120" s="48">
        <v>1.84</v>
      </c>
      <c r="M120" s="49">
        <v>1.73</v>
      </c>
    </row>
    <row r="121" spans="1:13" x14ac:dyDescent="0.15">
      <c r="A121" s="5"/>
      <c r="B121" s="45" t="s">
        <v>1</v>
      </c>
      <c r="C121" s="50">
        <v>29430</v>
      </c>
      <c r="D121" s="4" t="s">
        <v>15</v>
      </c>
      <c r="E121" s="50">
        <v>31100</v>
      </c>
      <c r="F121" s="46" t="s">
        <v>3</v>
      </c>
      <c r="G121" s="47">
        <v>99.6</v>
      </c>
      <c r="H121" s="48">
        <v>99.6</v>
      </c>
      <c r="I121" s="48">
        <v>99.6</v>
      </c>
      <c r="J121" s="48">
        <v>99.6</v>
      </c>
      <c r="K121" s="48">
        <v>99.6</v>
      </c>
      <c r="L121" s="48">
        <v>99.4</v>
      </c>
      <c r="M121" s="49">
        <v>99.8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1849</v>
      </c>
      <c r="H122" s="71">
        <v>1825</v>
      </c>
      <c r="I122" s="71">
        <v>1834</v>
      </c>
      <c r="J122" s="71">
        <v>1760</v>
      </c>
      <c r="K122" s="71">
        <v>1932</v>
      </c>
      <c r="L122" s="71">
        <v>3029</v>
      </c>
      <c r="M122" s="87">
        <v>1980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1.1462450592885376</v>
      </c>
      <c r="H123" s="84">
        <f t="shared" ref="H123:M123" si="19">H119/H$4</f>
        <v>1.1438312106007977</v>
      </c>
      <c r="I123" s="84">
        <f t="shared" si="19"/>
        <v>1.1293923633134593</v>
      </c>
      <c r="J123" s="84">
        <f t="shared" si="19"/>
        <v>1.1376219351436858</v>
      </c>
      <c r="K123" s="84">
        <f t="shared" si="19"/>
        <v>1.1337956121405024</v>
      </c>
      <c r="L123" s="84">
        <f t="shared" si="19"/>
        <v>1.0637712570856952</v>
      </c>
      <c r="M123" s="85">
        <f t="shared" si="19"/>
        <v>1.1240607780931708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29430</v>
      </c>
      <c r="H124" s="53">
        <v>29430</v>
      </c>
      <c r="I124" s="53">
        <v>30350</v>
      </c>
      <c r="J124" s="53">
        <v>30640</v>
      </c>
      <c r="K124" s="53">
        <v>31060</v>
      </c>
      <c r="L124" s="53">
        <v>31120</v>
      </c>
      <c r="M124" s="54">
        <v>31100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4780</v>
      </c>
      <c r="H125" s="22">
        <v>4922</v>
      </c>
      <c r="I125" s="22">
        <v>5312</v>
      </c>
      <c r="J125" s="22">
        <v>5134</v>
      </c>
      <c r="K125" s="22">
        <v>6074</v>
      </c>
      <c r="L125" s="22">
        <v>9035</v>
      </c>
      <c r="M125" s="23">
        <v>8840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3.38</v>
      </c>
      <c r="H126" s="30">
        <v>3.42</v>
      </c>
      <c r="I126" s="30">
        <v>3.17</v>
      </c>
      <c r="J126" s="30">
        <v>3.12</v>
      </c>
      <c r="K126" s="30">
        <v>3.12</v>
      </c>
      <c r="L126" s="30">
        <v>3.21</v>
      </c>
      <c r="M126" s="31">
        <v>3.27</v>
      </c>
    </row>
    <row r="127" spans="1:13" x14ac:dyDescent="0.15">
      <c r="A127" s="5"/>
      <c r="B127" s="24" t="s">
        <v>1</v>
      </c>
      <c r="C127" s="32">
        <v>22740</v>
      </c>
      <c r="D127" s="26" t="s">
        <v>15</v>
      </c>
      <c r="E127" s="32">
        <v>23380</v>
      </c>
      <c r="F127" s="28" t="s">
        <v>3</v>
      </c>
      <c r="G127" s="29">
        <v>100.2</v>
      </c>
      <c r="H127" s="30">
        <v>100</v>
      </c>
      <c r="I127" s="30">
        <v>101.1</v>
      </c>
      <c r="J127" s="30">
        <v>101.4</v>
      </c>
      <c r="K127" s="30">
        <v>100.8</v>
      </c>
      <c r="L127" s="30">
        <v>99.8</v>
      </c>
      <c r="M127" s="31">
        <v>99.5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785</v>
      </c>
      <c r="H128" s="70">
        <v>1009</v>
      </c>
      <c r="I128" s="58">
        <v>-231</v>
      </c>
      <c r="J128" s="58">
        <v>-529</v>
      </c>
      <c r="K128" s="58">
        <v>67</v>
      </c>
      <c r="L128" s="70">
        <v>2151</v>
      </c>
      <c r="M128" s="86">
        <v>2710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0.6297760210803689</v>
      </c>
      <c r="H129" s="81">
        <f t="shared" ref="H129:M129" si="20">H125/H$4</f>
        <v>0.63321754792229512</v>
      </c>
      <c r="I129" s="81">
        <f t="shared" si="20"/>
        <v>0.67385513129519214</v>
      </c>
      <c r="J129" s="81">
        <f t="shared" si="20"/>
        <v>0.67677300290007913</v>
      </c>
      <c r="K129" s="81">
        <f t="shared" si="20"/>
        <v>0.69046265772422422</v>
      </c>
      <c r="L129" s="81">
        <f t="shared" si="20"/>
        <v>0.7531677225741914</v>
      </c>
      <c r="M129" s="82">
        <f t="shared" si="20"/>
        <v>0.73801970278844553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22740</v>
      </c>
      <c r="H130" s="35">
        <v>22550</v>
      </c>
      <c r="I130" s="35">
        <v>23030</v>
      </c>
      <c r="J130" s="35">
        <v>22970</v>
      </c>
      <c r="K130" s="35">
        <v>23360</v>
      </c>
      <c r="L130" s="35">
        <v>23450</v>
      </c>
      <c r="M130" s="36">
        <v>23380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7329</v>
      </c>
      <c r="H131" s="43">
        <v>7516</v>
      </c>
      <c r="I131" s="43">
        <v>7859</v>
      </c>
      <c r="J131" s="43">
        <v>7619</v>
      </c>
      <c r="K131" s="43">
        <v>9005</v>
      </c>
      <c r="L131" s="43">
        <v>13033</v>
      </c>
      <c r="M131" s="44">
        <v>12947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</v>
      </c>
      <c r="H132" s="48">
        <v>3.29</v>
      </c>
      <c r="I132" s="48">
        <v>3.24</v>
      </c>
      <c r="J132" s="48">
        <v>3.22</v>
      </c>
      <c r="K132" s="48">
        <v>3.21</v>
      </c>
      <c r="L132" s="48">
        <v>3.05</v>
      </c>
      <c r="M132" s="49">
        <v>3.01</v>
      </c>
    </row>
    <row r="133" spans="1:13" x14ac:dyDescent="0.15">
      <c r="A133" s="5"/>
      <c r="B133" s="45" t="s">
        <v>1</v>
      </c>
      <c r="C133" s="50">
        <v>17600</v>
      </c>
      <c r="D133" s="4" t="s">
        <v>15</v>
      </c>
      <c r="E133" s="50">
        <v>18300</v>
      </c>
      <c r="F133" s="46" t="s">
        <v>3</v>
      </c>
      <c r="G133" s="47">
        <v>100.1</v>
      </c>
      <c r="H133" s="48">
        <v>100.4</v>
      </c>
      <c r="I133" s="48">
        <v>100.6</v>
      </c>
      <c r="J133" s="48">
        <v>100.7</v>
      </c>
      <c r="K133" s="48">
        <v>100.4</v>
      </c>
      <c r="L133" s="48">
        <v>100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1242</v>
      </c>
      <c r="H134" s="61">
        <v>805</v>
      </c>
      <c r="I134" s="61">
        <v>584</v>
      </c>
      <c r="J134" s="61">
        <v>393</v>
      </c>
      <c r="K134" s="61">
        <v>942</v>
      </c>
      <c r="L134" s="71">
        <v>2374</v>
      </c>
      <c r="M134" s="87">
        <v>2906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0.96561264822134385</v>
      </c>
      <c r="H135" s="84">
        <f t="shared" ref="H135:M135" si="21">H131/H$4</f>
        <v>0.9669368326257558</v>
      </c>
      <c r="I135" s="84">
        <f t="shared" si="21"/>
        <v>0.9969554738043892</v>
      </c>
      <c r="J135" s="84">
        <f t="shared" si="21"/>
        <v>1.0043501186395993</v>
      </c>
      <c r="K135" s="84">
        <f t="shared" si="21"/>
        <v>1.0236444242355349</v>
      </c>
      <c r="L135" s="84">
        <f t="shared" si="21"/>
        <v>1.0864454818272757</v>
      </c>
      <c r="M135" s="85">
        <f t="shared" si="21"/>
        <v>1.0808983135748873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17600</v>
      </c>
      <c r="H136" s="53">
        <v>17550</v>
      </c>
      <c r="I136" s="53">
        <v>17960</v>
      </c>
      <c r="J136" s="53">
        <v>18030</v>
      </c>
      <c r="K136" s="53">
        <v>18270</v>
      </c>
      <c r="L136" s="53">
        <v>18340</v>
      </c>
      <c r="M136" s="54">
        <v>18300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11316</v>
      </c>
      <c r="H137" s="22">
        <v>11700</v>
      </c>
      <c r="I137" s="22">
        <v>12137</v>
      </c>
      <c r="J137" s="22">
        <v>11773</v>
      </c>
      <c r="K137" s="22">
        <v>13678</v>
      </c>
      <c r="L137" s="22">
        <v>17701</v>
      </c>
      <c r="M137" s="23">
        <v>17458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3.94</v>
      </c>
      <c r="H138" s="30">
        <v>3.99</v>
      </c>
      <c r="I138" s="30">
        <v>3.87</v>
      </c>
      <c r="J138" s="30">
        <v>3.88</v>
      </c>
      <c r="K138" s="30">
        <v>3.86</v>
      </c>
      <c r="L138" s="30">
        <v>3.69</v>
      </c>
      <c r="M138" s="31">
        <v>3.72</v>
      </c>
    </row>
    <row r="139" spans="1:13" x14ac:dyDescent="0.15">
      <c r="A139" s="5"/>
      <c r="B139" s="24" t="s">
        <v>1</v>
      </c>
      <c r="C139" s="32">
        <v>15110</v>
      </c>
      <c r="D139" s="26" t="s">
        <v>15</v>
      </c>
      <c r="E139" s="32">
        <v>15760</v>
      </c>
      <c r="F139" s="28" t="s">
        <v>3</v>
      </c>
      <c r="G139" s="29">
        <v>99.5</v>
      </c>
      <c r="H139" s="30">
        <v>98.9</v>
      </c>
      <c r="I139" s="30">
        <v>99.5</v>
      </c>
      <c r="J139" s="30">
        <v>99.7</v>
      </c>
      <c r="K139" s="30">
        <v>99.6</v>
      </c>
      <c r="L139" s="30">
        <v>99.6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3839</v>
      </c>
      <c r="H140" s="70">
        <v>5432</v>
      </c>
      <c r="I140" s="70">
        <v>3940</v>
      </c>
      <c r="J140" s="70">
        <v>3488</v>
      </c>
      <c r="K140" s="70">
        <v>4293</v>
      </c>
      <c r="L140" s="70">
        <v>5561</v>
      </c>
      <c r="M140" s="86">
        <v>6201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1.490909090909091</v>
      </c>
      <c r="H141" s="81">
        <f t="shared" ref="H141:M141" si="22">H137/H$4</f>
        <v>1.5052103434967194</v>
      </c>
      <c r="I141" s="81">
        <f t="shared" si="22"/>
        <v>1.5396422681720157</v>
      </c>
      <c r="J141" s="81">
        <f t="shared" si="22"/>
        <v>1.5519377801212761</v>
      </c>
      <c r="K141" s="81">
        <f t="shared" si="22"/>
        <v>1.5548482437194497</v>
      </c>
      <c r="L141" s="81">
        <f t="shared" si="22"/>
        <v>1.4755751917305768</v>
      </c>
      <c r="M141" s="82">
        <f t="shared" si="22"/>
        <v>1.4575054266154617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15110</v>
      </c>
      <c r="H142" s="35">
        <v>15060</v>
      </c>
      <c r="I142" s="35">
        <v>15500</v>
      </c>
      <c r="J142" s="35">
        <v>15540</v>
      </c>
      <c r="K142" s="35">
        <v>15730</v>
      </c>
      <c r="L142" s="35">
        <v>15780</v>
      </c>
      <c r="M142" s="36">
        <v>15760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7622</v>
      </c>
      <c r="H143" s="43">
        <v>7787</v>
      </c>
      <c r="I143" s="43">
        <v>7665</v>
      </c>
      <c r="J143" s="43">
        <v>7374</v>
      </c>
      <c r="K143" s="43">
        <v>8322</v>
      </c>
      <c r="L143" s="43">
        <v>11494</v>
      </c>
      <c r="M143" s="44">
        <v>11956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3.86</v>
      </c>
      <c r="H144" s="48">
        <v>3.87</v>
      </c>
      <c r="I144" s="48">
        <v>3.88</v>
      </c>
      <c r="J144" s="48">
        <v>3.9</v>
      </c>
      <c r="K144" s="48">
        <v>3.87</v>
      </c>
      <c r="L144" s="48">
        <v>3.79</v>
      </c>
      <c r="M144" s="49">
        <v>3.74</v>
      </c>
    </row>
    <row r="145" spans="1:13" x14ac:dyDescent="0.15">
      <c r="A145" s="5"/>
      <c r="B145" s="45" t="s">
        <v>1</v>
      </c>
      <c r="C145" s="50">
        <v>7260</v>
      </c>
      <c r="D145" s="4" t="s">
        <v>15</v>
      </c>
      <c r="E145" s="50">
        <v>7690</v>
      </c>
      <c r="F145" s="46" t="s">
        <v>3</v>
      </c>
      <c r="G145" s="47">
        <v>99.3</v>
      </c>
      <c r="H145" s="48">
        <v>98.8</v>
      </c>
      <c r="I145" s="48">
        <v>98.5</v>
      </c>
      <c r="J145" s="48">
        <v>98.4</v>
      </c>
      <c r="K145" s="48">
        <v>98.8</v>
      </c>
      <c r="L145" s="48">
        <v>98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2765</v>
      </c>
      <c r="H146" s="71">
        <v>3634</v>
      </c>
      <c r="I146" s="71">
        <v>4020</v>
      </c>
      <c r="J146" s="71">
        <v>3911</v>
      </c>
      <c r="K146" s="71">
        <v>3920</v>
      </c>
      <c r="L146" s="71">
        <v>7083</v>
      </c>
      <c r="M146" s="87">
        <v>6400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1.0042160737812911</v>
      </c>
      <c r="H147" s="84">
        <f t="shared" ref="H147:M147" si="23">H143/H$4</f>
        <v>1.0018011063939276</v>
      </c>
      <c r="I147" s="84">
        <f t="shared" si="23"/>
        <v>0.97234555372320186</v>
      </c>
      <c r="J147" s="84">
        <f t="shared" si="23"/>
        <v>0.9720537832849987</v>
      </c>
      <c r="K147" s="84">
        <f t="shared" si="23"/>
        <v>0.94600431965442766</v>
      </c>
      <c r="L147" s="84">
        <f t="shared" si="23"/>
        <v>0.95815271757252418</v>
      </c>
      <c r="M147" s="85">
        <f t="shared" si="23"/>
        <v>0.99816329938220072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7260</v>
      </c>
      <c r="H148" s="53">
        <v>7230</v>
      </c>
      <c r="I148" s="53">
        <v>7510</v>
      </c>
      <c r="J148" s="53">
        <v>7490</v>
      </c>
      <c r="K148" s="53">
        <v>7650</v>
      </c>
      <c r="L148" s="53">
        <v>7710</v>
      </c>
      <c r="M148" s="54">
        <v>7690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8108</v>
      </c>
      <c r="H149" s="22">
        <v>9976</v>
      </c>
      <c r="I149" s="22">
        <v>8984</v>
      </c>
      <c r="J149" s="22">
        <v>8488</v>
      </c>
      <c r="K149" s="22">
        <v>10064</v>
      </c>
      <c r="L149" s="22">
        <v>13800</v>
      </c>
      <c r="M149" s="23">
        <v>14063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1.73</v>
      </c>
      <c r="H150" s="30">
        <v>1.58</v>
      </c>
      <c r="I150" s="30">
        <v>1.63</v>
      </c>
      <c r="J150" s="30">
        <v>1.67</v>
      </c>
      <c r="K150" s="30">
        <v>1.64</v>
      </c>
      <c r="L150" s="30">
        <v>1.57</v>
      </c>
      <c r="M150" s="31">
        <v>1.51</v>
      </c>
    </row>
    <row r="151" spans="1:13" x14ac:dyDescent="0.15">
      <c r="A151" s="5"/>
      <c r="B151" s="24" t="s">
        <v>1</v>
      </c>
      <c r="C151" s="32">
        <v>7240</v>
      </c>
      <c r="D151" s="26" t="s">
        <v>15</v>
      </c>
      <c r="E151" s="32">
        <v>7660</v>
      </c>
      <c r="F151" s="28" t="s">
        <v>3</v>
      </c>
      <c r="G151" s="29">
        <v>99.8</v>
      </c>
      <c r="H151" s="30">
        <v>100.3</v>
      </c>
      <c r="I151" s="30">
        <v>100</v>
      </c>
      <c r="J151" s="30">
        <v>99.9</v>
      </c>
      <c r="K151" s="30">
        <v>100.1</v>
      </c>
      <c r="L151" s="30">
        <v>99.5</v>
      </c>
      <c r="M151" s="31">
        <v>99.7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1333</v>
      </c>
      <c r="H152" s="58">
        <v>561</v>
      </c>
      <c r="I152" s="70">
        <v>1051</v>
      </c>
      <c r="J152" s="70">
        <v>1184</v>
      </c>
      <c r="K152" s="58">
        <v>879</v>
      </c>
      <c r="L152" s="70">
        <v>2962</v>
      </c>
      <c r="M152" s="86">
        <v>2421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1.0682476943346508</v>
      </c>
      <c r="H153" s="81">
        <f t="shared" ref="H153:M153" si="24">H149/H$4</f>
        <v>1.2834169561301942</v>
      </c>
      <c r="I153" s="81">
        <f t="shared" si="24"/>
        <v>1.1396676392236458</v>
      </c>
      <c r="J153" s="81">
        <f t="shared" si="24"/>
        <v>1.1189032428157131</v>
      </c>
      <c r="K153" s="81">
        <f t="shared" si="24"/>
        <v>1.1440263726270319</v>
      </c>
      <c r="L153" s="81">
        <f t="shared" si="24"/>
        <v>1.1503834611537178</v>
      </c>
      <c r="M153" s="82">
        <f t="shared" si="24"/>
        <v>1.1740691267323426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7240</v>
      </c>
      <c r="H154" s="35">
        <v>7510</v>
      </c>
      <c r="I154" s="35">
        <v>7410</v>
      </c>
      <c r="J154" s="35">
        <v>7590</v>
      </c>
      <c r="K154" s="35">
        <v>7610</v>
      </c>
      <c r="L154" s="35">
        <v>7640</v>
      </c>
      <c r="M154" s="36">
        <v>7660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21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46034</v>
      </c>
      <c r="H3" s="11">
        <v>46035</v>
      </c>
      <c r="I3" s="11">
        <v>46036</v>
      </c>
      <c r="J3" s="11">
        <v>46037</v>
      </c>
      <c r="K3" s="11">
        <v>46038</v>
      </c>
      <c r="L3" s="11">
        <v>46039</v>
      </c>
      <c r="M3" s="12">
        <v>46040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10850</v>
      </c>
      <c r="H4" s="14">
        <v>7704</v>
      </c>
      <c r="I4" s="14">
        <v>7315</v>
      </c>
      <c r="J4" s="14">
        <v>7879</v>
      </c>
      <c r="K4" s="14">
        <v>8047</v>
      </c>
      <c r="L4" s="14">
        <v>12091</v>
      </c>
      <c r="M4" s="15">
        <v>11788</v>
      </c>
    </row>
    <row r="5" spans="1:13" x14ac:dyDescent="0.15">
      <c r="A5" s="5"/>
      <c r="B5" s="16" t="s">
        <v>145</v>
      </c>
      <c r="C5" s="17"/>
      <c r="D5" s="18"/>
      <c r="E5" s="19"/>
      <c r="F5" s="20" t="s">
        <v>10</v>
      </c>
      <c r="G5" s="21">
        <v>22872</v>
      </c>
      <c r="H5" s="22">
        <v>20434</v>
      </c>
      <c r="I5" s="22">
        <v>19609</v>
      </c>
      <c r="J5" s="22">
        <v>19224</v>
      </c>
      <c r="K5" s="22">
        <v>19163</v>
      </c>
      <c r="L5" s="22">
        <v>23253</v>
      </c>
      <c r="M5" s="23">
        <v>21970</v>
      </c>
    </row>
    <row r="6" spans="1:13" x14ac:dyDescent="0.15">
      <c r="A6" s="5"/>
      <c r="B6" s="24" t="s">
        <v>0</v>
      </c>
      <c r="C6" s="25">
        <v>46027</v>
      </c>
      <c r="D6" s="26"/>
      <c r="E6" s="27"/>
      <c r="F6" s="28" t="s">
        <v>2</v>
      </c>
      <c r="G6" s="29">
        <v>3.34</v>
      </c>
      <c r="H6" s="30">
        <v>3.56</v>
      </c>
      <c r="I6" s="30">
        <v>3.62</v>
      </c>
      <c r="J6" s="30">
        <v>3.62</v>
      </c>
      <c r="K6" s="30">
        <v>3.66</v>
      </c>
      <c r="L6" s="30">
        <v>3.21</v>
      </c>
      <c r="M6" s="31">
        <v>3.29</v>
      </c>
    </row>
    <row r="7" spans="1:13" x14ac:dyDescent="0.15">
      <c r="A7" s="5"/>
      <c r="B7" s="24" t="s">
        <v>1</v>
      </c>
      <c r="C7" s="32">
        <v>20140</v>
      </c>
      <c r="D7" s="26" t="s">
        <v>15</v>
      </c>
      <c r="E7" s="32">
        <v>20590</v>
      </c>
      <c r="F7" s="28" t="s">
        <v>3</v>
      </c>
      <c r="G7" s="29">
        <v>98.6</v>
      </c>
      <c r="H7" s="30">
        <v>99</v>
      </c>
      <c r="I7" s="30">
        <v>99</v>
      </c>
      <c r="J7" s="30">
        <v>98.8</v>
      </c>
      <c r="K7" s="30">
        <v>98.8</v>
      </c>
      <c r="L7" s="30">
        <v>99.3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11192</v>
      </c>
      <c r="H8" s="70">
        <v>8540</v>
      </c>
      <c r="I8" s="70">
        <v>8452</v>
      </c>
      <c r="J8" s="70">
        <v>8784</v>
      </c>
      <c r="K8" s="70">
        <v>8805</v>
      </c>
      <c r="L8" s="70">
        <v>7795</v>
      </c>
      <c r="M8" s="86">
        <v>9744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2.1080184331797236</v>
      </c>
      <c r="H9" s="75">
        <f t="shared" ref="H9:M9" si="0">H5/H$4</f>
        <v>2.6523883696780892</v>
      </c>
      <c r="I9" s="75">
        <f t="shared" si="0"/>
        <v>2.6806561859193438</v>
      </c>
      <c r="J9" s="75">
        <f t="shared" si="0"/>
        <v>2.4399035410585102</v>
      </c>
      <c r="K9" s="75">
        <f t="shared" si="0"/>
        <v>2.3813843668447867</v>
      </c>
      <c r="L9" s="75">
        <f t="shared" si="0"/>
        <v>1.9231659912331487</v>
      </c>
      <c r="M9" s="76">
        <f t="shared" si="0"/>
        <v>1.8637597556837462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20140</v>
      </c>
      <c r="H10" s="35">
        <v>19920</v>
      </c>
      <c r="I10" s="35">
        <v>20420</v>
      </c>
      <c r="J10" s="35">
        <v>20550</v>
      </c>
      <c r="K10" s="35">
        <v>20550</v>
      </c>
      <c r="L10" s="35">
        <v>20530</v>
      </c>
      <c r="M10" s="36">
        <v>20590</v>
      </c>
    </row>
    <row r="11" spans="1:13" x14ac:dyDescent="0.15">
      <c r="A11" s="5"/>
      <c r="B11" s="37" t="s">
        <v>146</v>
      </c>
      <c r="C11" s="38"/>
      <c r="D11" s="39"/>
      <c r="E11" s="40"/>
      <c r="F11" s="41" t="s">
        <v>10</v>
      </c>
      <c r="G11" s="42">
        <v>21155</v>
      </c>
      <c r="H11" s="43">
        <v>18018</v>
      </c>
      <c r="I11" s="43">
        <v>17098</v>
      </c>
      <c r="J11" s="43">
        <v>16812</v>
      </c>
      <c r="K11" s="43">
        <v>16806</v>
      </c>
      <c r="L11" s="43">
        <v>20672</v>
      </c>
      <c r="M11" s="44">
        <v>19868</v>
      </c>
    </row>
    <row r="12" spans="1:13" x14ac:dyDescent="0.15">
      <c r="A12" s="5"/>
      <c r="B12" s="45" t="s">
        <v>0</v>
      </c>
      <c r="C12" s="3">
        <v>46027</v>
      </c>
      <c r="F12" s="46" t="s">
        <v>2</v>
      </c>
      <c r="G12" s="47">
        <v>3.43</v>
      </c>
      <c r="H12" s="48">
        <v>3.66</v>
      </c>
      <c r="I12" s="48">
        <v>3.67</v>
      </c>
      <c r="J12" s="48">
        <v>3.68</v>
      </c>
      <c r="K12" s="48">
        <v>3.7</v>
      </c>
      <c r="L12" s="48">
        <v>3.4</v>
      </c>
      <c r="M12" s="49">
        <v>3.4</v>
      </c>
    </row>
    <row r="13" spans="1:13" x14ac:dyDescent="0.15">
      <c r="A13" s="5"/>
      <c r="B13" s="45" t="s">
        <v>1</v>
      </c>
      <c r="C13" s="50">
        <v>8420</v>
      </c>
      <c r="D13" s="4" t="s">
        <v>15</v>
      </c>
      <c r="E13" s="50">
        <v>8590</v>
      </c>
      <c r="F13" s="46" t="s">
        <v>3</v>
      </c>
      <c r="G13" s="47">
        <v>98.3</v>
      </c>
      <c r="H13" s="48">
        <v>98.4</v>
      </c>
      <c r="I13" s="48">
        <v>98.7</v>
      </c>
      <c r="J13" s="48">
        <v>98.3</v>
      </c>
      <c r="K13" s="48">
        <v>98.4</v>
      </c>
      <c r="L13" s="48">
        <v>98.4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11956</v>
      </c>
      <c r="H14" s="71">
        <v>9730</v>
      </c>
      <c r="I14" s="71">
        <v>8385</v>
      </c>
      <c r="J14" s="71">
        <v>9625</v>
      </c>
      <c r="K14" s="71">
        <v>9109</v>
      </c>
      <c r="L14" s="71">
        <v>10938</v>
      </c>
      <c r="M14" s="87">
        <v>10233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1.9497695852534562</v>
      </c>
      <c r="H15" s="78">
        <f t="shared" ref="H15:M15" si="1">H11/H$4</f>
        <v>2.3387850467289719</v>
      </c>
      <c r="I15" s="78">
        <f t="shared" si="1"/>
        <v>2.3373889268626109</v>
      </c>
      <c r="J15" s="78">
        <f t="shared" si="1"/>
        <v>2.1337733214874985</v>
      </c>
      <c r="K15" s="78">
        <f t="shared" si="1"/>
        <v>2.0884801789486764</v>
      </c>
      <c r="L15" s="78">
        <f t="shared" si="1"/>
        <v>1.7097014308163097</v>
      </c>
      <c r="M15" s="79">
        <f t="shared" si="1"/>
        <v>1.685442823210044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8420</v>
      </c>
      <c r="H16" s="53">
        <v>8330</v>
      </c>
      <c r="I16" s="53">
        <v>8520</v>
      </c>
      <c r="J16" s="53">
        <v>8580</v>
      </c>
      <c r="K16" s="53">
        <v>8580</v>
      </c>
      <c r="L16" s="53">
        <v>8580</v>
      </c>
      <c r="M16" s="54">
        <v>8590</v>
      </c>
    </row>
    <row r="17" spans="1:13" x14ac:dyDescent="0.15">
      <c r="A17" s="5"/>
      <c r="B17" s="16" t="s">
        <v>147</v>
      </c>
      <c r="C17" s="17"/>
      <c r="D17" s="18"/>
      <c r="E17" s="19"/>
      <c r="F17" s="20" t="s">
        <v>10</v>
      </c>
      <c r="G17" s="21">
        <v>15613</v>
      </c>
      <c r="H17" s="22">
        <v>12407</v>
      </c>
      <c r="I17" s="22">
        <v>12323</v>
      </c>
      <c r="J17" s="22">
        <v>12765</v>
      </c>
      <c r="K17" s="22">
        <v>13553</v>
      </c>
      <c r="L17" s="22">
        <v>18349</v>
      </c>
      <c r="M17" s="23">
        <v>17166</v>
      </c>
    </row>
    <row r="18" spans="1:13" x14ac:dyDescent="0.15">
      <c r="A18" s="5"/>
      <c r="B18" s="24" t="s">
        <v>0</v>
      </c>
      <c r="C18" s="25">
        <v>46027</v>
      </c>
      <c r="D18" s="26"/>
      <c r="E18" s="27"/>
      <c r="F18" s="28" t="s">
        <v>2</v>
      </c>
      <c r="G18" s="29">
        <v>1.81</v>
      </c>
      <c r="H18" s="30">
        <v>1.93</v>
      </c>
      <c r="I18" s="30">
        <v>1.92</v>
      </c>
      <c r="J18" s="30">
        <v>1.82</v>
      </c>
      <c r="K18" s="30">
        <v>1.88</v>
      </c>
      <c r="L18" s="30">
        <v>1.67</v>
      </c>
      <c r="M18" s="31">
        <v>1.72</v>
      </c>
    </row>
    <row r="19" spans="1:13" x14ac:dyDescent="0.15">
      <c r="A19" s="5"/>
      <c r="B19" s="24" t="s">
        <v>1</v>
      </c>
      <c r="C19" s="32">
        <v>2650</v>
      </c>
      <c r="D19" s="26" t="s">
        <v>15</v>
      </c>
      <c r="E19" s="32">
        <v>2730</v>
      </c>
      <c r="F19" s="28" t="s">
        <v>3</v>
      </c>
      <c r="G19" s="29">
        <v>99.8</v>
      </c>
      <c r="H19" s="30">
        <v>99.9</v>
      </c>
      <c r="I19" s="30">
        <v>100.1</v>
      </c>
      <c r="J19" s="30">
        <v>100.1</v>
      </c>
      <c r="K19" s="30">
        <v>100</v>
      </c>
      <c r="L19" s="30">
        <v>100.2</v>
      </c>
      <c r="M19" s="31">
        <v>99.8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2540</v>
      </c>
      <c r="H20" s="70">
        <v>2056</v>
      </c>
      <c r="I20" s="70">
        <v>1281</v>
      </c>
      <c r="J20" s="70">
        <v>1289</v>
      </c>
      <c r="K20" s="70">
        <v>1634</v>
      </c>
      <c r="L20" s="70">
        <v>1276</v>
      </c>
      <c r="M20" s="86">
        <v>2688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1.4389861751152073</v>
      </c>
      <c r="H21" s="81">
        <f t="shared" ref="H21:M21" si="2">H17/H$4</f>
        <v>1.6104620976116304</v>
      </c>
      <c r="I21" s="81">
        <f t="shared" si="2"/>
        <v>1.6846206425153794</v>
      </c>
      <c r="J21" s="81">
        <f t="shared" si="2"/>
        <v>1.6201294580530523</v>
      </c>
      <c r="K21" s="81">
        <f t="shared" si="2"/>
        <v>1.6842301478811981</v>
      </c>
      <c r="L21" s="81">
        <f t="shared" si="2"/>
        <v>1.5175750558266479</v>
      </c>
      <c r="M21" s="82">
        <f t="shared" si="2"/>
        <v>1.4562266711910417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2650</v>
      </c>
      <c r="H22" s="35">
        <v>2400</v>
      </c>
      <c r="I22" s="35">
        <v>2680</v>
      </c>
      <c r="J22" s="35">
        <v>2710</v>
      </c>
      <c r="K22" s="35">
        <v>2710</v>
      </c>
      <c r="L22" s="35">
        <v>2710</v>
      </c>
      <c r="M22" s="36">
        <v>2730</v>
      </c>
    </row>
    <row r="23" spans="1:13" x14ac:dyDescent="0.15">
      <c r="A23" s="5"/>
      <c r="B23" s="37" t="s">
        <v>140</v>
      </c>
      <c r="C23" s="38"/>
      <c r="D23" s="39"/>
      <c r="E23" s="40"/>
      <c r="F23" s="41" t="s">
        <v>10</v>
      </c>
      <c r="G23" s="42">
        <v>11578</v>
      </c>
      <c r="H23" s="43">
        <v>7691</v>
      </c>
      <c r="I23" s="43">
        <v>7267</v>
      </c>
      <c r="J23" s="43">
        <v>7510</v>
      </c>
      <c r="K23" s="43">
        <v>7798</v>
      </c>
      <c r="L23" s="43">
        <v>12462</v>
      </c>
      <c r="M23" s="44">
        <v>12712</v>
      </c>
    </row>
    <row r="24" spans="1:13" x14ac:dyDescent="0.15">
      <c r="A24" s="5"/>
      <c r="B24" s="45" t="s">
        <v>0</v>
      </c>
      <c r="C24" s="3">
        <v>46013</v>
      </c>
      <c r="F24" s="46" t="s">
        <v>2</v>
      </c>
      <c r="G24" s="47">
        <v>4.0999999999999996</v>
      </c>
      <c r="H24" s="48">
        <v>4.29</v>
      </c>
      <c r="I24" s="48">
        <v>4.3099999999999996</v>
      </c>
      <c r="J24" s="48">
        <v>4.29</v>
      </c>
      <c r="K24" s="48">
        <v>4.2699999999999996</v>
      </c>
      <c r="L24" s="48">
        <v>4.07</v>
      </c>
      <c r="M24" s="49">
        <v>4.04</v>
      </c>
    </row>
    <row r="25" spans="1:13" x14ac:dyDescent="0.15">
      <c r="A25" s="5"/>
      <c r="B25" s="45" t="s">
        <v>1</v>
      </c>
      <c r="C25" s="50">
        <v>11090</v>
      </c>
      <c r="D25" s="4" t="s">
        <v>15</v>
      </c>
      <c r="E25" s="50">
        <v>11450</v>
      </c>
      <c r="F25" s="46" t="s">
        <v>3</v>
      </c>
      <c r="G25" s="47">
        <v>99.9</v>
      </c>
      <c r="H25" s="48">
        <v>99.7</v>
      </c>
      <c r="I25" s="48">
        <v>99.7</v>
      </c>
      <c r="J25" s="48">
        <v>99.7</v>
      </c>
      <c r="K25" s="48">
        <v>100</v>
      </c>
      <c r="L25" s="48">
        <v>99.6</v>
      </c>
      <c r="M25" s="49">
        <v>99.7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2974</v>
      </c>
      <c r="H26" s="71">
        <v>2368</v>
      </c>
      <c r="I26" s="71">
        <v>2317</v>
      </c>
      <c r="J26" s="71">
        <v>2429</v>
      </c>
      <c r="K26" s="71">
        <v>1856</v>
      </c>
      <c r="L26" s="71">
        <v>4050</v>
      </c>
      <c r="M26" s="87">
        <v>3916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1.0670967741935484</v>
      </c>
      <c r="H27" s="84">
        <f t="shared" ref="H27:M27" si="3">H23/H$4</f>
        <v>0.9983125649013499</v>
      </c>
      <c r="I27" s="84">
        <f t="shared" si="3"/>
        <v>0.9934381408065619</v>
      </c>
      <c r="J27" s="84">
        <f t="shared" si="3"/>
        <v>0.95316664551339003</v>
      </c>
      <c r="K27" s="84">
        <f t="shared" si="3"/>
        <v>0.96905679135081402</v>
      </c>
      <c r="L27" s="84">
        <f t="shared" si="3"/>
        <v>1.0306839798197005</v>
      </c>
      <c r="M27" s="85">
        <f t="shared" si="3"/>
        <v>1.0783847980997625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11090</v>
      </c>
      <c r="H28" s="53">
        <v>11020</v>
      </c>
      <c r="I28" s="53">
        <v>11310</v>
      </c>
      <c r="J28" s="53">
        <v>11440</v>
      </c>
      <c r="K28" s="53">
        <v>11430</v>
      </c>
      <c r="L28" s="53">
        <v>11410</v>
      </c>
      <c r="M28" s="54">
        <v>11450</v>
      </c>
    </row>
    <row r="29" spans="1:13" x14ac:dyDescent="0.15">
      <c r="A29" s="5"/>
      <c r="B29" s="16" t="s">
        <v>141</v>
      </c>
      <c r="C29" s="17"/>
      <c r="D29" s="18"/>
      <c r="E29" s="19"/>
      <c r="F29" s="20" t="s">
        <v>10</v>
      </c>
      <c r="G29" s="21">
        <v>13519</v>
      </c>
      <c r="H29" s="22">
        <v>9315</v>
      </c>
      <c r="I29" s="22">
        <v>8691</v>
      </c>
      <c r="J29" s="22">
        <v>8936</v>
      </c>
      <c r="K29" s="22">
        <v>9177</v>
      </c>
      <c r="L29" s="22">
        <v>14859</v>
      </c>
      <c r="M29" s="23">
        <v>13843</v>
      </c>
    </row>
    <row r="30" spans="1:13" x14ac:dyDescent="0.15">
      <c r="A30" s="5"/>
      <c r="B30" s="24" t="s">
        <v>0</v>
      </c>
      <c r="C30" s="25">
        <v>46013</v>
      </c>
      <c r="D30" s="26"/>
      <c r="E30" s="27"/>
      <c r="F30" s="28" t="s">
        <v>2</v>
      </c>
      <c r="G30" s="29">
        <v>3.19</v>
      </c>
      <c r="H30" s="30">
        <v>3.3</v>
      </c>
      <c r="I30" s="30">
        <v>3.37</v>
      </c>
      <c r="J30" s="30">
        <v>3.34</v>
      </c>
      <c r="K30" s="30">
        <v>3.31</v>
      </c>
      <c r="L30" s="30">
        <v>2.99</v>
      </c>
      <c r="M30" s="31">
        <v>3.01</v>
      </c>
    </row>
    <row r="31" spans="1:13" x14ac:dyDescent="0.15">
      <c r="A31" s="5"/>
      <c r="B31" s="24" t="s">
        <v>1</v>
      </c>
      <c r="C31" s="32">
        <v>5780</v>
      </c>
      <c r="D31" s="26" t="s">
        <v>15</v>
      </c>
      <c r="E31" s="32">
        <v>5790</v>
      </c>
      <c r="F31" s="28" t="s">
        <v>3</v>
      </c>
      <c r="G31" s="29">
        <v>97.8</v>
      </c>
      <c r="H31" s="30">
        <v>98.2</v>
      </c>
      <c r="I31" s="30">
        <v>97.7</v>
      </c>
      <c r="J31" s="30">
        <v>97.7</v>
      </c>
      <c r="K31" s="30">
        <v>98.2</v>
      </c>
      <c r="L31" s="30">
        <v>98.8</v>
      </c>
      <c r="M31" s="31">
        <v>98.1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8413</v>
      </c>
      <c r="H32" s="70">
        <v>5205</v>
      </c>
      <c r="I32" s="70">
        <v>5767</v>
      </c>
      <c r="J32" s="70">
        <v>5981</v>
      </c>
      <c r="K32" s="70">
        <v>5041</v>
      </c>
      <c r="L32" s="70">
        <v>6364</v>
      </c>
      <c r="M32" s="86">
        <v>7800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1.2459907834101382</v>
      </c>
      <c r="H33" s="81">
        <f t="shared" ref="H33:M33" si="4">H29/H$4</f>
        <v>1.2091121495327102</v>
      </c>
      <c r="I33" s="81">
        <f t="shared" si="4"/>
        <v>1.1881066302118934</v>
      </c>
      <c r="J33" s="81">
        <f t="shared" si="4"/>
        <v>1.1341540804670645</v>
      </c>
      <c r="K33" s="81">
        <f t="shared" si="4"/>
        <v>1.1404250031067478</v>
      </c>
      <c r="L33" s="81">
        <f t="shared" si="4"/>
        <v>1.2289306095442891</v>
      </c>
      <c r="M33" s="82">
        <f t="shared" si="4"/>
        <v>1.1743298269426536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5780</v>
      </c>
      <c r="H34" s="35">
        <v>5660</v>
      </c>
      <c r="I34" s="35">
        <v>5720</v>
      </c>
      <c r="J34" s="35">
        <v>5750</v>
      </c>
      <c r="K34" s="35">
        <v>5760</v>
      </c>
      <c r="L34" s="35">
        <v>5770</v>
      </c>
      <c r="M34" s="36">
        <v>5790</v>
      </c>
    </row>
    <row r="35" spans="1:13" x14ac:dyDescent="0.15">
      <c r="A35" s="5"/>
      <c r="B35" s="37" t="s">
        <v>142</v>
      </c>
      <c r="C35" s="38"/>
      <c r="D35" s="39"/>
      <c r="E35" s="40"/>
      <c r="F35" s="41" t="s">
        <v>10</v>
      </c>
      <c r="G35" s="42">
        <v>17130</v>
      </c>
      <c r="H35" s="43">
        <v>13212</v>
      </c>
      <c r="I35" s="43">
        <v>12189</v>
      </c>
      <c r="J35" s="43">
        <v>12820</v>
      </c>
      <c r="K35" s="43">
        <v>12816</v>
      </c>
      <c r="L35" s="43">
        <v>17517</v>
      </c>
      <c r="M35" s="44">
        <v>17079</v>
      </c>
    </row>
    <row r="36" spans="1:13" x14ac:dyDescent="0.15">
      <c r="A36" s="5"/>
      <c r="B36" s="45" t="s">
        <v>0</v>
      </c>
      <c r="C36" s="3">
        <v>46013</v>
      </c>
      <c r="F36" s="46" t="s">
        <v>2</v>
      </c>
      <c r="G36" s="47">
        <v>3.36</v>
      </c>
      <c r="H36" s="48">
        <v>3.47</v>
      </c>
      <c r="I36" s="48">
        <v>3.63</v>
      </c>
      <c r="J36" s="48">
        <v>3.51</v>
      </c>
      <c r="K36" s="48">
        <v>3.53</v>
      </c>
      <c r="L36" s="48">
        <v>3.24</v>
      </c>
      <c r="M36" s="49">
        <v>3.33</v>
      </c>
    </row>
    <row r="37" spans="1:13" x14ac:dyDescent="0.15">
      <c r="A37" s="5"/>
      <c r="B37" s="45" t="s">
        <v>1</v>
      </c>
      <c r="C37" s="50">
        <v>2580</v>
      </c>
      <c r="D37" s="4" t="s">
        <v>15</v>
      </c>
      <c r="E37" s="50">
        <v>2570</v>
      </c>
      <c r="F37" s="46" t="s">
        <v>3</v>
      </c>
      <c r="G37" s="47">
        <v>98</v>
      </c>
      <c r="H37" s="48">
        <v>99</v>
      </c>
      <c r="I37" s="48">
        <v>98.1</v>
      </c>
      <c r="J37" s="48">
        <v>98.4</v>
      </c>
      <c r="K37" s="48">
        <v>98.9</v>
      </c>
      <c r="L37" s="48">
        <v>99.1</v>
      </c>
      <c r="M37" s="49">
        <v>98.2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10361</v>
      </c>
      <c r="H38" s="71">
        <v>5386</v>
      </c>
      <c r="I38" s="71">
        <v>7488</v>
      </c>
      <c r="J38" s="71">
        <v>6935</v>
      </c>
      <c r="K38" s="71">
        <v>5502</v>
      </c>
      <c r="L38" s="71">
        <v>6806</v>
      </c>
      <c r="M38" s="87">
        <v>9562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1.5788018433179722</v>
      </c>
      <c r="H39" s="84">
        <f t="shared" ref="H39:M39" si="5">H35/H$4</f>
        <v>1.7149532710280373</v>
      </c>
      <c r="I39" s="84">
        <f t="shared" si="5"/>
        <v>1.666302118933698</v>
      </c>
      <c r="J39" s="84">
        <f t="shared" si="5"/>
        <v>1.6271100393450946</v>
      </c>
      <c r="K39" s="84">
        <f t="shared" si="5"/>
        <v>1.5926432210761774</v>
      </c>
      <c r="L39" s="84">
        <f t="shared" si="5"/>
        <v>1.4487635431312547</v>
      </c>
      <c r="M39" s="85">
        <f t="shared" si="5"/>
        <v>1.4488462843569732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2580</v>
      </c>
      <c r="H40" s="53">
        <v>2500</v>
      </c>
      <c r="I40" s="53">
        <v>2540</v>
      </c>
      <c r="J40" s="53">
        <v>2540</v>
      </c>
      <c r="K40" s="53">
        <v>2540</v>
      </c>
      <c r="L40" s="53">
        <v>2580</v>
      </c>
      <c r="M40" s="54">
        <v>2570</v>
      </c>
    </row>
    <row r="41" spans="1:13" x14ac:dyDescent="0.15">
      <c r="A41" s="5"/>
      <c r="B41" s="16" t="s">
        <v>143</v>
      </c>
      <c r="C41" s="17"/>
      <c r="D41" s="18"/>
      <c r="E41" s="19"/>
      <c r="F41" s="20" t="s">
        <v>10</v>
      </c>
      <c r="G41" s="21">
        <v>16396</v>
      </c>
      <c r="H41" s="22">
        <v>13654</v>
      </c>
      <c r="I41" s="22">
        <v>13420</v>
      </c>
      <c r="J41" s="22">
        <v>13706</v>
      </c>
      <c r="K41" s="22">
        <v>13854</v>
      </c>
      <c r="L41" s="22">
        <v>17681</v>
      </c>
      <c r="M41" s="23">
        <v>16838</v>
      </c>
    </row>
    <row r="42" spans="1:13" x14ac:dyDescent="0.15">
      <c r="A42" s="5"/>
      <c r="B42" s="24" t="s">
        <v>0</v>
      </c>
      <c r="C42" s="25">
        <v>46013</v>
      </c>
      <c r="D42" s="26"/>
      <c r="E42" s="27"/>
      <c r="F42" s="28" t="s">
        <v>2</v>
      </c>
      <c r="G42" s="29">
        <v>1.87</v>
      </c>
      <c r="H42" s="30">
        <v>1.99</v>
      </c>
      <c r="I42" s="30">
        <v>2.04</v>
      </c>
      <c r="J42" s="30">
        <v>2</v>
      </c>
      <c r="K42" s="30">
        <v>2.04</v>
      </c>
      <c r="L42" s="30">
        <v>1.85</v>
      </c>
      <c r="M42" s="31">
        <v>1.86</v>
      </c>
    </row>
    <row r="43" spans="1:13" x14ac:dyDescent="0.15">
      <c r="A43" s="5"/>
      <c r="B43" s="24" t="s">
        <v>1</v>
      </c>
      <c r="C43" s="32">
        <v>1090</v>
      </c>
      <c r="D43" s="26" t="s">
        <v>15</v>
      </c>
      <c r="E43" s="32">
        <v>1090</v>
      </c>
      <c r="F43" s="28" t="s">
        <v>3</v>
      </c>
      <c r="G43" s="29">
        <v>99.2</v>
      </c>
      <c r="H43" s="30">
        <v>99.6</v>
      </c>
      <c r="I43" s="30">
        <v>99.1</v>
      </c>
      <c r="J43" s="30">
        <v>99.5</v>
      </c>
      <c r="K43" s="30">
        <v>99.1</v>
      </c>
      <c r="L43" s="30">
        <v>99.4</v>
      </c>
      <c r="M43" s="31">
        <v>99.6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4326</v>
      </c>
      <c r="H44" s="70">
        <v>2631</v>
      </c>
      <c r="I44" s="70">
        <v>4036</v>
      </c>
      <c r="J44" s="70">
        <v>2980</v>
      </c>
      <c r="K44" s="70">
        <v>4143</v>
      </c>
      <c r="L44" s="70">
        <v>4047</v>
      </c>
      <c r="M44" s="86">
        <v>3151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1.5111520737327189</v>
      </c>
      <c r="H45" s="81">
        <f t="shared" ref="H45:M45" si="6">H41/H$4</f>
        <v>1.7723260643821392</v>
      </c>
      <c r="I45" s="81">
        <f t="shared" si="6"/>
        <v>1.8345864661654134</v>
      </c>
      <c r="J45" s="81">
        <f t="shared" si="6"/>
        <v>1.7395608579769006</v>
      </c>
      <c r="K45" s="81">
        <f t="shared" si="6"/>
        <v>1.7216353920715795</v>
      </c>
      <c r="L45" s="81">
        <f t="shared" si="6"/>
        <v>1.4623273509221735</v>
      </c>
      <c r="M45" s="82">
        <f t="shared" si="6"/>
        <v>1.4284017645062776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1090</v>
      </c>
      <c r="H46" s="35">
        <v>1060</v>
      </c>
      <c r="I46" s="35">
        <v>1080</v>
      </c>
      <c r="J46" s="35">
        <v>1080</v>
      </c>
      <c r="K46" s="35">
        <v>1090</v>
      </c>
      <c r="L46" s="35">
        <v>1090</v>
      </c>
      <c r="M46" s="36">
        <v>1090</v>
      </c>
    </row>
    <row r="47" spans="1:13" x14ac:dyDescent="0.15">
      <c r="A47" s="5"/>
      <c r="B47" s="37" t="s">
        <v>136</v>
      </c>
      <c r="C47" s="38"/>
      <c r="D47" s="39"/>
      <c r="E47" s="40"/>
      <c r="F47" s="41" t="s">
        <v>10</v>
      </c>
      <c r="G47" s="42">
        <v>18070</v>
      </c>
      <c r="H47" s="43">
        <v>13644</v>
      </c>
      <c r="I47" s="43">
        <v>12811</v>
      </c>
      <c r="J47" s="43">
        <v>13058</v>
      </c>
      <c r="K47" s="43">
        <v>13523</v>
      </c>
      <c r="L47" s="43">
        <v>19123</v>
      </c>
      <c r="M47" s="44">
        <v>18248</v>
      </c>
    </row>
    <row r="48" spans="1:13" x14ac:dyDescent="0.15">
      <c r="A48" s="5"/>
      <c r="B48" s="45" t="s">
        <v>0</v>
      </c>
      <c r="C48" s="3">
        <v>45999</v>
      </c>
      <c r="F48" s="46" t="s">
        <v>2</v>
      </c>
      <c r="G48" s="47">
        <v>3.07</v>
      </c>
      <c r="H48" s="48">
        <v>3.18</v>
      </c>
      <c r="I48" s="48">
        <v>3.26</v>
      </c>
      <c r="J48" s="48">
        <v>3.25</v>
      </c>
      <c r="K48" s="48">
        <v>3.27</v>
      </c>
      <c r="L48" s="48">
        <v>2.89</v>
      </c>
      <c r="M48" s="49">
        <v>2.96</v>
      </c>
    </row>
    <row r="49" spans="1:13" x14ac:dyDescent="0.15">
      <c r="A49" s="5"/>
      <c r="B49" s="45" t="s">
        <v>1</v>
      </c>
      <c r="C49" s="50">
        <v>6660</v>
      </c>
      <c r="D49" s="4" t="s">
        <v>15</v>
      </c>
      <c r="E49" s="50">
        <v>6670</v>
      </c>
      <c r="F49" s="46" t="s">
        <v>3</v>
      </c>
      <c r="G49" s="47">
        <v>98.5</v>
      </c>
      <c r="H49" s="48">
        <v>99.1</v>
      </c>
      <c r="I49" s="48">
        <v>99.4</v>
      </c>
      <c r="J49" s="48">
        <v>98.9</v>
      </c>
      <c r="K49" s="48">
        <v>98.7</v>
      </c>
      <c r="L49" s="48">
        <v>99.4</v>
      </c>
      <c r="M49" s="49">
        <v>99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8817</v>
      </c>
      <c r="H50" s="71">
        <v>5156</v>
      </c>
      <c r="I50" s="71">
        <v>4225</v>
      </c>
      <c r="J50" s="71">
        <v>5591</v>
      </c>
      <c r="K50" s="71">
        <v>6295</v>
      </c>
      <c r="L50" s="71">
        <v>5652</v>
      </c>
      <c r="M50" s="87">
        <v>7079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1.6654377880184332</v>
      </c>
      <c r="H51" s="84">
        <f t="shared" ref="H51:M51" si="7">H47/H$4</f>
        <v>1.7710280373831775</v>
      </c>
      <c r="I51" s="84">
        <f t="shared" si="7"/>
        <v>1.7513328776486672</v>
      </c>
      <c r="J51" s="84">
        <f t="shared" si="7"/>
        <v>1.6573169183906586</v>
      </c>
      <c r="K51" s="84">
        <f t="shared" si="7"/>
        <v>1.6805020504535852</v>
      </c>
      <c r="L51" s="84">
        <f t="shared" si="7"/>
        <v>1.5815896121081796</v>
      </c>
      <c r="M51" s="85">
        <f t="shared" si="7"/>
        <v>1.5480149304377333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6660</v>
      </c>
      <c r="H52" s="53">
        <v>6520</v>
      </c>
      <c r="I52" s="53">
        <v>6610</v>
      </c>
      <c r="J52" s="53">
        <v>6650</v>
      </c>
      <c r="K52" s="53">
        <v>6640</v>
      </c>
      <c r="L52" s="53">
        <v>6660</v>
      </c>
      <c r="M52" s="54">
        <v>6670</v>
      </c>
    </row>
    <row r="53" spans="1:13" x14ac:dyDescent="0.15">
      <c r="A53" s="5"/>
      <c r="B53" s="16" t="s">
        <v>137</v>
      </c>
      <c r="C53" s="17"/>
      <c r="D53" s="18"/>
      <c r="E53" s="19"/>
      <c r="F53" s="20" t="s">
        <v>10</v>
      </c>
      <c r="G53" s="21">
        <v>11949</v>
      </c>
      <c r="H53" s="22">
        <v>8148</v>
      </c>
      <c r="I53" s="22">
        <v>8021</v>
      </c>
      <c r="J53" s="22">
        <v>8309</v>
      </c>
      <c r="K53" s="22">
        <v>9053</v>
      </c>
      <c r="L53" s="22">
        <v>14324</v>
      </c>
      <c r="M53" s="23">
        <v>13392</v>
      </c>
    </row>
    <row r="54" spans="1:13" x14ac:dyDescent="0.15">
      <c r="A54" s="5"/>
      <c r="B54" s="24" t="s">
        <v>0</v>
      </c>
      <c r="C54" s="25">
        <v>45999</v>
      </c>
      <c r="D54" s="26"/>
      <c r="E54" s="27"/>
      <c r="F54" s="28" t="s">
        <v>2</v>
      </c>
      <c r="G54" s="29">
        <v>4.1399999999999997</v>
      </c>
      <c r="H54" s="30">
        <v>4.28</v>
      </c>
      <c r="I54" s="30">
        <v>4.18</v>
      </c>
      <c r="J54" s="30">
        <v>4.21</v>
      </c>
      <c r="K54" s="30">
        <v>4.21</v>
      </c>
      <c r="L54" s="30">
        <v>3.79</v>
      </c>
      <c r="M54" s="31">
        <v>3.9</v>
      </c>
    </row>
    <row r="55" spans="1:13" x14ac:dyDescent="0.15">
      <c r="A55" s="5"/>
      <c r="B55" s="24" t="s">
        <v>1</v>
      </c>
      <c r="C55" s="32">
        <v>990</v>
      </c>
      <c r="D55" s="26" t="s">
        <v>15</v>
      </c>
      <c r="E55" s="32">
        <v>990</v>
      </c>
      <c r="F55" s="28" t="s">
        <v>3</v>
      </c>
      <c r="G55" s="29">
        <v>97.5</v>
      </c>
      <c r="H55" s="30">
        <v>97.1</v>
      </c>
      <c r="I55" s="30">
        <v>98.9</v>
      </c>
      <c r="J55" s="30">
        <v>98.1</v>
      </c>
      <c r="K55" s="30">
        <v>99.4</v>
      </c>
      <c r="L55" s="30">
        <v>99.1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9132</v>
      </c>
      <c r="H56" s="70">
        <v>6940</v>
      </c>
      <c r="I56" s="70">
        <v>3771</v>
      </c>
      <c r="J56" s="70">
        <v>5314</v>
      </c>
      <c r="K56" s="70">
        <v>3312</v>
      </c>
      <c r="L56" s="70">
        <v>5972</v>
      </c>
      <c r="M56" s="86">
        <v>8031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1.1012903225806452</v>
      </c>
      <c r="H57" s="81">
        <f t="shared" ref="H57:M57" si="8">H53/H$4</f>
        <v>1.057632398753894</v>
      </c>
      <c r="I57" s="81">
        <f t="shared" si="8"/>
        <v>1.096514012303486</v>
      </c>
      <c r="J57" s="81">
        <f t="shared" si="8"/>
        <v>1.0545754537377841</v>
      </c>
      <c r="K57" s="81">
        <f t="shared" si="8"/>
        <v>1.1250155337392818</v>
      </c>
      <c r="L57" s="81">
        <f t="shared" si="8"/>
        <v>1.1846828219336696</v>
      </c>
      <c r="M57" s="82">
        <f t="shared" si="8"/>
        <v>1.1360705802511029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990</v>
      </c>
      <c r="H58" s="35">
        <v>970</v>
      </c>
      <c r="I58" s="35">
        <v>970</v>
      </c>
      <c r="J58" s="35">
        <v>980</v>
      </c>
      <c r="K58" s="35">
        <v>980</v>
      </c>
      <c r="L58" s="35">
        <v>990</v>
      </c>
      <c r="M58" s="36">
        <v>990</v>
      </c>
    </row>
    <row r="59" spans="1:13" x14ac:dyDescent="0.15">
      <c r="A59" s="5"/>
      <c r="B59" s="37" t="s">
        <v>138</v>
      </c>
      <c r="C59" s="38"/>
      <c r="D59" s="39"/>
      <c r="E59" s="40"/>
      <c r="F59" s="41" t="s">
        <v>10</v>
      </c>
      <c r="G59" s="42">
        <v>10698</v>
      </c>
      <c r="H59" s="43">
        <v>6791</v>
      </c>
      <c r="I59" s="43">
        <v>7260</v>
      </c>
      <c r="J59" s="43">
        <v>6568</v>
      </c>
      <c r="K59" s="43">
        <v>6907</v>
      </c>
      <c r="L59" s="43">
        <v>12125</v>
      </c>
      <c r="M59" s="44">
        <v>11473</v>
      </c>
    </row>
    <row r="60" spans="1:13" x14ac:dyDescent="0.15">
      <c r="A60" s="5"/>
      <c r="B60" s="45" t="s">
        <v>0</v>
      </c>
      <c r="C60" s="3">
        <v>45999</v>
      </c>
      <c r="F60" s="46" t="s">
        <v>2</v>
      </c>
      <c r="G60" s="47">
        <v>3.28</v>
      </c>
      <c r="H60" s="48">
        <v>3.24</v>
      </c>
      <c r="I60" s="48">
        <v>3.33</v>
      </c>
      <c r="J60" s="48">
        <v>3.42</v>
      </c>
      <c r="K60" s="48">
        <v>3.31</v>
      </c>
      <c r="L60" s="48">
        <v>3.06</v>
      </c>
      <c r="M60" s="49">
        <v>3.08</v>
      </c>
    </row>
    <row r="61" spans="1:13" x14ac:dyDescent="0.15">
      <c r="A61" s="5"/>
      <c r="B61" s="45" t="s">
        <v>1</v>
      </c>
      <c r="C61" s="50">
        <v>500</v>
      </c>
      <c r="D61" s="4" t="s">
        <v>15</v>
      </c>
      <c r="E61" s="50">
        <v>510</v>
      </c>
      <c r="F61" s="46" t="s">
        <v>3</v>
      </c>
      <c r="G61" s="47">
        <v>99</v>
      </c>
      <c r="H61" s="48">
        <v>100.4</v>
      </c>
      <c r="I61" s="48">
        <v>99.8</v>
      </c>
      <c r="J61" s="48">
        <v>98.3</v>
      </c>
      <c r="K61" s="48">
        <v>98.1</v>
      </c>
      <c r="L61" s="48">
        <v>98</v>
      </c>
      <c r="M61" s="49">
        <v>99.4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4184</v>
      </c>
      <c r="H62" s="61">
        <v>769</v>
      </c>
      <c r="I62" s="71">
        <v>1676</v>
      </c>
      <c r="J62" s="71">
        <v>3486</v>
      </c>
      <c r="K62" s="71">
        <v>3912</v>
      </c>
      <c r="L62" s="71">
        <v>7150</v>
      </c>
      <c r="M62" s="87">
        <v>3389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0.98599078341013824</v>
      </c>
      <c r="H63" s="84">
        <f t="shared" ref="H63:M63" si="9">H59/H$4</f>
        <v>0.88149013499480788</v>
      </c>
      <c r="I63" s="84">
        <f t="shared" si="9"/>
        <v>0.99248120300751874</v>
      </c>
      <c r="J63" s="84">
        <f t="shared" si="9"/>
        <v>0.83360832592968648</v>
      </c>
      <c r="K63" s="84">
        <f t="shared" si="9"/>
        <v>0.85833229775071451</v>
      </c>
      <c r="L63" s="84">
        <f t="shared" si="9"/>
        <v>1.0028120089322636</v>
      </c>
      <c r="M63" s="85">
        <f t="shared" si="9"/>
        <v>0.97327790973871731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500</v>
      </c>
      <c r="H64" s="53">
        <v>490</v>
      </c>
      <c r="I64" s="53">
        <v>480</v>
      </c>
      <c r="J64" s="53">
        <v>490</v>
      </c>
      <c r="K64" s="53">
        <v>490</v>
      </c>
      <c r="L64" s="53">
        <v>500</v>
      </c>
      <c r="M64" s="54">
        <v>510</v>
      </c>
    </row>
    <row r="65" spans="1:13" x14ac:dyDescent="0.15">
      <c r="A65" s="5"/>
      <c r="B65" s="16" t="s">
        <v>134</v>
      </c>
      <c r="C65" s="17"/>
      <c r="D65" s="18"/>
      <c r="E65" s="19"/>
      <c r="F65" s="20" t="s">
        <v>10</v>
      </c>
      <c r="G65" s="21">
        <v>7577</v>
      </c>
      <c r="H65" s="22">
        <v>5437</v>
      </c>
      <c r="I65" s="22">
        <v>4973</v>
      </c>
      <c r="J65" s="22">
        <v>5586</v>
      </c>
      <c r="K65" s="22">
        <v>6226</v>
      </c>
      <c r="L65" s="22">
        <v>9529</v>
      </c>
      <c r="M65" s="23">
        <v>8806</v>
      </c>
    </row>
    <row r="66" spans="1:13" x14ac:dyDescent="0.15">
      <c r="A66" s="5"/>
      <c r="B66" s="24" t="s">
        <v>0</v>
      </c>
      <c r="C66" s="25">
        <v>45992</v>
      </c>
      <c r="D66" s="26"/>
      <c r="E66" s="27"/>
      <c r="F66" s="28" t="s">
        <v>2</v>
      </c>
      <c r="G66" s="29">
        <v>3.73</v>
      </c>
      <c r="H66" s="30">
        <v>3.93</v>
      </c>
      <c r="I66" s="30">
        <v>3.98</v>
      </c>
      <c r="J66" s="30">
        <v>3.74</v>
      </c>
      <c r="K66" s="30">
        <v>3.95</v>
      </c>
      <c r="L66" s="30">
        <v>3.51</v>
      </c>
      <c r="M66" s="31">
        <v>3.43</v>
      </c>
    </row>
    <row r="67" spans="1:13" x14ac:dyDescent="0.15">
      <c r="A67" s="5"/>
      <c r="B67" s="24" t="s">
        <v>1</v>
      </c>
      <c r="C67" s="32">
        <v>1190</v>
      </c>
      <c r="D67" s="26" t="s">
        <v>15</v>
      </c>
      <c r="E67" s="32">
        <v>1200</v>
      </c>
      <c r="F67" s="28" t="s">
        <v>3</v>
      </c>
      <c r="G67" s="29">
        <v>97.7</v>
      </c>
      <c r="H67" s="30">
        <v>99.5</v>
      </c>
      <c r="I67" s="30">
        <v>98.9</v>
      </c>
      <c r="J67" s="30">
        <v>100.4</v>
      </c>
      <c r="K67" s="30">
        <v>98.3</v>
      </c>
      <c r="L67" s="30">
        <v>99.7</v>
      </c>
      <c r="M67" s="31">
        <v>100.5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5074</v>
      </c>
      <c r="H68" s="70">
        <v>1829</v>
      </c>
      <c r="I68" s="70">
        <v>2187</v>
      </c>
      <c r="J68" s="58">
        <v>796</v>
      </c>
      <c r="K68" s="70">
        <v>3503</v>
      </c>
      <c r="L68" s="70">
        <v>2462</v>
      </c>
      <c r="M68" s="59">
        <v>884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0.69834101382488478</v>
      </c>
      <c r="H69" s="81">
        <f t="shared" ref="H69:M69" si="10">H65/H$4</f>
        <v>0.70573727933541019</v>
      </c>
      <c r="I69" s="81">
        <f t="shared" si="10"/>
        <v>0.67983595352016402</v>
      </c>
      <c r="J69" s="81">
        <f t="shared" si="10"/>
        <v>0.70897321995177054</v>
      </c>
      <c r="K69" s="81">
        <f t="shared" si="10"/>
        <v>0.77370448614390452</v>
      </c>
      <c r="L69" s="81">
        <f t="shared" si="10"/>
        <v>0.78810685633942601</v>
      </c>
      <c r="M69" s="82">
        <f t="shared" si="10"/>
        <v>0.74703087885985753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1190</v>
      </c>
      <c r="H70" s="35">
        <v>1160</v>
      </c>
      <c r="I70" s="35">
        <v>1180</v>
      </c>
      <c r="J70" s="35">
        <v>1180</v>
      </c>
      <c r="K70" s="35">
        <v>1200</v>
      </c>
      <c r="L70" s="35">
        <v>1220</v>
      </c>
      <c r="M70" s="36">
        <v>1200</v>
      </c>
    </row>
    <row r="71" spans="1:13" x14ac:dyDescent="0.15">
      <c r="A71" s="5"/>
      <c r="B71" s="37" t="s">
        <v>132</v>
      </c>
      <c r="C71" s="38"/>
      <c r="D71" s="39"/>
      <c r="E71" s="40"/>
      <c r="F71" s="41" t="s">
        <v>10</v>
      </c>
      <c r="G71" s="42">
        <v>7740</v>
      </c>
      <c r="H71" s="43">
        <v>5258</v>
      </c>
      <c r="I71" s="43">
        <v>4951</v>
      </c>
      <c r="J71" s="43">
        <v>5202</v>
      </c>
      <c r="K71" s="43">
        <v>5367</v>
      </c>
      <c r="L71" s="43">
        <v>9031</v>
      </c>
      <c r="M71" s="44">
        <v>8613</v>
      </c>
    </row>
    <row r="72" spans="1:13" x14ac:dyDescent="0.15">
      <c r="A72" s="5"/>
      <c r="B72" s="45" t="s">
        <v>0</v>
      </c>
      <c r="C72" s="3">
        <v>45978</v>
      </c>
      <c r="F72" s="46" t="s">
        <v>2</v>
      </c>
      <c r="G72" s="47">
        <v>3.38</v>
      </c>
      <c r="H72" s="48">
        <v>3.5</v>
      </c>
      <c r="I72" s="48">
        <v>3.53</v>
      </c>
      <c r="J72" s="48">
        <v>3.45</v>
      </c>
      <c r="K72" s="48">
        <v>3.53</v>
      </c>
      <c r="L72" s="48">
        <v>3.23</v>
      </c>
      <c r="M72" s="49">
        <v>3.22</v>
      </c>
    </row>
    <row r="73" spans="1:13" x14ac:dyDescent="0.15">
      <c r="A73" s="5"/>
      <c r="B73" s="45" t="s">
        <v>1</v>
      </c>
      <c r="C73" s="50">
        <v>2570</v>
      </c>
      <c r="D73" s="4" t="s">
        <v>15</v>
      </c>
      <c r="E73" s="50">
        <v>2570</v>
      </c>
      <c r="F73" s="46" t="s">
        <v>3</v>
      </c>
      <c r="G73" s="47">
        <v>98.1</v>
      </c>
      <c r="H73" s="48">
        <v>98.8</v>
      </c>
      <c r="I73" s="48">
        <v>99.2</v>
      </c>
      <c r="J73" s="48">
        <v>99.3</v>
      </c>
      <c r="K73" s="48">
        <v>98.3</v>
      </c>
      <c r="L73" s="48">
        <v>98.9</v>
      </c>
      <c r="M73" s="49">
        <v>99.3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4508</v>
      </c>
      <c r="H74" s="71">
        <v>2373</v>
      </c>
      <c r="I74" s="71">
        <v>1803</v>
      </c>
      <c r="J74" s="71">
        <v>1735</v>
      </c>
      <c r="K74" s="71">
        <v>2962</v>
      </c>
      <c r="L74" s="71">
        <v>3740</v>
      </c>
      <c r="M74" s="87">
        <v>2878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0.71336405529953917</v>
      </c>
      <c r="H75" s="84">
        <f t="shared" ref="H75:M75" si="11">H71/H$4</f>
        <v>0.68250259605399788</v>
      </c>
      <c r="I75" s="84">
        <f t="shared" si="11"/>
        <v>0.67682843472317156</v>
      </c>
      <c r="J75" s="84">
        <f t="shared" si="11"/>
        <v>0.66023607056733091</v>
      </c>
      <c r="K75" s="84">
        <f t="shared" si="11"/>
        <v>0.66695662979992543</v>
      </c>
      <c r="L75" s="84">
        <f t="shared" si="11"/>
        <v>0.74691919609627</v>
      </c>
      <c r="M75" s="85">
        <f t="shared" si="11"/>
        <v>0.73065829657278591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2570</v>
      </c>
      <c r="H76" s="53">
        <v>2500</v>
      </c>
      <c r="I76" s="53">
        <v>2500</v>
      </c>
      <c r="J76" s="53">
        <v>2520</v>
      </c>
      <c r="K76" s="53">
        <v>2530</v>
      </c>
      <c r="L76" s="53">
        <v>2580</v>
      </c>
      <c r="M76" s="54">
        <v>2570</v>
      </c>
    </row>
    <row r="77" spans="1:13" x14ac:dyDescent="0.15">
      <c r="A77" s="5"/>
      <c r="B77" s="16" t="s">
        <v>128</v>
      </c>
      <c r="C77" s="17"/>
      <c r="D77" s="18"/>
      <c r="E77" s="19"/>
      <c r="F77" s="20" t="s">
        <v>10</v>
      </c>
      <c r="G77" s="21">
        <v>11609</v>
      </c>
      <c r="H77" s="22">
        <v>7833</v>
      </c>
      <c r="I77" s="22">
        <v>7220</v>
      </c>
      <c r="J77" s="22">
        <v>7960</v>
      </c>
      <c r="K77" s="22">
        <v>8231</v>
      </c>
      <c r="L77" s="22">
        <v>13454</v>
      </c>
      <c r="M77" s="23">
        <v>13299</v>
      </c>
    </row>
    <row r="78" spans="1:13" x14ac:dyDescent="0.15">
      <c r="A78" s="5"/>
      <c r="B78" s="24" t="s">
        <v>0</v>
      </c>
      <c r="C78" s="25">
        <v>45964</v>
      </c>
      <c r="D78" s="26"/>
      <c r="E78" s="27"/>
      <c r="F78" s="28" t="s">
        <v>2</v>
      </c>
      <c r="G78" s="29">
        <v>3.9</v>
      </c>
      <c r="H78" s="30">
        <v>4.13</v>
      </c>
      <c r="I78" s="30">
        <v>4.22</v>
      </c>
      <c r="J78" s="30">
        <v>4.1100000000000003</v>
      </c>
      <c r="K78" s="30">
        <v>4.17</v>
      </c>
      <c r="L78" s="30">
        <v>3.83</v>
      </c>
      <c r="M78" s="31">
        <v>3.84</v>
      </c>
    </row>
    <row r="79" spans="1:13" x14ac:dyDescent="0.15">
      <c r="A79" s="5"/>
      <c r="B79" s="24" t="s">
        <v>1</v>
      </c>
      <c r="C79" s="32">
        <v>17050</v>
      </c>
      <c r="D79" s="26" t="s">
        <v>15</v>
      </c>
      <c r="E79" s="32">
        <v>17060</v>
      </c>
      <c r="F79" s="28" t="s">
        <v>3</v>
      </c>
      <c r="G79" s="29">
        <v>100</v>
      </c>
      <c r="H79" s="30">
        <v>100.1</v>
      </c>
      <c r="I79" s="30">
        <v>99.5</v>
      </c>
      <c r="J79" s="30">
        <v>99.9</v>
      </c>
      <c r="K79" s="30">
        <v>100.1</v>
      </c>
      <c r="L79" s="30">
        <v>99.7</v>
      </c>
      <c r="M79" s="31">
        <v>99.2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2782</v>
      </c>
      <c r="H80" s="70">
        <v>1826</v>
      </c>
      <c r="I80" s="70">
        <v>2608</v>
      </c>
      <c r="J80" s="70">
        <v>2160</v>
      </c>
      <c r="K80" s="70">
        <v>1986</v>
      </c>
      <c r="L80" s="70">
        <v>4023</v>
      </c>
      <c r="M80" s="86">
        <v>5203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1.0699539170506913</v>
      </c>
      <c r="H81" s="81">
        <f t="shared" ref="H81:M81" si="12">H77/H$4</f>
        <v>1.0167445482866044</v>
      </c>
      <c r="I81" s="81">
        <f t="shared" si="12"/>
        <v>0.98701298701298701</v>
      </c>
      <c r="J81" s="81">
        <f t="shared" si="12"/>
        <v>1.0102804924482802</v>
      </c>
      <c r="K81" s="81">
        <f t="shared" si="12"/>
        <v>1.0228656642226917</v>
      </c>
      <c r="L81" s="81">
        <f t="shared" si="12"/>
        <v>1.1127284757257465</v>
      </c>
      <c r="M81" s="82">
        <f t="shared" si="12"/>
        <v>1.1281812012215813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17050</v>
      </c>
      <c r="H82" s="35">
        <v>16650</v>
      </c>
      <c r="I82" s="35">
        <v>16890</v>
      </c>
      <c r="J82" s="35">
        <v>17030</v>
      </c>
      <c r="K82" s="35">
        <v>17000</v>
      </c>
      <c r="L82" s="35">
        <v>17020</v>
      </c>
      <c r="M82" s="36">
        <v>17060</v>
      </c>
    </row>
    <row r="83" spans="1:13" x14ac:dyDescent="0.15">
      <c r="A83" s="5"/>
      <c r="B83" s="37" t="s">
        <v>129</v>
      </c>
      <c r="C83" s="38"/>
      <c r="D83" s="39"/>
      <c r="E83" s="40"/>
      <c r="F83" s="41" t="s">
        <v>10</v>
      </c>
      <c r="G83" s="42">
        <v>10724</v>
      </c>
      <c r="H83" s="43">
        <v>6423</v>
      </c>
      <c r="I83" s="43">
        <v>6078</v>
      </c>
      <c r="J83" s="43">
        <v>6222</v>
      </c>
      <c r="K83" s="43">
        <v>6849</v>
      </c>
      <c r="L83" s="43">
        <v>12206</v>
      </c>
      <c r="M83" s="44">
        <v>12007</v>
      </c>
    </row>
    <row r="84" spans="1:13" x14ac:dyDescent="0.15">
      <c r="A84" s="5"/>
      <c r="B84" s="45" t="s">
        <v>0</v>
      </c>
      <c r="C84" s="3">
        <v>45964</v>
      </c>
      <c r="F84" s="46" t="s">
        <v>2</v>
      </c>
      <c r="G84" s="47">
        <v>3.25</v>
      </c>
      <c r="H84" s="48">
        <v>3.39</v>
      </c>
      <c r="I84" s="48">
        <v>3.47</v>
      </c>
      <c r="J84" s="48">
        <v>3.43</v>
      </c>
      <c r="K84" s="48">
        <v>3.41</v>
      </c>
      <c r="L84" s="48">
        <v>3.15</v>
      </c>
      <c r="M84" s="49">
        <v>3.11</v>
      </c>
    </row>
    <row r="85" spans="1:13" x14ac:dyDescent="0.15">
      <c r="A85" s="5"/>
      <c r="B85" s="45" t="s">
        <v>1</v>
      </c>
      <c r="C85" s="50">
        <v>2550</v>
      </c>
      <c r="D85" s="4" t="s">
        <v>15</v>
      </c>
      <c r="E85" s="50">
        <v>2570</v>
      </c>
      <c r="F85" s="46" t="s">
        <v>3</v>
      </c>
      <c r="G85" s="47">
        <v>98.3</v>
      </c>
      <c r="H85" s="48">
        <v>98.9</v>
      </c>
      <c r="I85" s="48">
        <v>99</v>
      </c>
      <c r="J85" s="48">
        <v>98.7</v>
      </c>
      <c r="K85" s="48">
        <v>99.1</v>
      </c>
      <c r="L85" s="48">
        <v>98.5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5777</v>
      </c>
      <c r="H86" s="71">
        <v>2712</v>
      </c>
      <c r="I86" s="71">
        <v>2523</v>
      </c>
      <c r="J86" s="71">
        <v>2925</v>
      </c>
      <c r="K86" s="71">
        <v>2680</v>
      </c>
      <c r="L86" s="71">
        <v>6068</v>
      </c>
      <c r="M86" s="87">
        <v>5761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0.98838709677419356</v>
      </c>
      <c r="H87" s="84">
        <f t="shared" ref="H87:M87" si="13">H83/H$4</f>
        <v>0.83372274143302183</v>
      </c>
      <c r="I87" s="84">
        <f t="shared" si="13"/>
        <v>0.83089542036910458</v>
      </c>
      <c r="J87" s="84">
        <f t="shared" si="13"/>
        <v>0.78969412361974867</v>
      </c>
      <c r="K87" s="84">
        <f t="shared" si="13"/>
        <v>0.85112464272399657</v>
      </c>
      <c r="L87" s="84">
        <f t="shared" si="13"/>
        <v>1.0095112066826566</v>
      </c>
      <c r="M87" s="85">
        <f t="shared" si="13"/>
        <v>1.0185782151340346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2550</v>
      </c>
      <c r="H88" s="53">
        <v>2480</v>
      </c>
      <c r="I88" s="53">
        <v>2510</v>
      </c>
      <c r="J88" s="53">
        <v>2530</v>
      </c>
      <c r="K88" s="53">
        <v>2520</v>
      </c>
      <c r="L88" s="53">
        <v>2570</v>
      </c>
      <c r="M88" s="54">
        <v>2570</v>
      </c>
    </row>
    <row r="89" spans="1:13" x14ac:dyDescent="0.15">
      <c r="A89" s="5"/>
      <c r="B89" s="16" t="s">
        <v>130</v>
      </c>
      <c r="C89" s="17"/>
      <c r="D89" s="18"/>
      <c r="E89" s="19"/>
      <c r="F89" s="20" t="s">
        <v>10</v>
      </c>
      <c r="G89" s="21">
        <v>4806</v>
      </c>
      <c r="H89" s="22">
        <v>2806</v>
      </c>
      <c r="I89" s="22">
        <v>2432</v>
      </c>
      <c r="J89" s="22">
        <v>2729</v>
      </c>
      <c r="K89" s="22">
        <v>2864</v>
      </c>
      <c r="L89" s="22">
        <v>5605</v>
      </c>
      <c r="M89" s="23">
        <v>5521</v>
      </c>
    </row>
    <row r="90" spans="1:13" x14ac:dyDescent="0.15">
      <c r="A90" s="5"/>
      <c r="B90" s="24" t="s">
        <v>0</v>
      </c>
      <c r="C90" s="25">
        <v>45964</v>
      </c>
      <c r="D90" s="26"/>
      <c r="E90" s="27"/>
      <c r="F90" s="28" t="s">
        <v>2</v>
      </c>
      <c r="G90" s="29">
        <v>3.71</v>
      </c>
      <c r="H90" s="30">
        <v>3.74</v>
      </c>
      <c r="I90" s="30">
        <v>3.9</v>
      </c>
      <c r="J90" s="30">
        <v>3.79</v>
      </c>
      <c r="K90" s="30">
        <v>3.81</v>
      </c>
      <c r="L90" s="30">
        <v>3.61</v>
      </c>
      <c r="M90" s="31">
        <v>3.56</v>
      </c>
    </row>
    <row r="91" spans="1:13" x14ac:dyDescent="0.15">
      <c r="A91" s="5"/>
      <c r="B91" s="24" t="s">
        <v>1</v>
      </c>
      <c r="C91" s="32">
        <v>1530</v>
      </c>
      <c r="D91" s="26" t="s">
        <v>15</v>
      </c>
      <c r="E91" s="32">
        <v>1520</v>
      </c>
      <c r="F91" s="28" t="s">
        <v>3</v>
      </c>
      <c r="G91" s="29">
        <v>96.1</v>
      </c>
      <c r="H91" s="30">
        <v>99.6</v>
      </c>
      <c r="I91" s="30">
        <v>98.1</v>
      </c>
      <c r="J91" s="30">
        <v>99.7</v>
      </c>
      <c r="K91" s="30">
        <v>98.7</v>
      </c>
      <c r="L91" s="30">
        <v>98.2</v>
      </c>
      <c r="M91" s="31">
        <v>97.3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4754</v>
      </c>
      <c r="H92" s="58">
        <v>774</v>
      </c>
      <c r="I92" s="70">
        <v>1359</v>
      </c>
      <c r="J92" s="58">
        <v>614</v>
      </c>
      <c r="K92" s="70">
        <v>1358</v>
      </c>
      <c r="L92" s="70">
        <v>3160</v>
      </c>
      <c r="M92" s="86">
        <v>4081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0.44294930875576038</v>
      </c>
      <c r="H93" s="81">
        <f t="shared" ref="H93:M93" si="14">H89/H$4</f>
        <v>0.36422637590861889</v>
      </c>
      <c r="I93" s="81">
        <f t="shared" si="14"/>
        <v>0.33246753246753247</v>
      </c>
      <c r="J93" s="81">
        <f t="shared" si="14"/>
        <v>0.34636375174514533</v>
      </c>
      <c r="K93" s="81">
        <f t="shared" si="14"/>
        <v>0.35590903442276622</v>
      </c>
      <c r="L93" s="81">
        <f t="shared" si="14"/>
        <v>0.46356794309817217</v>
      </c>
      <c r="M93" s="82">
        <f t="shared" si="14"/>
        <v>0.46835765184933831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1530</v>
      </c>
      <c r="H94" s="35">
        <v>1480</v>
      </c>
      <c r="I94" s="35">
        <v>1470</v>
      </c>
      <c r="J94" s="35">
        <v>1470</v>
      </c>
      <c r="K94" s="35">
        <v>1480</v>
      </c>
      <c r="L94" s="35">
        <v>1530</v>
      </c>
      <c r="M94" s="36">
        <v>1520</v>
      </c>
    </row>
    <row r="95" spans="1:13" x14ac:dyDescent="0.15">
      <c r="A95" s="5"/>
      <c r="B95" s="37" t="s">
        <v>126</v>
      </c>
      <c r="C95" s="38"/>
      <c r="D95" s="39"/>
      <c r="E95" s="40"/>
      <c r="F95" s="41" t="s">
        <v>10</v>
      </c>
      <c r="G95" s="42">
        <v>12302</v>
      </c>
      <c r="H95" s="43">
        <v>9716</v>
      </c>
      <c r="I95" s="43">
        <v>9546</v>
      </c>
      <c r="J95" s="43">
        <v>9893</v>
      </c>
      <c r="K95" s="43">
        <v>10828</v>
      </c>
      <c r="L95" s="43">
        <v>14544</v>
      </c>
      <c r="M95" s="44">
        <v>13546</v>
      </c>
    </row>
    <row r="96" spans="1:13" x14ac:dyDescent="0.15">
      <c r="A96" s="5"/>
      <c r="B96" s="45" t="s">
        <v>0</v>
      </c>
      <c r="C96" s="3">
        <v>45950</v>
      </c>
      <c r="F96" s="46" t="s">
        <v>2</v>
      </c>
      <c r="G96" s="47">
        <v>2.27</v>
      </c>
      <c r="H96" s="48">
        <v>2.48</v>
      </c>
      <c r="I96" s="48">
        <v>2.5099999999999998</v>
      </c>
      <c r="J96" s="48">
        <v>2.5099999999999998</v>
      </c>
      <c r="K96" s="48">
        <v>2.46</v>
      </c>
      <c r="L96" s="48">
        <v>2.14</v>
      </c>
      <c r="M96" s="49">
        <v>2.14</v>
      </c>
    </row>
    <row r="97" spans="1:13" x14ac:dyDescent="0.15">
      <c r="A97" s="5"/>
      <c r="B97" s="45" t="s">
        <v>1</v>
      </c>
      <c r="C97" s="50">
        <v>1730</v>
      </c>
      <c r="D97" s="4" t="s">
        <v>15</v>
      </c>
      <c r="E97" s="50">
        <v>1740</v>
      </c>
      <c r="F97" s="46" t="s">
        <v>3</v>
      </c>
      <c r="G97" s="47">
        <v>98.9</v>
      </c>
      <c r="H97" s="48">
        <v>99.4</v>
      </c>
      <c r="I97" s="48">
        <v>99.1</v>
      </c>
      <c r="J97" s="48">
        <v>99.4</v>
      </c>
      <c r="K97" s="48">
        <v>99.3</v>
      </c>
      <c r="L97" s="48">
        <v>99.6</v>
      </c>
      <c r="M97" s="49">
        <v>99.6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4317</v>
      </c>
      <c r="H98" s="71">
        <v>2481</v>
      </c>
      <c r="I98" s="71">
        <v>3057</v>
      </c>
      <c r="J98" s="71">
        <v>2585</v>
      </c>
      <c r="K98" s="71">
        <v>3006</v>
      </c>
      <c r="L98" s="71">
        <v>2880</v>
      </c>
      <c r="M98" s="87">
        <v>2600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1.1338248847926267</v>
      </c>
      <c r="H99" s="84">
        <f t="shared" ref="H99:M99" si="15">H95/H$4</f>
        <v>1.2611630321910696</v>
      </c>
      <c r="I99" s="84">
        <f t="shared" si="15"/>
        <v>1.3049897470950103</v>
      </c>
      <c r="J99" s="84">
        <f t="shared" si="15"/>
        <v>1.2556161949485976</v>
      </c>
      <c r="K99" s="84">
        <f t="shared" si="15"/>
        <v>1.3455946315397043</v>
      </c>
      <c r="L99" s="84">
        <f t="shared" si="15"/>
        <v>1.202878173848317</v>
      </c>
      <c r="M99" s="85">
        <f t="shared" si="15"/>
        <v>1.1491347132677299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1730</v>
      </c>
      <c r="H100" s="53">
        <v>1690</v>
      </c>
      <c r="I100" s="53">
        <v>1700</v>
      </c>
      <c r="J100" s="53">
        <v>1710</v>
      </c>
      <c r="K100" s="53">
        <v>1740</v>
      </c>
      <c r="L100" s="53">
        <v>1750</v>
      </c>
      <c r="M100" s="54">
        <v>1740</v>
      </c>
    </row>
    <row r="101" spans="1:13" x14ac:dyDescent="0.15">
      <c r="A101" s="5"/>
      <c r="B101" s="16" t="s">
        <v>116</v>
      </c>
      <c r="C101" s="17"/>
      <c r="D101" s="18"/>
      <c r="E101" s="19"/>
      <c r="F101" s="20" t="s">
        <v>10</v>
      </c>
      <c r="G101" s="21">
        <v>10007</v>
      </c>
      <c r="H101" s="22">
        <v>7449</v>
      </c>
      <c r="I101" s="22">
        <v>7228</v>
      </c>
      <c r="J101" s="22">
        <v>7446</v>
      </c>
      <c r="K101" s="22">
        <v>8005</v>
      </c>
      <c r="L101" s="22">
        <v>11804</v>
      </c>
      <c r="M101" s="23">
        <v>10597</v>
      </c>
    </row>
    <row r="102" spans="1:13" x14ac:dyDescent="0.15">
      <c r="A102" s="5"/>
      <c r="B102" s="24" t="s">
        <v>0</v>
      </c>
      <c r="C102" s="25">
        <v>45908</v>
      </c>
      <c r="D102" s="26"/>
      <c r="E102" s="27"/>
      <c r="F102" s="28" t="s">
        <v>2</v>
      </c>
      <c r="G102" s="29">
        <v>2.21</v>
      </c>
      <c r="H102" s="30">
        <v>2.4</v>
      </c>
      <c r="I102" s="30">
        <v>2.42</v>
      </c>
      <c r="J102" s="30">
        <v>2.48</v>
      </c>
      <c r="K102" s="30">
        <v>2.39</v>
      </c>
      <c r="L102" s="30">
        <v>2.1</v>
      </c>
      <c r="M102" s="31">
        <v>2.1800000000000002</v>
      </c>
    </row>
    <row r="103" spans="1:13" x14ac:dyDescent="0.15">
      <c r="A103" s="5"/>
      <c r="B103" s="24" t="s">
        <v>1</v>
      </c>
      <c r="C103" s="32">
        <v>2900</v>
      </c>
      <c r="D103" s="26" t="s">
        <v>15</v>
      </c>
      <c r="E103" s="32">
        <v>2920</v>
      </c>
      <c r="F103" s="28" t="s">
        <v>3</v>
      </c>
      <c r="G103" s="29">
        <v>98.7</v>
      </c>
      <c r="H103" s="30">
        <v>98.4</v>
      </c>
      <c r="I103" s="30">
        <v>99.2</v>
      </c>
      <c r="J103" s="30">
        <v>98.2</v>
      </c>
      <c r="K103" s="30">
        <v>99.1</v>
      </c>
      <c r="L103" s="30">
        <v>99.1</v>
      </c>
      <c r="M103" s="31">
        <v>98.7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3861</v>
      </c>
      <c r="H104" s="70">
        <v>3495</v>
      </c>
      <c r="I104" s="70">
        <v>2234</v>
      </c>
      <c r="J104" s="70">
        <v>3749</v>
      </c>
      <c r="K104" s="70">
        <v>2621</v>
      </c>
      <c r="L104" s="70">
        <v>3546</v>
      </c>
      <c r="M104" s="86">
        <v>4186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0.92230414746543776</v>
      </c>
      <c r="H105" s="81">
        <f t="shared" ref="H105:M105" si="16">H101/H$4</f>
        <v>0.96690031152647971</v>
      </c>
      <c r="I105" s="81">
        <f t="shared" si="16"/>
        <v>0.98810663021189338</v>
      </c>
      <c r="J105" s="81">
        <f t="shared" si="16"/>
        <v>0.94504378728265004</v>
      </c>
      <c r="K105" s="81">
        <f t="shared" si="16"/>
        <v>0.9947806636013421</v>
      </c>
      <c r="L105" s="81">
        <f t="shared" si="16"/>
        <v>0.97626333636589202</v>
      </c>
      <c r="M105" s="82">
        <f t="shared" si="16"/>
        <v>0.89896504920257891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2900</v>
      </c>
      <c r="H106" s="35">
        <v>2830</v>
      </c>
      <c r="I106" s="35">
        <v>2840</v>
      </c>
      <c r="J106" s="35">
        <v>2870</v>
      </c>
      <c r="K106" s="35">
        <v>2870</v>
      </c>
      <c r="L106" s="35">
        <v>2900</v>
      </c>
      <c r="M106" s="36">
        <v>2920</v>
      </c>
    </row>
    <row r="107" spans="1:13" x14ac:dyDescent="0.15">
      <c r="A107" s="5"/>
      <c r="B107" s="37" t="s">
        <v>110</v>
      </c>
      <c r="C107" s="38"/>
      <c r="D107" s="39"/>
      <c r="E107" s="40"/>
      <c r="F107" s="41" t="s">
        <v>10</v>
      </c>
      <c r="G107" s="42">
        <v>12258</v>
      </c>
      <c r="H107" s="43">
        <v>7808</v>
      </c>
      <c r="I107" s="43">
        <v>7482</v>
      </c>
      <c r="J107" s="43">
        <v>8001</v>
      </c>
      <c r="K107" s="43">
        <v>8332</v>
      </c>
      <c r="L107" s="43">
        <v>14202</v>
      </c>
      <c r="M107" s="44">
        <v>13434</v>
      </c>
    </row>
    <row r="108" spans="1:13" x14ac:dyDescent="0.15">
      <c r="A108" s="5"/>
      <c r="B108" s="45" t="s">
        <v>0</v>
      </c>
      <c r="C108" s="3">
        <v>45873</v>
      </c>
      <c r="F108" s="46" t="s">
        <v>2</v>
      </c>
      <c r="G108" s="47">
        <v>3.69</v>
      </c>
      <c r="H108" s="48">
        <v>3.88</v>
      </c>
      <c r="I108" s="48">
        <v>3.94</v>
      </c>
      <c r="J108" s="48">
        <v>3.91</v>
      </c>
      <c r="K108" s="48">
        <v>3.94</v>
      </c>
      <c r="L108" s="48">
        <v>3.63</v>
      </c>
      <c r="M108" s="49">
        <v>3.7</v>
      </c>
    </row>
    <row r="109" spans="1:13" x14ac:dyDescent="0.15">
      <c r="A109" s="5"/>
      <c r="B109" s="45" t="s">
        <v>1</v>
      </c>
      <c r="C109" s="50">
        <v>3290</v>
      </c>
      <c r="D109" s="4" t="s">
        <v>15</v>
      </c>
      <c r="E109" s="50">
        <v>3300</v>
      </c>
      <c r="F109" s="46" t="s">
        <v>3</v>
      </c>
      <c r="G109" s="47">
        <v>99.6</v>
      </c>
      <c r="H109" s="48">
        <v>99.8</v>
      </c>
      <c r="I109" s="48">
        <v>98.9</v>
      </c>
      <c r="J109" s="48">
        <v>98.9</v>
      </c>
      <c r="K109" s="48">
        <v>98.3</v>
      </c>
      <c r="L109" s="48">
        <v>98.6</v>
      </c>
      <c r="M109" s="49">
        <v>98.7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3776</v>
      </c>
      <c r="H110" s="71">
        <v>2121</v>
      </c>
      <c r="I110" s="71">
        <v>3367</v>
      </c>
      <c r="J110" s="71">
        <v>3616</v>
      </c>
      <c r="K110" s="71">
        <v>4777</v>
      </c>
      <c r="L110" s="71">
        <v>7223</v>
      </c>
      <c r="M110" s="87">
        <v>6498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1.1297695852534562</v>
      </c>
      <c r="H111" s="84">
        <f t="shared" ref="H111:M111" si="17">H107/H$4</f>
        <v>1.0134994807892004</v>
      </c>
      <c r="I111" s="84">
        <f t="shared" si="17"/>
        <v>1.0228298017771702</v>
      </c>
      <c r="J111" s="84">
        <f t="shared" si="17"/>
        <v>1.0154841985023479</v>
      </c>
      <c r="K111" s="84">
        <f t="shared" si="17"/>
        <v>1.0354169255623213</v>
      </c>
      <c r="L111" s="84">
        <f t="shared" si="17"/>
        <v>1.1745926722355471</v>
      </c>
      <c r="M111" s="85">
        <f t="shared" si="17"/>
        <v>1.1396335256192738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3290</v>
      </c>
      <c r="H112" s="53">
        <v>3210</v>
      </c>
      <c r="I112" s="53">
        <v>3240</v>
      </c>
      <c r="J112" s="53">
        <v>3250</v>
      </c>
      <c r="K112" s="53">
        <v>3260</v>
      </c>
      <c r="L112" s="53">
        <v>3300</v>
      </c>
      <c r="M112" s="54">
        <v>3300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15186</v>
      </c>
      <c r="H113" s="22">
        <v>11880</v>
      </c>
      <c r="I113" s="22">
        <v>11357</v>
      </c>
      <c r="J113" s="22">
        <v>13360</v>
      </c>
      <c r="K113" s="22">
        <v>12338</v>
      </c>
      <c r="L113" s="22">
        <v>16613</v>
      </c>
      <c r="M113" s="23">
        <v>16131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1.71</v>
      </c>
      <c r="H114" s="30">
        <v>1.78</v>
      </c>
      <c r="I114" s="30">
        <v>1.82</v>
      </c>
      <c r="J114" s="30">
        <v>1.68</v>
      </c>
      <c r="K114" s="30">
        <v>1.83</v>
      </c>
      <c r="L114" s="30">
        <v>1.65</v>
      </c>
      <c r="M114" s="31">
        <v>1.67</v>
      </c>
    </row>
    <row r="115" spans="1:13" x14ac:dyDescent="0.15">
      <c r="A115" s="5"/>
      <c r="B115" s="24" t="s">
        <v>1</v>
      </c>
      <c r="C115" s="32">
        <v>33000</v>
      </c>
      <c r="D115" s="26" t="s">
        <v>15</v>
      </c>
      <c r="E115" s="32">
        <v>33000</v>
      </c>
      <c r="F115" s="28" t="s">
        <v>3</v>
      </c>
      <c r="G115" s="29">
        <v>99.3</v>
      </c>
      <c r="H115" s="30">
        <v>99.6</v>
      </c>
      <c r="I115" s="30">
        <v>99.5</v>
      </c>
      <c r="J115" s="30">
        <v>100.2</v>
      </c>
      <c r="K115" s="30">
        <v>99.5</v>
      </c>
      <c r="L115" s="30">
        <v>99.6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3770</v>
      </c>
      <c r="H116" s="70">
        <v>2198</v>
      </c>
      <c r="I116" s="70">
        <v>2320</v>
      </c>
      <c r="J116" s="58">
        <v>842</v>
      </c>
      <c r="K116" s="70">
        <v>2532</v>
      </c>
      <c r="L116" s="70">
        <v>2843</v>
      </c>
      <c r="M116" s="86">
        <v>3676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1.3996313364055299</v>
      </c>
      <c r="H117" s="81">
        <f t="shared" ref="H117:M117" si="18">H113/H$4</f>
        <v>1.5420560747663552</v>
      </c>
      <c r="I117" s="81">
        <f t="shared" si="18"/>
        <v>1.5525632262474367</v>
      </c>
      <c r="J117" s="81">
        <f t="shared" si="18"/>
        <v>1.6956466556669627</v>
      </c>
      <c r="K117" s="81">
        <f t="shared" si="18"/>
        <v>1.5332422020628806</v>
      </c>
      <c r="L117" s="81">
        <f t="shared" si="18"/>
        <v>1.3739971879910677</v>
      </c>
      <c r="M117" s="82">
        <f t="shared" si="18"/>
        <v>1.3684255174753988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33000</v>
      </c>
      <c r="H118" s="35">
        <v>32630</v>
      </c>
      <c r="I118" s="35">
        <v>32720</v>
      </c>
      <c r="J118" s="35">
        <v>32970</v>
      </c>
      <c r="K118" s="35">
        <v>32950</v>
      </c>
      <c r="L118" s="35">
        <v>32970</v>
      </c>
      <c r="M118" s="36">
        <v>33000</v>
      </c>
    </row>
    <row r="119" spans="1:13" x14ac:dyDescent="0.15">
      <c r="A119" s="5"/>
      <c r="B119" s="37" t="s">
        <v>113</v>
      </c>
      <c r="C119" s="38"/>
      <c r="D119" s="39"/>
      <c r="E119" s="40"/>
      <c r="F119" s="41" t="s">
        <v>10</v>
      </c>
      <c r="G119" s="42">
        <v>11702</v>
      </c>
      <c r="H119" s="43">
        <v>8705</v>
      </c>
      <c r="I119" s="43">
        <v>8260</v>
      </c>
      <c r="J119" s="43">
        <v>9819</v>
      </c>
      <c r="K119" s="43">
        <v>9343</v>
      </c>
      <c r="L119" s="43">
        <v>13137</v>
      </c>
      <c r="M119" s="44">
        <v>12856</v>
      </c>
    </row>
    <row r="120" spans="1:13" x14ac:dyDescent="0.15">
      <c r="A120" s="5"/>
      <c r="B120" s="45" t="s">
        <v>0</v>
      </c>
      <c r="C120" s="3">
        <v>45901</v>
      </c>
      <c r="F120" s="46" t="s">
        <v>2</v>
      </c>
      <c r="G120" s="47">
        <v>1.86</v>
      </c>
      <c r="H120" s="48">
        <v>1.95</v>
      </c>
      <c r="I120" s="48">
        <v>1.97</v>
      </c>
      <c r="J120" s="48">
        <v>1.86</v>
      </c>
      <c r="K120" s="48">
        <v>1.96</v>
      </c>
      <c r="L120" s="48">
        <v>1.8</v>
      </c>
      <c r="M120" s="49">
        <v>1.81</v>
      </c>
    </row>
    <row r="121" spans="1:13" x14ac:dyDescent="0.15">
      <c r="A121" s="5"/>
      <c r="B121" s="45" t="s">
        <v>1</v>
      </c>
      <c r="C121" s="50">
        <v>30300</v>
      </c>
      <c r="D121" s="4" t="s">
        <v>15</v>
      </c>
      <c r="E121" s="50">
        <v>30450</v>
      </c>
      <c r="F121" s="46" t="s">
        <v>3</v>
      </c>
      <c r="G121" s="47">
        <v>99.2</v>
      </c>
      <c r="H121" s="48">
        <v>99.6</v>
      </c>
      <c r="I121" s="48">
        <v>99.6</v>
      </c>
      <c r="J121" s="48">
        <v>100.1</v>
      </c>
      <c r="K121" s="48">
        <v>99.7</v>
      </c>
      <c r="L121" s="48">
        <v>99.7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3173</v>
      </c>
      <c r="H122" s="71">
        <v>1804</v>
      </c>
      <c r="I122" s="71">
        <v>1772</v>
      </c>
      <c r="J122" s="71">
        <v>1083</v>
      </c>
      <c r="K122" s="71">
        <v>1729</v>
      </c>
      <c r="L122" s="71">
        <v>2390</v>
      </c>
      <c r="M122" s="87">
        <v>3093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1.0785253456221198</v>
      </c>
      <c r="H123" s="84">
        <f t="shared" ref="H123:M123" si="19">H119/H$4</f>
        <v>1.129932502596054</v>
      </c>
      <c r="I123" s="84">
        <f t="shared" si="19"/>
        <v>1.1291866028708133</v>
      </c>
      <c r="J123" s="84">
        <f t="shared" si="19"/>
        <v>1.2462241401193044</v>
      </c>
      <c r="K123" s="84">
        <f t="shared" si="19"/>
        <v>1.1610538088728719</v>
      </c>
      <c r="L123" s="84">
        <f t="shared" si="19"/>
        <v>1.086510627739641</v>
      </c>
      <c r="M123" s="85">
        <f t="shared" si="19"/>
        <v>1.0906006107906345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30300</v>
      </c>
      <c r="H124" s="53">
        <v>30090</v>
      </c>
      <c r="I124" s="53">
        <v>30140</v>
      </c>
      <c r="J124" s="53">
        <v>30370</v>
      </c>
      <c r="K124" s="53">
        <v>30390</v>
      </c>
      <c r="L124" s="53">
        <v>30430</v>
      </c>
      <c r="M124" s="54">
        <v>30450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8492</v>
      </c>
      <c r="H125" s="22">
        <v>5119</v>
      </c>
      <c r="I125" s="22">
        <v>4574</v>
      </c>
      <c r="J125" s="22">
        <v>5000</v>
      </c>
      <c r="K125" s="22">
        <v>5074</v>
      </c>
      <c r="L125" s="22">
        <v>10053</v>
      </c>
      <c r="M125" s="23">
        <v>9153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3.25</v>
      </c>
      <c r="H126" s="30">
        <v>3.33</v>
      </c>
      <c r="I126" s="30">
        <v>3.47</v>
      </c>
      <c r="J126" s="30">
        <v>3.3</v>
      </c>
      <c r="K126" s="30">
        <v>3.43</v>
      </c>
      <c r="L126" s="30">
        <v>3.03</v>
      </c>
      <c r="M126" s="31">
        <v>3.22</v>
      </c>
    </row>
    <row r="127" spans="1:13" x14ac:dyDescent="0.15">
      <c r="A127" s="5"/>
      <c r="B127" s="24" t="s">
        <v>1</v>
      </c>
      <c r="C127" s="32">
        <v>24220</v>
      </c>
      <c r="D127" s="26" t="s">
        <v>15</v>
      </c>
      <c r="E127" s="32">
        <v>24170</v>
      </c>
      <c r="F127" s="28" t="s">
        <v>3</v>
      </c>
      <c r="G127" s="29">
        <v>99.9</v>
      </c>
      <c r="H127" s="30">
        <v>100.4</v>
      </c>
      <c r="I127" s="30">
        <v>100</v>
      </c>
      <c r="J127" s="30">
        <v>100.5</v>
      </c>
      <c r="K127" s="30">
        <v>99.8</v>
      </c>
      <c r="L127" s="30">
        <v>100.4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1832</v>
      </c>
      <c r="H128" s="58">
        <v>547</v>
      </c>
      <c r="I128" s="58">
        <v>926</v>
      </c>
      <c r="J128" s="58">
        <v>483</v>
      </c>
      <c r="K128" s="70">
        <v>1211</v>
      </c>
      <c r="L128" s="70">
        <v>1011</v>
      </c>
      <c r="M128" s="86">
        <v>2224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0.78267281105990782</v>
      </c>
      <c r="H129" s="81">
        <f t="shared" ref="H129:M129" si="20">H125/H$4</f>
        <v>0.66446002076843202</v>
      </c>
      <c r="I129" s="81">
        <f t="shared" si="20"/>
        <v>0.62529049897470945</v>
      </c>
      <c r="J129" s="81">
        <f t="shared" si="20"/>
        <v>0.63459829927655798</v>
      </c>
      <c r="K129" s="81">
        <f t="shared" si="20"/>
        <v>0.63054554492357395</v>
      </c>
      <c r="L129" s="81">
        <f t="shared" si="20"/>
        <v>0.83144487635431308</v>
      </c>
      <c r="M129" s="82">
        <f t="shared" si="20"/>
        <v>0.77646759416355615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24220</v>
      </c>
      <c r="H130" s="35">
        <v>23820</v>
      </c>
      <c r="I130" s="35">
        <v>23870</v>
      </c>
      <c r="J130" s="35">
        <v>24010</v>
      </c>
      <c r="K130" s="35">
        <v>24040</v>
      </c>
      <c r="L130" s="35">
        <v>24110</v>
      </c>
      <c r="M130" s="36">
        <v>24170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11154</v>
      </c>
      <c r="H131" s="43">
        <v>7444</v>
      </c>
      <c r="I131" s="43">
        <v>6835</v>
      </c>
      <c r="J131" s="43">
        <v>7496</v>
      </c>
      <c r="K131" s="43">
        <v>7585</v>
      </c>
      <c r="L131" s="43">
        <v>12678</v>
      </c>
      <c r="M131" s="44">
        <v>12425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3.13</v>
      </c>
      <c r="H132" s="48">
        <v>3.23</v>
      </c>
      <c r="I132" s="48">
        <v>3.29</v>
      </c>
      <c r="J132" s="48">
        <v>3.2</v>
      </c>
      <c r="K132" s="48">
        <v>3.3</v>
      </c>
      <c r="L132" s="48">
        <v>2.99</v>
      </c>
      <c r="M132" s="49">
        <v>3.02</v>
      </c>
    </row>
    <row r="133" spans="1:13" x14ac:dyDescent="0.15">
      <c r="A133" s="5"/>
      <c r="B133" s="45" t="s">
        <v>1</v>
      </c>
      <c r="C133" s="50">
        <v>18320</v>
      </c>
      <c r="D133" s="4" t="s">
        <v>15</v>
      </c>
      <c r="E133" s="50">
        <v>18310</v>
      </c>
      <c r="F133" s="46" t="s">
        <v>3</v>
      </c>
      <c r="G133" s="47">
        <v>99.8</v>
      </c>
      <c r="H133" s="48">
        <v>100.6</v>
      </c>
      <c r="I133" s="48">
        <v>100.7</v>
      </c>
      <c r="J133" s="48">
        <v>100.9</v>
      </c>
      <c r="K133" s="48">
        <v>100.5</v>
      </c>
      <c r="L133" s="48">
        <v>100.2</v>
      </c>
      <c r="M133" s="49">
        <v>100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2508</v>
      </c>
      <c r="H134" s="61">
        <v>526</v>
      </c>
      <c r="I134" s="61">
        <v>383</v>
      </c>
      <c r="J134" s="61">
        <v>9</v>
      </c>
      <c r="K134" s="61">
        <v>761</v>
      </c>
      <c r="L134" s="71">
        <v>1875</v>
      </c>
      <c r="M134" s="87">
        <v>2306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1.0280184331797235</v>
      </c>
      <c r="H135" s="84">
        <f t="shared" ref="H135:M135" si="21">H131/H$4</f>
        <v>0.96625129802699894</v>
      </c>
      <c r="I135" s="84">
        <f t="shared" si="21"/>
        <v>0.93438140806561865</v>
      </c>
      <c r="J135" s="84">
        <f t="shared" si="21"/>
        <v>0.95138977027541571</v>
      </c>
      <c r="K135" s="84">
        <f t="shared" si="21"/>
        <v>0.94258729961476329</v>
      </c>
      <c r="L135" s="84">
        <f t="shared" si="21"/>
        <v>1.0485485071540817</v>
      </c>
      <c r="M135" s="85">
        <f t="shared" si="21"/>
        <v>1.0540380047505937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18320</v>
      </c>
      <c r="H136" s="53">
        <v>18040</v>
      </c>
      <c r="I136" s="53">
        <v>18130</v>
      </c>
      <c r="J136" s="53">
        <v>18270</v>
      </c>
      <c r="K136" s="53">
        <v>18270</v>
      </c>
      <c r="L136" s="53">
        <v>18290</v>
      </c>
      <c r="M136" s="54">
        <v>18310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15963</v>
      </c>
      <c r="H137" s="22">
        <v>11361</v>
      </c>
      <c r="I137" s="22">
        <v>10764</v>
      </c>
      <c r="J137" s="22">
        <v>11347</v>
      </c>
      <c r="K137" s="22">
        <v>11762</v>
      </c>
      <c r="L137" s="22">
        <v>17571</v>
      </c>
      <c r="M137" s="23">
        <v>17141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3.8</v>
      </c>
      <c r="H138" s="30">
        <v>3.9</v>
      </c>
      <c r="I138" s="30">
        <v>4.01</v>
      </c>
      <c r="J138" s="30">
        <v>3.92</v>
      </c>
      <c r="K138" s="30">
        <v>4.01</v>
      </c>
      <c r="L138" s="30">
        <v>3.63</v>
      </c>
      <c r="M138" s="31">
        <v>3.66</v>
      </c>
    </row>
    <row r="139" spans="1:13" x14ac:dyDescent="0.15">
      <c r="A139" s="5"/>
      <c r="B139" s="24" t="s">
        <v>1</v>
      </c>
      <c r="C139" s="32">
        <v>15650</v>
      </c>
      <c r="D139" s="26" t="s">
        <v>15</v>
      </c>
      <c r="E139" s="32">
        <v>15710</v>
      </c>
      <c r="F139" s="28" t="s">
        <v>3</v>
      </c>
      <c r="G139" s="29">
        <v>99.1</v>
      </c>
      <c r="H139" s="30">
        <v>99.6</v>
      </c>
      <c r="I139" s="30">
        <v>99.3</v>
      </c>
      <c r="J139" s="30">
        <v>99.8</v>
      </c>
      <c r="K139" s="30">
        <v>99.1</v>
      </c>
      <c r="L139" s="30">
        <v>99.8</v>
      </c>
      <c r="M139" s="31">
        <v>99.6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6500</v>
      </c>
      <c r="H140" s="70">
        <v>3605</v>
      </c>
      <c r="I140" s="70">
        <v>3992</v>
      </c>
      <c r="J140" s="70">
        <v>3257</v>
      </c>
      <c r="K140" s="70">
        <v>4857</v>
      </c>
      <c r="L140" s="70">
        <v>4625</v>
      </c>
      <c r="M140" s="86">
        <v>5355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1.4712442396313363</v>
      </c>
      <c r="H141" s="81">
        <f t="shared" ref="H141:M141" si="22">H137/H$4</f>
        <v>1.4746884735202492</v>
      </c>
      <c r="I141" s="81">
        <f t="shared" si="22"/>
        <v>1.471496924128503</v>
      </c>
      <c r="J141" s="81">
        <f t="shared" si="22"/>
        <v>1.4401573803782206</v>
      </c>
      <c r="K141" s="81">
        <f t="shared" si="22"/>
        <v>1.4616627314527153</v>
      </c>
      <c r="L141" s="81">
        <f t="shared" si="22"/>
        <v>1.4532296749648499</v>
      </c>
      <c r="M141" s="82">
        <f t="shared" si="22"/>
        <v>1.4541058703766543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15650</v>
      </c>
      <c r="H142" s="35">
        <v>15380</v>
      </c>
      <c r="I142" s="35">
        <v>15570</v>
      </c>
      <c r="J142" s="35">
        <v>15670</v>
      </c>
      <c r="K142" s="35">
        <v>15680</v>
      </c>
      <c r="L142" s="35">
        <v>15690</v>
      </c>
      <c r="M142" s="36">
        <v>15710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11065</v>
      </c>
      <c r="H143" s="43">
        <v>7645</v>
      </c>
      <c r="I143" s="43">
        <v>7199</v>
      </c>
      <c r="J143" s="43">
        <v>7513</v>
      </c>
      <c r="K143" s="43">
        <v>7986</v>
      </c>
      <c r="L143" s="43">
        <v>11626</v>
      </c>
      <c r="M143" s="44">
        <v>12042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3.77</v>
      </c>
      <c r="H144" s="48">
        <v>3.91</v>
      </c>
      <c r="I144" s="48">
        <v>3.95</v>
      </c>
      <c r="J144" s="48">
        <v>3.86</v>
      </c>
      <c r="K144" s="48">
        <v>3.88</v>
      </c>
      <c r="L144" s="48">
        <v>3.74</v>
      </c>
      <c r="M144" s="49">
        <v>3.79</v>
      </c>
    </row>
    <row r="145" spans="1:13" x14ac:dyDescent="0.15">
      <c r="A145" s="5"/>
      <c r="B145" s="45" t="s">
        <v>1</v>
      </c>
      <c r="C145" s="50">
        <v>7870</v>
      </c>
      <c r="D145" s="4" t="s">
        <v>15</v>
      </c>
      <c r="E145" s="50">
        <v>7840</v>
      </c>
      <c r="F145" s="46" t="s">
        <v>3</v>
      </c>
      <c r="G145" s="47">
        <v>98.2</v>
      </c>
      <c r="H145" s="48">
        <v>98.4</v>
      </c>
      <c r="I145" s="48">
        <v>98.5</v>
      </c>
      <c r="J145" s="48">
        <v>99.1</v>
      </c>
      <c r="K145" s="48">
        <v>99</v>
      </c>
      <c r="L145" s="48">
        <v>98.4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6496</v>
      </c>
      <c r="H146" s="71">
        <v>4106</v>
      </c>
      <c r="I146" s="71">
        <v>3712</v>
      </c>
      <c r="J146" s="71">
        <v>3084</v>
      </c>
      <c r="K146" s="71">
        <v>3432</v>
      </c>
      <c r="L146" s="71">
        <v>6214</v>
      </c>
      <c r="M146" s="87">
        <v>7507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1.019815668202765</v>
      </c>
      <c r="H147" s="84">
        <f t="shared" ref="H147:M147" si="23">H143/H$4</f>
        <v>0.99234164070612674</v>
      </c>
      <c r="I147" s="84">
        <f t="shared" si="23"/>
        <v>0.98414217361585787</v>
      </c>
      <c r="J147" s="84">
        <f t="shared" si="23"/>
        <v>0.95354740449295594</v>
      </c>
      <c r="K147" s="84">
        <f t="shared" si="23"/>
        <v>0.99241953523052073</v>
      </c>
      <c r="L147" s="84">
        <f t="shared" si="23"/>
        <v>0.96154164254404106</v>
      </c>
      <c r="M147" s="85">
        <f t="shared" si="23"/>
        <v>1.0215473362741772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7870</v>
      </c>
      <c r="H148" s="53">
        <v>7700</v>
      </c>
      <c r="I148" s="53">
        <v>7770</v>
      </c>
      <c r="J148" s="53">
        <v>7840</v>
      </c>
      <c r="K148" s="53">
        <v>7820</v>
      </c>
      <c r="L148" s="53">
        <v>7820</v>
      </c>
      <c r="M148" s="54">
        <v>7840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12038</v>
      </c>
      <c r="H149" s="22">
        <v>8326</v>
      </c>
      <c r="I149" s="22">
        <v>7911</v>
      </c>
      <c r="J149" s="22">
        <v>9031</v>
      </c>
      <c r="K149" s="22">
        <v>10205</v>
      </c>
      <c r="L149" s="22">
        <v>14868</v>
      </c>
      <c r="M149" s="23">
        <v>14133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1.59</v>
      </c>
      <c r="H150" s="30">
        <v>1.74</v>
      </c>
      <c r="I150" s="30">
        <v>1.74</v>
      </c>
      <c r="J150" s="30">
        <v>1.67</v>
      </c>
      <c r="K150" s="30">
        <v>1.65</v>
      </c>
      <c r="L150" s="30">
        <v>1.48</v>
      </c>
      <c r="M150" s="31">
        <v>1.52</v>
      </c>
    </row>
    <row r="151" spans="1:13" x14ac:dyDescent="0.15">
      <c r="A151" s="5"/>
      <c r="B151" s="24" t="s">
        <v>1</v>
      </c>
      <c r="C151" s="32">
        <v>7860</v>
      </c>
      <c r="D151" s="26" t="s">
        <v>15</v>
      </c>
      <c r="E151" s="32">
        <v>7870</v>
      </c>
      <c r="F151" s="28" t="s">
        <v>3</v>
      </c>
      <c r="G151" s="29">
        <v>99.5</v>
      </c>
      <c r="H151" s="30">
        <v>99.6</v>
      </c>
      <c r="I151" s="30">
        <v>99.5</v>
      </c>
      <c r="J151" s="30">
        <v>100</v>
      </c>
      <c r="K151" s="30">
        <v>100</v>
      </c>
      <c r="L151" s="30">
        <v>100.1</v>
      </c>
      <c r="M151" s="31">
        <v>99.9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2459</v>
      </c>
      <c r="H152" s="70">
        <v>1656</v>
      </c>
      <c r="I152" s="70">
        <v>1746</v>
      </c>
      <c r="J152" s="70">
        <v>1054</v>
      </c>
      <c r="K152" s="70">
        <v>1064</v>
      </c>
      <c r="L152" s="70">
        <v>1248</v>
      </c>
      <c r="M152" s="86">
        <v>1802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1.1094930875576037</v>
      </c>
      <c r="H153" s="81">
        <f t="shared" ref="H153:M153" si="24">H149/H$4</f>
        <v>1.0807372793354102</v>
      </c>
      <c r="I153" s="81">
        <f t="shared" si="24"/>
        <v>1.0814764183185235</v>
      </c>
      <c r="J153" s="81">
        <f t="shared" si="24"/>
        <v>1.146211448153319</v>
      </c>
      <c r="K153" s="81">
        <f t="shared" si="24"/>
        <v>1.2681744749596122</v>
      </c>
      <c r="L153" s="81">
        <f t="shared" si="24"/>
        <v>1.2296749648498884</v>
      </c>
      <c r="M153" s="82">
        <f t="shared" si="24"/>
        <v>1.1989311163895486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7860</v>
      </c>
      <c r="H154" s="35">
        <v>7470</v>
      </c>
      <c r="I154" s="35">
        <v>7800</v>
      </c>
      <c r="J154" s="35">
        <v>7850</v>
      </c>
      <c r="K154" s="35">
        <v>7810</v>
      </c>
      <c r="L154" s="35">
        <v>7830</v>
      </c>
      <c r="M154" s="36">
        <v>7870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105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46027</v>
      </c>
      <c r="H3" s="11">
        <v>46028</v>
      </c>
      <c r="I3" s="11">
        <v>46029</v>
      </c>
      <c r="J3" s="11">
        <v>46030</v>
      </c>
      <c r="K3" s="11">
        <v>46031</v>
      </c>
      <c r="L3" s="11">
        <v>46032</v>
      </c>
      <c r="M3" s="12">
        <v>46033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9717</v>
      </c>
      <c r="H4" s="14">
        <v>8673</v>
      </c>
      <c r="I4" s="14">
        <v>8782</v>
      </c>
      <c r="J4" s="14">
        <v>8093</v>
      </c>
      <c r="K4" s="14">
        <v>8516</v>
      </c>
      <c r="L4" s="14">
        <v>12207</v>
      </c>
      <c r="M4" s="15">
        <v>13476</v>
      </c>
    </row>
    <row r="5" spans="1:13" x14ac:dyDescent="0.15">
      <c r="A5" s="5"/>
      <c r="B5" s="90" t="s">
        <v>147</v>
      </c>
      <c r="C5" s="91"/>
      <c r="D5" s="92"/>
      <c r="E5" s="93"/>
      <c r="F5" s="94" t="s">
        <v>10</v>
      </c>
      <c r="G5" s="95"/>
      <c r="H5" s="96">
        <v>17268</v>
      </c>
      <c r="I5" s="96">
        <v>19343</v>
      </c>
      <c r="J5" s="96">
        <v>16232</v>
      </c>
      <c r="K5" s="96">
        <v>15544</v>
      </c>
      <c r="L5" s="96">
        <v>19515</v>
      </c>
      <c r="M5" s="97">
        <v>19855</v>
      </c>
    </row>
    <row r="6" spans="1:13" x14ac:dyDescent="0.15">
      <c r="A6" s="5"/>
      <c r="B6" s="98" t="s">
        <v>0</v>
      </c>
      <c r="C6" s="99" t="s">
        <v>148</v>
      </c>
      <c r="D6" s="100"/>
      <c r="E6" s="117" t="s">
        <v>51</v>
      </c>
      <c r="F6" s="101" t="s">
        <v>2</v>
      </c>
      <c r="G6" s="102"/>
      <c r="H6" s="103">
        <v>1.67</v>
      </c>
      <c r="I6" s="103">
        <v>1.63</v>
      </c>
      <c r="J6" s="103">
        <v>1.73</v>
      </c>
      <c r="K6" s="103">
        <v>1.79</v>
      </c>
      <c r="L6" s="103">
        <v>1.61</v>
      </c>
      <c r="M6" s="104">
        <v>1.57</v>
      </c>
    </row>
    <row r="7" spans="1:13" x14ac:dyDescent="0.15">
      <c r="A7" s="5"/>
      <c r="B7" s="98" t="s">
        <v>1</v>
      </c>
      <c r="C7" s="105">
        <v>1000</v>
      </c>
      <c r="D7" s="100" t="s">
        <v>15</v>
      </c>
      <c r="E7" s="105">
        <v>2650</v>
      </c>
      <c r="F7" s="101" t="s">
        <v>3</v>
      </c>
      <c r="G7" s="102"/>
      <c r="H7" s="103">
        <v>100.6</v>
      </c>
      <c r="I7" s="103">
        <v>100.8</v>
      </c>
      <c r="J7" s="103">
        <v>100.7</v>
      </c>
      <c r="K7" s="103">
        <v>100.2</v>
      </c>
      <c r="L7" s="103">
        <v>100.5</v>
      </c>
      <c r="M7" s="104">
        <v>100.7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9">
        <v>-220</v>
      </c>
      <c r="I8" s="108">
        <v>-1085</v>
      </c>
      <c r="J8" s="109">
        <v>-239</v>
      </c>
      <c r="K8" s="108">
        <v>1283</v>
      </c>
      <c r="L8" s="109">
        <v>405</v>
      </c>
      <c r="M8" s="132">
        <v>-403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1.9910065721203736</v>
      </c>
      <c r="I9" s="111">
        <f t="shared" si="0"/>
        <v>2.2025734456843544</v>
      </c>
      <c r="J9" s="111">
        <f t="shared" si="0"/>
        <v>2.0056839243790932</v>
      </c>
      <c r="K9" s="111">
        <f t="shared" si="0"/>
        <v>1.8252700798496946</v>
      </c>
      <c r="L9" s="111">
        <f t="shared" si="0"/>
        <v>1.598672892602605</v>
      </c>
      <c r="M9" s="112">
        <f t="shared" si="0"/>
        <v>1.4733600474918374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1000</v>
      </c>
      <c r="I10" s="115">
        <v>1730</v>
      </c>
      <c r="J10" s="115">
        <v>2230</v>
      </c>
      <c r="K10" s="115">
        <v>2650</v>
      </c>
      <c r="L10" s="115">
        <v>2650</v>
      </c>
      <c r="M10" s="116">
        <v>2650</v>
      </c>
    </row>
    <row r="11" spans="1:13" x14ac:dyDescent="0.15">
      <c r="A11" s="5"/>
      <c r="B11" s="90" t="s">
        <v>146</v>
      </c>
      <c r="C11" s="91"/>
      <c r="D11" s="92"/>
      <c r="E11" s="93"/>
      <c r="F11" s="94" t="s">
        <v>10</v>
      </c>
      <c r="G11" s="118"/>
      <c r="H11" s="119">
        <v>21424</v>
      </c>
      <c r="I11" s="119">
        <v>22107</v>
      </c>
      <c r="J11" s="119">
        <v>20841</v>
      </c>
      <c r="K11" s="119">
        <v>20718</v>
      </c>
      <c r="L11" s="119">
        <v>22846</v>
      </c>
      <c r="M11" s="120">
        <v>22411</v>
      </c>
    </row>
    <row r="12" spans="1:13" x14ac:dyDescent="0.15">
      <c r="A12" s="5"/>
      <c r="B12" s="98" t="s">
        <v>0</v>
      </c>
      <c r="C12" s="99" t="s">
        <v>148</v>
      </c>
      <c r="D12" s="100"/>
      <c r="E12" s="117" t="s">
        <v>51</v>
      </c>
      <c r="F12" s="101" t="s">
        <v>2</v>
      </c>
      <c r="G12" s="121"/>
      <c r="H12" s="122">
        <v>3.44</v>
      </c>
      <c r="I12" s="122">
        <v>3.45</v>
      </c>
      <c r="J12" s="122">
        <v>3.56</v>
      </c>
      <c r="K12" s="122">
        <v>3.62</v>
      </c>
      <c r="L12" s="122">
        <v>3.3</v>
      </c>
      <c r="M12" s="123">
        <v>3.2</v>
      </c>
    </row>
    <row r="13" spans="1:13" x14ac:dyDescent="0.15">
      <c r="A13" s="5"/>
      <c r="B13" s="98" t="s">
        <v>1</v>
      </c>
      <c r="C13" s="105">
        <v>4790</v>
      </c>
      <c r="D13" s="100" t="s">
        <v>15</v>
      </c>
      <c r="E13" s="105">
        <v>8420</v>
      </c>
      <c r="F13" s="101" t="s">
        <v>3</v>
      </c>
      <c r="G13" s="121"/>
      <c r="H13" s="122">
        <v>98.5</v>
      </c>
      <c r="I13" s="122">
        <v>98.9</v>
      </c>
      <c r="J13" s="122">
        <v>98.4</v>
      </c>
      <c r="K13" s="122">
        <v>98.1</v>
      </c>
      <c r="L13" s="122">
        <v>98.4</v>
      </c>
      <c r="M13" s="123">
        <v>99.1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10901</v>
      </c>
      <c r="I14" s="125">
        <v>9393</v>
      </c>
      <c r="J14" s="125">
        <v>11194</v>
      </c>
      <c r="K14" s="125">
        <v>12485</v>
      </c>
      <c r="L14" s="125">
        <v>12188</v>
      </c>
      <c r="M14" s="130">
        <v>8497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2.4701948576040587</v>
      </c>
      <c r="I15" s="127">
        <f t="shared" si="1"/>
        <v>2.5173081302664539</v>
      </c>
      <c r="J15" s="127">
        <f t="shared" si="1"/>
        <v>2.5751884344495242</v>
      </c>
      <c r="K15" s="127">
        <f t="shared" si="1"/>
        <v>2.432832315641146</v>
      </c>
      <c r="L15" s="127">
        <f t="shared" si="1"/>
        <v>1.8715491111657245</v>
      </c>
      <c r="M15" s="128">
        <f t="shared" si="1"/>
        <v>1.6630305728702879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4790</v>
      </c>
      <c r="I16" s="115">
        <v>6990</v>
      </c>
      <c r="J16" s="115">
        <v>7880</v>
      </c>
      <c r="K16" s="115">
        <v>8390</v>
      </c>
      <c r="L16" s="115">
        <v>8430</v>
      </c>
      <c r="M16" s="116">
        <v>8420</v>
      </c>
    </row>
    <row r="17" spans="1:13" x14ac:dyDescent="0.15">
      <c r="A17" s="5"/>
      <c r="B17" s="90" t="s">
        <v>145</v>
      </c>
      <c r="C17" s="91"/>
      <c r="D17" s="92"/>
      <c r="E17" s="93"/>
      <c r="F17" s="94" t="s">
        <v>10</v>
      </c>
      <c r="G17" s="95"/>
      <c r="H17" s="96">
        <v>23331</v>
      </c>
      <c r="I17" s="96">
        <v>24266</v>
      </c>
      <c r="J17" s="96">
        <v>22853</v>
      </c>
      <c r="K17" s="96">
        <v>22696</v>
      </c>
      <c r="L17" s="96">
        <v>24525</v>
      </c>
      <c r="M17" s="97">
        <v>24071</v>
      </c>
    </row>
    <row r="18" spans="1:13" x14ac:dyDescent="0.15">
      <c r="A18" s="5"/>
      <c r="B18" s="98" t="s">
        <v>0</v>
      </c>
      <c r="C18" s="99" t="s">
        <v>148</v>
      </c>
      <c r="D18" s="100"/>
      <c r="E18" s="117" t="s">
        <v>51</v>
      </c>
      <c r="F18" s="101" t="s">
        <v>2</v>
      </c>
      <c r="G18" s="102"/>
      <c r="H18" s="103">
        <v>3.29</v>
      </c>
      <c r="I18" s="103">
        <v>3.3</v>
      </c>
      <c r="J18" s="103">
        <v>3.48</v>
      </c>
      <c r="K18" s="103">
        <v>3.53</v>
      </c>
      <c r="L18" s="103">
        <v>3.2</v>
      </c>
      <c r="M18" s="104">
        <v>3.05</v>
      </c>
    </row>
    <row r="19" spans="1:13" x14ac:dyDescent="0.15">
      <c r="A19" s="5"/>
      <c r="B19" s="98" t="s">
        <v>1</v>
      </c>
      <c r="C19" s="105">
        <v>11520</v>
      </c>
      <c r="D19" s="100" t="s">
        <v>15</v>
      </c>
      <c r="E19" s="105">
        <v>20160</v>
      </c>
      <c r="F19" s="101" t="s">
        <v>3</v>
      </c>
      <c r="G19" s="102"/>
      <c r="H19" s="103">
        <v>98.9</v>
      </c>
      <c r="I19" s="103">
        <v>99.1</v>
      </c>
      <c r="J19" s="103">
        <v>99.2</v>
      </c>
      <c r="K19" s="103">
        <v>99.2</v>
      </c>
      <c r="L19" s="103">
        <v>99</v>
      </c>
      <c r="M19" s="104">
        <v>99.4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9725</v>
      </c>
      <c r="I20" s="108">
        <v>9079</v>
      </c>
      <c r="J20" s="108">
        <v>8840</v>
      </c>
      <c r="K20" s="108">
        <v>8765</v>
      </c>
      <c r="L20" s="108">
        <v>9969</v>
      </c>
      <c r="M20" s="129">
        <v>7806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2.6900726392251815</v>
      </c>
      <c r="I21" s="111">
        <f t="shared" si="2"/>
        <v>2.7631519016169439</v>
      </c>
      <c r="J21" s="111">
        <f t="shared" si="2"/>
        <v>2.8237983442481158</v>
      </c>
      <c r="K21" s="111">
        <f t="shared" si="2"/>
        <v>2.6651009863785813</v>
      </c>
      <c r="L21" s="111">
        <f t="shared" si="2"/>
        <v>2.0090931432784469</v>
      </c>
      <c r="M21" s="112">
        <f t="shared" si="2"/>
        <v>1.7862125259720985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11520</v>
      </c>
      <c r="I22" s="115">
        <v>16550</v>
      </c>
      <c r="J22" s="115">
        <v>18670</v>
      </c>
      <c r="K22" s="115">
        <v>20000</v>
      </c>
      <c r="L22" s="115">
        <v>20170</v>
      </c>
      <c r="M22" s="116">
        <v>20160</v>
      </c>
    </row>
    <row r="23" spans="1:13" x14ac:dyDescent="0.15">
      <c r="A23" s="5"/>
      <c r="B23" s="16" t="s">
        <v>140</v>
      </c>
      <c r="C23" s="17"/>
      <c r="D23" s="18"/>
      <c r="E23" s="19"/>
      <c r="F23" s="20" t="s">
        <v>10</v>
      </c>
      <c r="G23" s="21">
        <v>11752</v>
      </c>
      <c r="H23" s="22">
        <v>9778</v>
      </c>
      <c r="I23" s="22">
        <v>9385</v>
      </c>
      <c r="J23" s="22">
        <v>8090</v>
      </c>
      <c r="K23" s="22">
        <v>8484</v>
      </c>
      <c r="L23" s="22">
        <v>12715</v>
      </c>
      <c r="M23" s="23">
        <v>14729</v>
      </c>
    </row>
    <row r="24" spans="1:13" x14ac:dyDescent="0.15">
      <c r="A24" s="5"/>
      <c r="B24" s="24" t="s">
        <v>0</v>
      </c>
      <c r="C24" s="25">
        <v>46013</v>
      </c>
      <c r="D24" s="26"/>
      <c r="E24" s="27"/>
      <c r="F24" s="28" t="s">
        <v>2</v>
      </c>
      <c r="G24" s="29">
        <v>4.17</v>
      </c>
      <c r="H24" s="30">
        <v>4.3099999999999996</v>
      </c>
      <c r="I24" s="30">
        <v>4.25</v>
      </c>
      <c r="J24" s="30">
        <v>4.26</v>
      </c>
      <c r="K24" s="30">
        <v>4.29</v>
      </c>
      <c r="L24" s="30">
        <v>4.0599999999999996</v>
      </c>
      <c r="M24" s="31">
        <v>3.98</v>
      </c>
    </row>
    <row r="25" spans="1:13" x14ac:dyDescent="0.15">
      <c r="A25" s="5"/>
      <c r="B25" s="24" t="s">
        <v>1</v>
      </c>
      <c r="C25" s="32">
        <v>10670</v>
      </c>
      <c r="D25" s="26" t="s">
        <v>15</v>
      </c>
      <c r="E25" s="32">
        <v>11060</v>
      </c>
      <c r="F25" s="28" t="s">
        <v>3</v>
      </c>
      <c r="G25" s="29">
        <v>99.9</v>
      </c>
      <c r="H25" s="30">
        <v>99.7</v>
      </c>
      <c r="I25" s="30">
        <v>99.5</v>
      </c>
      <c r="J25" s="30">
        <v>99.8</v>
      </c>
      <c r="K25" s="30">
        <v>99.7</v>
      </c>
      <c r="L25" s="30">
        <v>99.6</v>
      </c>
      <c r="M25" s="31">
        <v>99.9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3215</v>
      </c>
      <c r="H26" s="70">
        <v>3038</v>
      </c>
      <c r="I26" s="70">
        <v>3221</v>
      </c>
      <c r="J26" s="70">
        <v>2324</v>
      </c>
      <c r="K26" s="70">
        <v>2676</v>
      </c>
      <c r="L26" s="70">
        <v>4188</v>
      </c>
      <c r="M26" s="86">
        <v>3890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1.209426777812082</v>
      </c>
      <c r="H27" s="75">
        <f t="shared" ref="H27:M27" si="3">H23/H$4</f>
        <v>1.1274068949613745</v>
      </c>
      <c r="I27" s="75">
        <f t="shared" si="3"/>
        <v>1.0686631746754724</v>
      </c>
      <c r="J27" s="75">
        <f t="shared" si="3"/>
        <v>0.99962930927962435</v>
      </c>
      <c r="K27" s="75">
        <f t="shared" si="3"/>
        <v>0.99624236730859561</v>
      </c>
      <c r="L27" s="75">
        <f t="shared" si="3"/>
        <v>1.0416154665355943</v>
      </c>
      <c r="M27" s="76">
        <f t="shared" si="3"/>
        <v>1.0929801127931136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10670</v>
      </c>
      <c r="H28" s="35">
        <v>9710</v>
      </c>
      <c r="I28" s="35">
        <v>10320</v>
      </c>
      <c r="J28" s="35">
        <v>10560</v>
      </c>
      <c r="K28" s="35">
        <v>11060</v>
      </c>
      <c r="L28" s="35">
        <v>11100</v>
      </c>
      <c r="M28" s="36">
        <v>11060</v>
      </c>
    </row>
    <row r="29" spans="1:13" x14ac:dyDescent="0.15">
      <c r="A29" s="5"/>
      <c r="B29" s="37" t="s">
        <v>141</v>
      </c>
      <c r="C29" s="38"/>
      <c r="D29" s="39"/>
      <c r="E29" s="40"/>
      <c r="F29" s="41" t="s">
        <v>10</v>
      </c>
      <c r="G29" s="42">
        <v>16509</v>
      </c>
      <c r="H29" s="43">
        <v>14133</v>
      </c>
      <c r="I29" s="43">
        <v>13010</v>
      </c>
      <c r="J29" s="43">
        <v>11137</v>
      </c>
      <c r="K29" s="43">
        <v>11285</v>
      </c>
      <c r="L29" s="43">
        <v>15704</v>
      </c>
      <c r="M29" s="44">
        <v>16979</v>
      </c>
    </row>
    <row r="30" spans="1:13" x14ac:dyDescent="0.15">
      <c r="A30" s="5"/>
      <c r="B30" s="45" t="s">
        <v>0</v>
      </c>
      <c r="C30" s="3">
        <v>46013</v>
      </c>
      <c r="F30" s="46" t="s">
        <v>2</v>
      </c>
      <c r="G30" s="47">
        <v>3.22</v>
      </c>
      <c r="H30" s="48">
        <v>3.29</v>
      </c>
      <c r="I30" s="48">
        <v>3.22</v>
      </c>
      <c r="J30" s="48">
        <v>3.26</v>
      </c>
      <c r="K30" s="48">
        <v>3.34</v>
      </c>
      <c r="L30" s="48">
        <v>3.09</v>
      </c>
      <c r="M30" s="49">
        <v>2.88</v>
      </c>
    </row>
    <row r="31" spans="1:13" x14ac:dyDescent="0.15">
      <c r="A31" s="5"/>
      <c r="B31" s="45" t="s">
        <v>1</v>
      </c>
      <c r="C31" s="50">
        <v>5650</v>
      </c>
      <c r="D31" s="4" t="s">
        <v>15</v>
      </c>
      <c r="E31" s="50">
        <v>5780</v>
      </c>
      <c r="F31" s="46" t="s">
        <v>3</v>
      </c>
      <c r="G31" s="47">
        <v>97.7</v>
      </c>
      <c r="H31" s="48">
        <v>98.2</v>
      </c>
      <c r="I31" s="48">
        <v>98.6</v>
      </c>
      <c r="J31" s="48">
        <v>98.7</v>
      </c>
      <c r="K31" s="48">
        <v>97.8</v>
      </c>
      <c r="L31" s="48">
        <v>98.2</v>
      </c>
      <c r="M31" s="49">
        <v>99.5</v>
      </c>
    </row>
    <row r="32" spans="1:13" x14ac:dyDescent="0.15">
      <c r="A32" s="5"/>
      <c r="B32" s="45"/>
      <c r="C32" s="50"/>
      <c r="E32" s="50"/>
      <c r="F32" s="55" t="s">
        <v>20</v>
      </c>
      <c r="G32" s="89">
        <v>10916</v>
      </c>
      <c r="H32" s="71">
        <v>8015</v>
      </c>
      <c r="I32" s="71">
        <v>6108</v>
      </c>
      <c r="J32" s="71">
        <v>5114</v>
      </c>
      <c r="K32" s="71">
        <v>7159</v>
      </c>
      <c r="L32" s="71">
        <v>8548</v>
      </c>
      <c r="M32" s="87">
        <v>4868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1.6989811670268602</v>
      </c>
      <c r="H33" s="78">
        <f t="shared" ref="H33:M33" si="4">H29/H$4</f>
        <v>1.6295399515738498</v>
      </c>
      <c r="I33" s="78">
        <f t="shared" si="4"/>
        <v>1.4814393076747894</v>
      </c>
      <c r="J33" s="78">
        <f t="shared" si="4"/>
        <v>1.3761275176078092</v>
      </c>
      <c r="K33" s="78">
        <f t="shared" si="4"/>
        <v>1.3251526538280882</v>
      </c>
      <c r="L33" s="78">
        <f t="shared" si="4"/>
        <v>1.2864749733759318</v>
      </c>
      <c r="M33" s="79">
        <f t="shared" si="4"/>
        <v>1.2599436034431581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5650</v>
      </c>
      <c r="H34" s="53">
        <v>5230</v>
      </c>
      <c r="I34" s="53">
        <v>5420</v>
      </c>
      <c r="J34" s="53">
        <v>5540</v>
      </c>
      <c r="K34" s="53">
        <v>5760</v>
      </c>
      <c r="L34" s="53">
        <v>5780</v>
      </c>
      <c r="M34" s="54">
        <v>5780</v>
      </c>
    </row>
    <row r="35" spans="1:13" x14ac:dyDescent="0.15">
      <c r="A35" s="5"/>
      <c r="B35" s="16" t="s">
        <v>142</v>
      </c>
      <c r="C35" s="17"/>
      <c r="D35" s="18"/>
      <c r="E35" s="19"/>
      <c r="F35" s="20" t="s">
        <v>10</v>
      </c>
      <c r="G35" s="21">
        <v>19753</v>
      </c>
      <c r="H35" s="22">
        <v>17585</v>
      </c>
      <c r="I35" s="22">
        <v>16345</v>
      </c>
      <c r="J35" s="22">
        <v>14632</v>
      </c>
      <c r="K35" s="22">
        <v>14961</v>
      </c>
      <c r="L35" s="22">
        <v>18791</v>
      </c>
      <c r="M35" s="23">
        <v>19512</v>
      </c>
    </row>
    <row r="36" spans="1:13" x14ac:dyDescent="0.15">
      <c r="A36" s="5"/>
      <c r="B36" s="24" t="s">
        <v>0</v>
      </c>
      <c r="C36" s="25">
        <v>46013</v>
      </c>
      <c r="D36" s="26"/>
      <c r="E36" s="27"/>
      <c r="F36" s="28" t="s">
        <v>2</v>
      </c>
      <c r="G36" s="29">
        <v>3.42</v>
      </c>
      <c r="H36" s="30">
        <v>3.47</v>
      </c>
      <c r="I36" s="30">
        <v>3.43</v>
      </c>
      <c r="J36" s="30">
        <v>3.51</v>
      </c>
      <c r="K36" s="30">
        <v>3.47</v>
      </c>
      <c r="L36" s="30">
        <v>3.24</v>
      </c>
      <c r="M36" s="31">
        <v>3.14</v>
      </c>
    </row>
    <row r="37" spans="1:13" x14ac:dyDescent="0.15">
      <c r="A37" s="5"/>
      <c r="B37" s="24" t="s">
        <v>1</v>
      </c>
      <c r="C37" s="32">
        <v>2490</v>
      </c>
      <c r="D37" s="26" t="s">
        <v>15</v>
      </c>
      <c r="E37" s="32">
        <v>2580</v>
      </c>
      <c r="F37" s="28" t="s">
        <v>3</v>
      </c>
      <c r="G37" s="29">
        <v>97.7</v>
      </c>
      <c r="H37" s="30">
        <v>97.5</v>
      </c>
      <c r="I37" s="30">
        <v>98.6</v>
      </c>
      <c r="J37" s="30">
        <v>98.3</v>
      </c>
      <c r="K37" s="30">
        <v>98.6</v>
      </c>
      <c r="L37" s="30">
        <v>97.9</v>
      </c>
      <c r="M37" s="31">
        <v>98.9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13606</v>
      </c>
      <c r="H38" s="70">
        <v>12500</v>
      </c>
      <c r="I38" s="70">
        <v>8030</v>
      </c>
      <c r="J38" s="70">
        <v>8022</v>
      </c>
      <c r="K38" s="70">
        <v>7433</v>
      </c>
      <c r="L38" s="70">
        <v>11556</v>
      </c>
      <c r="M38" s="86">
        <v>8220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2.0328290624678398</v>
      </c>
      <c r="H39" s="81">
        <f t="shared" ref="H39:M39" si="5">H35/H$4</f>
        <v>2.027556785426035</v>
      </c>
      <c r="I39" s="81">
        <f t="shared" si="5"/>
        <v>1.8611933500341609</v>
      </c>
      <c r="J39" s="81">
        <f t="shared" si="5"/>
        <v>1.8079822068454219</v>
      </c>
      <c r="K39" s="81">
        <f t="shared" si="5"/>
        <v>1.7568107092531704</v>
      </c>
      <c r="L39" s="81">
        <f t="shared" si="5"/>
        <v>1.5393626607684117</v>
      </c>
      <c r="M39" s="82">
        <f t="shared" si="5"/>
        <v>1.447907390917186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2490</v>
      </c>
      <c r="H40" s="35">
        <v>2340</v>
      </c>
      <c r="I40" s="35">
        <v>2400</v>
      </c>
      <c r="J40" s="35">
        <v>2470</v>
      </c>
      <c r="K40" s="35">
        <v>2560</v>
      </c>
      <c r="L40" s="35">
        <v>2580</v>
      </c>
      <c r="M40" s="36">
        <v>2580</v>
      </c>
    </row>
    <row r="41" spans="1:13" x14ac:dyDescent="0.15">
      <c r="A41" s="5"/>
      <c r="B41" s="37" t="s">
        <v>143</v>
      </c>
      <c r="C41" s="38"/>
      <c r="D41" s="39"/>
      <c r="E41" s="40"/>
      <c r="F41" s="41" t="s">
        <v>10</v>
      </c>
      <c r="G41" s="42">
        <v>17088</v>
      </c>
      <c r="H41" s="43">
        <v>15261</v>
      </c>
      <c r="I41" s="43">
        <v>15201</v>
      </c>
      <c r="J41" s="43">
        <v>14013</v>
      </c>
      <c r="K41" s="43">
        <v>14048</v>
      </c>
      <c r="L41" s="43">
        <v>17987</v>
      </c>
      <c r="M41" s="44">
        <v>18561</v>
      </c>
    </row>
    <row r="42" spans="1:13" x14ac:dyDescent="0.15">
      <c r="A42" s="5"/>
      <c r="B42" s="45" t="s">
        <v>0</v>
      </c>
      <c r="C42" s="3">
        <v>46013</v>
      </c>
      <c r="F42" s="46" t="s">
        <v>2</v>
      </c>
      <c r="G42" s="47">
        <v>1.95</v>
      </c>
      <c r="H42" s="48">
        <v>2.0499999999999998</v>
      </c>
      <c r="I42" s="48">
        <v>2</v>
      </c>
      <c r="J42" s="48">
        <v>2.02</v>
      </c>
      <c r="K42" s="48">
        <v>2.04</v>
      </c>
      <c r="L42" s="48">
        <v>1.78</v>
      </c>
      <c r="M42" s="49">
        <v>1.79</v>
      </c>
    </row>
    <row r="43" spans="1:13" x14ac:dyDescent="0.15">
      <c r="A43" s="5"/>
      <c r="B43" s="45" t="s">
        <v>1</v>
      </c>
      <c r="C43" s="50">
        <v>1070</v>
      </c>
      <c r="D43" s="4" t="s">
        <v>15</v>
      </c>
      <c r="E43" s="50">
        <v>1080</v>
      </c>
      <c r="F43" s="46" t="s">
        <v>3</v>
      </c>
      <c r="G43" s="47">
        <v>99.2</v>
      </c>
      <c r="H43" s="48">
        <v>98.4</v>
      </c>
      <c r="I43" s="48">
        <v>99.2</v>
      </c>
      <c r="J43" s="48">
        <v>99</v>
      </c>
      <c r="K43" s="48">
        <v>99.5</v>
      </c>
      <c r="L43" s="48">
        <v>99.7</v>
      </c>
      <c r="M43" s="49">
        <v>99</v>
      </c>
    </row>
    <row r="44" spans="1:13" x14ac:dyDescent="0.15">
      <c r="A44" s="5"/>
      <c r="B44" s="45"/>
      <c r="C44" s="50"/>
      <c r="E44" s="50"/>
      <c r="F44" s="55" t="s">
        <v>20</v>
      </c>
      <c r="G44" s="89">
        <v>4767</v>
      </c>
      <c r="H44" s="71">
        <v>6813</v>
      </c>
      <c r="I44" s="71">
        <v>4100</v>
      </c>
      <c r="J44" s="71">
        <v>4607</v>
      </c>
      <c r="K44" s="71">
        <v>3158</v>
      </c>
      <c r="L44" s="71">
        <v>2796</v>
      </c>
      <c r="M44" s="87">
        <v>5726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1.7585674590923124</v>
      </c>
      <c r="H45" s="84">
        <f t="shared" ref="H45:M45" si="6">H41/H$4</f>
        <v>1.7595987547561398</v>
      </c>
      <c r="I45" s="84">
        <f t="shared" si="6"/>
        <v>1.7309268959234798</v>
      </c>
      <c r="J45" s="84">
        <f t="shared" si="6"/>
        <v>1.731496354874583</v>
      </c>
      <c r="K45" s="84">
        <f t="shared" si="6"/>
        <v>1.6496007515265383</v>
      </c>
      <c r="L45" s="84">
        <f t="shared" si="6"/>
        <v>1.4734988121569592</v>
      </c>
      <c r="M45" s="85">
        <f t="shared" si="6"/>
        <v>1.3773374888691006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1070</v>
      </c>
      <c r="H46" s="53">
        <v>990</v>
      </c>
      <c r="I46" s="53">
        <v>1020</v>
      </c>
      <c r="J46" s="53">
        <v>1050</v>
      </c>
      <c r="K46" s="53">
        <v>1090</v>
      </c>
      <c r="L46" s="53">
        <v>1090</v>
      </c>
      <c r="M46" s="54">
        <v>1080</v>
      </c>
    </row>
    <row r="47" spans="1:13" x14ac:dyDescent="0.15">
      <c r="A47" s="5"/>
      <c r="B47" s="16" t="s">
        <v>136</v>
      </c>
      <c r="C47" s="17"/>
      <c r="D47" s="18"/>
      <c r="E47" s="19"/>
      <c r="F47" s="20" t="s">
        <v>10</v>
      </c>
      <c r="G47" s="21">
        <v>19669</v>
      </c>
      <c r="H47" s="22">
        <v>17546</v>
      </c>
      <c r="I47" s="22">
        <v>16735</v>
      </c>
      <c r="J47" s="22">
        <v>14970</v>
      </c>
      <c r="K47" s="22">
        <v>15317</v>
      </c>
      <c r="L47" s="22">
        <v>20191</v>
      </c>
      <c r="M47" s="23">
        <v>20588</v>
      </c>
    </row>
    <row r="48" spans="1:13" x14ac:dyDescent="0.15">
      <c r="A48" s="5"/>
      <c r="B48" s="24" t="s">
        <v>0</v>
      </c>
      <c r="C48" s="25">
        <v>45999</v>
      </c>
      <c r="D48" s="26"/>
      <c r="E48" s="27"/>
      <c r="F48" s="28" t="s">
        <v>2</v>
      </c>
      <c r="G48" s="29">
        <v>3.13</v>
      </c>
      <c r="H48" s="30">
        <v>3.19</v>
      </c>
      <c r="I48" s="30">
        <v>3.17</v>
      </c>
      <c r="J48" s="30">
        <v>3.26</v>
      </c>
      <c r="K48" s="30">
        <v>3.24</v>
      </c>
      <c r="L48" s="30">
        <v>2.9</v>
      </c>
      <c r="M48" s="31">
        <v>2.78</v>
      </c>
    </row>
    <row r="49" spans="1:13" x14ac:dyDescent="0.15">
      <c r="A49" s="5"/>
      <c r="B49" s="24" t="s">
        <v>1</v>
      </c>
      <c r="C49" s="32">
        <v>6450</v>
      </c>
      <c r="D49" s="26" t="s">
        <v>15</v>
      </c>
      <c r="E49" s="32">
        <v>6670</v>
      </c>
      <c r="F49" s="28" t="s">
        <v>3</v>
      </c>
      <c r="G49" s="29">
        <v>98.4</v>
      </c>
      <c r="H49" s="30">
        <v>98.7</v>
      </c>
      <c r="I49" s="30">
        <v>98.9</v>
      </c>
      <c r="J49" s="30">
        <v>98.6</v>
      </c>
      <c r="K49" s="30">
        <v>98.8</v>
      </c>
      <c r="L49" s="30">
        <v>99.3</v>
      </c>
      <c r="M49" s="31">
        <v>99.4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10203</v>
      </c>
      <c r="H50" s="70">
        <v>8052</v>
      </c>
      <c r="I50" s="70">
        <v>6885</v>
      </c>
      <c r="J50" s="70">
        <v>7334</v>
      </c>
      <c r="K50" s="70">
        <v>6701</v>
      </c>
      <c r="L50" s="70">
        <v>6536</v>
      </c>
      <c r="M50" s="86">
        <v>6005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2.0241844190593805</v>
      </c>
      <c r="H51" s="81">
        <f t="shared" ref="H51:M51" si="7">H47/H$4</f>
        <v>2.0230600714862215</v>
      </c>
      <c r="I51" s="81">
        <f t="shared" si="7"/>
        <v>1.9056023684809837</v>
      </c>
      <c r="J51" s="81">
        <f t="shared" si="7"/>
        <v>1.8497466946744099</v>
      </c>
      <c r="K51" s="81">
        <f t="shared" si="7"/>
        <v>1.7986143729450446</v>
      </c>
      <c r="L51" s="81">
        <f t="shared" si="7"/>
        <v>1.6540509543704431</v>
      </c>
      <c r="M51" s="82">
        <f t="shared" si="7"/>
        <v>1.5277530424458297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6450</v>
      </c>
      <c r="H52" s="35">
        <v>6060</v>
      </c>
      <c r="I52" s="35">
        <v>6220</v>
      </c>
      <c r="J52" s="35">
        <v>6400</v>
      </c>
      <c r="K52" s="35">
        <v>6620</v>
      </c>
      <c r="L52" s="35">
        <v>6660</v>
      </c>
      <c r="M52" s="36">
        <v>6670</v>
      </c>
    </row>
    <row r="53" spans="1:13" x14ac:dyDescent="0.15">
      <c r="A53" s="5"/>
      <c r="B53" s="37" t="s">
        <v>137</v>
      </c>
      <c r="C53" s="38"/>
      <c r="D53" s="39"/>
      <c r="E53" s="40"/>
      <c r="F53" s="41" t="s">
        <v>10</v>
      </c>
      <c r="G53" s="42">
        <v>12428</v>
      </c>
      <c r="H53" s="43">
        <v>10487</v>
      </c>
      <c r="I53" s="43">
        <v>10067</v>
      </c>
      <c r="J53" s="43">
        <v>8738</v>
      </c>
      <c r="K53" s="43">
        <v>9295</v>
      </c>
      <c r="L53" s="43">
        <v>13789</v>
      </c>
      <c r="M53" s="44">
        <v>15476</v>
      </c>
    </row>
    <row r="54" spans="1:13" x14ac:dyDescent="0.15">
      <c r="A54" s="5"/>
      <c r="B54" s="45" t="s">
        <v>0</v>
      </c>
      <c r="C54" s="3">
        <v>45999</v>
      </c>
      <c r="F54" s="46" t="s">
        <v>2</v>
      </c>
      <c r="G54" s="47">
        <v>4.12</v>
      </c>
      <c r="H54" s="48">
        <v>4.3499999999999996</v>
      </c>
      <c r="I54" s="48">
        <v>4.05</v>
      </c>
      <c r="J54" s="48">
        <v>4.1900000000000004</v>
      </c>
      <c r="K54" s="48">
        <v>4.37</v>
      </c>
      <c r="L54" s="48">
        <v>3.98</v>
      </c>
      <c r="M54" s="49">
        <v>3.68</v>
      </c>
    </row>
    <row r="55" spans="1:13" x14ac:dyDescent="0.15">
      <c r="A55" s="5"/>
      <c r="B55" s="45" t="s">
        <v>1</v>
      </c>
      <c r="C55" s="50">
        <v>980</v>
      </c>
      <c r="D55" s="4" t="s">
        <v>15</v>
      </c>
      <c r="E55" s="50">
        <v>1000</v>
      </c>
      <c r="F55" s="46" t="s">
        <v>3</v>
      </c>
      <c r="G55" s="47">
        <v>98.7</v>
      </c>
      <c r="H55" s="48">
        <v>96</v>
      </c>
      <c r="I55" s="48">
        <v>99.1</v>
      </c>
      <c r="J55" s="48">
        <v>97.5</v>
      </c>
      <c r="K55" s="48">
        <v>97.7</v>
      </c>
      <c r="L55" s="48">
        <v>98.9</v>
      </c>
      <c r="M55" s="49">
        <v>98.8</v>
      </c>
    </row>
    <row r="56" spans="1:13" x14ac:dyDescent="0.15">
      <c r="A56" s="5"/>
      <c r="B56" s="45"/>
      <c r="C56" s="50"/>
      <c r="E56" s="50"/>
      <c r="F56" s="55" t="s">
        <v>20</v>
      </c>
      <c r="G56" s="89">
        <v>6469</v>
      </c>
      <c r="H56" s="71">
        <v>11201</v>
      </c>
      <c r="I56" s="71">
        <v>4284</v>
      </c>
      <c r="J56" s="71">
        <v>6323</v>
      </c>
      <c r="K56" s="71">
        <v>6802</v>
      </c>
      <c r="L56" s="71">
        <v>6166</v>
      </c>
      <c r="M56" s="87">
        <v>7173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1.2789955747658743</v>
      </c>
      <c r="H57" s="84">
        <f t="shared" ref="H57:M57" si="8">H53/H$4</f>
        <v>1.2091548483800301</v>
      </c>
      <c r="I57" s="84">
        <f t="shared" si="8"/>
        <v>1.1463220223183785</v>
      </c>
      <c r="J57" s="84">
        <f t="shared" si="8"/>
        <v>1.0796985048807612</v>
      </c>
      <c r="K57" s="84">
        <f t="shared" si="8"/>
        <v>1.0914748708313762</v>
      </c>
      <c r="L57" s="84">
        <f t="shared" si="8"/>
        <v>1.1295977717702956</v>
      </c>
      <c r="M57" s="85">
        <f t="shared" si="8"/>
        <v>1.1484119916889284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980</v>
      </c>
      <c r="H58" s="53">
        <v>920</v>
      </c>
      <c r="I58" s="53">
        <v>920</v>
      </c>
      <c r="J58" s="53">
        <v>950</v>
      </c>
      <c r="K58" s="53">
        <v>990</v>
      </c>
      <c r="L58" s="53">
        <v>990</v>
      </c>
      <c r="M58" s="54">
        <v>1000</v>
      </c>
    </row>
    <row r="59" spans="1:13" x14ac:dyDescent="0.15">
      <c r="A59" s="5"/>
      <c r="B59" s="16" t="s">
        <v>138</v>
      </c>
      <c r="C59" s="17"/>
      <c r="D59" s="18"/>
      <c r="E59" s="19"/>
      <c r="F59" s="20" t="s">
        <v>10</v>
      </c>
      <c r="G59" s="21">
        <v>10727</v>
      </c>
      <c r="H59" s="22">
        <v>9342</v>
      </c>
      <c r="I59" s="22">
        <v>8661</v>
      </c>
      <c r="J59" s="22">
        <v>7267</v>
      </c>
      <c r="K59" s="22">
        <v>7260</v>
      </c>
      <c r="L59" s="22">
        <v>11744</v>
      </c>
      <c r="M59" s="23">
        <v>13904</v>
      </c>
    </row>
    <row r="60" spans="1:13" x14ac:dyDescent="0.15">
      <c r="A60" s="5"/>
      <c r="B60" s="24" t="s">
        <v>0</v>
      </c>
      <c r="C60" s="25">
        <v>45999</v>
      </c>
      <c r="D60" s="26"/>
      <c r="E60" s="27"/>
      <c r="F60" s="28" t="s">
        <v>2</v>
      </c>
      <c r="G60" s="29">
        <v>3.28</v>
      </c>
      <c r="H60" s="30">
        <v>3.4</v>
      </c>
      <c r="I60" s="30">
        <v>3.19</v>
      </c>
      <c r="J60" s="30">
        <v>3.33</v>
      </c>
      <c r="K60" s="30">
        <v>3.38</v>
      </c>
      <c r="L60" s="30">
        <v>3.15</v>
      </c>
      <c r="M60" s="31">
        <v>3</v>
      </c>
    </row>
    <row r="61" spans="1:13" x14ac:dyDescent="0.15">
      <c r="A61" s="5"/>
      <c r="B61" s="24" t="s">
        <v>1</v>
      </c>
      <c r="C61" s="32">
        <v>510</v>
      </c>
      <c r="D61" s="26" t="s">
        <v>15</v>
      </c>
      <c r="E61" s="32">
        <v>510</v>
      </c>
      <c r="F61" s="28" t="s">
        <v>3</v>
      </c>
      <c r="G61" s="29">
        <v>99.7</v>
      </c>
      <c r="H61" s="30">
        <v>98.2</v>
      </c>
      <c r="I61" s="30">
        <v>98.3</v>
      </c>
      <c r="J61" s="30">
        <v>98.6</v>
      </c>
      <c r="K61" s="30">
        <v>100.8</v>
      </c>
      <c r="L61" s="30">
        <v>98.5</v>
      </c>
      <c r="M61" s="31">
        <v>99.4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2719</v>
      </c>
      <c r="H62" s="70">
        <v>5264</v>
      </c>
      <c r="I62" s="70">
        <v>4450</v>
      </c>
      <c r="J62" s="70">
        <v>3455</v>
      </c>
      <c r="K62" s="58">
        <v>207</v>
      </c>
      <c r="L62" s="70">
        <v>5509</v>
      </c>
      <c r="M62" s="86">
        <v>4173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1.1039415457445714</v>
      </c>
      <c r="H63" s="81">
        <f t="shared" ref="H63:M63" si="9">H59/H$4</f>
        <v>1.0771359391214113</v>
      </c>
      <c r="I63" s="81">
        <f t="shared" si="9"/>
        <v>0.98622181735367798</v>
      </c>
      <c r="J63" s="81">
        <f t="shared" si="9"/>
        <v>0.89793648832324235</v>
      </c>
      <c r="K63" s="81">
        <f t="shared" si="9"/>
        <v>0.85251291686237674</v>
      </c>
      <c r="L63" s="81">
        <f t="shared" si="9"/>
        <v>0.96207094290161388</v>
      </c>
      <c r="M63" s="82">
        <f t="shared" si="9"/>
        <v>1.0317601662214306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510</v>
      </c>
      <c r="H64" s="35">
        <v>500</v>
      </c>
      <c r="I64" s="35">
        <v>480</v>
      </c>
      <c r="J64" s="35">
        <v>480</v>
      </c>
      <c r="K64" s="35">
        <v>490</v>
      </c>
      <c r="L64" s="35">
        <v>510</v>
      </c>
      <c r="M64" s="36">
        <v>510</v>
      </c>
    </row>
    <row r="65" spans="1:13" x14ac:dyDescent="0.15">
      <c r="A65" s="5"/>
      <c r="B65" s="37" t="s">
        <v>134</v>
      </c>
      <c r="C65" s="38"/>
      <c r="D65" s="39"/>
      <c r="E65" s="40"/>
      <c r="F65" s="41" t="s">
        <v>10</v>
      </c>
      <c r="G65" s="42">
        <v>8875</v>
      </c>
      <c r="H65" s="43">
        <v>7483</v>
      </c>
      <c r="I65" s="43">
        <v>7025</v>
      </c>
      <c r="J65" s="43">
        <v>6306</v>
      </c>
      <c r="K65" s="43">
        <v>6440</v>
      </c>
      <c r="L65" s="43">
        <v>9170</v>
      </c>
      <c r="M65" s="44">
        <v>10478</v>
      </c>
    </row>
    <row r="66" spans="1:13" x14ac:dyDescent="0.15">
      <c r="A66" s="5"/>
      <c r="B66" s="45" t="s">
        <v>0</v>
      </c>
      <c r="C66" s="3">
        <v>45992</v>
      </c>
      <c r="F66" s="46" t="s">
        <v>2</v>
      </c>
      <c r="G66" s="47">
        <v>3.78</v>
      </c>
      <c r="H66" s="48">
        <v>3.81</v>
      </c>
      <c r="I66" s="48">
        <v>3.84</v>
      </c>
      <c r="J66" s="48">
        <v>3.95</v>
      </c>
      <c r="K66" s="48">
        <v>3.88</v>
      </c>
      <c r="L66" s="48">
        <v>3.53</v>
      </c>
      <c r="M66" s="49">
        <v>3.33</v>
      </c>
    </row>
    <row r="67" spans="1:13" x14ac:dyDescent="0.15">
      <c r="A67" s="5"/>
      <c r="B67" s="45" t="s">
        <v>1</v>
      </c>
      <c r="C67" s="50">
        <v>1220</v>
      </c>
      <c r="D67" s="4" t="s">
        <v>15</v>
      </c>
      <c r="E67" s="50">
        <v>1210</v>
      </c>
      <c r="F67" s="46" t="s">
        <v>3</v>
      </c>
      <c r="G67" s="47">
        <v>97.8</v>
      </c>
      <c r="H67" s="48">
        <v>98.8</v>
      </c>
      <c r="I67" s="48">
        <v>99.6</v>
      </c>
      <c r="J67" s="48">
        <v>98</v>
      </c>
      <c r="K67" s="48">
        <v>99.3</v>
      </c>
      <c r="L67" s="48">
        <v>98.9</v>
      </c>
      <c r="M67" s="49">
        <v>100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5920</v>
      </c>
      <c r="H68" s="71">
        <v>3507</v>
      </c>
      <c r="I68" s="71">
        <v>2206</v>
      </c>
      <c r="J68" s="71">
        <v>3903</v>
      </c>
      <c r="K68" s="71">
        <v>2425</v>
      </c>
      <c r="L68" s="71">
        <v>3932</v>
      </c>
      <c r="M68" s="87">
        <v>1965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0.9133477410723474</v>
      </c>
      <c r="H69" s="84">
        <f t="shared" ref="H69:M69" si="10">H65/H$4</f>
        <v>0.86279257465698145</v>
      </c>
      <c r="I69" s="84">
        <f t="shared" si="10"/>
        <v>0.79993167843315871</v>
      </c>
      <c r="J69" s="84">
        <f t="shared" si="10"/>
        <v>0.77919189422958113</v>
      </c>
      <c r="K69" s="84">
        <f t="shared" si="10"/>
        <v>0.7562235791451386</v>
      </c>
      <c r="L69" s="84">
        <f t="shared" si="10"/>
        <v>0.7512083230933071</v>
      </c>
      <c r="M69" s="85">
        <f t="shared" si="10"/>
        <v>0.77753042445829623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1220</v>
      </c>
      <c r="H70" s="53">
        <v>1100</v>
      </c>
      <c r="I70" s="53">
        <v>1120</v>
      </c>
      <c r="J70" s="53">
        <v>1140</v>
      </c>
      <c r="K70" s="53">
        <v>1180</v>
      </c>
      <c r="L70" s="53">
        <v>1210</v>
      </c>
      <c r="M70" s="54">
        <v>1210</v>
      </c>
    </row>
    <row r="71" spans="1:13" x14ac:dyDescent="0.15">
      <c r="A71" s="5"/>
      <c r="B71" s="16" t="s">
        <v>132</v>
      </c>
      <c r="C71" s="17"/>
      <c r="D71" s="18"/>
      <c r="E71" s="19"/>
      <c r="F71" s="20" t="s">
        <v>10</v>
      </c>
      <c r="G71" s="21">
        <v>7936</v>
      </c>
      <c r="H71" s="22">
        <v>6840</v>
      </c>
      <c r="I71" s="22">
        <v>6410</v>
      </c>
      <c r="J71" s="22">
        <v>6023</v>
      </c>
      <c r="K71" s="22">
        <v>6094</v>
      </c>
      <c r="L71" s="22">
        <v>9522</v>
      </c>
      <c r="M71" s="23">
        <v>10391</v>
      </c>
    </row>
    <row r="72" spans="1:13" x14ac:dyDescent="0.15">
      <c r="A72" s="5"/>
      <c r="B72" s="24" t="s">
        <v>0</v>
      </c>
      <c r="C72" s="25">
        <v>45978</v>
      </c>
      <c r="D72" s="26"/>
      <c r="E72" s="27"/>
      <c r="F72" s="28" t="s">
        <v>2</v>
      </c>
      <c r="G72" s="29">
        <v>3.35</v>
      </c>
      <c r="H72" s="30">
        <v>3.46</v>
      </c>
      <c r="I72" s="30">
        <v>3.41</v>
      </c>
      <c r="J72" s="30">
        <v>3.43</v>
      </c>
      <c r="K72" s="30">
        <v>3.43</v>
      </c>
      <c r="L72" s="30">
        <v>3.25</v>
      </c>
      <c r="M72" s="31">
        <v>3.18</v>
      </c>
    </row>
    <row r="73" spans="1:13" x14ac:dyDescent="0.15">
      <c r="A73" s="5"/>
      <c r="B73" s="24" t="s">
        <v>1</v>
      </c>
      <c r="C73" s="32">
        <v>2580</v>
      </c>
      <c r="D73" s="26" t="s">
        <v>15</v>
      </c>
      <c r="E73" s="32">
        <v>2590</v>
      </c>
      <c r="F73" s="28" t="s">
        <v>3</v>
      </c>
      <c r="G73" s="29">
        <v>99.1</v>
      </c>
      <c r="H73" s="30">
        <v>99.1</v>
      </c>
      <c r="I73" s="30">
        <v>98.5</v>
      </c>
      <c r="J73" s="30">
        <v>99.5</v>
      </c>
      <c r="K73" s="30">
        <v>99</v>
      </c>
      <c r="L73" s="30">
        <v>98.2</v>
      </c>
      <c r="M73" s="31">
        <v>98.2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3016</v>
      </c>
      <c r="H74" s="70">
        <v>2616</v>
      </c>
      <c r="I74" s="70">
        <v>3169</v>
      </c>
      <c r="J74" s="70">
        <v>1853</v>
      </c>
      <c r="K74" s="70">
        <v>2442</v>
      </c>
      <c r="L74" s="70">
        <v>5340</v>
      </c>
      <c r="M74" s="86">
        <v>5759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0.81671297725635483</v>
      </c>
      <c r="H75" s="81">
        <f t="shared" ref="H75:M75" si="11">H71/H$4</f>
        <v>0.788654444828779</v>
      </c>
      <c r="I75" s="81">
        <f t="shared" si="11"/>
        <v>0.7299020724208608</v>
      </c>
      <c r="J75" s="81">
        <f t="shared" si="11"/>
        <v>0.74422340294081302</v>
      </c>
      <c r="K75" s="81">
        <f t="shared" si="11"/>
        <v>0.71559417566932837</v>
      </c>
      <c r="L75" s="81">
        <f t="shared" si="11"/>
        <v>0.78004423691324654</v>
      </c>
      <c r="M75" s="82">
        <f t="shared" si="11"/>
        <v>0.77107450281982781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2580</v>
      </c>
      <c r="H76" s="35">
        <v>2350</v>
      </c>
      <c r="I76" s="35">
        <v>2390</v>
      </c>
      <c r="J76" s="35">
        <v>2460</v>
      </c>
      <c r="K76" s="35">
        <v>2520</v>
      </c>
      <c r="L76" s="35">
        <v>2590</v>
      </c>
      <c r="M76" s="36">
        <v>2590</v>
      </c>
    </row>
    <row r="77" spans="1:13" x14ac:dyDescent="0.15">
      <c r="A77" s="5"/>
      <c r="B77" s="37" t="s">
        <v>128</v>
      </c>
      <c r="C77" s="38"/>
      <c r="D77" s="39"/>
      <c r="E77" s="40"/>
      <c r="F77" s="41" t="s">
        <v>10</v>
      </c>
      <c r="G77" s="42">
        <v>11677</v>
      </c>
      <c r="H77" s="43">
        <v>9676</v>
      </c>
      <c r="I77" s="43">
        <v>9062</v>
      </c>
      <c r="J77" s="43">
        <v>7887</v>
      </c>
      <c r="K77" s="43">
        <v>8423</v>
      </c>
      <c r="L77" s="43">
        <v>13246</v>
      </c>
      <c r="M77" s="44">
        <v>15681</v>
      </c>
    </row>
    <row r="78" spans="1:13" x14ac:dyDescent="0.15">
      <c r="A78" s="5"/>
      <c r="B78" s="45" t="s">
        <v>0</v>
      </c>
      <c r="C78" s="3">
        <v>45964</v>
      </c>
      <c r="F78" s="46" t="s">
        <v>2</v>
      </c>
      <c r="G78" s="47">
        <v>4</v>
      </c>
      <c r="H78" s="48">
        <v>4.1100000000000003</v>
      </c>
      <c r="I78" s="48">
        <v>4.0599999999999996</v>
      </c>
      <c r="J78" s="48">
        <v>4.12</v>
      </c>
      <c r="K78" s="48">
        <v>4.0999999999999996</v>
      </c>
      <c r="L78" s="48">
        <v>3.84</v>
      </c>
      <c r="M78" s="49">
        <v>3.62</v>
      </c>
    </row>
    <row r="79" spans="1:13" x14ac:dyDescent="0.15">
      <c r="A79" s="5"/>
      <c r="B79" s="45" t="s">
        <v>1</v>
      </c>
      <c r="C79" s="50">
        <v>16740</v>
      </c>
      <c r="D79" s="4" t="s">
        <v>15</v>
      </c>
      <c r="E79" s="50">
        <v>17060</v>
      </c>
      <c r="F79" s="46" t="s">
        <v>3</v>
      </c>
      <c r="G79" s="47">
        <v>99.5</v>
      </c>
      <c r="H79" s="48">
        <v>100.1</v>
      </c>
      <c r="I79" s="48">
        <v>99.9</v>
      </c>
      <c r="J79" s="48">
        <v>99.8</v>
      </c>
      <c r="K79" s="48">
        <v>100.5</v>
      </c>
      <c r="L79" s="48">
        <v>99.6</v>
      </c>
      <c r="M79" s="49">
        <v>100.2</v>
      </c>
    </row>
    <row r="80" spans="1:13" x14ac:dyDescent="0.15">
      <c r="A80" s="5"/>
      <c r="B80" s="45"/>
      <c r="C80" s="50"/>
      <c r="E80" s="50"/>
      <c r="F80" s="55" t="s">
        <v>20</v>
      </c>
      <c r="G80" s="89">
        <v>4104</v>
      </c>
      <c r="H80" s="71">
        <v>2337</v>
      </c>
      <c r="I80" s="71">
        <v>2394</v>
      </c>
      <c r="J80" s="71">
        <v>2264</v>
      </c>
      <c r="K80" s="71">
        <v>1299</v>
      </c>
      <c r="L80" s="71">
        <v>4247</v>
      </c>
      <c r="M80" s="87">
        <v>3030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1.2017083461973861</v>
      </c>
      <c r="H81" s="84">
        <f t="shared" ref="H81:M81" si="12">H77/H$4</f>
        <v>1.1156462585034013</v>
      </c>
      <c r="I81" s="84">
        <f t="shared" si="12"/>
        <v>1.0318833978592576</v>
      </c>
      <c r="J81" s="84">
        <f t="shared" si="12"/>
        <v>0.97454590386753981</v>
      </c>
      <c r="K81" s="84">
        <f t="shared" si="12"/>
        <v>0.98907937999060591</v>
      </c>
      <c r="L81" s="84">
        <f t="shared" si="12"/>
        <v>1.0851150978946507</v>
      </c>
      <c r="M81" s="85">
        <f t="shared" si="12"/>
        <v>1.1636242208370435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16740</v>
      </c>
      <c r="H82" s="53">
        <v>15300</v>
      </c>
      <c r="I82" s="53">
        <v>15870</v>
      </c>
      <c r="J82" s="53">
        <v>16360</v>
      </c>
      <c r="K82" s="53">
        <v>16970</v>
      </c>
      <c r="L82" s="53">
        <v>17060</v>
      </c>
      <c r="M82" s="54">
        <v>17060</v>
      </c>
    </row>
    <row r="83" spans="1:13" x14ac:dyDescent="0.15">
      <c r="A83" s="5"/>
      <c r="B83" s="16" t="s">
        <v>129</v>
      </c>
      <c r="C83" s="17"/>
      <c r="D83" s="18"/>
      <c r="E83" s="19"/>
      <c r="F83" s="20" t="s">
        <v>10</v>
      </c>
      <c r="G83" s="21">
        <v>10197</v>
      </c>
      <c r="H83" s="22">
        <v>8296</v>
      </c>
      <c r="I83" s="22">
        <v>7913</v>
      </c>
      <c r="J83" s="22">
        <v>6956</v>
      </c>
      <c r="K83" s="22">
        <v>7411</v>
      </c>
      <c r="L83" s="22">
        <v>12294</v>
      </c>
      <c r="M83" s="23">
        <v>14414</v>
      </c>
    </row>
    <row r="84" spans="1:13" x14ac:dyDescent="0.15">
      <c r="A84" s="5"/>
      <c r="B84" s="24" t="s">
        <v>0</v>
      </c>
      <c r="C84" s="25">
        <v>45964</v>
      </c>
      <c r="D84" s="26"/>
      <c r="E84" s="27"/>
      <c r="F84" s="28" t="s">
        <v>2</v>
      </c>
      <c r="G84" s="29">
        <v>3.3</v>
      </c>
      <c r="H84" s="30">
        <v>3.48</v>
      </c>
      <c r="I84" s="30">
        <v>3.45</v>
      </c>
      <c r="J84" s="30">
        <v>3.36</v>
      </c>
      <c r="K84" s="30">
        <v>3.46</v>
      </c>
      <c r="L84" s="30">
        <v>3.21</v>
      </c>
      <c r="M84" s="31">
        <v>3.09</v>
      </c>
    </row>
    <row r="85" spans="1:13" x14ac:dyDescent="0.15">
      <c r="A85" s="5"/>
      <c r="B85" s="24" t="s">
        <v>1</v>
      </c>
      <c r="C85" s="32">
        <v>2540</v>
      </c>
      <c r="D85" s="26" t="s">
        <v>15</v>
      </c>
      <c r="E85" s="32">
        <v>2560</v>
      </c>
      <c r="F85" s="28" t="s">
        <v>3</v>
      </c>
      <c r="G85" s="29">
        <v>98.6</v>
      </c>
      <c r="H85" s="30">
        <v>98.3</v>
      </c>
      <c r="I85" s="30">
        <v>99.3</v>
      </c>
      <c r="J85" s="30">
        <v>99.2</v>
      </c>
      <c r="K85" s="30">
        <v>98.6</v>
      </c>
      <c r="L85" s="30">
        <v>98.8</v>
      </c>
      <c r="M85" s="31">
        <v>98.6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4953</v>
      </c>
      <c r="H86" s="70">
        <v>4465</v>
      </c>
      <c r="I86" s="70">
        <v>2785</v>
      </c>
      <c r="J86" s="70">
        <v>2516</v>
      </c>
      <c r="K86" s="70">
        <v>3546</v>
      </c>
      <c r="L86" s="70">
        <v>5412</v>
      </c>
      <c r="M86" s="86">
        <v>6861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1.0493979623340537</v>
      </c>
      <c r="H87" s="81">
        <f t="shared" ref="H87:M87" si="13">H83/H$4</f>
        <v>0.95653176524847228</v>
      </c>
      <c r="I87" s="81">
        <f t="shared" si="13"/>
        <v>0.9010475973582327</v>
      </c>
      <c r="J87" s="81">
        <f t="shared" si="13"/>
        <v>0.85950821697763502</v>
      </c>
      <c r="K87" s="81">
        <f t="shared" si="13"/>
        <v>0.87024424612494133</v>
      </c>
      <c r="L87" s="81">
        <f t="shared" si="13"/>
        <v>1.0071270582452692</v>
      </c>
      <c r="M87" s="82">
        <f t="shared" si="13"/>
        <v>1.0696052241021075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2540</v>
      </c>
      <c r="H88" s="35">
        <v>2320</v>
      </c>
      <c r="I88" s="35">
        <v>2360</v>
      </c>
      <c r="J88" s="35">
        <v>2430</v>
      </c>
      <c r="K88" s="35">
        <v>2520</v>
      </c>
      <c r="L88" s="35">
        <v>2570</v>
      </c>
      <c r="M88" s="36">
        <v>2560</v>
      </c>
    </row>
    <row r="89" spans="1:13" x14ac:dyDescent="0.15">
      <c r="A89" s="5"/>
      <c r="B89" s="37" t="s">
        <v>130</v>
      </c>
      <c r="C89" s="38"/>
      <c r="D89" s="39"/>
      <c r="E89" s="40"/>
      <c r="F89" s="41" t="s">
        <v>10</v>
      </c>
      <c r="G89" s="42">
        <v>4787</v>
      </c>
      <c r="H89" s="43">
        <v>3935</v>
      </c>
      <c r="I89" s="43">
        <v>3482</v>
      </c>
      <c r="J89" s="43">
        <v>2880</v>
      </c>
      <c r="K89" s="43">
        <v>3204</v>
      </c>
      <c r="L89" s="43">
        <v>6113</v>
      </c>
      <c r="M89" s="44">
        <v>7329</v>
      </c>
    </row>
    <row r="90" spans="1:13" x14ac:dyDescent="0.15">
      <c r="A90" s="5"/>
      <c r="B90" s="45" t="s">
        <v>0</v>
      </c>
      <c r="C90" s="3">
        <v>45964</v>
      </c>
      <c r="F90" s="46" t="s">
        <v>2</v>
      </c>
      <c r="G90" s="47">
        <v>3.59</v>
      </c>
      <c r="H90" s="48">
        <v>3.58</v>
      </c>
      <c r="I90" s="48">
        <v>3.79</v>
      </c>
      <c r="J90" s="48">
        <v>3.92</v>
      </c>
      <c r="K90" s="48">
        <v>3.91</v>
      </c>
      <c r="L90" s="48">
        <v>3.54</v>
      </c>
      <c r="M90" s="49">
        <v>3.4</v>
      </c>
    </row>
    <row r="91" spans="1:13" x14ac:dyDescent="0.15">
      <c r="A91" s="5"/>
      <c r="B91" s="45" t="s">
        <v>1</v>
      </c>
      <c r="C91" s="50">
        <v>1680</v>
      </c>
      <c r="D91" s="4" t="s">
        <v>15</v>
      </c>
      <c r="E91" s="50">
        <v>1570</v>
      </c>
      <c r="F91" s="46" t="s">
        <v>3</v>
      </c>
      <c r="G91" s="47">
        <v>98.5</v>
      </c>
      <c r="H91" s="48">
        <v>98.4</v>
      </c>
      <c r="I91" s="48">
        <v>97.5</v>
      </c>
      <c r="J91" s="48">
        <v>97.3</v>
      </c>
      <c r="K91" s="48">
        <v>98.2</v>
      </c>
      <c r="L91" s="48">
        <v>97.1</v>
      </c>
      <c r="M91" s="49">
        <v>97.8</v>
      </c>
    </row>
    <row r="92" spans="1:13" x14ac:dyDescent="0.15">
      <c r="A92" s="5"/>
      <c r="B92" s="45"/>
      <c r="C92" s="50"/>
      <c r="E92" s="50"/>
      <c r="F92" s="55" t="s">
        <v>20</v>
      </c>
      <c r="G92" s="89">
        <v>2318</v>
      </c>
      <c r="H92" s="71">
        <v>2136</v>
      </c>
      <c r="I92" s="71">
        <v>2550</v>
      </c>
      <c r="J92" s="71">
        <v>2149</v>
      </c>
      <c r="K92" s="71">
        <v>1826</v>
      </c>
      <c r="L92" s="71">
        <v>4784</v>
      </c>
      <c r="M92" s="87">
        <v>4614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0.49264176186065656</v>
      </c>
      <c r="H93" s="84">
        <f t="shared" ref="H93:M93" si="14">H89/H$4</f>
        <v>0.4537069064914101</v>
      </c>
      <c r="I93" s="84">
        <f t="shared" si="14"/>
        <v>0.39649282623548165</v>
      </c>
      <c r="J93" s="84">
        <f t="shared" si="14"/>
        <v>0.35586309156060791</v>
      </c>
      <c r="K93" s="84">
        <f t="shared" si="14"/>
        <v>0.37623297322686705</v>
      </c>
      <c r="L93" s="84">
        <f t="shared" si="14"/>
        <v>0.50077824199229948</v>
      </c>
      <c r="M93" s="85">
        <f t="shared" si="14"/>
        <v>0.5438557435440784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1680</v>
      </c>
      <c r="H94" s="53">
        <v>1470</v>
      </c>
      <c r="I94" s="53">
        <v>1450</v>
      </c>
      <c r="J94" s="53">
        <v>1400</v>
      </c>
      <c r="K94" s="53">
        <v>1490</v>
      </c>
      <c r="L94" s="53">
        <v>1570</v>
      </c>
      <c r="M94" s="54">
        <v>1570</v>
      </c>
    </row>
    <row r="95" spans="1:13" x14ac:dyDescent="0.15">
      <c r="A95" s="5"/>
      <c r="B95" s="16" t="s">
        <v>126</v>
      </c>
      <c r="C95" s="17"/>
      <c r="D95" s="18"/>
      <c r="E95" s="19"/>
      <c r="F95" s="20" t="s">
        <v>10</v>
      </c>
      <c r="G95" s="21">
        <v>11615</v>
      </c>
      <c r="H95" s="22">
        <v>10595</v>
      </c>
      <c r="I95" s="22">
        <v>10298</v>
      </c>
      <c r="J95" s="22">
        <v>9528</v>
      </c>
      <c r="K95" s="22">
        <v>10350</v>
      </c>
      <c r="L95" s="22">
        <v>13929</v>
      </c>
      <c r="M95" s="23">
        <v>14346</v>
      </c>
    </row>
    <row r="96" spans="1:13" x14ac:dyDescent="0.15">
      <c r="A96" s="5"/>
      <c r="B96" s="24" t="s">
        <v>0</v>
      </c>
      <c r="C96" s="25">
        <v>45950</v>
      </c>
      <c r="D96" s="26"/>
      <c r="E96" s="27"/>
      <c r="F96" s="28" t="s">
        <v>2</v>
      </c>
      <c r="G96" s="29">
        <v>2.38</v>
      </c>
      <c r="H96" s="30">
        <v>2.46</v>
      </c>
      <c r="I96" s="30">
        <v>2.46</v>
      </c>
      <c r="J96" s="30">
        <v>2.5</v>
      </c>
      <c r="K96" s="30">
        <v>2.4700000000000002</v>
      </c>
      <c r="L96" s="30">
        <v>2.13</v>
      </c>
      <c r="M96" s="31">
        <v>2.0499999999999998</v>
      </c>
    </row>
    <row r="97" spans="1:13" x14ac:dyDescent="0.15">
      <c r="A97" s="5"/>
      <c r="B97" s="24" t="s">
        <v>1</v>
      </c>
      <c r="C97" s="32">
        <v>1690</v>
      </c>
      <c r="D97" s="26" t="s">
        <v>15</v>
      </c>
      <c r="E97" s="32">
        <v>1750</v>
      </c>
      <c r="F97" s="28" t="s">
        <v>3</v>
      </c>
      <c r="G97" s="29">
        <v>99.5</v>
      </c>
      <c r="H97" s="30">
        <v>99.6</v>
      </c>
      <c r="I97" s="30">
        <v>99.2</v>
      </c>
      <c r="J97" s="30">
        <v>99.7</v>
      </c>
      <c r="K97" s="30">
        <v>99.5</v>
      </c>
      <c r="L97" s="30">
        <v>99.6</v>
      </c>
      <c r="M97" s="31">
        <v>100.2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2768</v>
      </c>
      <c r="H98" s="70">
        <v>2363</v>
      </c>
      <c r="I98" s="70">
        <v>3131</v>
      </c>
      <c r="J98" s="70">
        <v>1801</v>
      </c>
      <c r="K98" s="70">
        <v>2318</v>
      </c>
      <c r="L98" s="70">
        <v>2593</v>
      </c>
      <c r="M98" s="86">
        <v>1225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1.1953277760625707</v>
      </c>
      <c r="H99" s="81">
        <f t="shared" ref="H99:M99" si="15">H95/H$4</f>
        <v>1.2216072869825896</v>
      </c>
      <c r="I99" s="81">
        <f t="shared" si="15"/>
        <v>1.1726258255522659</v>
      </c>
      <c r="J99" s="81">
        <f t="shared" si="15"/>
        <v>1.1773137279130113</v>
      </c>
      <c r="K99" s="81">
        <f t="shared" si="15"/>
        <v>1.2153593236261155</v>
      </c>
      <c r="L99" s="81">
        <f t="shared" si="15"/>
        <v>1.1410666011304988</v>
      </c>
      <c r="M99" s="82">
        <f t="shared" si="15"/>
        <v>1.064559216384684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1690</v>
      </c>
      <c r="H100" s="35">
        <v>1570</v>
      </c>
      <c r="I100" s="35">
        <v>1610</v>
      </c>
      <c r="J100" s="35">
        <v>1650</v>
      </c>
      <c r="K100" s="35">
        <v>1710</v>
      </c>
      <c r="L100" s="35">
        <v>1730</v>
      </c>
      <c r="M100" s="36">
        <v>1750</v>
      </c>
    </row>
    <row r="101" spans="1:13" x14ac:dyDescent="0.15">
      <c r="A101" s="5"/>
      <c r="B101" s="37" t="s">
        <v>121</v>
      </c>
      <c r="C101" s="38"/>
      <c r="D101" s="39"/>
      <c r="E101" s="40"/>
      <c r="F101" s="41" t="s">
        <v>10</v>
      </c>
      <c r="G101" s="42">
        <v>9942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45936</v>
      </c>
      <c r="F102" s="46" t="s">
        <v>2</v>
      </c>
      <c r="G102" s="47">
        <v>3.6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10310</v>
      </c>
      <c r="D103" s="4" t="s">
        <v>15</v>
      </c>
      <c r="E103" s="50"/>
      <c r="F103" s="46" t="s">
        <v>3</v>
      </c>
      <c r="G103" s="47">
        <v>98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6169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1.0231552948440876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10310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122</v>
      </c>
      <c r="C107" s="17"/>
      <c r="D107" s="18"/>
      <c r="E107" s="19"/>
      <c r="F107" s="20" t="s">
        <v>10</v>
      </c>
      <c r="G107" s="21">
        <v>8662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45936</v>
      </c>
      <c r="D108" s="26"/>
      <c r="E108" s="27"/>
      <c r="F108" s="28" t="s">
        <v>2</v>
      </c>
      <c r="G108" s="29">
        <v>4.37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4830</v>
      </c>
      <c r="D109" s="26" t="s">
        <v>15</v>
      </c>
      <c r="E109" s="32"/>
      <c r="F109" s="28" t="s">
        <v>3</v>
      </c>
      <c r="G109" s="29">
        <v>99.5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3192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0.89142739528661108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4830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123</v>
      </c>
      <c r="C113" s="38"/>
      <c r="D113" s="39"/>
      <c r="E113" s="40"/>
      <c r="F113" s="41" t="s">
        <v>10</v>
      </c>
      <c r="G113" s="42">
        <v>1290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45936</v>
      </c>
      <c r="F114" s="46" t="s">
        <v>2</v>
      </c>
      <c r="G114" s="47">
        <v>4.17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340</v>
      </c>
      <c r="D115" s="4" t="s">
        <v>15</v>
      </c>
      <c r="E115" s="50"/>
      <c r="F115" s="46" t="s">
        <v>3</v>
      </c>
      <c r="G115" s="47">
        <v>97.7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60">
        <v>926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0.13275702377276938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340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116</v>
      </c>
      <c r="C119" s="17"/>
      <c r="D119" s="18"/>
      <c r="E119" s="19"/>
      <c r="F119" s="20" t="s">
        <v>10</v>
      </c>
      <c r="G119" s="21">
        <v>9662</v>
      </c>
      <c r="H119" s="22">
        <v>8880</v>
      </c>
      <c r="I119" s="22">
        <v>8868</v>
      </c>
      <c r="J119" s="22">
        <v>8124</v>
      </c>
      <c r="K119" s="22">
        <v>8346</v>
      </c>
      <c r="L119" s="22">
        <v>11719</v>
      </c>
      <c r="M119" s="23">
        <v>13014</v>
      </c>
    </row>
    <row r="120" spans="1:13" x14ac:dyDescent="0.15">
      <c r="A120" s="5"/>
      <c r="B120" s="24" t="s">
        <v>0</v>
      </c>
      <c r="C120" s="25">
        <v>45908</v>
      </c>
      <c r="D120" s="26"/>
      <c r="E120" s="27"/>
      <c r="F120" s="28" t="s">
        <v>2</v>
      </c>
      <c r="G120" s="29">
        <v>2.34</v>
      </c>
      <c r="H120" s="30">
        <v>2.36</v>
      </c>
      <c r="I120" s="30">
        <v>2.33</v>
      </c>
      <c r="J120" s="30">
        <v>2.34</v>
      </c>
      <c r="K120" s="30">
        <v>2.37</v>
      </c>
      <c r="L120" s="30">
        <v>2.13</v>
      </c>
      <c r="M120" s="31">
        <v>1.99</v>
      </c>
    </row>
    <row r="121" spans="1:13" x14ac:dyDescent="0.15">
      <c r="A121" s="5"/>
      <c r="B121" s="24" t="s">
        <v>1</v>
      </c>
      <c r="C121" s="32">
        <v>2700</v>
      </c>
      <c r="D121" s="26" t="s">
        <v>15</v>
      </c>
      <c r="E121" s="32">
        <v>2900</v>
      </c>
      <c r="F121" s="28" t="s">
        <v>3</v>
      </c>
      <c r="G121" s="29">
        <v>98.4</v>
      </c>
      <c r="H121" s="30">
        <v>98.6</v>
      </c>
      <c r="I121" s="30">
        <v>98.9</v>
      </c>
      <c r="J121" s="30">
        <v>99.2</v>
      </c>
      <c r="K121" s="30">
        <v>99.2</v>
      </c>
      <c r="L121" s="30">
        <v>98.7</v>
      </c>
      <c r="M121" s="31">
        <v>99.4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4383</v>
      </c>
      <c r="H122" s="70">
        <v>3706</v>
      </c>
      <c r="I122" s="70">
        <v>3136</v>
      </c>
      <c r="J122" s="70">
        <v>2450</v>
      </c>
      <c r="K122" s="70">
        <v>2555</v>
      </c>
      <c r="L122" s="70">
        <v>4416</v>
      </c>
      <c r="M122" s="86">
        <v>3185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0.99433981681588968</v>
      </c>
      <c r="H123" s="81">
        <f t="shared" ref="H123:M123" si="19">H119/H$4</f>
        <v>1.0238671739882395</v>
      </c>
      <c r="I123" s="81">
        <f t="shared" si="19"/>
        <v>1.0097927579139148</v>
      </c>
      <c r="J123" s="81">
        <f t="shared" si="19"/>
        <v>1.0038304707772148</v>
      </c>
      <c r="K123" s="81">
        <f t="shared" si="19"/>
        <v>0.98003757632691402</v>
      </c>
      <c r="L123" s="81">
        <f t="shared" si="19"/>
        <v>0.96002293765872038</v>
      </c>
      <c r="M123" s="82">
        <f t="shared" si="19"/>
        <v>0.96571682991985752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2700</v>
      </c>
      <c r="H124" s="35">
        <v>2550</v>
      </c>
      <c r="I124" s="35">
        <v>2660</v>
      </c>
      <c r="J124" s="35">
        <v>2740</v>
      </c>
      <c r="K124" s="35">
        <v>2880</v>
      </c>
      <c r="L124" s="35">
        <v>2920</v>
      </c>
      <c r="M124" s="36">
        <v>2900</v>
      </c>
    </row>
    <row r="125" spans="1:13" x14ac:dyDescent="0.15">
      <c r="A125" s="5"/>
      <c r="B125" s="37" t="s">
        <v>110</v>
      </c>
      <c r="C125" s="38"/>
      <c r="D125" s="39"/>
      <c r="E125" s="40"/>
      <c r="F125" s="41" t="s">
        <v>10</v>
      </c>
      <c r="G125" s="42">
        <v>11597</v>
      </c>
      <c r="H125" s="43">
        <v>9857</v>
      </c>
      <c r="I125" s="43">
        <v>9436</v>
      </c>
      <c r="J125" s="43">
        <v>8063</v>
      </c>
      <c r="K125" s="43">
        <v>8635</v>
      </c>
      <c r="L125" s="43">
        <v>14064</v>
      </c>
      <c r="M125" s="44">
        <v>15895</v>
      </c>
    </row>
    <row r="126" spans="1:13" x14ac:dyDescent="0.15">
      <c r="A126" s="5"/>
      <c r="B126" s="45" t="s">
        <v>0</v>
      </c>
      <c r="C126" s="3">
        <v>45873</v>
      </c>
      <c r="F126" s="46" t="s">
        <v>2</v>
      </c>
      <c r="G126" s="47">
        <v>3.78</v>
      </c>
      <c r="H126" s="48">
        <v>3.89</v>
      </c>
      <c r="I126" s="48">
        <v>3.76</v>
      </c>
      <c r="J126" s="48">
        <v>3.89</v>
      </c>
      <c r="K126" s="48">
        <v>3.85</v>
      </c>
      <c r="L126" s="48">
        <v>3.62</v>
      </c>
      <c r="M126" s="49">
        <v>3.46</v>
      </c>
    </row>
    <row r="127" spans="1:13" x14ac:dyDescent="0.15">
      <c r="A127" s="5"/>
      <c r="B127" s="45" t="s">
        <v>1</v>
      </c>
      <c r="C127" s="50">
        <v>3240</v>
      </c>
      <c r="D127" s="4" t="s">
        <v>15</v>
      </c>
      <c r="E127" s="50">
        <v>3300</v>
      </c>
      <c r="F127" s="46" t="s">
        <v>3</v>
      </c>
      <c r="G127" s="47">
        <v>99</v>
      </c>
      <c r="H127" s="48">
        <v>98.2</v>
      </c>
      <c r="I127" s="48">
        <v>100.3</v>
      </c>
      <c r="J127" s="48">
        <v>98.8</v>
      </c>
      <c r="K127" s="48">
        <v>99.8</v>
      </c>
      <c r="L127" s="48">
        <v>99.1</v>
      </c>
      <c r="M127" s="49">
        <v>99.5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5115</v>
      </c>
      <c r="H128" s="71">
        <v>5929</v>
      </c>
      <c r="I128" s="71">
        <v>1686</v>
      </c>
      <c r="J128" s="71">
        <v>3872</v>
      </c>
      <c r="K128" s="71">
        <v>2348</v>
      </c>
      <c r="L128" s="71">
        <v>5638</v>
      </c>
      <c r="M128" s="87">
        <v>5061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1.1934753524750437</v>
      </c>
      <c r="H129" s="84">
        <f t="shared" ref="H129:M129" si="20">H125/H$4</f>
        <v>1.1365156231984319</v>
      </c>
      <c r="I129" s="84">
        <f t="shared" si="20"/>
        <v>1.0744705078569803</v>
      </c>
      <c r="J129" s="84">
        <f t="shared" si="20"/>
        <v>0.99629309279624367</v>
      </c>
      <c r="K129" s="84">
        <f t="shared" si="20"/>
        <v>1.0139736965711601</v>
      </c>
      <c r="L129" s="84">
        <f t="shared" si="20"/>
        <v>1.1521258294421233</v>
      </c>
      <c r="M129" s="85">
        <f t="shared" si="20"/>
        <v>1.1795043039477591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3240</v>
      </c>
      <c r="H130" s="53">
        <v>2960</v>
      </c>
      <c r="I130" s="53">
        <v>3040</v>
      </c>
      <c r="J130" s="53">
        <v>3110</v>
      </c>
      <c r="K130" s="53">
        <v>3250</v>
      </c>
      <c r="L130" s="53">
        <v>3300</v>
      </c>
      <c r="M130" s="54">
        <v>3300</v>
      </c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14993</v>
      </c>
      <c r="H131" s="22">
        <v>12565</v>
      </c>
      <c r="I131" s="22">
        <v>12890</v>
      </c>
      <c r="J131" s="22">
        <v>12195</v>
      </c>
      <c r="K131" s="22">
        <v>12885</v>
      </c>
      <c r="L131" s="22">
        <v>16400</v>
      </c>
      <c r="M131" s="23">
        <v>17593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1.7</v>
      </c>
      <c r="H132" s="30">
        <v>1.82</v>
      </c>
      <c r="I132" s="30">
        <v>1.78</v>
      </c>
      <c r="J132" s="30">
        <v>1.8</v>
      </c>
      <c r="K132" s="30">
        <v>1.81</v>
      </c>
      <c r="L132" s="30">
        <v>1.68</v>
      </c>
      <c r="M132" s="31">
        <v>1.58</v>
      </c>
    </row>
    <row r="133" spans="1:13" x14ac:dyDescent="0.15">
      <c r="A133" s="5"/>
      <c r="B133" s="24" t="s">
        <v>1</v>
      </c>
      <c r="C133" s="32">
        <v>31530</v>
      </c>
      <c r="D133" s="26" t="s">
        <v>15</v>
      </c>
      <c r="E133" s="32">
        <v>32970</v>
      </c>
      <c r="F133" s="28" t="s">
        <v>3</v>
      </c>
      <c r="G133" s="29">
        <v>99.7</v>
      </c>
      <c r="H133" s="30">
        <v>99.3</v>
      </c>
      <c r="I133" s="30">
        <v>99.6</v>
      </c>
      <c r="J133" s="30">
        <v>99.6</v>
      </c>
      <c r="K133" s="30">
        <v>99.6</v>
      </c>
      <c r="L133" s="30">
        <v>99.5</v>
      </c>
      <c r="M133" s="31">
        <v>99.8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2616</v>
      </c>
      <c r="H134" s="70">
        <v>3104</v>
      </c>
      <c r="I134" s="70">
        <v>2380</v>
      </c>
      <c r="J134" s="70">
        <v>2419</v>
      </c>
      <c r="K134" s="70">
        <v>2491</v>
      </c>
      <c r="L134" s="70">
        <v>3453</v>
      </c>
      <c r="M134" s="86">
        <v>2502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1.5429659359884738</v>
      </c>
      <c r="H135" s="81">
        <f t="shared" ref="H135:M135" si="21">H131/H$4</f>
        <v>1.4487489911218725</v>
      </c>
      <c r="I135" s="81">
        <f t="shared" si="21"/>
        <v>1.4677749943065361</v>
      </c>
      <c r="J135" s="81">
        <f t="shared" si="21"/>
        <v>1.5068577783269492</v>
      </c>
      <c r="K135" s="81">
        <f t="shared" si="21"/>
        <v>1.513034288398309</v>
      </c>
      <c r="L135" s="81">
        <f t="shared" si="21"/>
        <v>1.3434914393380848</v>
      </c>
      <c r="M135" s="82">
        <f t="shared" si="21"/>
        <v>1.3055060848916593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31530</v>
      </c>
      <c r="H136" s="35">
        <v>29530</v>
      </c>
      <c r="I136" s="35">
        <v>30230</v>
      </c>
      <c r="J136" s="35">
        <v>31330</v>
      </c>
      <c r="K136" s="35">
        <v>32780</v>
      </c>
      <c r="L136" s="35">
        <v>32960</v>
      </c>
      <c r="M136" s="36">
        <v>32970</v>
      </c>
    </row>
    <row r="137" spans="1:13" x14ac:dyDescent="0.15">
      <c r="A137" s="5"/>
      <c r="B137" s="37" t="s">
        <v>113</v>
      </c>
      <c r="C137" s="38"/>
      <c r="D137" s="39"/>
      <c r="E137" s="40"/>
      <c r="F137" s="41" t="s">
        <v>10</v>
      </c>
      <c r="G137" s="42">
        <v>11641</v>
      </c>
      <c r="H137" s="43">
        <v>9721</v>
      </c>
      <c r="I137" s="43">
        <v>9730</v>
      </c>
      <c r="J137" s="43">
        <v>9040</v>
      </c>
      <c r="K137" s="43">
        <v>9710</v>
      </c>
      <c r="L137" s="43">
        <v>13119</v>
      </c>
      <c r="M137" s="44">
        <v>14357</v>
      </c>
    </row>
    <row r="138" spans="1:13" x14ac:dyDescent="0.15">
      <c r="A138" s="5"/>
      <c r="B138" s="45" t="s">
        <v>0</v>
      </c>
      <c r="C138" s="3">
        <v>45901</v>
      </c>
      <c r="F138" s="46" t="s">
        <v>2</v>
      </c>
      <c r="G138" s="47">
        <v>1.88</v>
      </c>
      <c r="H138" s="48">
        <v>1.95</v>
      </c>
      <c r="I138" s="48">
        <v>1.93</v>
      </c>
      <c r="J138" s="48">
        <v>1.95</v>
      </c>
      <c r="K138" s="48">
        <v>1.95</v>
      </c>
      <c r="L138" s="48">
        <v>1.82</v>
      </c>
      <c r="M138" s="49">
        <v>1.74</v>
      </c>
    </row>
    <row r="139" spans="1:13" x14ac:dyDescent="0.15">
      <c r="A139" s="5"/>
      <c r="B139" s="45" t="s">
        <v>1</v>
      </c>
      <c r="C139" s="50">
        <v>27820</v>
      </c>
      <c r="D139" s="4" t="s">
        <v>15</v>
      </c>
      <c r="E139" s="50">
        <v>30270</v>
      </c>
      <c r="F139" s="46" t="s">
        <v>3</v>
      </c>
      <c r="G139" s="47">
        <v>99.4</v>
      </c>
      <c r="H139" s="48">
        <v>99.4</v>
      </c>
      <c r="I139" s="48">
        <v>99.6</v>
      </c>
      <c r="J139" s="48">
        <v>99.6</v>
      </c>
      <c r="K139" s="48">
        <v>99.7</v>
      </c>
      <c r="L139" s="48">
        <v>99.5</v>
      </c>
      <c r="M139" s="49">
        <v>99.6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2747</v>
      </c>
      <c r="H140" s="71">
        <v>2313</v>
      </c>
      <c r="I140" s="71">
        <v>1991</v>
      </c>
      <c r="J140" s="71">
        <v>1875</v>
      </c>
      <c r="K140" s="71">
        <v>1862</v>
      </c>
      <c r="L140" s="71">
        <v>2972</v>
      </c>
      <c r="M140" s="87">
        <v>2832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1.1980034990223321</v>
      </c>
      <c r="H141" s="84">
        <f t="shared" ref="H141:M141" si="22">H137/H$4</f>
        <v>1.1208347745878011</v>
      </c>
      <c r="I141" s="84">
        <f t="shared" si="22"/>
        <v>1.1079480756092006</v>
      </c>
      <c r="J141" s="84">
        <f t="shared" si="22"/>
        <v>1.1170147040652416</v>
      </c>
      <c r="K141" s="84">
        <f t="shared" si="22"/>
        <v>1.1402066697980273</v>
      </c>
      <c r="L141" s="84">
        <f t="shared" si="22"/>
        <v>1.0747112312607521</v>
      </c>
      <c r="M141" s="85">
        <f t="shared" si="22"/>
        <v>1.0653754823389729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27820</v>
      </c>
      <c r="H142" s="53">
        <v>26640</v>
      </c>
      <c r="I142" s="53">
        <v>27370</v>
      </c>
      <c r="J142" s="53">
        <v>28720</v>
      </c>
      <c r="K142" s="53">
        <v>30090</v>
      </c>
      <c r="L142" s="53">
        <v>30300</v>
      </c>
      <c r="M142" s="54">
        <v>30270</v>
      </c>
    </row>
    <row r="143" spans="1:13" x14ac:dyDescent="0.15">
      <c r="A143" s="5"/>
      <c r="B143" s="16" t="s">
        <v>27</v>
      </c>
      <c r="C143" s="17"/>
      <c r="D143" s="18"/>
      <c r="E143" s="19"/>
      <c r="F143" s="20" t="s">
        <v>10</v>
      </c>
      <c r="G143" s="21">
        <v>7936</v>
      </c>
      <c r="H143" s="22">
        <v>6845</v>
      </c>
      <c r="I143" s="22">
        <v>7428</v>
      </c>
      <c r="J143" s="22">
        <v>5791</v>
      </c>
      <c r="K143" s="22">
        <v>5813</v>
      </c>
      <c r="L143" s="22">
        <v>10029</v>
      </c>
      <c r="M143" s="23">
        <v>12107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3.31</v>
      </c>
      <c r="H144" s="30">
        <v>3.28</v>
      </c>
      <c r="I144" s="30">
        <v>3.02</v>
      </c>
      <c r="J144" s="30">
        <v>3.19</v>
      </c>
      <c r="K144" s="30">
        <v>3.31</v>
      </c>
      <c r="L144" s="30">
        <v>3.1</v>
      </c>
      <c r="M144" s="31">
        <v>2.97</v>
      </c>
    </row>
    <row r="145" spans="1:13" x14ac:dyDescent="0.15">
      <c r="A145" s="5"/>
      <c r="B145" s="24" t="s">
        <v>1</v>
      </c>
      <c r="C145" s="32">
        <v>25720</v>
      </c>
      <c r="D145" s="26" t="s">
        <v>15</v>
      </c>
      <c r="E145" s="32">
        <v>24220</v>
      </c>
      <c r="F145" s="28" t="s">
        <v>3</v>
      </c>
      <c r="G145" s="29">
        <v>99.7</v>
      </c>
      <c r="H145" s="30">
        <v>100.2</v>
      </c>
      <c r="I145" s="30">
        <v>101.6</v>
      </c>
      <c r="J145" s="30">
        <v>100.9</v>
      </c>
      <c r="K145" s="30">
        <v>100.3</v>
      </c>
      <c r="L145" s="30">
        <v>100</v>
      </c>
      <c r="M145" s="31">
        <v>100.2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2073</v>
      </c>
      <c r="H146" s="70">
        <v>1025</v>
      </c>
      <c r="I146" s="70">
        <v>-1048</v>
      </c>
      <c r="J146" s="58">
        <v>89</v>
      </c>
      <c r="K146" s="58">
        <v>817</v>
      </c>
      <c r="L146" s="70">
        <v>1771</v>
      </c>
      <c r="M146" s="86">
        <v>1642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0.81671297725635483</v>
      </c>
      <c r="H147" s="81">
        <f t="shared" ref="H147:M147" si="23">H143/H$4</f>
        <v>0.78923094661593451</v>
      </c>
      <c r="I147" s="81">
        <f t="shared" si="23"/>
        <v>0.84582099749487594</v>
      </c>
      <c r="J147" s="81">
        <f t="shared" si="23"/>
        <v>0.71555665389843071</v>
      </c>
      <c r="K147" s="81">
        <f t="shared" si="23"/>
        <v>0.68259746359793327</v>
      </c>
      <c r="L147" s="81">
        <f t="shared" si="23"/>
        <v>0.82157778323912511</v>
      </c>
      <c r="M147" s="82">
        <f t="shared" si="23"/>
        <v>0.89841199168892849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25720</v>
      </c>
      <c r="H148" s="35">
        <v>22790</v>
      </c>
      <c r="I148" s="35">
        <v>22760</v>
      </c>
      <c r="J148" s="35">
        <v>23130</v>
      </c>
      <c r="K148" s="35">
        <v>24080</v>
      </c>
      <c r="L148" s="35">
        <v>24200</v>
      </c>
      <c r="M148" s="36">
        <v>24220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10492</v>
      </c>
      <c r="H149" s="43">
        <v>8896</v>
      </c>
      <c r="I149" s="43">
        <v>8690</v>
      </c>
      <c r="J149" s="43">
        <v>8112</v>
      </c>
      <c r="K149" s="43">
        <v>8000</v>
      </c>
      <c r="L149" s="43">
        <v>12554</v>
      </c>
      <c r="M149" s="44">
        <v>14702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3.23</v>
      </c>
      <c r="H150" s="48">
        <v>3.27</v>
      </c>
      <c r="I150" s="48">
        <v>3.21</v>
      </c>
      <c r="J150" s="48">
        <v>3.17</v>
      </c>
      <c r="K150" s="48">
        <v>3.27</v>
      </c>
      <c r="L150" s="48">
        <v>3.03</v>
      </c>
      <c r="M150" s="49">
        <v>2.87</v>
      </c>
    </row>
    <row r="151" spans="1:13" x14ac:dyDescent="0.15">
      <c r="A151" s="5"/>
      <c r="B151" s="45" t="s">
        <v>1</v>
      </c>
      <c r="C151" s="50">
        <v>17780</v>
      </c>
      <c r="D151" s="4" t="s">
        <v>15</v>
      </c>
      <c r="E151" s="50">
        <v>18290</v>
      </c>
      <c r="F151" s="46" t="s">
        <v>3</v>
      </c>
      <c r="G151" s="47">
        <v>99.7</v>
      </c>
      <c r="H151" s="48">
        <v>100.3</v>
      </c>
      <c r="I151" s="48">
        <v>100.5</v>
      </c>
      <c r="J151" s="48">
        <v>100.9</v>
      </c>
      <c r="K151" s="48">
        <v>100.4</v>
      </c>
      <c r="L151" s="48">
        <v>99.9</v>
      </c>
      <c r="M151" s="49">
        <v>100.1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2647</v>
      </c>
      <c r="H152" s="71">
        <v>1187</v>
      </c>
      <c r="I152" s="61">
        <v>813</v>
      </c>
      <c r="J152" s="61">
        <v>19</v>
      </c>
      <c r="K152" s="61">
        <v>901</v>
      </c>
      <c r="L152" s="71">
        <v>2456</v>
      </c>
      <c r="M152" s="87">
        <v>2354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1.0797571266851909</v>
      </c>
      <c r="H153" s="84">
        <f t="shared" ref="H153:M153" si="24">H149/H$4</f>
        <v>1.025711979707137</v>
      </c>
      <c r="I153" s="84">
        <f t="shared" si="24"/>
        <v>0.98952402641767256</v>
      </c>
      <c r="J153" s="84">
        <f t="shared" si="24"/>
        <v>1.0023477078957124</v>
      </c>
      <c r="K153" s="84">
        <f t="shared" si="24"/>
        <v>0.93940817285110378</v>
      </c>
      <c r="L153" s="84">
        <f t="shared" si="24"/>
        <v>1.0284263127713607</v>
      </c>
      <c r="M153" s="85">
        <f t="shared" si="24"/>
        <v>1.0909765509053131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17780</v>
      </c>
      <c r="H154" s="53">
        <v>16470</v>
      </c>
      <c r="I154" s="53">
        <v>16940</v>
      </c>
      <c r="J154" s="53">
        <v>17510</v>
      </c>
      <c r="K154" s="53">
        <v>18230</v>
      </c>
      <c r="L154" s="53">
        <v>18300</v>
      </c>
      <c r="M154" s="54">
        <v>18290</v>
      </c>
    </row>
    <row r="155" spans="1:13" x14ac:dyDescent="0.15">
      <c r="A155" s="5"/>
      <c r="B155" s="16" t="s">
        <v>62</v>
      </c>
      <c r="C155" s="17"/>
      <c r="D155" s="18"/>
      <c r="E155" s="19"/>
      <c r="F155" s="20" t="s">
        <v>10</v>
      </c>
      <c r="G155" s="21">
        <v>15970</v>
      </c>
      <c r="H155" s="22">
        <v>13570</v>
      </c>
      <c r="I155" s="22">
        <v>13420</v>
      </c>
      <c r="J155" s="22">
        <v>11564</v>
      </c>
      <c r="K155" s="22">
        <v>12229</v>
      </c>
      <c r="L155" s="22">
        <v>17543</v>
      </c>
      <c r="M155" s="23">
        <v>19288</v>
      </c>
    </row>
    <row r="156" spans="1:13" x14ac:dyDescent="0.15">
      <c r="A156" s="5"/>
      <c r="B156" s="24" t="s">
        <v>0</v>
      </c>
      <c r="C156" s="25">
        <v>45691</v>
      </c>
      <c r="D156" s="26"/>
      <c r="E156" s="27"/>
      <c r="F156" s="28" t="s">
        <v>2</v>
      </c>
      <c r="G156" s="29">
        <v>3.9</v>
      </c>
      <c r="H156" s="30">
        <v>4</v>
      </c>
      <c r="I156" s="30">
        <v>3.86</v>
      </c>
      <c r="J156" s="30">
        <v>3.95</v>
      </c>
      <c r="K156" s="30">
        <v>3.92</v>
      </c>
      <c r="L156" s="30">
        <v>3.68</v>
      </c>
      <c r="M156" s="31">
        <v>3.43</v>
      </c>
    </row>
    <row r="157" spans="1:13" x14ac:dyDescent="0.15">
      <c r="A157" s="5"/>
      <c r="B157" s="24" t="s">
        <v>1</v>
      </c>
      <c r="C157" s="32">
        <v>15070</v>
      </c>
      <c r="D157" s="26" t="s">
        <v>15</v>
      </c>
      <c r="E157" s="32">
        <v>15630</v>
      </c>
      <c r="F157" s="28" t="s">
        <v>3</v>
      </c>
      <c r="G157" s="29">
        <v>98.8</v>
      </c>
      <c r="H157" s="30">
        <v>99</v>
      </c>
      <c r="I157" s="30">
        <v>99.6</v>
      </c>
      <c r="J157" s="30">
        <v>99.5</v>
      </c>
      <c r="K157" s="30">
        <v>99.5</v>
      </c>
      <c r="L157" s="30">
        <v>99.6</v>
      </c>
      <c r="M157" s="31">
        <v>100.5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7774</v>
      </c>
      <c r="H158" s="70">
        <v>6043</v>
      </c>
      <c r="I158" s="70">
        <v>4301</v>
      </c>
      <c r="J158" s="70">
        <v>3938</v>
      </c>
      <c r="K158" s="70">
        <v>3980</v>
      </c>
      <c r="L158" s="70">
        <v>5367</v>
      </c>
      <c r="M158" s="86">
        <v>2093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1.6435113718225789</v>
      </c>
      <c r="H159" s="81">
        <f t="shared" ref="H159:M159" si="25">H155/H$4</f>
        <v>1.564625850340136</v>
      </c>
      <c r="I159" s="81">
        <f t="shared" si="25"/>
        <v>1.5281257116829878</v>
      </c>
      <c r="J159" s="81">
        <f t="shared" si="25"/>
        <v>1.4288891634746077</v>
      </c>
      <c r="K159" s="81">
        <f t="shared" si="25"/>
        <v>1.4360028182245186</v>
      </c>
      <c r="L159" s="81">
        <f t="shared" si="25"/>
        <v>1.437126239043172</v>
      </c>
      <c r="M159" s="82">
        <f t="shared" si="25"/>
        <v>1.431285247848026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15070</v>
      </c>
      <c r="H160" s="35">
        <v>14060</v>
      </c>
      <c r="I160" s="35">
        <v>14610</v>
      </c>
      <c r="J160" s="35">
        <v>15100</v>
      </c>
      <c r="K160" s="35">
        <v>15600</v>
      </c>
      <c r="L160" s="35">
        <v>15660</v>
      </c>
      <c r="M160" s="36">
        <v>15630</v>
      </c>
    </row>
    <row r="161" spans="1:13" x14ac:dyDescent="0.15">
      <c r="A161" s="5"/>
      <c r="B161" s="37" t="s">
        <v>32</v>
      </c>
      <c r="C161" s="38"/>
      <c r="D161" s="39"/>
      <c r="E161" s="40"/>
      <c r="F161" s="41" t="s">
        <v>10</v>
      </c>
      <c r="G161" s="42">
        <v>10016</v>
      </c>
      <c r="H161" s="43">
        <v>8896</v>
      </c>
      <c r="I161" s="43">
        <v>8515</v>
      </c>
      <c r="J161" s="43">
        <v>7817</v>
      </c>
      <c r="K161" s="43">
        <v>8108</v>
      </c>
      <c r="L161" s="43">
        <v>11799</v>
      </c>
      <c r="M161" s="44">
        <v>12989</v>
      </c>
    </row>
    <row r="162" spans="1:13" x14ac:dyDescent="0.15">
      <c r="A162" s="5"/>
      <c r="B162" s="45" t="s">
        <v>0</v>
      </c>
      <c r="C162" s="3">
        <v>45474</v>
      </c>
      <c r="F162" s="46" t="s">
        <v>2</v>
      </c>
      <c r="G162" s="47">
        <v>3.86</v>
      </c>
      <c r="H162" s="48">
        <v>3.94</v>
      </c>
      <c r="I162" s="48">
        <v>3.89</v>
      </c>
      <c r="J162" s="48">
        <v>3.86</v>
      </c>
      <c r="K162" s="48">
        <v>3.93</v>
      </c>
      <c r="L162" s="48">
        <v>3.75</v>
      </c>
      <c r="M162" s="49">
        <v>3.68</v>
      </c>
    </row>
    <row r="163" spans="1:13" x14ac:dyDescent="0.15">
      <c r="A163" s="5"/>
      <c r="B163" s="45" t="s">
        <v>1</v>
      </c>
      <c r="C163" s="50">
        <v>7670</v>
      </c>
      <c r="D163" s="4" t="s">
        <v>15</v>
      </c>
      <c r="E163" s="50">
        <v>7870</v>
      </c>
      <c r="F163" s="46" t="s">
        <v>3</v>
      </c>
      <c r="G163" s="47">
        <v>98</v>
      </c>
      <c r="H163" s="48">
        <v>98.4</v>
      </c>
      <c r="I163" s="48">
        <v>98.3</v>
      </c>
      <c r="J163" s="48">
        <v>98.5</v>
      </c>
      <c r="K163" s="48">
        <v>98.2</v>
      </c>
      <c r="L163" s="48">
        <v>98.7</v>
      </c>
      <c r="M163" s="49">
        <v>98.4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6245</v>
      </c>
      <c r="H164" s="71">
        <v>4944</v>
      </c>
      <c r="I164" s="71">
        <v>4759</v>
      </c>
      <c r="J164" s="71">
        <v>4129</v>
      </c>
      <c r="K164" s="71">
        <v>4782</v>
      </c>
      <c r="L164" s="71">
        <v>5772</v>
      </c>
      <c r="M164" s="87">
        <v>7092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1.0307708140372542</v>
      </c>
      <c r="H165" s="84">
        <f t="shared" ref="H165:M165" si="26">H161/H$4</f>
        <v>1.025711979707137</v>
      </c>
      <c r="I165" s="84">
        <f t="shared" si="26"/>
        <v>0.96959690275563648</v>
      </c>
      <c r="J165" s="84">
        <f t="shared" si="26"/>
        <v>0.96589645372544175</v>
      </c>
      <c r="K165" s="84">
        <f t="shared" si="26"/>
        <v>0.95209018318459371</v>
      </c>
      <c r="L165" s="84">
        <f t="shared" si="26"/>
        <v>0.96657655443597934</v>
      </c>
      <c r="M165" s="85">
        <f t="shared" si="26"/>
        <v>0.96386168002374595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7670</v>
      </c>
      <c r="H166" s="53">
        <v>6730</v>
      </c>
      <c r="I166" s="53">
        <v>7210</v>
      </c>
      <c r="J166" s="53">
        <v>7360</v>
      </c>
      <c r="K166" s="53">
        <v>7800</v>
      </c>
      <c r="L166" s="53">
        <v>7870</v>
      </c>
      <c r="M166" s="54">
        <v>7870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12603</v>
      </c>
      <c r="H167" s="22">
        <v>10366</v>
      </c>
      <c r="I167" s="22">
        <v>10575</v>
      </c>
      <c r="J167" s="22">
        <v>8729</v>
      </c>
      <c r="K167" s="22">
        <v>10077</v>
      </c>
      <c r="L167" s="22">
        <v>15370</v>
      </c>
      <c r="M167" s="23">
        <v>15692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1.62</v>
      </c>
      <c r="H168" s="30">
        <v>1.68</v>
      </c>
      <c r="I168" s="30">
        <v>1.59</v>
      </c>
      <c r="J168" s="30">
        <v>1.68</v>
      </c>
      <c r="K168" s="30">
        <v>1.64</v>
      </c>
      <c r="L168" s="30">
        <v>1.46</v>
      </c>
      <c r="M168" s="31">
        <v>1.48</v>
      </c>
    </row>
    <row r="169" spans="1:13" x14ac:dyDescent="0.15">
      <c r="A169" s="5"/>
      <c r="B169" s="24" t="s">
        <v>1</v>
      </c>
      <c r="C169" s="32">
        <v>7810</v>
      </c>
      <c r="D169" s="26" t="s">
        <v>15</v>
      </c>
      <c r="E169" s="32">
        <v>7870</v>
      </c>
      <c r="F169" s="28" t="s">
        <v>3</v>
      </c>
      <c r="G169" s="29">
        <v>99.6</v>
      </c>
      <c r="H169" s="30">
        <v>99.7</v>
      </c>
      <c r="I169" s="30">
        <v>100.2</v>
      </c>
      <c r="J169" s="30">
        <v>100</v>
      </c>
      <c r="K169" s="30">
        <v>100.2</v>
      </c>
      <c r="L169" s="30">
        <v>100.4</v>
      </c>
      <c r="M169" s="31">
        <v>99.9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2475</v>
      </c>
      <c r="H170" s="70">
        <v>1871</v>
      </c>
      <c r="I170" s="58">
        <v>824</v>
      </c>
      <c r="J170" s="70">
        <v>1086</v>
      </c>
      <c r="K170" s="58">
        <v>697</v>
      </c>
      <c r="L170" s="58">
        <v>222</v>
      </c>
      <c r="M170" s="86">
        <v>1999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1.297005248533498</v>
      </c>
      <c r="H171" s="81">
        <f t="shared" ref="H171:M171" si="27">H167/H$4</f>
        <v>1.1952035051308658</v>
      </c>
      <c r="I171" s="81">
        <f t="shared" si="27"/>
        <v>1.2041676155773173</v>
      </c>
      <c r="J171" s="81">
        <f t="shared" si="27"/>
        <v>1.0785864327196342</v>
      </c>
      <c r="K171" s="81">
        <f t="shared" si="27"/>
        <v>1.1833020197275717</v>
      </c>
      <c r="L171" s="81">
        <f t="shared" si="27"/>
        <v>1.2591136233308757</v>
      </c>
      <c r="M171" s="82">
        <f t="shared" si="27"/>
        <v>1.1644404867913327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7810</v>
      </c>
      <c r="H172" s="35">
        <v>6970</v>
      </c>
      <c r="I172" s="35">
        <v>7220</v>
      </c>
      <c r="J172" s="35">
        <v>7530</v>
      </c>
      <c r="K172" s="35">
        <v>7790</v>
      </c>
      <c r="L172" s="35">
        <v>7870</v>
      </c>
      <c r="M172" s="36">
        <v>7870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99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46020</v>
      </c>
      <c r="H3" s="11">
        <v>46021</v>
      </c>
      <c r="I3" s="11">
        <v>46022</v>
      </c>
      <c r="J3" s="11">
        <v>46023</v>
      </c>
      <c r="K3" s="11">
        <v>46024</v>
      </c>
      <c r="L3" s="11">
        <v>46025</v>
      </c>
      <c r="M3" s="12">
        <v>46026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11954</v>
      </c>
      <c r="H4" s="14">
        <v>11743</v>
      </c>
      <c r="I4" s="14">
        <v>8647</v>
      </c>
      <c r="J4" s="14">
        <v>10005</v>
      </c>
      <c r="K4" s="14">
        <v>10751</v>
      </c>
      <c r="L4" s="14">
        <v>12524</v>
      </c>
      <c r="M4" s="15">
        <v>11484</v>
      </c>
    </row>
    <row r="5" spans="1:13" x14ac:dyDescent="0.15">
      <c r="A5" s="5"/>
      <c r="B5" s="16" t="s">
        <v>140</v>
      </c>
      <c r="C5" s="17"/>
      <c r="D5" s="18"/>
      <c r="E5" s="19"/>
      <c r="F5" s="20" t="s">
        <v>10</v>
      </c>
      <c r="G5" s="21">
        <v>14821</v>
      </c>
      <c r="H5" s="22">
        <v>14470</v>
      </c>
      <c r="I5" s="22">
        <v>10980</v>
      </c>
      <c r="J5" s="22">
        <v>12353</v>
      </c>
      <c r="K5" s="22">
        <v>13273</v>
      </c>
      <c r="L5" s="22">
        <v>14863</v>
      </c>
      <c r="M5" s="23">
        <v>14494</v>
      </c>
    </row>
    <row r="6" spans="1:13" x14ac:dyDescent="0.15">
      <c r="A6" s="5"/>
      <c r="B6" s="24" t="s">
        <v>0</v>
      </c>
      <c r="C6" s="25">
        <v>46013</v>
      </c>
      <c r="D6" s="26"/>
      <c r="E6" s="27"/>
      <c r="F6" s="28" t="s">
        <v>2</v>
      </c>
      <c r="G6" s="29">
        <v>4.05</v>
      </c>
      <c r="H6" s="30">
        <v>4.0199999999999996</v>
      </c>
      <c r="I6" s="30">
        <v>4.1900000000000004</v>
      </c>
      <c r="J6" s="30">
        <v>4.05</v>
      </c>
      <c r="K6" s="30">
        <v>4.0599999999999996</v>
      </c>
      <c r="L6" s="30">
        <v>4.1100000000000003</v>
      </c>
      <c r="M6" s="31">
        <v>4.09</v>
      </c>
    </row>
    <row r="7" spans="1:13" x14ac:dyDescent="0.15">
      <c r="A7" s="5"/>
      <c r="B7" s="24" t="s">
        <v>1</v>
      </c>
      <c r="C7" s="32">
        <v>11150</v>
      </c>
      <c r="D7" s="26" t="s">
        <v>15</v>
      </c>
      <c r="E7" s="32">
        <v>11190</v>
      </c>
      <c r="F7" s="28" t="s">
        <v>3</v>
      </c>
      <c r="G7" s="29">
        <v>99.8</v>
      </c>
      <c r="H7" s="30">
        <v>99.9</v>
      </c>
      <c r="I7" s="30">
        <v>99.5</v>
      </c>
      <c r="J7" s="30">
        <v>99.3</v>
      </c>
      <c r="K7" s="30">
        <v>99.2</v>
      </c>
      <c r="L7" s="30">
        <v>98.6</v>
      </c>
      <c r="M7" s="31">
        <v>99.2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4334</v>
      </c>
      <c r="H8" s="70">
        <v>3729</v>
      </c>
      <c r="I8" s="70">
        <v>3894</v>
      </c>
      <c r="J8" s="70">
        <v>4977</v>
      </c>
      <c r="K8" s="70">
        <v>5525</v>
      </c>
      <c r="L8" s="70">
        <v>7873</v>
      </c>
      <c r="M8" s="86">
        <v>5973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1.2398360381462272</v>
      </c>
      <c r="H9" s="75">
        <f t="shared" ref="H9:M9" si="0">H5/H$4</f>
        <v>1.2322234522694371</v>
      </c>
      <c r="I9" s="75">
        <f t="shared" si="0"/>
        <v>1.2698045564935816</v>
      </c>
      <c r="J9" s="75">
        <f t="shared" si="0"/>
        <v>1.2346826586706647</v>
      </c>
      <c r="K9" s="75">
        <f t="shared" si="0"/>
        <v>1.2345828295042323</v>
      </c>
      <c r="L9" s="75">
        <f t="shared" si="0"/>
        <v>1.1867614180772916</v>
      </c>
      <c r="M9" s="76">
        <f t="shared" si="0"/>
        <v>1.2621037965865551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11150</v>
      </c>
      <c r="H10" s="35">
        <v>11170</v>
      </c>
      <c r="I10" s="35">
        <v>10940</v>
      </c>
      <c r="J10" s="35">
        <v>10810</v>
      </c>
      <c r="K10" s="35">
        <v>10960</v>
      </c>
      <c r="L10" s="35">
        <v>11130</v>
      </c>
      <c r="M10" s="36">
        <v>11190</v>
      </c>
    </row>
    <row r="11" spans="1:13" x14ac:dyDescent="0.15">
      <c r="A11" s="5"/>
      <c r="B11" s="37" t="s">
        <v>141</v>
      </c>
      <c r="C11" s="38"/>
      <c r="D11" s="39"/>
      <c r="E11" s="40"/>
      <c r="F11" s="41" t="s">
        <v>10</v>
      </c>
      <c r="G11" s="42">
        <v>20474</v>
      </c>
      <c r="H11" s="43">
        <v>20227</v>
      </c>
      <c r="I11" s="43">
        <v>15616</v>
      </c>
      <c r="J11" s="43">
        <v>16851</v>
      </c>
      <c r="K11" s="43">
        <v>17903</v>
      </c>
      <c r="L11" s="43">
        <v>19410</v>
      </c>
      <c r="M11" s="44">
        <v>18272</v>
      </c>
    </row>
    <row r="12" spans="1:13" x14ac:dyDescent="0.15">
      <c r="A12" s="5"/>
      <c r="B12" s="45" t="s">
        <v>0</v>
      </c>
      <c r="C12" s="3">
        <v>46013</v>
      </c>
      <c r="F12" s="46" t="s">
        <v>2</v>
      </c>
      <c r="G12" s="47">
        <v>2.98</v>
      </c>
      <c r="H12" s="48">
        <v>2.98</v>
      </c>
      <c r="I12" s="48">
        <v>3.13</v>
      </c>
      <c r="J12" s="48">
        <v>3</v>
      </c>
      <c r="K12" s="48">
        <v>3.06</v>
      </c>
      <c r="L12" s="48">
        <v>2.95</v>
      </c>
      <c r="M12" s="49">
        <v>3.09</v>
      </c>
    </row>
    <row r="13" spans="1:13" x14ac:dyDescent="0.15">
      <c r="A13" s="5"/>
      <c r="B13" s="45" t="s">
        <v>1</v>
      </c>
      <c r="C13" s="50">
        <v>5850</v>
      </c>
      <c r="D13" s="4" t="s">
        <v>15</v>
      </c>
      <c r="E13" s="50">
        <v>5870</v>
      </c>
      <c r="F13" s="46" t="s">
        <v>3</v>
      </c>
      <c r="G13" s="47">
        <v>98.4</v>
      </c>
      <c r="H13" s="48">
        <v>98.3</v>
      </c>
      <c r="I13" s="48">
        <v>97.9</v>
      </c>
      <c r="J13" s="48">
        <v>98.3</v>
      </c>
      <c r="K13" s="48">
        <v>97.8</v>
      </c>
      <c r="L13" s="48">
        <v>98.4</v>
      </c>
      <c r="M13" s="49">
        <v>97.5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10517</v>
      </c>
      <c r="H14" s="71">
        <v>10533</v>
      </c>
      <c r="I14" s="71">
        <v>9538</v>
      </c>
      <c r="J14" s="71">
        <v>8792</v>
      </c>
      <c r="K14" s="71">
        <v>11291</v>
      </c>
      <c r="L14" s="71">
        <v>9749</v>
      </c>
      <c r="M14" s="87">
        <v>12429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1.7127321398694997</v>
      </c>
      <c r="H15" s="78">
        <f t="shared" ref="H15:M15" si="1">H11/H$4</f>
        <v>1.7224729626160267</v>
      </c>
      <c r="I15" s="78">
        <f t="shared" si="1"/>
        <v>1.8059442581242049</v>
      </c>
      <c r="J15" s="78">
        <f t="shared" si="1"/>
        <v>1.6842578710644678</v>
      </c>
      <c r="K15" s="78">
        <f t="shared" si="1"/>
        <v>1.6652404427495118</v>
      </c>
      <c r="L15" s="78">
        <f t="shared" si="1"/>
        <v>1.549824337272437</v>
      </c>
      <c r="M15" s="79">
        <f t="shared" si="1"/>
        <v>1.5910832462556601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5850</v>
      </c>
      <c r="H16" s="53">
        <v>5860</v>
      </c>
      <c r="I16" s="53">
        <v>5740</v>
      </c>
      <c r="J16" s="53">
        <v>5690</v>
      </c>
      <c r="K16" s="53">
        <v>5800</v>
      </c>
      <c r="L16" s="53">
        <v>5850</v>
      </c>
      <c r="M16" s="54">
        <v>5870</v>
      </c>
    </row>
    <row r="17" spans="1:13" x14ac:dyDescent="0.15">
      <c r="A17" s="5"/>
      <c r="B17" s="16" t="s">
        <v>142</v>
      </c>
      <c r="C17" s="17"/>
      <c r="D17" s="18"/>
      <c r="E17" s="19"/>
      <c r="F17" s="20" t="s">
        <v>10</v>
      </c>
      <c r="G17" s="21">
        <v>23565</v>
      </c>
      <c r="H17" s="22">
        <v>22998</v>
      </c>
      <c r="I17" s="22">
        <v>18759</v>
      </c>
      <c r="J17" s="22">
        <v>20289</v>
      </c>
      <c r="K17" s="22">
        <v>20927</v>
      </c>
      <c r="L17" s="22">
        <v>22098</v>
      </c>
      <c r="M17" s="23">
        <v>21495</v>
      </c>
    </row>
    <row r="18" spans="1:13" x14ac:dyDescent="0.15">
      <c r="A18" s="5"/>
      <c r="B18" s="24" t="s">
        <v>0</v>
      </c>
      <c r="C18" s="25">
        <v>46013</v>
      </c>
      <c r="D18" s="26"/>
      <c r="E18" s="27"/>
      <c r="F18" s="28" t="s">
        <v>2</v>
      </c>
      <c r="G18" s="29">
        <v>3.14</v>
      </c>
      <c r="H18" s="30">
        <v>3.18</v>
      </c>
      <c r="I18" s="30">
        <v>3.31</v>
      </c>
      <c r="J18" s="30">
        <v>3.23</v>
      </c>
      <c r="K18" s="30">
        <v>3.22</v>
      </c>
      <c r="L18" s="30">
        <v>3.15</v>
      </c>
      <c r="M18" s="31">
        <v>3.18</v>
      </c>
    </row>
    <row r="19" spans="1:13" x14ac:dyDescent="0.15">
      <c r="A19" s="5"/>
      <c r="B19" s="24" t="s">
        <v>1</v>
      </c>
      <c r="C19" s="32">
        <v>2620</v>
      </c>
      <c r="D19" s="26" t="s">
        <v>15</v>
      </c>
      <c r="E19" s="32">
        <v>2630</v>
      </c>
      <c r="F19" s="28" t="s">
        <v>3</v>
      </c>
      <c r="G19" s="29">
        <v>98.4</v>
      </c>
      <c r="H19" s="30">
        <v>98</v>
      </c>
      <c r="I19" s="30">
        <v>97.5</v>
      </c>
      <c r="J19" s="30">
        <v>97.3</v>
      </c>
      <c r="K19" s="30">
        <v>97.2</v>
      </c>
      <c r="L19" s="30">
        <v>98.2</v>
      </c>
      <c r="M19" s="31">
        <v>97.8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12351</v>
      </c>
      <c r="H20" s="70">
        <v>14062</v>
      </c>
      <c r="I20" s="70">
        <v>13346</v>
      </c>
      <c r="J20" s="70">
        <v>15093</v>
      </c>
      <c r="K20" s="70">
        <v>15683</v>
      </c>
      <c r="L20" s="70">
        <v>12322</v>
      </c>
      <c r="M20" s="86">
        <v>13600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1.9713066755897608</v>
      </c>
      <c r="H21" s="81">
        <f t="shared" ref="H21:M21" si="2">H17/H$4</f>
        <v>1.9584433279400495</v>
      </c>
      <c r="I21" s="81">
        <f t="shared" si="2"/>
        <v>2.1694229212443621</v>
      </c>
      <c r="J21" s="81">
        <f t="shared" si="2"/>
        <v>2.0278860569715143</v>
      </c>
      <c r="K21" s="81">
        <f t="shared" si="2"/>
        <v>1.9465166031066878</v>
      </c>
      <c r="L21" s="81">
        <f t="shared" si="2"/>
        <v>1.7644522516767807</v>
      </c>
      <c r="M21" s="82">
        <f t="shared" si="2"/>
        <v>1.8717345872518287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2620</v>
      </c>
      <c r="H22" s="35">
        <v>2620</v>
      </c>
      <c r="I22" s="35">
        <v>2570</v>
      </c>
      <c r="J22" s="35">
        <v>2550</v>
      </c>
      <c r="K22" s="35">
        <v>2590</v>
      </c>
      <c r="L22" s="35">
        <v>2610</v>
      </c>
      <c r="M22" s="36">
        <v>2630</v>
      </c>
    </row>
    <row r="23" spans="1:13" x14ac:dyDescent="0.15">
      <c r="A23" s="5"/>
      <c r="B23" s="37" t="s">
        <v>143</v>
      </c>
      <c r="C23" s="38"/>
      <c r="D23" s="39"/>
      <c r="E23" s="40"/>
      <c r="F23" s="41" t="s">
        <v>10</v>
      </c>
      <c r="G23" s="42">
        <v>21592</v>
      </c>
      <c r="H23" s="43">
        <v>21078</v>
      </c>
      <c r="I23" s="43">
        <v>16441</v>
      </c>
      <c r="J23" s="43">
        <v>17205</v>
      </c>
      <c r="K23" s="43">
        <v>18476</v>
      </c>
      <c r="L23" s="43">
        <v>19422</v>
      </c>
      <c r="M23" s="44">
        <v>18324</v>
      </c>
    </row>
    <row r="24" spans="1:13" x14ac:dyDescent="0.15">
      <c r="A24" s="5"/>
      <c r="B24" s="45" t="s">
        <v>0</v>
      </c>
      <c r="C24" s="3">
        <v>46013</v>
      </c>
      <c r="F24" s="46" t="s">
        <v>2</v>
      </c>
      <c r="G24" s="47">
        <v>1.81</v>
      </c>
      <c r="H24" s="48">
        <v>1.81</v>
      </c>
      <c r="I24" s="48">
        <v>1.87</v>
      </c>
      <c r="J24" s="48">
        <v>1.78</v>
      </c>
      <c r="K24" s="48">
        <v>1.83</v>
      </c>
      <c r="L24" s="48">
        <v>1.81</v>
      </c>
      <c r="M24" s="49">
        <v>1.85</v>
      </c>
    </row>
    <row r="25" spans="1:13" x14ac:dyDescent="0.15">
      <c r="A25" s="5"/>
      <c r="B25" s="45" t="s">
        <v>1</v>
      </c>
      <c r="C25" s="50">
        <v>1100</v>
      </c>
      <c r="D25" s="4" t="s">
        <v>15</v>
      </c>
      <c r="E25" s="50">
        <v>1110</v>
      </c>
      <c r="F25" s="46" t="s">
        <v>3</v>
      </c>
      <c r="G25" s="47">
        <v>99</v>
      </c>
      <c r="H25" s="48">
        <v>99.2</v>
      </c>
      <c r="I25" s="48">
        <v>98.9</v>
      </c>
      <c r="J25" s="48">
        <v>98.8</v>
      </c>
      <c r="K25" s="48">
        <v>98.8</v>
      </c>
      <c r="L25" s="48">
        <v>99.2</v>
      </c>
      <c r="M25" s="49">
        <v>99</v>
      </c>
    </row>
    <row r="26" spans="1:13" x14ac:dyDescent="0.15">
      <c r="A26" s="5"/>
      <c r="B26" s="45"/>
      <c r="C26" s="50"/>
      <c r="E26" s="50"/>
      <c r="F26" s="55" t="s">
        <v>20</v>
      </c>
      <c r="G26" s="89">
        <v>6763</v>
      </c>
      <c r="H26" s="71">
        <v>5817</v>
      </c>
      <c r="I26" s="71">
        <v>5617</v>
      </c>
      <c r="J26" s="71">
        <v>5895</v>
      </c>
      <c r="K26" s="71">
        <v>6679</v>
      </c>
      <c r="L26" s="71">
        <v>5387</v>
      </c>
      <c r="M26" s="87">
        <v>5725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1.8062573197256149</v>
      </c>
      <c r="H27" s="84">
        <f t="shared" ref="H27:M27" si="3">H23/H$4</f>
        <v>1.7949416673763092</v>
      </c>
      <c r="I27" s="84">
        <f t="shared" si="3"/>
        <v>1.9013530704290504</v>
      </c>
      <c r="J27" s="84">
        <f t="shared" si="3"/>
        <v>1.7196401799100449</v>
      </c>
      <c r="K27" s="84">
        <f t="shared" si="3"/>
        <v>1.7185378104362385</v>
      </c>
      <c r="L27" s="84">
        <f t="shared" si="3"/>
        <v>1.5507824976045992</v>
      </c>
      <c r="M27" s="85">
        <f t="shared" si="3"/>
        <v>1.5956112852664577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1100</v>
      </c>
      <c r="H28" s="53">
        <v>1110</v>
      </c>
      <c r="I28" s="53">
        <v>1070</v>
      </c>
      <c r="J28" s="53">
        <v>1070</v>
      </c>
      <c r="K28" s="53">
        <v>1090</v>
      </c>
      <c r="L28" s="53">
        <v>1110</v>
      </c>
      <c r="M28" s="54">
        <v>1110</v>
      </c>
    </row>
    <row r="29" spans="1:13" x14ac:dyDescent="0.15">
      <c r="A29" s="5"/>
      <c r="B29" s="16" t="s">
        <v>136</v>
      </c>
      <c r="C29" s="17"/>
      <c r="D29" s="18"/>
      <c r="E29" s="19"/>
      <c r="F29" s="20" t="s">
        <v>10</v>
      </c>
      <c r="G29" s="21">
        <v>23014</v>
      </c>
      <c r="H29" s="22">
        <v>22678</v>
      </c>
      <c r="I29" s="22">
        <v>18425</v>
      </c>
      <c r="J29" s="22">
        <v>20179</v>
      </c>
      <c r="K29" s="22">
        <v>21041</v>
      </c>
      <c r="L29" s="22">
        <v>22190</v>
      </c>
      <c r="M29" s="23">
        <v>21273</v>
      </c>
    </row>
    <row r="30" spans="1:13" x14ac:dyDescent="0.15">
      <c r="A30" s="5"/>
      <c r="B30" s="24" t="s">
        <v>0</v>
      </c>
      <c r="C30" s="25">
        <v>45999</v>
      </c>
      <c r="D30" s="26"/>
      <c r="E30" s="27"/>
      <c r="F30" s="28" t="s">
        <v>2</v>
      </c>
      <c r="G30" s="29">
        <v>2.85</v>
      </c>
      <c r="H30" s="30">
        <v>2.89</v>
      </c>
      <c r="I30" s="30">
        <v>3.02</v>
      </c>
      <c r="J30" s="30">
        <v>2.89</v>
      </c>
      <c r="K30" s="30">
        <v>2.95</v>
      </c>
      <c r="L30" s="30">
        <v>2.85</v>
      </c>
      <c r="M30" s="31">
        <v>2.97</v>
      </c>
    </row>
    <row r="31" spans="1:13" x14ac:dyDescent="0.15">
      <c r="A31" s="5"/>
      <c r="B31" s="24" t="s">
        <v>1</v>
      </c>
      <c r="C31" s="32">
        <v>6710</v>
      </c>
      <c r="D31" s="26" t="s">
        <v>15</v>
      </c>
      <c r="E31" s="32">
        <v>6720</v>
      </c>
      <c r="F31" s="28" t="s">
        <v>3</v>
      </c>
      <c r="G31" s="29">
        <v>98.8</v>
      </c>
      <c r="H31" s="30">
        <v>98.6</v>
      </c>
      <c r="I31" s="30">
        <v>98.4</v>
      </c>
      <c r="J31" s="30">
        <v>98.5</v>
      </c>
      <c r="K31" s="30">
        <v>98.1</v>
      </c>
      <c r="L31" s="30">
        <v>98.5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9612</v>
      </c>
      <c r="H32" s="70">
        <v>10788</v>
      </c>
      <c r="I32" s="70">
        <v>9607</v>
      </c>
      <c r="J32" s="70">
        <v>9682</v>
      </c>
      <c r="K32" s="70">
        <v>12000</v>
      </c>
      <c r="L32" s="70">
        <v>10529</v>
      </c>
      <c r="M32" s="86">
        <v>10854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1.9252133177179187</v>
      </c>
      <c r="H33" s="81">
        <f t="shared" ref="H33:M33" si="4">H29/H$4</f>
        <v>1.931193051179426</v>
      </c>
      <c r="I33" s="81">
        <f t="shared" si="4"/>
        <v>2.130796808141552</v>
      </c>
      <c r="J33" s="81">
        <f t="shared" si="4"/>
        <v>2.0168915542228887</v>
      </c>
      <c r="K33" s="81">
        <f t="shared" si="4"/>
        <v>1.9571202678820574</v>
      </c>
      <c r="L33" s="81">
        <f t="shared" si="4"/>
        <v>1.7717981475566911</v>
      </c>
      <c r="M33" s="82">
        <f t="shared" si="4"/>
        <v>1.8524033437826541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6710</v>
      </c>
      <c r="H34" s="35">
        <v>6710</v>
      </c>
      <c r="I34" s="35">
        <v>6520</v>
      </c>
      <c r="J34" s="35">
        <v>6490</v>
      </c>
      <c r="K34" s="35">
        <v>6620</v>
      </c>
      <c r="L34" s="35">
        <v>6700</v>
      </c>
      <c r="M34" s="36">
        <v>6720</v>
      </c>
    </row>
    <row r="35" spans="1:13" x14ac:dyDescent="0.15">
      <c r="A35" s="5"/>
      <c r="B35" s="37" t="s">
        <v>137</v>
      </c>
      <c r="C35" s="38"/>
      <c r="D35" s="39"/>
      <c r="E35" s="40"/>
      <c r="F35" s="41" t="s">
        <v>10</v>
      </c>
      <c r="G35" s="42">
        <v>16017</v>
      </c>
      <c r="H35" s="43">
        <v>15671</v>
      </c>
      <c r="I35" s="43">
        <v>12747</v>
      </c>
      <c r="J35" s="43">
        <v>13658</v>
      </c>
      <c r="K35" s="43">
        <v>14651</v>
      </c>
      <c r="L35" s="43">
        <v>15880</v>
      </c>
      <c r="M35" s="44">
        <v>15628</v>
      </c>
    </row>
    <row r="36" spans="1:13" x14ac:dyDescent="0.15">
      <c r="A36" s="5"/>
      <c r="B36" s="45" t="s">
        <v>0</v>
      </c>
      <c r="C36" s="3">
        <v>45999</v>
      </c>
      <c r="F36" s="46" t="s">
        <v>2</v>
      </c>
      <c r="G36" s="47">
        <v>3.82</v>
      </c>
      <c r="H36" s="48">
        <v>4.01</v>
      </c>
      <c r="I36" s="48">
        <v>4.04</v>
      </c>
      <c r="J36" s="48">
        <v>3.92</v>
      </c>
      <c r="K36" s="48">
        <v>3.83</v>
      </c>
      <c r="L36" s="48">
        <v>3.91</v>
      </c>
      <c r="M36" s="49">
        <v>4</v>
      </c>
    </row>
    <row r="37" spans="1:13" x14ac:dyDescent="0.15">
      <c r="A37" s="5"/>
      <c r="B37" s="45" t="s">
        <v>1</v>
      </c>
      <c r="C37" s="50">
        <v>1030</v>
      </c>
      <c r="D37" s="4" t="s">
        <v>15</v>
      </c>
      <c r="E37" s="50">
        <v>1030</v>
      </c>
      <c r="F37" s="46" t="s">
        <v>3</v>
      </c>
      <c r="G37" s="47">
        <v>98.6</v>
      </c>
      <c r="H37" s="48">
        <v>96.2</v>
      </c>
      <c r="I37" s="48">
        <v>98.3</v>
      </c>
      <c r="J37" s="48">
        <v>98.1</v>
      </c>
      <c r="K37" s="48">
        <v>99.1</v>
      </c>
      <c r="L37" s="48">
        <v>97.1</v>
      </c>
      <c r="M37" s="49">
        <v>96.8</v>
      </c>
    </row>
    <row r="38" spans="1:13" x14ac:dyDescent="0.15">
      <c r="A38" s="5"/>
      <c r="B38" s="45"/>
      <c r="C38" s="50"/>
      <c r="E38" s="50"/>
      <c r="F38" s="55" t="s">
        <v>20</v>
      </c>
      <c r="G38" s="89">
        <v>8456</v>
      </c>
      <c r="H38" s="71">
        <v>15714</v>
      </c>
      <c r="I38" s="71">
        <v>7432</v>
      </c>
      <c r="J38" s="71">
        <v>8561</v>
      </c>
      <c r="K38" s="71">
        <v>6124</v>
      </c>
      <c r="L38" s="71">
        <v>13090</v>
      </c>
      <c r="M38" s="87">
        <v>13926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1.3398862305504433</v>
      </c>
      <c r="H39" s="84">
        <f t="shared" ref="H39:M39" si="5">H35/H$4</f>
        <v>1.3344971472366516</v>
      </c>
      <c r="I39" s="84">
        <f t="shared" si="5"/>
        <v>1.4741528853937782</v>
      </c>
      <c r="J39" s="84">
        <f t="shared" si="5"/>
        <v>1.3651174412793603</v>
      </c>
      <c r="K39" s="84">
        <f t="shared" si="5"/>
        <v>1.3627569528415961</v>
      </c>
      <c r="L39" s="84">
        <f t="shared" si="5"/>
        <v>1.2679655062280422</v>
      </c>
      <c r="M39" s="85">
        <f t="shared" si="5"/>
        <v>1.3608498780912575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1030</v>
      </c>
      <c r="H40" s="53">
        <v>1030</v>
      </c>
      <c r="I40" s="53">
        <v>1000</v>
      </c>
      <c r="J40" s="53">
        <v>990</v>
      </c>
      <c r="K40" s="53">
        <v>1020</v>
      </c>
      <c r="L40" s="53">
        <v>1020</v>
      </c>
      <c r="M40" s="54">
        <v>1030</v>
      </c>
    </row>
    <row r="41" spans="1:13" x14ac:dyDescent="0.15">
      <c r="A41" s="5"/>
      <c r="B41" s="16" t="s">
        <v>138</v>
      </c>
      <c r="C41" s="17"/>
      <c r="D41" s="18"/>
      <c r="E41" s="19"/>
      <c r="F41" s="20" t="s">
        <v>10</v>
      </c>
      <c r="G41" s="21">
        <v>15951</v>
      </c>
      <c r="H41" s="22">
        <v>14753</v>
      </c>
      <c r="I41" s="22">
        <v>10756</v>
      </c>
      <c r="J41" s="22">
        <v>12307</v>
      </c>
      <c r="K41" s="22">
        <v>12854</v>
      </c>
      <c r="L41" s="22">
        <v>14733</v>
      </c>
      <c r="M41" s="23">
        <v>13527</v>
      </c>
    </row>
    <row r="42" spans="1:13" x14ac:dyDescent="0.15">
      <c r="A42" s="5"/>
      <c r="B42" s="24" t="s">
        <v>0</v>
      </c>
      <c r="C42" s="25">
        <v>45999</v>
      </c>
      <c r="D42" s="26"/>
      <c r="E42" s="27"/>
      <c r="F42" s="28" t="s">
        <v>2</v>
      </c>
      <c r="G42" s="29">
        <v>3.12</v>
      </c>
      <c r="H42" s="30">
        <v>3.14</v>
      </c>
      <c r="I42" s="30">
        <v>3.18</v>
      </c>
      <c r="J42" s="30">
        <v>2.95</v>
      </c>
      <c r="K42" s="30">
        <v>3.02</v>
      </c>
      <c r="L42" s="30">
        <v>3.05</v>
      </c>
      <c r="M42" s="31">
        <v>3.13</v>
      </c>
    </row>
    <row r="43" spans="1:13" x14ac:dyDescent="0.15">
      <c r="A43" s="5"/>
      <c r="B43" s="24" t="s">
        <v>1</v>
      </c>
      <c r="C43" s="32">
        <v>550</v>
      </c>
      <c r="D43" s="26" t="s">
        <v>15</v>
      </c>
      <c r="E43" s="32">
        <v>550</v>
      </c>
      <c r="F43" s="28" t="s">
        <v>3</v>
      </c>
      <c r="G43" s="29">
        <v>98.9</v>
      </c>
      <c r="H43" s="30">
        <v>98.4</v>
      </c>
      <c r="I43" s="30">
        <v>99.8</v>
      </c>
      <c r="J43" s="30">
        <v>99.8</v>
      </c>
      <c r="K43" s="30">
        <v>99.4</v>
      </c>
      <c r="L43" s="30">
        <v>99.7</v>
      </c>
      <c r="M43" s="31">
        <v>99.4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6243</v>
      </c>
      <c r="H44" s="70">
        <v>7250</v>
      </c>
      <c r="I44" s="70">
        <v>1899</v>
      </c>
      <c r="J44" s="70">
        <v>2242</v>
      </c>
      <c r="K44" s="70">
        <v>3768</v>
      </c>
      <c r="L44" s="70">
        <v>3382</v>
      </c>
      <c r="M44" s="86">
        <v>3732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1.3343650660866655</v>
      </c>
      <c r="H45" s="81">
        <f t="shared" ref="H45:M45" si="6">H41/H$4</f>
        <v>1.2563229157796134</v>
      </c>
      <c r="I45" s="81">
        <f t="shared" si="6"/>
        <v>1.2438996183647508</v>
      </c>
      <c r="J45" s="81">
        <f t="shared" si="6"/>
        <v>1.2300849575212394</v>
      </c>
      <c r="K45" s="81">
        <f t="shared" si="6"/>
        <v>1.1956097107245838</v>
      </c>
      <c r="L45" s="81">
        <f t="shared" si="6"/>
        <v>1.1763813478122005</v>
      </c>
      <c r="M45" s="82">
        <f t="shared" si="6"/>
        <v>1.1778996865203761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550</v>
      </c>
      <c r="H46" s="35">
        <v>550</v>
      </c>
      <c r="I46" s="35">
        <v>540</v>
      </c>
      <c r="J46" s="35">
        <v>530</v>
      </c>
      <c r="K46" s="35">
        <v>540</v>
      </c>
      <c r="L46" s="35">
        <v>560</v>
      </c>
      <c r="M46" s="36">
        <v>550</v>
      </c>
    </row>
    <row r="47" spans="1:13" x14ac:dyDescent="0.15">
      <c r="A47" s="5"/>
      <c r="B47" s="37" t="s">
        <v>134</v>
      </c>
      <c r="C47" s="38"/>
      <c r="D47" s="39"/>
      <c r="E47" s="40"/>
      <c r="F47" s="41" t="s">
        <v>10</v>
      </c>
      <c r="G47" s="42">
        <v>11840</v>
      </c>
      <c r="H47" s="43">
        <v>11844</v>
      </c>
      <c r="I47" s="43">
        <v>8571</v>
      </c>
      <c r="J47" s="43">
        <v>9401</v>
      </c>
      <c r="K47" s="43">
        <v>10108</v>
      </c>
      <c r="L47" s="43">
        <v>11555</v>
      </c>
      <c r="M47" s="44">
        <v>10354</v>
      </c>
    </row>
    <row r="48" spans="1:13" x14ac:dyDescent="0.15">
      <c r="A48" s="5"/>
      <c r="B48" s="45" t="s">
        <v>0</v>
      </c>
      <c r="C48" s="3">
        <v>45992</v>
      </c>
      <c r="F48" s="46" t="s">
        <v>2</v>
      </c>
      <c r="G48" s="47">
        <v>3.56</v>
      </c>
      <c r="H48" s="48">
        <v>3.44</v>
      </c>
      <c r="I48" s="48">
        <v>3.62</v>
      </c>
      <c r="J48" s="48">
        <v>3.38</v>
      </c>
      <c r="K48" s="48">
        <v>3.56</v>
      </c>
      <c r="L48" s="48">
        <v>3.47</v>
      </c>
      <c r="M48" s="49">
        <v>3.54</v>
      </c>
    </row>
    <row r="49" spans="1:13" x14ac:dyDescent="0.15">
      <c r="A49" s="5"/>
      <c r="B49" s="45" t="s">
        <v>1</v>
      </c>
      <c r="C49" s="50">
        <v>1320</v>
      </c>
      <c r="D49" s="4" t="s">
        <v>15</v>
      </c>
      <c r="E49" s="50">
        <v>1310</v>
      </c>
      <c r="F49" s="46" t="s">
        <v>3</v>
      </c>
      <c r="G49" s="47">
        <v>99.3</v>
      </c>
      <c r="H49" s="48">
        <v>98.9</v>
      </c>
      <c r="I49" s="48">
        <v>98.7</v>
      </c>
      <c r="J49" s="48">
        <v>100.2</v>
      </c>
      <c r="K49" s="48">
        <v>97.9</v>
      </c>
      <c r="L49" s="48">
        <v>98.7</v>
      </c>
      <c r="M49" s="49">
        <v>98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4210</v>
      </c>
      <c r="H50" s="71">
        <v>5300</v>
      </c>
      <c r="I50" s="71">
        <v>4112</v>
      </c>
      <c r="J50" s="71">
        <v>1642</v>
      </c>
      <c r="K50" s="71">
        <v>6377</v>
      </c>
      <c r="L50" s="71">
        <v>5446</v>
      </c>
      <c r="M50" s="87">
        <v>6281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0.99046344319892921</v>
      </c>
      <c r="H51" s="84">
        <f t="shared" ref="H51:M51" si="7">H47/H$4</f>
        <v>1.0086008686025718</v>
      </c>
      <c r="I51" s="84">
        <f t="shared" si="7"/>
        <v>0.99121082456343246</v>
      </c>
      <c r="J51" s="84">
        <f t="shared" si="7"/>
        <v>0.93963018490754624</v>
      </c>
      <c r="K51" s="84">
        <f t="shared" si="7"/>
        <v>0.94019161008278296</v>
      </c>
      <c r="L51" s="84">
        <f t="shared" si="7"/>
        <v>0.92262855317789838</v>
      </c>
      <c r="M51" s="85">
        <f t="shared" si="7"/>
        <v>0.90160222918843613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1320</v>
      </c>
      <c r="H52" s="53">
        <v>1300</v>
      </c>
      <c r="I52" s="53">
        <v>1260</v>
      </c>
      <c r="J52" s="53">
        <v>1250</v>
      </c>
      <c r="K52" s="53">
        <v>1290</v>
      </c>
      <c r="L52" s="53">
        <v>1300</v>
      </c>
      <c r="M52" s="54">
        <v>1310</v>
      </c>
    </row>
    <row r="53" spans="1:13" x14ac:dyDescent="0.15">
      <c r="A53" s="5"/>
      <c r="B53" s="16" t="s">
        <v>132</v>
      </c>
      <c r="C53" s="17"/>
      <c r="D53" s="18"/>
      <c r="E53" s="19"/>
      <c r="F53" s="20" t="s">
        <v>10</v>
      </c>
      <c r="G53" s="21">
        <v>10968</v>
      </c>
      <c r="H53" s="22">
        <v>10641</v>
      </c>
      <c r="I53" s="22">
        <v>7587</v>
      </c>
      <c r="J53" s="22">
        <v>8316</v>
      </c>
      <c r="K53" s="22">
        <v>9307</v>
      </c>
      <c r="L53" s="22">
        <v>10820</v>
      </c>
      <c r="M53" s="23">
        <v>9665</v>
      </c>
    </row>
    <row r="54" spans="1:13" x14ac:dyDescent="0.15">
      <c r="A54" s="5"/>
      <c r="B54" s="24" t="s">
        <v>0</v>
      </c>
      <c r="C54" s="25">
        <v>45978</v>
      </c>
      <c r="D54" s="26"/>
      <c r="E54" s="27"/>
      <c r="F54" s="28" t="s">
        <v>2</v>
      </c>
      <c r="G54" s="29">
        <v>3.26</v>
      </c>
      <c r="H54" s="30">
        <v>3.19</v>
      </c>
      <c r="I54" s="30">
        <v>3.26</v>
      </c>
      <c r="J54" s="30">
        <v>3.11</v>
      </c>
      <c r="K54" s="30">
        <v>3.2</v>
      </c>
      <c r="L54" s="30">
        <v>3.22</v>
      </c>
      <c r="M54" s="31">
        <v>3.32</v>
      </c>
    </row>
    <row r="55" spans="1:13" x14ac:dyDescent="0.15">
      <c r="A55" s="5"/>
      <c r="B55" s="24" t="s">
        <v>1</v>
      </c>
      <c r="C55" s="32">
        <v>2730</v>
      </c>
      <c r="D55" s="26" t="s">
        <v>15</v>
      </c>
      <c r="E55" s="32">
        <v>2730</v>
      </c>
      <c r="F55" s="28" t="s">
        <v>3</v>
      </c>
      <c r="G55" s="29">
        <v>98.5</v>
      </c>
      <c r="H55" s="30">
        <v>98</v>
      </c>
      <c r="I55" s="30">
        <v>98.8</v>
      </c>
      <c r="J55" s="30">
        <v>99.1</v>
      </c>
      <c r="K55" s="30">
        <v>98.3</v>
      </c>
      <c r="L55" s="30">
        <v>98.1</v>
      </c>
      <c r="M55" s="31">
        <v>98.3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5595</v>
      </c>
      <c r="H56" s="70">
        <v>6411</v>
      </c>
      <c r="I56" s="70">
        <v>3248</v>
      </c>
      <c r="J56" s="70">
        <v>3097</v>
      </c>
      <c r="K56" s="70">
        <v>5094</v>
      </c>
      <c r="L56" s="70">
        <v>6134</v>
      </c>
      <c r="M56" s="86">
        <v>5274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0.91751714907144055</v>
      </c>
      <c r="H57" s="81">
        <f t="shared" ref="H57:M57" si="8">H53/H$4</f>
        <v>0.90615685940560331</v>
      </c>
      <c r="I57" s="81">
        <f t="shared" si="8"/>
        <v>0.8774141320689256</v>
      </c>
      <c r="J57" s="81">
        <f t="shared" si="8"/>
        <v>0.83118440779610192</v>
      </c>
      <c r="K57" s="81">
        <f t="shared" si="8"/>
        <v>0.86568691284531674</v>
      </c>
      <c r="L57" s="81">
        <f t="shared" si="8"/>
        <v>0.86394123283296076</v>
      </c>
      <c r="M57" s="82">
        <f t="shared" si="8"/>
        <v>0.84160571229536751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2730</v>
      </c>
      <c r="H58" s="35">
        <v>2740</v>
      </c>
      <c r="I58" s="35">
        <v>2640</v>
      </c>
      <c r="J58" s="35">
        <v>2580</v>
      </c>
      <c r="K58" s="35">
        <v>2690</v>
      </c>
      <c r="L58" s="35">
        <v>2730</v>
      </c>
      <c r="M58" s="36">
        <v>2730</v>
      </c>
    </row>
    <row r="59" spans="1:13" x14ac:dyDescent="0.15">
      <c r="A59" s="5"/>
      <c r="B59" s="37" t="s">
        <v>128</v>
      </c>
      <c r="C59" s="38"/>
      <c r="D59" s="39"/>
      <c r="E59" s="40"/>
      <c r="F59" s="41" t="s">
        <v>10</v>
      </c>
      <c r="G59" s="42">
        <v>14853</v>
      </c>
      <c r="H59" s="43">
        <v>14360</v>
      </c>
      <c r="I59" s="43">
        <v>10456</v>
      </c>
      <c r="J59" s="43">
        <v>12266</v>
      </c>
      <c r="K59" s="43">
        <v>12641</v>
      </c>
      <c r="L59" s="43">
        <v>15255</v>
      </c>
      <c r="M59" s="44">
        <v>13852</v>
      </c>
    </row>
    <row r="60" spans="1:13" x14ac:dyDescent="0.15">
      <c r="A60" s="5"/>
      <c r="B60" s="45" t="s">
        <v>0</v>
      </c>
      <c r="C60" s="3">
        <v>45964</v>
      </c>
      <c r="F60" s="46" t="s">
        <v>2</v>
      </c>
      <c r="G60" s="47">
        <v>3.8</v>
      </c>
      <c r="H60" s="48">
        <v>3.84</v>
      </c>
      <c r="I60" s="48">
        <v>3.93</v>
      </c>
      <c r="J60" s="48">
        <v>3.77</v>
      </c>
      <c r="K60" s="48">
        <v>3.87</v>
      </c>
      <c r="L60" s="48">
        <v>3.79</v>
      </c>
      <c r="M60" s="49">
        <v>3.89</v>
      </c>
    </row>
    <row r="61" spans="1:13" x14ac:dyDescent="0.15">
      <c r="A61" s="5"/>
      <c r="B61" s="45" t="s">
        <v>1</v>
      </c>
      <c r="C61" s="50">
        <v>17930</v>
      </c>
      <c r="D61" s="4" t="s">
        <v>15</v>
      </c>
      <c r="E61" s="50">
        <v>17960</v>
      </c>
      <c r="F61" s="46" t="s">
        <v>3</v>
      </c>
      <c r="G61" s="47">
        <v>99.4</v>
      </c>
      <c r="H61" s="48">
        <v>99.1</v>
      </c>
      <c r="I61" s="48">
        <v>99</v>
      </c>
      <c r="J61" s="48">
        <v>99.4</v>
      </c>
      <c r="K61" s="48">
        <v>98.9</v>
      </c>
      <c r="L61" s="48">
        <v>98.9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5354</v>
      </c>
      <c r="H62" s="71">
        <v>6217</v>
      </c>
      <c r="I62" s="71">
        <v>4664</v>
      </c>
      <c r="J62" s="71">
        <v>4436</v>
      </c>
      <c r="K62" s="71">
        <v>5926</v>
      </c>
      <c r="L62" s="71">
        <v>7011</v>
      </c>
      <c r="M62" s="87">
        <v>7765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1.2425129663710892</v>
      </c>
      <c r="H63" s="84">
        <f t="shared" ref="H63:M63" si="9">H59/H$4</f>
        <v>1.2228561696329729</v>
      </c>
      <c r="I63" s="84">
        <f t="shared" si="9"/>
        <v>1.2092055047993524</v>
      </c>
      <c r="J63" s="84">
        <f t="shared" si="9"/>
        <v>1.2259870064967515</v>
      </c>
      <c r="K63" s="84">
        <f t="shared" si="9"/>
        <v>1.1757976002232351</v>
      </c>
      <c r="L63" s="84">
        <f t="shared" si="9"/>
        <v>1.2180613222612584</v>
      </c>
      <c r="M63" s="85">
        <f t="shared" si="9"/>
        <v>1.2061999303378614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17930</v>
      </c>
      <c r="H64" s="53">
        <v>17950</v>
      </c>
      <c r="I64" s="53">
        <v>17600</v>
      </c>
      <c r="J64" s="53">
        <v>17300</v>
      </c>
      <c r="K64" s="53">
        <v>17650</v>
      </c>
      <c r="L64" s="53">
        <v>17900</v>
      </c>
      <c r="M64" s="54">
        <v>17960</v>
      </c>
    </row>
    <row r="65" spans="1:13" x14ac:dyDescent="0.15">
      <c r="A65" s="5"/>
      <c r="B65" s="16" t="s">
        <v>129</v>
      </c>
      <c r="C65" s="17"/>
      <c r="D65" s="18"/>
      <c r="E65" s="19"/>
      <c r="F65" s="20" t="s">
        <v>10</v>
      </c>
      <c r="G65" s="21">
        <v>14462</v>
      </c>
      <c r="H65" s="22">
        <v>14234</v>
      </c>
      <c r="I65" s="22">
        <v>10536</v>
      </c>
      <c r="J65" s="22">
        <v>11517</v>
      </c>
      <c r="K65" s="22">
        <v>12299</v>
      </c>
      <c r="L65" s="22">
        <v>14676</v>
      </c>
      <c r="M65" s="23">
        <v>13102</v>
      </c>
    </row>
    <row r="66" spans="1:13" x14ac:dyDescent="0.15">
      <c r="A66" s="5"/>
      <c r="B66" s="24" t="s">
        <v>0</v>
      </c>
      <c r="C66" s="25">
        <v>45964</v>
      </c>
      <c r="D66" s="26"/>
      <c r="E66" s="27"/>
      <c r="F66" s="28" t="s">
        <v>2</v>
      </c>
      <c r="G66" s="29">
        <v>3.1</v>
      </c>
      <c r="H66" s="30">
        <v>3.13</v>
      </c>
      <c r="I66" s="30">
        <v>3.2</v>
      </c>
      <c r="J66" s="30">
        <v>3.17</v>
      </c>
      <c r="K66" s="30">
        <v>3.26</v>
      </c>
      <c r="L66" s="30">
        <v>3.14</v>
      </c>
      <c r="M66" s="31">
        <v>3.24</v>
      </c>
    </row>
    <row r="67" spans="1:13" x14ac:dyDescent="0.15">
      <c r="A67" s="5"/>
      <c r="B67" s="24" t="s">
        <v>1</v>
      </c>
      <c r="C67" s="32">
        <v>2680</v>
      </c>
      <c r="D67" s="26" t="s">
        <v>15</v>
      </c>
      <c r="E67" s="32">
        <v>2690</v>
      </c>
      <c r="F67" s="28" t="s">
        <v>3</v>
      </c>
      <c r="G67" s="29">
        <v>98.8</v>
      </c>
      <c r="H67" s="30">
        <v>98.9</v>
      </c>
      <c r="I67" s="30">
        <v>98.8</v>
      </c>
      <c r="J67" s="30">
        <v>98.3</v>
      </c>
      <c r="K67" s="30">
        <v>97.7</v>
      </c>
      <c r="L67" s="30">
        <v>98</v>
      </c>
      <c r="M67" s="31">
        <v>98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6171</v>
      </c>
      <c r="H68" s="70">
        <v>5937</v>
      </c>
      <c r="I68" s="70">
        <v>4622</v>
      </c>
      <c r="J68" s="70">
        <v>6279</v>
      </c>
      <c r="K68" s="70">
        <v>8278</v>
      </c>
      <c r="L68" s="70">
        <v>8681</v>
      </c>
      <c r="M68" s="86">
        <v>8006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1.209804249623557</v>
      </c>
      <c r="H69" s="81">
        <f t="shared" ref="H69:M69" si="10">H65/H$4</f>
        <v>1.2121263731584775</v>
      </c>
      <c r="I69" s="81">
        <f t="shared" si="10"/>
        <v>1.218457268416792</v>
      </c>
      <c r="J69" s="81">
        <f t="shared" si="10"/>
        <v>1.1511244377811094</v>
      </c>
      <c r="K69" s="81">
        <f t="shared" si="10"/>
        <v>1.1439866058971258</v>
      </c>
      <c r="L69" s="81">
        <f t="shared" si="10"/>
        <v>1.17183008623443</v>
      </c>
      <c r="M69" s="82">
        <f t="shared" si="10"/>
        <v>1.140891675374434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2680</v>
      </c>
      <c r="H70" s="35">
        <v>2690</v>
      </c>
      <c r="I70" s="35">
        <v>2610</v>
      </c>
      <c r="J70" s="35">
        <v>2570</v>
      </c>
      <c r="K70" s="35">
        <v>2640</v>
      </c>
      <c r="L70" s="35">
        <v>2690</v>
      </c>
      <c r="M70" s="36">
        <v>2690</v>
      </c>
    </row>
    <row r="71" spans="1:13" x14ac:dyDescent="0.15">
      <c r="A71" s="5"/>
      <c r="B71" s="37" t="s">
        <v>130</v>
      </c>
      <c r="C71" s="38"/>
      <c r="D71" s="39"/>
      <c r="E71" s="40"/>
      <c r="F71" s="41" t="s">
        <v>10</v>
      </c>
      <c r="G71" s="42">
        <v>7358</v>
      </c>
      <c r="H71" s="43">
        <v>7037</v>
      </c>
      <c r="I71" s="43">
        <v>4666</v>
      </c>
      <c r="J71" s="43">
        <v>5284</v>
      </c>
      <c r="K71" s="43">
        <v>5996</v>
      </c>
      <c r="L71" s="43">
        <v>7324</v>
      </c>
      <c r="M71" s="44">
        <v>6395</v>
      </c>
    </row>
    <row r="72" spans="1:13" x14ac:dyDescent="0.15">
      <c r="A72" s="5"/>
      <c r="B72" s="45" t="s">
        <v>0</v>
      </c>
      <c r="C72" s="3">
        <v>45964</v>
      </c>
      <c r="F72" s="46" t="s">
        <v>2</v>
      </c>
      <c r="G72" s="47">
        <v>3.49</v>
      </c>
      <c r="H72" s="48">
        <v>3.6</v>
      </c>
      <c r="I72" s="48">
        <v>3.57</v>
      </c>
      <c r="J72" s="48">
        <v>3.5</v>
      </c>
      <c r="K72" s="48">
        <v>3.47</v>
      </c>
      <c r="L72" s="48">
        <v>3.45</v>
      </c>
      <c r="M72" s="49">
        <v>3.5</v>
      </c>
    </row>
    <row r="73" spans="1:13" x14ac:dyDescent="0.15">
      <c r="A73" s="5"/>
      <c r="B73" s="45" t="s">
        <v>1</v>
      </c>
      <c r="C73" s="50">
        <v>1960</v>
      </c>
      <c r="D73" s="4" t="s">
        <v>15</v>
      </c>
      <c r="E73" s="50">
        <v>1930</v>
      </c>
      <c r="F73" s="46" t="s">
        <v>3</v>
      </c>
      <c r="G73" s="47">
        <v>97.4</v>
      </c>
      <c r="H73" s="48">
        <v>96.7</v>
      </c>
      <c r="I73" s="48">
        <v>97.9</v>
      </c>
      <c r="J73" s="48">
        <v>97.9</v>
      </c>
      <c r="K73" s="48">
        <v>97.7</v>
      </c>
      <c r="L73" s="48">
        <v>97</v>
      </c>
      <c r="M73" s="49">
        <v>97.6</v>
      </c>
    </row>
    <row r="74" spans="1:13" x14ac:dyDescent="0.15">
      <c r="A74" s="5"/>
      <c r="B74" s="45"/>
      <c r="C74" s="50"/>
      <c r="E74" s="50"/>
      <c r="F74" s="55" t="s">
        <v>20</v>
      </c>
      <c r="G74" s="89">
        <v>5290</v>
      </c>
      <c r="H74" s="71">
        <v>6199</v>
      </c>
      <c r="I74" s="71">
        <v>2894</v>
      </c>
      <c r="J74" s="71">
        <v>3395</v>
      </c>
      <c r="K74" s="71">
        <v>3883</v>
      </c>
      <c r="L74" s="71">
        <v>5963</v>
      </c>
      <c r="M74" s="87">
        <v>4283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0.61552618370419943</v>
      </c>
      <c r="H75" s="84">
        <f t="shared" ref="H75:M75" si="11">H71/H$4</f>
        <v>0.59925061738908281</v>
      </c>
      <c r="I75" s="84">
        <f t="shared" si="11"/>
        <v>0.53960911298716319</v>
      </c>
      <c r="J75" s="84">
        <f t="shared" si="11"/>
        <v>0.52813593203398301</v>
      </c>
      <c r="K75" s="84">
        <f t="shared" si="11"/>
        <v>0.55771556134313083</v>
      </c>
      <c r="L75" s="84">
        <f t="shared" si="11"/>
        <v>0.58479718939635894</v>
      </c>
      <c r="M75" s="85">
        <f t="shared" si="11"/>
        <v>0.55686172065482409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1960</v>
      </c>
      <c r="H76" s="53">
        <v>1970</v>
      </c>
      <c r="I76" s="53">
        <v>1860</v>
      </c>
      <c r="J76" s="53">
        <v>1840</v>
      </c>
      <c r="K76" s="53">
        <v>1930</v>
      </c>
      <c r="L76" s="53">
        <v>1970</v>
      </c>
      <c r="M76" s="54">
        <v>1930</v>
      </c>
    </row>
    <row r="77" spans="1:13" x14ac:dyDescent="0.15">
      <c r="A77" s="5"/>
      <c r="B77" s="16" t="s">
        <v>126</v>
      </c>
      <c r="C77" s="17"/>
      <c r="D77" s="18"/>
      <c r="E77" s="19"/>
      <c r="F77" s="20" t="s">
        <v>10</v>
      </c>
      <c r="G77" s="21">
        <v>14347</v>
      </c>
      <c r="H77" s="22">
        <v>14237</v>
      </c>
      <c r="I77" s="22">
        <v>10583</v>
      </c>
      <c r="J77" s="22">
        <v>11092</v>
      </c>
      <c r="K77" s="22">
        <v>12502</v>
      </c>
      <c r="L77" s="22">
        <v>14383</v>
      </c>
      <c r="M77" s="23">
        <v>13142</v>
      </c>
    </row>
    <row r="78" spans="1:13" x14ac:dyDescent="0.15">
      <c r="A78" s="5"/>
      <c r="B78" s="24" t="s">
        <v>0</v>
      </c>
      <c r="C78" s="25">
        <v>45950</v>
      </c>
      <c r="D78" s="26"/>
      <c r="E78" s="27"/>
      <c r="F78" s="28" t="s">
        <v>2</v>
      </c>
      <c r="G78" s="29">
        <v>2.25</v>
      </c>
      <c r="H78" s="30">
        <v>2.1800000000000002</v>
      </c>
      <c r="I78" s="30">
        <v>2.31</v>
      </c>
      <c r="J78" s="30">
        <v>2.16</v>
      </c>
      <c r="K78" s="30">
        <v>2.1800000000000002</v>
      </c>
      <c r="L78" s="30">
        <v>2.11</v>
      </c>
      <c r="M78" s="31">
        <v>2.2200000000000002</v>
      </c>
    </row>
    <row r="79" spans="1:13" x14ac:dyDescent="0.15">
      <c r="A79" s="5"/>
      <c r="B79" s="24" t="s">
        <v>1</v>
      </c>
      <c r="C79" s="32">
        <v>1780</v>
      </c>
      <c r="D79" s="26" t="s">
        <v>15</v>
      </c>
      <c r="E79" s="32">
        <v>1770</v>
      </c>
      <c r="F79" s="28" t="s">
        <v>3</v>
      </c>
      <c r="G79" s="29">
        <v>99.1</v>
      </c>
      <c r="H79" s="30">
        <v>99.5</v>
      </c>
      <c r="I79" s="30">
        <v>99.3</v>
      </c>
      <c r="J79" s="30">
        <v>99.3</v>
      </c>
      <c r="K79" s="30">
        <v>99.1</v>
      </c>
      <c r="L79" s="30">
        <v>99.1</v>
      </c>
      <c r="M79" s="31">
        <v>99.5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4397</v>
      </c>
      <c r="H80" s="70">
        <v>3340</v>
      </c>
      <c r="I80" s="70">
        <v>2920</v>
      </c>
      <c r="J80" s="70">
        <v>3092</v>
      </c>
      <c r="K80" s="70">
        <v>3831</v>
      </c>
      <c r="L80" s="70">
        <v>4337</v>
      </c>
      <c r="M80" s="86">
        <v>2995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1.2001840388154592</v>
      </c>
      <c r="H81" s="81">
        <f t="shared" ref="H81:M81" si="12">H77/H$4</f>
        <v>1.2123818445031083</v>
      </c>
      <c r="I81" s="81">
        <f t="shared" si="12"/>
        <v>1.2238926795420377</v>
      </c>
      <c r="J81" s="81">
        <f t="shared" si="12"/>
        <v>1.1086456771614193</v>
      </c>
      <c r="K81" s="81">
        <f t="shared" si="12"/>
        <v>1.1628685703655475</v>
      </c>
      <c r="L81" s="81">
        <f t="shared" si="12"/>
        <v>1.1484350047908016</v>
      </c>
      <c r="M81" s="82">
        <f t="shared" si="12"/>
        <v>1.1443747823058168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1780</v>
      </c>
      <c r="H82" s="35">
        <v>1780</v>
      </c>
      <c r="I82" s="35">
        <v>1710</v>
      </c>
      <c r="J82" s="35">
        <v>1690</v>
      </c>
      <c r="K82" s="35">
        <v>1750</v>
      </c>
      <c r="L82" s="35">
        <v>1770</v>
      </c>
      <c r="M82" s="36">
        <v>1770</v>
      </c>
    </row>
    <row r="83" spans="1:13" x14ac:dyDescent="0.15">
      <c r="A83" s="5"/>
      <c r="B83" s="37" t="s">
        <v>121</v>
      </c>
      <c r="C83" s="38"/>
      <c r="D83" s="39"/>
      <c r="E83" s="40"/>
      <c r="F83" s="41" t="s">
        <v>10</v>
      </c>
      <c r="G83" s="42">
        <v>13563</v>
      </c>
      <c r="H83" s="43">
        <v>13250</v>
      </c>
      <c r="I83" s="43">
        <v>9375</v>
      </c>
      <c r="J83" s="43">
        <v>10927</v>
      </c>
      <c r="K83" s="43">
        <v>11787</v>
      </c>
      <c r="L83" s="43">
        <v>14206</v>
      </c>
      <c r="M83" s="44">
        <v>12678</v>
      </c>
    </row>
    <row r="84" spans="1:13" x14ac:dyDescent="0.15">
      <c r="A84" s="5"/>
      <c r="B84" s="45" t="s">
        <v>0</v>
      </c>
      <c r="C84" s="3">
        <v>45936</v>
      </c>
      <c r="F84" s="46" t="s">
        <v>2</v>
      </c>
      <c r="G84" s="47">
        <v>3.33</v>
      </c>
      <c r="H84" s="48">
        <v>3.34</v>
      </c>
      <c r="I84" s="48">
        <v>3.5</v>
      </c>
      <c r="J84" s="48">
        <v>3.34</v>
      </c>
      <c r="K84" s="48">
        <v>3.39</v>
      </c>
      <c r="L84" s="48">
        <v>3.33</v>
      </c>
      <c r="M84" s="49">
        <v>3.43</v>
      </c>
    </row>
    <row r="85" spans="1:13" x14ac:dyDescent="0.15">
      <c r="A85" s="5"/>
      <c r="B85" s="45" t="s">
        <v>1</v>
      </c>
      <c r="C85" s="50">
        <v>11020</v>
      </c>
      <c r="D85" s="4" t="s">
        <v>15</v>
      </c>
      <c r="E85" s="50">
        <v>11090</v>
      </c>
      <c r="F85" s="46" t="s">
        <v>3</v>
      </c>
      <c r="G85" s="47">
        <v>98.6</v>
      </c>
      <c r="H85" s="48">
        <v>98.7</v>
      </c>
      <c r="I85" s="48">
        <v>98</v>
      </c>
      <c r="J85" s="48">
        <v>98.7</v>
      </c>
      <c r="K85" s="48">
        <v>98.5</v>
      </c>
      <c r="L85" s="48">
        <v>98.2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6737</v>
      </c>
      <c r="H86" s="71">
        <v>6332</v>
      </c>
      <c r="I86" s="71">
        <v>5848</v>
      </c>
      <c r="J86" s="71">
        <v>5100</v>
      </c>
      <c r="K86" s="71">
        <v>5982</v>
      </c>
      <c r="L86" s="71">
        <v>8141</v>
      </c>
      <c r="M86" s="87">
        <v>6990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1.134599297306341</v>
      </c>
      <c r="H87" s="84">
        <f t="shared" ref="H87:M87" si="13">H83/H$4</f>
        <v>1.1283317721195605</v>
      </c>
      <c r="I87" s="84">
        <f t="shared" si="13"/>
        <v>1.0841910489187001</v>
      </c>
      <c r="J87" s="84">
        <f t="shared" si="13"/>
        <v>1.0921539230384807</v>
      </c>
      <c r="K87" s="84">
        <f t="shared" si="13"/>
        <v>1.0963631290112548</v>
      </c>
      <c r="L87" s="84">
        <f t="shared" si="13"/>
        <v>1.1343021398914086</v>
      </c>
      <c r="M87" s="85">
        <f t="shared" si="13"/>
        <v>1.1039707419017764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11020</v>
      </c>
      <c r="H88" s="53">
        <v>11060</v>
      </c>
      <c r="I88" s="53">
        <v>10830</v>
      </c>
      <c r="J88" s="53">
        <v>10750</v>
      </c>
      <c r="K88" s="53">
        <v>10950</v>
      </c>
      <c r="L88" s="53">
        <v>11080</v>
      </c>
      <c r="M88" s="54">
        <v>11090</v>
      </c>
    </row>
    <row r="89" spans="1:13" x14ac:dyDescent="0.15">
      <c r="A89" s="5"/>
      <c r="B89" s="16" t="s">
        <v>122</v>
      </c>
      <c r="C89" s="17"/>
      <c r="D89" s="18"/>
      <c r="E89" s="19"/>
      <c r="F89" s="20" t="s">
        <v>10</v>
      </c>
      <c r="G89" s="21">
        <v>11864</v>
      </c>
      <c r="H89" s="22">
        <v>11166</v>
      </c>
      <c r="I89" s="22">
        <v>8005</v>
      </c>
      <c r="J89" s="22">
        <v>8834</v>
      </c>
      <c r="K89" s="22">
        <v>9840</v>
      </c>
      <c r="L89" s="22">
        <v>12018</v>
      </c>
      <c r="M89" s="23">
        <v>10913</v>
      </c>
    </row>
    <row r="90" spans="1:13" x14ac:dyDescent="0.15">
      <c r="A90" s="5"/>
      <c r="B90" s="24" t="s">
        <v>0</v>
      </c>
      <c r="C90" s="25">
        <v>45936</v>
      </c>
      <c r="D90" s="26"/>
      <c r="E90" s="27"/>
      <c r="F90" s="28" t="s">
        <v>2</v>
      </c>
      <c r="G90" s="29">
        <v>4.29</v>
      </c>
      <c r="H90" s="30">
        <v>4.26</v>
      </c>
      <c r="I90" s="30">
        <v>4.4400000000000004</v>
      </c>
      <c r="J90" s="30">
        <v>4.24</v>
      </c>
      <c r="K90" s="30">
        <v>4.3099999999999996</v>
      </c>
      <c r="L90" s="30">
        <v>4.3099999999999996</v>
      </c>
      <c r="M90" s="31">
        <v>4.3899999999999997</v>
      </c>
    </row>
    <row r="91" spans="1:13" x14ac:dyDescent="0.15">
      <c r="A91" s="5"/>
      <c r="B91" s="24" t="s">
        <v>1</v>
      </c>
      <c r="C91" s="32">
        <v>5220</v>
      </c>
      <c r="D91" s="26" t="s">
        <v>15</v>
      </c>
      <c r="E91" s="32">
        <v>5240</v>
      </c>
      <c r="F91" s="28" t="s">
        <v>3</v>
      </c>
      <c r="G91" s="29">
        <v>98.2</v>
      </c>
      <c r="H91" s="30">
        <v>98.6</v>
      </c>
      <c r="I91" s="30">
        <v>97.7</v>
      </c>
      <c r="J91" s="30">
        <v>99.1</v>
      </c>
      <c r="K91" s="30">
        <v>98.1</v>
      </c>
      <c r="L91" s="30">
        <v>98.1</v>
      </c>
      <c r="M91" s="31">
        <v>98.4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7524</v>
      </c>
      <c r="H92" s="70">
        <v>6081</v>
      </c>
      <c r="I92" s="70">
        <v>5961</v>
      </c>
      <c r="J92" s="70">
        <v>3876</v>
      </c>
      <c r="K92" s="70">
        <v>6407</v>
      </c>
      <c r="L92" s="70">
        <v>7864</v>
      </c>
      <c r="M92" s="86">
        <v>6553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0.99247113936757569</v>
      </c>
      <c r="H93" s="81">
        <f t="shared" ref="H93:M93" si="14">H89/H$4</f>
        <v>0.95086434471600101</v>
      </c>
      <c r="I93" s="81">
        <f t="shared" si="14"/>
        <v>0.92575459697004736</v>
      </c>
      <c r="J93" s="81">
        <f t="shared" si="14"/>
        <v>0.88295852073963021</v>
      </c>
      <c r="K93" s="81">
        <f t="shared" si="14"/>
        <v>0.91526369640033489</v>
      </c>
      <c r="L93" s="81">
        <f t="shared" si="14"/>
        <v>0.95959757266049184</v>
      </c>
      <c r="M93" s="82">
        <f t="shared" si="14"/>
        <v>0.95027864855451061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5220</v>
      </c>
      <c r="H94" s="35">
        <v>5220</v>
      </c>
      <c r="I94" s="35">
        <v>5110</v>
      </c>
      <c r="J94" s="35">
        <v>5060</v>
      </c>
      <c r="K94" s="35">
        <v>5130</v>
      </c>
      <c r="L94" s="35">
        <v>5240</v>
      </c>
      <c r="M94" s="36">
        <v>5240</v>
      </c>
    </row>
    <row r="95" spans="1:13" x14ac:dyDescent="0.15">
      <c r="A95" s="5"/>
      <c r="B95" s="37" t="s">
        <v>123</v>
      </c>
      <c r="C95" s="38"/>
      <c r="D95" s="39"/>
      <c r="E95" s="40"/>
      <c r="F95" s="41" t="s">
        <v>10</v>
      </c>
      <c r="G95" s="42">
        <v>2139</v>
      </c>
      <c r="H95" s="43">
        <v>2261</v>
      </c>
      <c r="I95" s="43">
        <v>1281</v>
      </c>
      <c r="J95" s="43">
        <v>1661</v>
      </c>
      <c r="K95" s="43">
        <v>1910</v>
      </c>
      <c r="L95" s="43">
        <v>2043</v>
      </c>
      <c r="M95" s="44">
        <v>1991</v>
      </c>
    </row>
    <row r="96" spans="1:13" x14ac:dyDescent="0.15">
      <c r="A96" s="5"/>
      <c r="B96" s="45" t="s">
        <v>0</v>
      </c>
      <c r="C96" s="3">
        <v>45936</v>
      </c>
      <c r="F96" s="46" t="s">
        <v>2</v>
      </c>
      <c r="G96" s="47">
        <v>4.1100000000000003</v>
      </c>
      <c r="H96" s="48">
        <v>4.1900000000000004</v>
      </c>
      <c r="I96" s="48">
        <v>3.96</v>
      </c>
      <c r="J96" s="48">
        <v>3.98</v>
      </c>
      <c r="K96" s="48">
        <v>4.29</v>
      </c>
      <c r="L96" s="48">
        <v>4.13</v>
      </c>
      <c r="M96" s="49">
        <v>4.2300000000000004</v>
      </c>
    </row>
    <row r="97" spans="1:13" x14ac:dyDescent="0.15">
      <c r="A97" s="5"/>
      <c r="B97" s="45" t="s">
        <v>1</v>
      </c>
      <c r="C97" s="50">
        <v>390</v>
      </c>
      <c r="D97" s="4" t="s">
        <v>15</v>
      </c>
      <c r="E97" s="50">
        <v>410</v>
      </c>
      <c r="F97" s="46" t="s">
        <v>3</v>
      </c>
      <c r="G97" s="47">
        <v>96.4</v>
      </c>
      <c r="H97" s="48">
        <v>96.2</v>
      </c>
      <c r="I97" s="48">
        <v>99.5</v>
      </c>
      <c r="J97" s="48">
        <v>98.5</v>
      </c>
      <c r="K97" s="48">
        <v>96.7</v>
      </c>
      <c r="L97" s="48">
        <v>95.8</v>
      </c>
      <c r="M97" s="49">
        <v>96.4</v>
      </c>
    </row>
    <row r="98" spans="1:13" x14ac:dyDescent="0.15">
      <c r="A98" s="5"/>
      <c r="B98" s="45"/>
      <c r="C98" s="50"/>
      <c r="E98" s="50"/>
      <c r="F98" s="55" t="s">
        <v>20</v>
      </c>
      <c r="G98" s="89">
        <v>2052</v>
      </c>
      <c r="H98" s="71">
        <v>2269</v>
      </c>
      <c r="I98" s="61">
        <v>436</v>
      </c>
      <c r="J98" s="61">
        <v>879</v>
      </c>
      <c r="K98" s="71">
        <v>1756</v>
      </c>
      <c r="L98" s="71">
        <v>2264</v>
      </c>
      <c r="M98" s="87">
        <v>1848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0.17893592103061737</v>
      </c>
      <c r="H99" s="84">
        <f t="shared" ref="H99:M99" si="15">H95/H$4</f>
        <v>0.19254023673677936</v>
      </c>
      <c r="I99" s="84">
        <f t="shared" si="15"/>
        <v>0.14814386492425119</v>
      </c>
      <c r="J99" s="84">
        <f t="shared" si="15"/>
        <v>0.16601699150424787</v>
      </c>
      <c r="K99" s="84">
        <f t="shared" si="15"/>
        <v>0.17765789228908938</v>
      </c>
      <c r="L99" s="84">
        <f t="shared" si="15"/>
        <v>0.16312679655062282</v>
      </c>
      <c r="M99" s="85">
        <f t="shared" si="15"/>
        <v>0.17337164750957854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390</v>
      </c>
      <c r="H100" s="53">
        <v>380</v>
      </c>
      <c r="I100" s="53">
        <v>390</v>
      </c>
      <c r="J100" s="53">
        <v>390</v>
      </c>
      <c r="K100" s="53">
        <v>390</v>
      </c>
      <c r="L100" s="53">
        <v>400</v>
      </c>
      <c r="M100" s="54">
        <v>410</v>
      </c>
    </row>
    <row r="101" spans="1:13" x14ac:dyDescent="0.15">
      <c r="A101" s="5"/>
      <c r="B101" s="16" t="s">
        <v>116</v>
      </c>
      <c r="C101" s="17"/>
      <c r="D101" s="18"/>
      <c r="E101" s="19"/>
      <c r="F101" s="20" t="s">
        <v>10</v>
      </c>
      <c r="G101" s="21">
        <v>12601</v>
      </c>
      <c r="H101" s="22">
        <v>12293</v>
      </c>
      <c r="I101" s="22">
        <v>9045</v>
      </c>
      <c r="J101" s="22">
        <v>9953</v>
      </c>
      <c r="K101" s="22">
        <v>10578</v>
      </c>
      <c r="L101" s="22">
        <v>12578</v>
      </c>
      <c r="M101" s="23">
        <v>11341</v>
      </c>
    </row>
    <row r="102" spans="1:13" x14ac:dyDescent="0.15">
      <c r="A102" s="5"/>
      <c r="B102" s="24" t="s">
        <v>0</v>
      </c>
      <c r="C102" s="25">
        <v>45908</v>
      </c>
      <c r="D102" s="26"/>
      <c r="E102" s="27"/>
      <c r="F102" s="28" t="s">
        <v>2</v>
      </c>
      <c r="G102" s="29">
        <v>2.1800000000000002</v>
      </c>
      <c r="H102" s="30">
        <v>2.19</v>
      </c>
      <c r="I102" s="30">
        <v>2.23</v>
      </c>
      <c r="J102" s="30">
        <v>2.09</v>
      </c>
      <c r="K102" s="30">
        <v>2.19</v>
      </c>
      <c r="L102" s="30">
        <v>2.1</v>
      </c>
      <c r="M102" s="31">
        <v>2.2000000000000002</v>
      </c>
    </row>
    <row r="103" spans="1:13" x14ac:dyDescent="0.15">
      <c r="A103" s="5"/>
      <c r="B103" s="24" t="s">
        <v>1</v>
      </c>
      <c r="C103" s="32">
        <v>2780</v>
      </c>
      <c r="D103" s="26" t="s">
        <v>15</v>
      </c>
      <c r="E103" s="32">
        <v>2790</v>
      </c>
      <c r="F103" s="28" t="s">
        <v>3</v>
      </c>
      <c r="G103" s="29">
        <v>98.7</v>
      </c>
      <c r="H103" s="30">
        <v>98.4</v>
      </c>
      <c r="I103" s="30">
        <v>98.9</v>
      </c>
      <c r="J103" s="30">
        <v>98.6</v>
      </c>
      <c r="K103" s="30">
        <v>98.1</v>
      </c>
      <c r="L103" s="30">
        <v>98.5</v>
      </c>
      <c r="M103" s="31">
        <v>98.5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5003</v>
      </c>
      <c r="H104" s="70">
        <v>5712</v>
      </c>
      <c r="I104" s="70">
        <v>3264</v>
      </c>
      <c r="J104" s="70">
        <v>4032</v>
      </c>
      <c r="K104" s="70">
        <v>5419</v>
      </c>
      <c r="L104" s="70">
        <v>5365</v>
      </c>
      <c r="M104" s="86">
        <v>4885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1.0541241425464281</v>
      </c>
      <c r="H105" s="81">
        <f t="shared" ref="H105:M105" si="16">H101/H$4</f>
        <v>1.0468364131823213</v>
      </c>
      <c r="I105" s="81">
        <f t="shared" si="16"/>
        <v>1.0460275239967618</v>
      </c>
      <c r="J105" s="81">
        <f t="shared" si="16"/>
        <v>0.99480259870064969</v>
      </c>
      <c r="K105" s="81">
        <f t="shared" si="16"/>
        <v>0.98390847363035994</v>
      </c>
      <c r="L105" s="81">
        <f t="shared" si="16"/>
        <v>1.0043117214947301</v>
      </c>
      <c r="M105" s="82">
        <f t="shared" si="16"/>
        <v>0.98754789272030652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2780</v>
      </c>
      <c r="H106" s="35">
        <v>2790</v>
      </c>
      <c r="I106" s="35">
        <v>2670</v>
      </c>
      <c r="J106" s="35">
        <v>2670</v>
      </c>
      <c r="K106" s="35">
        <v>2730</v>
      </c>
      <c r="L106" s="35">
        <v>2770</v>
      </c>
      <c r="M106" s="36">
        <v>2790</v>
      </c>
    </row>
    <row r="107" spans="1:13" x14ac:dyDescent="0.15">
      <c r="A107" s="5"/>
      <c r="B107" s="37" t="s">
        <v>110</v>
      </c>
      <c r="C107" s="38"/>
      <c r="D107" s="39"/>
      <c r="E107" s="40"/>
      <c r="F107" s="41" t="s">
        <v>10</v>
      </c>
      <c r="G107" s="42">
        <v>15541</v>
      </c>
      <c r="H107" s="43">
        <v>15450</v>
      </c>
      <c r="I107" s="43">
        <v>11986</v>
      </c>
      <c r="J107" s="43">
        <v>13193</v>
      </c>
      <c r="K107" s="43">
        <v>13676</v>
      </c>
      <c r="L107" s="43">
        <v>15760</v>
      </c>
      <c r="M107" s="44">
        <v>15001</v>
      </c>
    </row>
    <row r="108" spans="1:13" x14ac:dyDescent="0.15">
      <c r="A108" s="5"/>
      <c r="B108" s="45" t="s">
        <v>0</v>
      </c>
      <c r="C108" s="3">
        <v>45873</v>
      </c>
      <c r="F108" s="46" t="s">
        <v>2</v>
      </c>
      <c r="G108" s="47">
        <v>3.62</v>
      </c>
      <c r="H108" s="48">
        <v>3.54</v>
      </c>
      <c r="I108" s="48">
        <v>3.61</v>
      </c>
      <c r="J108" s="48">
        <v>3.55</v>
      </c>
      <c r="K108" s="48">
        <v>3.57</v>
      </c>
      <c r="L108" s="48">
        <v>3.53</v>
      </c>
      <c r="M108" s="49">
        <v>3.6</v>
      </c>
    </row>
    <row r="109" spans="1:13" x14ac:dyDescent="0.15">
      <c r="A109" s="5"/>
      <c r="B109" s="45" t="s">
        <v>1</v>
      </c>
      <c r="C109" s="50">
        <v>3400</v>
      </c>
      <c r="D109" s="4" t="s">
        <v>15</v>
      </c>
      <c r="E109" s="50">
        <v>3410</v>
      </c>
      <c r="F109" s="46" t="s">
        <v>3</v>
      </c>
      <c r="G109" s="47">
        <v>98.5</v>
      </c>
      <c r="H109" s="48">
        <v>99.4</v>
      </c>
      <c r="I109" s="48">
        <v>98.9</v>
      </c>
      <c r="J109" s="48">
        <v>98.7</v>
      </c>
      <c r="K109" s="48">
        <v>98.8</v>
      </c>
      <c r="L109" s="48">
        <v>98.7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8151</v>
      </c>
      <c r="H110" s="71">
        <v>5302</v>
      </c>
      <c r="I110" s="71">
        <v>5286</v>
      </c>
      <c r="J110" s="71">
        <v>6345</v>
      </c>
      <c r="K110" s="71">
        <v>6293</v>
      </c>
      <c r="L110" s="71">
        <v>7592</v>
      </c>
      <c r="M110" s="87">
        <v>5951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1.3000669232056214</v>
      </c>
      <c r="H111" s="84">
        <f t="shared" ref="H111:M111" si="17">H107/H$4</f>
        <v>1.3156774248488461</v>
      </c>
      <c r="I111" s="84">
        <f t="shared" si="17"/>
        <v>1.3861454839828842</v>
      </c>
      <c r="J111" s="84">
        <f t="shared" si="17"/>
        <v>1.31864067966017</v>
      </c>
      <c r="K111" s="84">
        <f t="shared" si="17"/>
        <v>1.2720677146311972</v>
      </c>
      <c r="L111" s="84">
        <f t="shared" si="17"/>
        <v>1.2583839029064197</v>
      </c>
      <c r="M111" s="85">
        <f t="shared" si="17"/>
        <v>1.306252176941832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3400</v>
      </c>
      <c r="H112" s="53">
        <v>3400</v>
      </c>
      <c r="I112" s="53">
        <v>3320</v>
      </c>
      <c r="J112" s="53">
        <v>3260</v>
      </c>
      <c r="K112" s="53">
        <v>3370</v>
      </c>
      <c r="L112" s="53">
        <v>3400</v>
      </c>
      <c r="M112" s="54">
        <v>3410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16396</v>
      </c>
      <c r="H113" s="22">
        <v>16174</v>
      </c>
      <c r="I113" s="22">
        <v>12213</v>
      </c>
      <c r="J113" s="22">
        <v>13915</v>
      </c>
      <c r="K113" s="22">
        <v>14921</v>
      </c>
      <c r="L113" s="22">
        <v>16929</v>
      </c>
      <c r="M113" s="23">
        <v>15834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1.71</v>
      </c>
      <c r="H114" s="30">
        <v>1.75</v>
      </c>
      <c r="I114" s="30">
        <v>1.82</v>
      </c>
      <c r="J114" s="30">
        <v>1.7</v>
      </c>
      <c r="K114" s="30">
        <v>1.78</v>
      </c>
      <c r="L114" s="30">
        <v>1.73</v>
      </c>
      <c r="M114" s="31">
        <v>1.79</v>
      </c>
    </row>
    <row r="115" spans="1:13" x14ac:dyDescent="0.15">
      <c r="A115" s="5"/>
      <c r="B115" s="24" t="s">
        <v>1</v>
      </c>
      <c r="C115" s="32">
        <v>32970</v>
      </c>
      <c r="D115" s="26" t="s">
        <v>15</v>
      </c>
      <c r="E115" s="32">
        <v>33100</v>
      </c>
      <c r="F115" s="28" t="s">
        <v>3</v>
      </c>
      <c r="G115" s="29">
        <v>99.3</v>
      </c>
      <c r="H115" s="30">
        <v>99</v>
      </c>
      <c r="I115" s="30">
        <v>98.8</v>
      </c>
      <c r="J115" s="30">
        <v>99</v>
      </c>
      <c r="K115" s="30">
        <v>98.4</v>
      </c>
      <c r="L115" s="30">
        <v>98.6</v>
      </c>
      <c r="M115" s="31">
        <v>98.4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4143</v>
      </c>
      <c r="H116" s="70">
        <v>4949</v>
      </c>
      <c r="I116" s="70">
        <v>4185</v>
      </c>
      <c r="J116" s="70">
        <v>4135</v>
      </c>
      <c r="K116" s="70">
        <v>6322</v>
      </c>
      <c r="L116" s="70">
        <v>6513</v>
      </c>
      <c r="M116" s="86">
        <v>6686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1.3715910992136524</v>
      </c>
      <c r="H117" s="81">
        <f t="shared" ref="H117:M117" si="18">H113/H$4</f>
        <v>1.3773311760197564</v>
      </c>
      <c r="I117" s="81">
        <f t="shared" si="18"/>
        <v>1.412397363247369</v>
      </c>
      <c r="J117" s="81">
        <f t="shared" si="18"/>
        <v>1.3908045977011494</v>
      </c>
      <c r="K117" s="81">
        <f t="shared" si="18"/>
        <v>1.3878708957306296</v>
      </c>
      <c r="L117" s="81">
        <f t="shared" si="18"/>
        <v>1.351724688597892</v>
      </c>
      <c r="M117" s="82">
        <f t="shared" si="18"/>
        <v>1.3787878787878789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32970</v>
      </c>
      <c r="H118" s="35">
        <v>33060</v>
      </c>
      <c r="I118" s="35">
        <v>32400</v>
      </c>
      <c r="J118" s="35">
        <v>32490</v>
      </c>
      <c r="K118" s="35">
        <v>32830</v>
      </c>
      <c r="L118" s="35">
        <v>33050</v>
      </c>
      <c r="M118" s="36">
        <v>33100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10582</v>
      </c>
      <c r="H119" s="43">
        <v>10149</v>
      </c>
      <c r="I119" s="43">
        <v>7159</v>
      </c>
      <c r="J119" s="43">
        <v>9373</v>
      </c>
      <c r="K119" s="43">
        <v>9020</v>
      </c>
      <c r="L119" s="43">
        <v>11206</v>
      </c>
      <c r="M119" s="44">
        <v>9592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</v>
      </c>
      <c r="H120" s="48">
        <v>3.3</v>
      </c>
      <c r="I120" s="48">
        <v>3.42</v>
      </c>
      <c r="J120" s="48">
        <v>2.93</v>
      </c>
      <c r="K120" s="48">
        <v>3.43</v>
      </c>
      <c r="L120" s="48">
        <v>3.31</v>
      </c>
      <c r="M120" s="49">
        <v>3.46</v>
      </c>
    </row>
    <row r="121" spans="1:13" x14ac:dyDescent="0.15">
      <c r="A121" s="5"/>
      <c r="B121" s="45" t="s">
        <v>1</v>
      </c>
      <c r="C121" s="50">
        <v>28270</v>
      </c>
      <c r="D121" s="4" t="s">
        <v>15</v>
      </c>
      <c r="E121" s="50">
        <v>28350</v>
      </c>
      <c r="F121" s="46" t="s">
        <v>3</v>
      </c>
      <c r="G121" s="47">
        <v>99.5</v>
      </c>
      <c r="H121" s="48">
        <v>99</v>
      </c>
      <c r="I121" s="48">
        <v>99</v>
      </c>
      <c r="J121" s="48">
        <v>100.7</v>
      </c>
      <c r="K121" s="48">
        <v>98.3</v>
      </c>
      <c r="L121" s="48">
        <v>98.8</v>
      </c>
      <c r="M121" s="49">
        <v>98.5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3063</v>
      </c>
      <c r="H122" s="71">
        <v>4133</v>
      </c>
      <c r="I122" s="71">
        <v>2863</v>
      </c>
      <c r="J122" s="61">
        <v>417</v>
      </c>
      <c r="K122" s="71">
        <v>4964</v>
      </c>
      <c r="L122" s="71">
        <v>4963</v>
      </c>
      <c r="M122" s="87">
        <v>4980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0.88522670235904299</v>
      </c>
      <c r="H123" s="84">
        <f t="shared" ref="H123:M123" si="19">H119/H$4</f>
        <v>0.86425955888614492</v>
      </c>
      <c r="I123" s="84">
        <f t="shared" si="19"/>
        <v>0.82791719671562392</v>
      </c>
      <c r="J123" s="84">
        <f t="shared" si="19"/>
        <v>0.93683158420789603</v>
      </c>
      <c r="K123" s="84">
        <f t="shared" si="19"/>
        <v>0.838991721700307</v>
      </c>
      <c r="L123" s="84">
        <f t="shared" si="19"/>
        <v>0.89476205685084642</v>
      </c>
      <c r="M123" s="85">
        <f t="shared" si="19"/>
        <v>0.83524904214559392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28270</v>
      </c>
      <c r="H124" s="53">
        <v>28340</v>
      </c>
      <c r="I124" s="53">
        <v>27720</v>
      </c>
      <c r="J124" s="53">
        <v>27630</v>
      </c>
      <c r="K124" s="53">
        <v>28050</v>
      </c>
      <c r="L124" s="53">
        <v>28330</v>
      </c>
      <c r="M124" s="54">
        <v>28350</v>
      </c>
    </row>
    <row r="125" spans="1:13" x14ac:dyDescent="0.15">
      <c r="A125" s="5"/>
      <c r="B125" s="16" t="s">
        <v>113</v>
      </c>
      <c r="C125" s="17"/>
      <c r="D125" s="18"/>
      <c r="E125" s="19"/>
      <c r="F125" s="20" t="s">
        <v>10</v>
      </c>
      <c r="G125" s="21">
        <v>13301</v>
      </c>
      <c r="H125" s="22">
        <v>13111</v>
      </c>
      <c r="I125" s="22">
        <v>9497</v>
      </c>
      <c r="J125" s="22">
        <v>10898</v>
      </c>
      <c r="K125" s="22">
        <v>11752</v>
      </c>
      <c r="L125" s="22">
        <v>13642</v>
      </c>
      <c r="M125" s="23">
        <v>12620</v>
      </c>
    </row>
    <row r="126" spans="1:13" x14ac:dyDescent="0.15">
      <c r="A126" s="5"/>
      <c r="B126" s="24" t="s">
        <v>0</v>
      </c>
      <c r="C126" s="25">
        <v>45901</v>
      </c>
      <c r="D126" s="26"/>
      <c r="E126" s="27"/>
      <c r="F126" s="28" t="s">
        <v>2</v>
      </c>
      <c r="G126" s="29">
        <v>1.86</v>
      </c>
      <c r="H126" s="30">
        <v>1.87</v>
      </c>
      <c r="I126" s="30">
        <v>1.95</v>
      </c>
      <c r="J126" s="30">
        <v>1.85</v>
      </c>
      <c r="K126" s="30">
        <v>1.92</v>
      </c>
      <c r="L126" s="30">
        <v>1.89</v>
      </c>
      <c r="M126" s="31">
        <v>1.94</v>
      </c>
    </row>
    <row r="127" spans="1:13" x14ac:dyDescent="0.15">
      <c r="A127" s="5"/>
      <c r="B127" s="24" t="s">
        <v>1</v>
      </c>
      <c r="C127" s="32">
        <v>28820</v>
      </c>
      <c r="D127" s="26" t="s">
        <v>15</v>
      </c>
      <c r="E127" s="32">
        <v>28940</v>
      </c>
      <c r="F127" s="28" t="s">
        <v>3</v>
      </c>
      <c r="G127" s="29">
        <v>99.2</v>
      </c>
      <c r="H127" s="30">
        <v>99.1</v>
      </c>
      <c r="I127" s="30">
        <v>98.9</v>
      </c>
      <c r="J127" s="30">
        <v>98.9</v>
      </c>
      <c r="K127" s="30">
        <v>98.5</v>
      </c>
      <c r="L127" s="30">
        <v>98.6</v>
      </c>
      <c r="M127" s="31">
        <v>98.5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3853</v>
      </c>
      <c r="H128" s="70">
        <v>3953</v>
      </c>
      <c r="I128" s="70">
        <v>3247</v>
      </c>
      <c r="J128" s="70">
        <v>3615</v>
      </c>
      <c r="K128" s="70">
        <v>5042</v>
      </c>
      <c r="L128" s="70">
        <v>5518</v>
      </c>
      <c r="M128" s="86">
        <v>5316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1.1126819474652836</v>
      </c>
      <c r="H129" s="81">
        <f t="shared" ref="H129:M129" si="20">H125/H$4</f>
        <v>1.1164949331516649</v>
      </c>
      <c r="I129" s="81">
        <f t="shared" si="20"/>
        <v>1.0982999884352955</v>
      </c>
      <c r="J129" s="81">
        <f t="shared" si="20"/>
        <v>1.0892553723138432</v>
      </c>
      <c r="K129" s="81">
        <f t="shared" si="20"/>
        <v>1.0931076178960097</v>
      </c>
      <c r="L129" s="81">
        <f t="shared" si="20"/>
        <v>1.0892686042797828</v>
      </c>
      <c r="M129" s="82">
        <f t="shared" si="20"/>
        <v>1.0989202368512714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28820</v>
      </c>
      <c r="H130" s="35">
        <v>28850</v>
      </c>
      <c r="I130" s="35">
        <v>28160</v>
      </c>
      <c r="J130" s="35">
        <v>28310</v>
      </c>
      <c r="K130" s="35">
        <v>28730</v>
      </c>
      <c r="L130" s="35">
        <v>28900</v>
      </c>
      <c r="M130" s="36">
        <v>28940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13668</v>
      </c>
      <c r="H131" s="43">
        <v>13176</v>
      </c>
      <c r="I131" s="43">
        <v>9639</v>
      </c>
      <c r="J131" s="43">
        <v>11538</v>
      </c>
      <c r="K131" s="43">
        <v>12125</v>
      </c>
      <c r="L131" s="43">
        <v>14376</v>
      </c>
      <c r="M131" s="44">
        <v>12952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3.02</v>
      </c>
      <c r="H132" s="48">
        <v>3.1</v>
      </c>
      <c r="I132" s="48">
        <v>3.23</v>
      </c>
      <c r="J132" s="48">
        <v>2.99</v>
      </c>
      <c r="K132" s="48">
        <v>3.11</v>
      </c>
      <c r="L132" s="48">
        <v>3.05</v>
      </c>
      <c r="M132" s="49">
        <v>3.15</v>
      </c>
    </row>
    <row r="133" spans="1:13" x14ac:dyDescent="0.15">
      <c r="A133" s="5"/>
      <c r="B133" s="45" t="s">
        <v>1</v>
      </c>
      <c r="C133" s="50">
        <v>18570</v>
      </c>
      <c r="D133" s="4" t="s">
        <v>15</v>
      </c>
      <c r="E133" s="50">
        <v>18660</v>
      </c>
      <c r="F133" s="46" t="s">
        <v>3</v>
      </c>
      <c r="G133" s="47">
        <v>99.8</v>
      </c>
      <c r="H133" s="48">
        <v>99.5</v>
      </c>
      <c r="I133" s="48">
        <v>99.3</v>
      </c>
      <c r="J133" s="48">
        <v>99.8</v>
      </c>
      <c r="K133" s="48">
        <v>99.2</v>
      </c>
      <c r="L133" s="48">
        <v>99</v>
      </c>
      <c r="M133" s="49">
        <v>99.2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3158</v>
      </c>
      <c r="H134" s="71">
        <v>3917</v>
      </c>
      <c r="I134" s="71">
        <v>3310</v>
      </c>
      <c r="J134" s="71">
        <v>2563</v>
      </c>
      <c r="K134" s="71">
        <v>4385</v>
      </c>
      <c r="L134" s="71">
        <v>5478</v>
      </c>
      <c r="M134" s="87">
        <v>4642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1.1433829680441694</v>
      </c>
      <c r="H135" s="84">
        <f t="shared" ref="H135:M135" si="21">H131/H$4</f>
        <v>1.1220301456186665</v>
      </c>
      <c r="I135" s="84">
        <f t="shared" si="21"/>
        <v>1.1147218688562508</v>
      </c>
      <c r="J135" s="84">
        <f t="shared" si="21"/>
        <v>1.1532233883058471</v>
      </c>
      <c r="K135" s="84">
        <f t="shared" si="21"/>
        <v>1.1278020649241931</v>
      </c>
      <c r="L135" s="84">
        <f t="shared" si="21"/>
        <v>1.1478760779303736</v>
      </c>
      <c r="M135" s="85">
        <f t="shared" si="21"/>
        <v>1.1278300243817485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18570</v>
      </c>
      <c r="H136" s="53">
        <v>18610</v>
      </c>
      <c r="I136" s="53">
        <v>18220</v>
      </c>
      <c r="J136" s="53">
        <v>18180</v>
      </c>
      <c r="K136" s="53">
        <v>18450</v>
      </c>
      <c r="L136" s="53">
        <v>18620</v>
      </c>
      <c r="M136" s="54">
        <v>18660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18399</v>
      </c>
      <c r="H137" s="22">
        <v>18010</v>
      </c>
      <c r="I137" s="22">
        <v>14127</v>
      </c>
      <c r="J137" s="22">
        <v>16974</v>
      </c>
      <c r="K137" s="22">
        <v>17678</v>
      </c>
      <c r="L137" s="22">
        <v>19488</v>
      </c>
      <c r="M137" s="23">
        <v>18411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3.68</v>
      </c>
      <c r="H138" s="30">
        <v>3.74</v>
      </c>
      <c r="I138" s="30">
        <v>3.89</v>
      </c>
      <c r="J138" s="30">
        <v>3.5</v>
      </c>
      <c r="K138" s="30">
        <v>3.88</v>
      </c>
      <c r="L138" s="30">
        <v>3.74</v>
      </c>
      <c r="M138" s="31">
        <v>3.84</v>
      </c>
    </row>
    <row r="139" spans="1:13" x14ac:dyDescent="0.15">
      <c r="A139" s="5"/>
      <c r="B139" s="24" t="s">
        <v>1</v>
      </c>
      <c r="C139" s="32">
        <v>15670</v>
      </c>
      <c r="D139" s="26" t="s">
        <v>15</v>
      </c>
      <c r="E139" s="32">
        <v>15730</v>
      </c>
      <c r="F139" s="28" t="s">
        <v>3</v>
      </c>
      <c r="G139" s="29">
        <v>99.2</v>
      </c>
      <c r="H139" s="30">
        <v>99.1</v>
      </c>
      <c r="I139" s="30">
        <v>98.3</v>
      </c>
      <c r="J139" s="30">
        <v>100.2</v>
      </c>
      <c r="K139" s="30">
        <v>97.9</v>
      </c>
      <c r="L139" s="30">
        <v>98.5</v>
      </c>
      <c r="M139" s="31">
        <v>98.4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7011</v>
      </c>
      <c r="H140" s="70">
        <v>7396</v>
      </c>
      <c r="I140" s="70">
        <v>8161</v>
      </c>
      <c r="J140" s="70">
        <v>3048</v>
      </c>
      <c r="K140" s="70">
        <v>11685</v>
      </c>
      <c r="L140" s="70">
        <v>10306</v>
      </c>
      <c r="M140" s="86">
        <v>10182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1.5391500752886063</v>
      </c>
      <c r="H141" s="81">
        <f t="shared" ref="H141:M141" si="22">H137/H$4</f>
        <v>1.533679638933833</v>
      </c>
      <c r="I141" s="81">
        <f t="shared" si="22"/>
        <v>1.6337458077946108</v>
      </c>
      <c r="J141" s="81">
        <f t="shared" si="22"/>
        <v>1.6965517241379311</v>
      </c>
      <c r="K141" s="81">
        <f t="shared" si="22"/>
        <v>1.6443121570086503</v>
      </c>
      <c r="L141" s="81">
        <f t="shared" si="22"/>
        <v>1.5560523794314916</v>
      </c>
      <c r="M141" s="82">
        <f t="shared" si="22"/>
        <v>1.6031870428422152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15670</v>
      </c>
      <c r="H142" s="35">
        <v>15700</v>
      </c>
      <c r="I142" s="35">
        <v>15390</v>
      </c>
      <c r="J142" s="35">
        <v>15310</v>
      </c>
      <c r="K142" s="35">
        <v>15520</v>
      </c>
      <c r="L142" s="35">
        <v>15690</v>
      </c>
      <c r="M142" s="36">
        <v>15730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12302</v>
      </c>
      <c r="H143" s="43">
        <v>12731</v>
      </c>
      <c r="I143" s="43">
        <v>9867</v>
      </c>
      <c r="J143" s="43">
        <v>11311</v>
      </c>
      <c r="K143" s="43">
        <v>11885</v>
      </c>
      <c r="L143" s="43">
        <v>13565</v>
      </c>
      <c r="M143" s="44">
        <v>12893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3.75</v>
      </c>
      <c r="H144" s="48">
        <v>3.72</v>
      </c>
      <c r="I144" s="48">
        <v>3.83</v>
      </c>
      <c r="J144" s="48">
        <v>3.72</v>
      </c>
      <c r="K144" s="48">
        <v>3.75</v>
      </c>
      <c r="L144" s="48">
        <v>3.72</v>
      </c>
      <c r="M144" s="49">
        <v>3.77</v>
      </c>
    </row>
    <row r="145" spans="1:13" x14ac:dyDescent="0.15">
      <c r="A145" s="5"/>
      <c r="B145" s="45" t="s">
        <v>1</v>
      </c>
      <c r="C145" s="50">
        <v>8100</v>
      </c>
      <c r="D145" s="4" t="s">
        <v>15</v>
      </c>
      <c r="E145" s="50">
        <v>8140</v>
      </c>
      <c r="F145" s="46" t="s">
        <v>3</v>
      </c>
      <c r="G145" s="47">
        <v>98.2</v>
      </c>
      <c r="H145" s="48">
        <v>98.1</v>
      </c>
      <c r="I145" s="48">
        <v>98.2</v>
      </c>
      <c r="J145" s="48">
        <v>97.9</v>
      </c>
      <c r="K145" s="48">
        <v>97.5</v>
      </c>
      <c r="L145" s="48">
        <v>97.9</v>
      </c>
      <c r="M145" s="49">
        <v>97.9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7045</v>
      </c>
      <c r="H146" s="71">
        <v>7773</v>
      </c>
      <c r="I146" s="71">
        <v>5893</v>
      </c>
      <c r="J146" s="71">
        <v>7239</v>
      </c>
      <c r="K146" s="71">
        <v>8605</v>
      </c>
      <c r="L146" s="71">
        <v>8641</v>
      </c>
      <c r="M146" s="87">
        <v>8409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1.0291115944453739</v>
      </c>
      <c r="H147" s="84">
        <f t="shared" ref="H147:M147" si="23">H143/H$4</f>
        <v>1.0841352294984246</v>
      </c>
      <c r="I147" s="84">
        <f t="shared" si="23"/>
        <v>1.1410893951659535</v>
      </c>
      <c r="J147" s="84">
        <f t="shared" si="23"/>
        <v>1.1305347326336832</v>
      </c>
      <c r="K147" s="84">
        <f t="shared" si="23"/>
        <v>1.105478560133941</v>
      </c>
      <c r="L147" s="84">
        <f t="shared" si="23"/>
        <v>1.083120408815075</v>
      </c>
      <c r="M147" s="85">
        <f t="shared" si="23"/>
        <v>1.1226924416579589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8100</v>
      </c>
      <c r="H148" s="53">
        <v>8100</v>
      </c>
      <c r="I148" s="53">
        <v>7890</v>
      </c>
      <c r="J148" s="53">
        <v>7680</v>
      </c>
      <c r="K148" s="53">
        <v>7930</v>
      </c>
      <c r="L148" s="53">
        <v>8100</v>
      </c>
      <c r="M148" s="54">
        <v>8140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14640</v>
      </c>
      <c r="H149" s="22">
        <v>15911</v>
      </c>
      <c r="I149" s="22">
        <v>11468</v>
      </c>
      <c r="J149" s="22">
        <v>13605</v>
      </c>
      <c r="K149" s="22">
        <v>13770</v>
      </c>
      <c r="L149" s="22">
        <v>15453</v>
      </c>
      <c r="M149" s="23">
        <v>14517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1.54</v>
      </c>
      <c r="I150" s="30">
        <v>1.73</v>
      </c>
      <c r="J150" s="30">
        <v>1.53</v>
      </c>
      <c r="K150" s="30">
        <v>1.7</v>
      </c>
      <c r="L150" s="30">
        <v>1.65</v>
      </c>
      <c r="M150" s="31">
        <v>1.65</v>
      </c>
    </row>
    <row r="151" spans="1:13" x14ac:dyDescent="0.15">
      <c r="A151" s="5"/>
      <c r="B151" s="24" t="s">
        <v>1</v>
      </c>
      <c r="C151" s="32">
        <v>8080</v>
      </c>
      <c r="D151" s="26" t="s">
        <v>15</v>
      </c>
      <c r="E151" s="32">
        <v>8080</v>
      </c>
      <c r="F151" s="28" t="s">
        <v>3</v>
      </c>
      <c r="G151" s="29">
        <v>99.2</v>
      </c>
      <c r="H151" s="30">
        <v>99.6</v>
      </c>
      <c r="I151" s="30">
        <v>98.6</v>
      </c>
      <c r="J151" s="30">
        <v>99.3</v>
      </c>
      <c r="K151" s="30">
        <v>98.3</v>
      </c>
      <c r="L151" s="30">
        <v>98.5</v>
      </c>
      <c r="M151" s="31">
        <v>98.6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3899</v>
      </c>
      <c r="H152" s="70">
        <v>3014</v>
      </c>
      <c r="I152" s="70">
        <v>4703</v>
      </c>
      <c r="J152" s="70">
        <v>3307</v>
      </c>
      <c r="K152" s="70">
        <v>6224</v>
      </c>
      <c r="L152" s="70">
        <v>6411</v>
      </c>
      <c r="M152" s="86">
        <v>5795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1.2246946628743516</v>
      </c>
      <c r="H153" s="81">
        <f t="shared" ref="H153:M153" si="24">H149/H$4</f>
        <v>1.3549348548071192</v>
      </c>
      <c r="I153" s="81">
        <f t="shared" si="24"/>
        <v>1.3262403145599631</v>
      </c>
      <c r="J153" s="81">
        <f t="shared" si="24"/>
        <v>1.3598200899550226</v>
      </c>
      <c r="K153" s="81">
        <f t="shared" si="24"/>
        <v>1.2808110873407126</v>
      </c>
      <c r="L153" s="81">
        <f t="shared" si="24"/>
        <v>1.2338709677419355</v>
      </c>
      <c r="M153" s="82">
        <f t="shared" si="24"/>
        <v>1.2641065830721003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8080</v>
      </c>
      <c r="H154" s="35">
        <v>8070</v>
      </c>
      <c r="I154" s="35">
        <v>7840</v>
      </c>
      <c r="J154" s="35">
        <v>7290</v>
      </c>
      <c r="K154" s="35">
        <v>7970</v>
      </c>
      <c r="L154" s="35">
        <v>8060</v>
      </c>
      <c r="M154" s="36">
        <v>8080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904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46013</v>
      </c>
      <c r="H3" s="11">
        <v>46014</v>
      </c>
      <c r="I3" s="11">
        <v>46015</v>
      </c>
      <c r="J3" s="11">
        <v>46016</v>
      </c>
      <c r="K3" s="11">
        <v>46017</v>
      </c>
      <c r="L3" s="11">
        <v>46018</v>
      </c>
      <c r="M3" s="12">
        <v>46019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8154</v>
      </c>
      <c r="H4" s="14">
        <v>7712</v>
      </c>
      <c r="I4" s="14">
        <v>6993</v>
      </c>
      <c r="J4" s="14">
        <v>8071</v>
      </c>
      <c r="K4" s="14">
        <v>9449</v>
      </c>
      <c r="L4" s="14">
        <v>12420</v>
      </c>
      <c r="M4" s="15">
        <v>12296</v>
      </c>
    </row>
    <row r="5" spans="1:13" x14ac:dyDescent="0.15">
      <c r="A5" s="5"/>
      <c r="B5" s="90" t="s">
        <v>143</v>
      </c>
      <c r="C5" s="91"/>
      <c r="D5" s="92"/>
      <c r="E5" s="93"/>
      <c r="F5" s="94" t="s">
        <v>10</v>
      </c>
      <c r="G5" s="118"/>
      <c r="H5" s="119">
        <v>22239</v>
      </c>
      <c r="I5" s="119">
        <v>20691</v>
      </c>
      <c r="J5" s="119">
        <v>20333</v>
      </c>
      <c r="K5" s="119">
        <v>21162</v>
      </c>
      <c r="L5" s="119">
        <v>22653</v>
      </c>
      <c r="M5" s="120">
        <v>21695</v>
      </c>
    </row>
    <row r="6" spans="1:13" x14ac:dyDescent="0.15">
      <c r="A6" s="5"/>
      <c r="B6" s="98" t="s">
        <v>0</v>
      </c>
      <c r="C6" s="99" t="s">
        <v>144</v>
      </c>
      <c r="D6" s="100"/>
      <c r="E6" s="117" t="s">
        <v>51</v>
      </c>
      <c r="F6" s="101" t="s">
        <v>2</v>
      </c>
      <c r="G6" s="121"/>
      <c r="H6" s="122">
        <v>1.75</v>
      </c>
      <c r="I6" s="122">
        <v>1.83</v>
      </c>
      <c r="J6" s="122">
        <v>1.9</v>
      </c>
      <c r="K6" s="122">
        <v>1.85</v>
      </c>
      <c r="L6" s="122">
        <v>1.65</v>
      </c>
      <c r="M6" s="123">
        <v>1.73</v>
      </c>
    </row>
    <row r="7" spans="1:13" x14ac:dyDescent="0.15">
      <c r="A7" s="5"/>
      <c r="B7" s="98" t="s">
        <v>1</v>
      </c>
      <c r="C7" s="105">
        <v>790</v>
      </c>
      <c r="D7" s="100" t="s">
        <v>15</v>
      </c>
      <c r="E7" s="105">
        <v>1100</v>
      </c>
      <c r="F7" s="101" t="s">
        <v>3</v>
      </c>
      <c r="G7" s="121"/>
      <c r="H7" s="122">
        <v>99.4</v>
      </c>
      <c r="I7" s="122">
        <v>99.4</v>
      </c>
      <c r="J7" s="122">
        <v>99.2</v>
      </c>
      <c r="K7" s="122">
        <v>99.4</v>
      </c>
      <c r="L7" s="122">
        <v>99.7</v>
      </c>
      <c r="M7" s="123">
        <v>99.4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5197</v>
      </c>
      <c r="I8" s="125">
        <v>4749</v>
      </c>
      <c r="J8" s="125">
        <v>5570</v>
      </c>
      <c r="K8" s="125">
        <v>4936</v>
      </c>
      <c r="L8" s="125">
        <v>3510</v>
      </c>
      <c r="M8" s="130">
        <v>5117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2.8836877593360994</v>
      </c>
      <c r="I9" s="127">
        <f t="shared" si="0"/>
        <v>2.9588159588159586</v>
      </c>
      <c r="J9" s="127">
        <f t="shared" si="0"/>
        <v>2.5192665097261799</v>
      </c>
      <c r="K9" s="127">
        <f t="shared" si="0"/>
        <v>2.2396020742935758</v>
      </c>
      <c r="L9" s="127">
        <f t="shared" si="0"/>
        <v>1.8239130434782609</v>
      </c>
      <c r="M9" s="128">
        <f t="shared" si="0"/>
        <v>1.7643949251789199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790</v>
      </c>
      <c r="I10" s="115">
        <v>940</v>
      </c>
      <c r="J10" s="115">
        <v>1000</v>
      </c>
      <c r="K10" s="115">
        <v>1070</v>
      </c>
      <c r="L10" s="115">
        <v>1100</v>
      </c>
      <c r="M10" s="116">
        <v>1100</v>
      </c>
    </row>
    <row r="11" spans="1:13" x14ac:dyDescent="0.15">
      <c r="A11" s="5"/>
      <c r="B11" s="90" t="s">
        <v>142</v>
      </c>
      <c r="C11" s="91"/>
      <c r="D11" s="92"/>
      <c r="E11" s="93"/>
      <c r="F11" s="94" t="s">
        <v>10</v>
      </c>
      <c r="G11" s="95"/>
      <c r="H11" s="96">
        <v>24750</v>
      </c>
      <c r="I11" s="96">
        <v>24011</v>
      </c>
      <c r="J11" s="96">
        <v>23700</v>
      </c>
      <c r="K11" s="96">
        <v>24006</v>
      </c>
      <c r="L11" s="96">
        <v>24554</v>
      </c>
      <c r="M11" s="97">
        <v>24037</v>
      </c>
    </row>
    <row r="12" spans="1:13" x14ac:dyDescent="0.15">
      <c r="A12" s="5"/>
      <c r="B12" s="98" t="s">
        <v>0</v>
      </c>
      <c r="C12" s="99" t="s">
        <v>144</v>
      </c>
      <c r="D12" s="100"/>
      <c r="E12" s="117" t="s">
        <v>51</v>
      </c>
      <c r="F12" s="101" t="s">
        <v>2</v>
      </c>
      <c r="G12" s="102"/>
      <c r="H12" s="103">
        <v>3.24</v>
      </c>
      <c r="I12" s="103">
        <v>3.3</v>
      </c>
      <c r="J12" s="103">
        <v>3.31</v>
      </c>
      <c r="K12" s="103">
        <v>3.23</v>
      </c>
      <c r="L12" s="103">
        <v>3.06</v>
      </c>
      <c r="M12" s="104">
        <v>3.11</v>
      </c>
    </row>
    <row r="13" spans="1:13" x14ac:dyDescent="0.15">
      <c r="A13" s="5"/>
      <c r="B13" s="98" t="s">
        <v>1</v>
      </c>
      <c r="C13" s="105">
        <v>1880</v>
      </c>
      <c r="D13" s="100" t="s">
        <v>15</v>
      </c>
      <c r="E13" s="105">
        <v>2610</v>
      </c>
      <c r="F13" s="101" t="s">
        <v>3</v>
      </c>
      <c r="G13" s="102"/>
      <c r="H13" s="103">
        <v>97.6</v>
      </c>
      <c r="I13" s="103">
        <v>97.7</v>
      </c>
      <c r="J13" s="103">
        <v>98.1</v>
      </c>
      <c r="K13" s="103">
        <v>98.7</v>
      </c>
      <c r="L13" s="103">
        <v>98.2</v>
      </c>
      <c r="M13" s="104">
        <v>97.7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16677</v>
      </c>
      <c r="I14" s="108">
        <v>15671</v>
      </c>
      <c r="J14" s="108">
        <v>13973</v>
      </c>
      <c r="K14" s="108">
        <v>10938</v>
      </c>
      <c r="L14" s="108">
        <v>13629</v>
      </c>
      <c r="M14" s="129">
        <v>15852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3.2092842323651452</v>
      </c>
      <c r="I15" s="111">
        <f t="shared" si="1"/>
        <v>3.4335764335764334</v>
      </c>
      <c r="J15" s="111">
        <f t="shared" si="1"/>
        <v>2.9364391029612191</v>
      </c>
      <c r="K15" s="111">
        <f t="shared" si="1"/>
        <v>2.5405863054291458</v>
      </c>
      <c r="L15" s="111">
        <f t="shared" si="1"/>
        <v>1.9769726247987118</v>
      </c>
      <c r="M15" s="112">
        <f t="shared" si="1"/>
        <v>1.9548633702016915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1880</v>
      </c>
      <c r="I16" s="115">
        <v>2230</v>
      </c>
      <c r="J16" s="115">
        <v>2420</v>
      </c>
      <c r="K16" s="115">
        <v>2570</v>
      </c>
      <c r="L16" s="115">
        <v>2620</v>
      </c>
      <c r="M16" s="116">
        <v>2610</v>
      </c>
    </row>
    <row r="17" spans="1:13" x14ac:dyDescent="0.15">
      <c r="A17" s="5"/>
      <c r="B17" s="90" t="s">
        <v>141</v>
      </c>
      <c r="C17" s="91"/>
      <c r="D17" s="92"/>
      <c r="E17" s="93"/>
      <c r="F17" s="94" t="s">
        <v>10</v>
      </c>
      <c r="G17" s="118"/>
      <c r="H17" s="119">
        <v>21548</v>
      </c>
      <c r="I17" s="119">
        <v>20102</v>
      </c>
      <c r="J17" s="119">
        <v>20168</v>
      </c>
      <c r="K17" s="119">
        <v>20833</v>
      </c>
      <c r="L17" s="119">
        <v>21875</v>
      </c>
      <c r="M17" s="120">
        <v>21064</v>
      </c>
    </row>
    <row r="18" spans="1:13" x14ac:dyDescent="0.15">
      <c r="A18" s="5"/>
      <c r="B18" s="98" t="s">
        <v>0</v>
      </c>
      <c r="C18" s="99" t="s">
        <v>144</v>
      </c>
      <c r="D18" s="100"/>
      <c r="E18" s="117" t="s">
        <v>51</v>
      </c>
      <c r="F18" s="101" t="s">
        <v>2</v>
      </c>
      <c r="G18" s="121"/>
      <c r="H18" s="122">
        <v>3.08</v>
      </c>
      <c r="I18" s="122">
        <v>3.17</v>
      </c>
      <c r="J18" s="122">
        <v>3.19</v>
      </c>
      <c r="K18" s="122">
        <v>3.15</v>
      </c>
      <c r="L18" s="122">
        <v>2.91</v>
      </c>
      <c r="M18" s="123">
        <v>2.89</v>
      </c>
    </row>
    <row r="19" spans="1:13" x14ac:dyDescent="0.15">
      <c r="A19" s="5"/>
      <c r="B19" s="98" t="s">
        <v>1</v>
      </c>
      <c r="C19" s="105">
        <v>4120</v>
      </c>
      <c r="D19" s="100" t="s">
        <v>15</v>
      </c>
      <c r="E19" s="105">
        <v>5840</v>
      </c>
      <c r="F19" s="101" t="s">
        <v>3</v>
      </c>
      <c r="G19" s="121"/>
      <c r="H19" s="122">
        <v>98.1</v>
      </c>
      <c r="I19" s="122">
        <v>98.4</v>
      </c>
      <c r="J19" s="122">
        <v>98.4</v>
      </c>
      <c r="K19" s="122">
        <v>98.3</v>
      </c>
      <c r="L19" s="122">
        <v>98.3</v>
      </c>
      <c r="M19" s="123">
        <v>98.6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11979</v>
      </c>
      <c r="I20" s="125">
        <v>9991</v>
      </c>
      <c r="J20" s="125">
        <v>10322</v>
      </c>
      <c r="K20" s="125">
        <v>11097</v>
      </c>
      <c r="L20" s="125">
        <v>11273</v>
      </c>
      <c r="M20" s="130">
        <v>9661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2.7940871369294604</v>
      </c>
      <c r="I21" s="127">
        <f t="shared" si="2"/>
        <v>2.8745888745888748</v>
      </c>
      <c r="J21" s="127">
        <f t="shared" si="2"/>
        <v>2.4988229463511336</v>
      </c>
      <c r="K21" s="127">
        <f t="shared" si="2"/>
        <v>2.2047835749814797</v>
      </c>
      <c r="L21" s="127">
        <f t="shared" si="2"/>
        <v>1.7612721417069244</v>
      </c>
      <c r="M21" s="128">
        <f t="shared" si="2"/>
        <v>1.7130774235523747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4120</v>
      </c>
      <c r="I22" s="115">
        <v>4900</v>
      </c>
      <c r="J22" s="115">
        <v>5340</v>
      </c>
      <c r="K22" s="115">
        <v>5760</v>
      </c>
      <c r="L22" s="115">
        <v>5850</v>
      </c>
      <c r="M22" s="116">
        <v>5840</v>
      </c>
    </row>
    <row r="23" spans="1:13" x14ac:dyDescent="0.15">
      <c r="A23" s="5"/>
      <c r="B23" s="90" t="s">
        <v>140</v>
      </c>
      <c r="C23" s="91"/>
      <c r="D23" s="92"/>
      <c r="E23" s="93"/>
      <c r="F23" s="94" t="s">
        <v>10</v>
      </c>
      <c r="G23" s="95"/>
      <c r="H23" s="96">
        <v>13055</v>
      </c>
      <c r="I23" s="96">
        <v>11361</v>
      </c>
      <c r="J23" s="96">
        <v>11603</v>
      </c>
      <c r="K23" s="96">
        <v>13058</v>
      </c>
      <c r="L23" s="96">
        <v>15854</v>
      </c>
      <c r="M23" s="97">
        <v>15579</v>
      </c>
    </row>
    <row r="24" spans="1:13" x14ac:dyDescent="0.15">
      <c r="A24" s="5"/>
      <c r="B24" s="98" t="s">
        <v>0</v>
      </c>
      <c r="C24" s="99" t="s">
        <v>144</v>
      </c>
      <c r="D24" s="100"/>
      <c r="E24" s="117" t="s">
        <v>51</v>
      </c>
      <c r="F24" s="101" t="s">
        <v>2</v>
      </c>
      <c r="G24" s="102"/>
      <c r="H24" s="103">
        <v>4.1399999999999997</v>
      </c>
      <c r="I24" s="103">
        <v>4.16</v>
      </c>
      <c r="J24" s="103">
        <v>4.24</v>
      </c>
      <c r="K24" s="103">
        <v>4.08</v>
      </c>
      <c r="L24" s="103">
        <v>3.96</v>
      </c>
      <c r="M24" s="104">
        <v>4.01</v>
      </c>
    </row>
    <row r="25" spans="1:13" x14ac:dyDescent="0.15">
      <c r="A25" s="5"/>
      <c r="B25" s="98" t="s">
        <v>1</v>
      </c>
      <c r="C25" s="105">
        <v>7200</v>
      </c>
      <c r="D25" s="100" t="s">
        <v>15</v>
      </c>
      <c r="E25" s="105">
        <v>11150</v>
      </c>
      <c r="F25" s="101" t="s">
        <v>3</v>
      </c>
      <c r="G25" s="102"/>
      <c r="H25" s="103">
        <v>100.6</v>
      </c>
      <c r="I25" s="103">
        <v>100.9</v>
      </c>
      <c r="J25" s="103">
        <v>100.2</v>
      </c>
      <c r="K25" s="103">
        <v>100.9</v>
      </c>
      <c r="L25" s="103">
        <v>100.2</v>
      </c>
      <c r="M25" s="104">
        <v>100.1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8">
        <v>1535</v>
      </c>
      <c r="I26" s="109">
        <v>493</v>
      </c>
      <c r="J26" s="108">
        <v>2579</v>
      </c>
      <c r="K26" s="109">
        <v>782</v>
      </c>
      <c r="L26" s="108">
        <v>3065</v>
      </c>
      <c r="M26" s="129">
        <v>3604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1.6928163900414939</v>
      </c>
      <c r="I27" s="111">
        <f t="shared" si="3"/>
        <v>1.6246246246246245</v>
      </c>
      <c r="J27" s="111">
        <f t="shared" si="3"/>
        <v>1.4376161566100856</v>
      </c>
      <c r="K27" s="111">
        <f t="shared" si="3"/>
        <v>1.3819451793840618</v>
      </c>
      <c r="L27" s="111">
        <f t="shared" si="3"/>
        <v>1.2764895330112722</v>
      </c>
      <c r="M27" s="112">
        <f t="shared" si="3"/>
        <v>1.2669973975276512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7200</v>
      </c>
      <c r="I28" s="115">
        <v>9090</v>
      </c>
      <c r="J28" s="115">
        <v>9930</v>
      </c>
      <c r="K28" s="115">
        <v>10880</v>
      </c>
      <c r="L28" s="115">
        <v>11150</v>
      </c>
      <c r="M28" s="116">
        <v>11150</v>
      </c>
    </row>
    <row r="29" spans="1:13" x14ac:dyDescent="0.15">
      <c r="A29" s="5"/>
      <c r="B29" s="16" t="s">
        <v>136</v>
      </c>
      <c r="C29" s="17"/>
      <c r="D29" s="18"/>
      <c r="E29" s="19"/>
      <c r="F29" s="20" t="s">
        <v>10</v>
      </c>
      <c r="G29" s="21">
        <v>21841</v>
      </c>
      <c r="H29" s="22">
        <v>20754</v>
      </c>
      <c r="I29" s="22">
        <v>19704</v>
      </c>
      <c r="J29" s="22">
        <v>20644</v>
      </c>
      <c r="K29" s="22">
        <v>22040</v>
      </c>
      <c r="L29" s="22">
        <v>23497</v>
      </c>
      <c r="M29" s="23">
        <v>23228</v>
      </c>
    </row>
    <row r="30" spans="1:13" x14ac:dyDescent="0.15">
      <c r="A30" s="5"/>
      <c r="B30" s="24" t="s">
        <v>0</v>
      </c>
      <c r="C30" s="25">
        <v>45999</v>
      </c>
      <c r="D30" s="26"/>
      <c r="E30" s="27"/>
      <c r="F30" s="28" t="s">
        <v>2</v>
      </c>
      <c r="G30" s="29">
        <v>3.14</v>
      </c>
      <c r="H30" s="30">
        <v>3.19</v>
      </c>
      <c r="I30" s="30">
        <v>3.2</v>
      </c>
      <c r="J30" s="30">
        <v>3.17</v>
      </c>
      <c r="K30" s="30">
        <v>3.06</v>
      </c>
      <c r="L30" s="30">
        <v>2.82</v>
      </c>
      <c r="M30" s="31">
        <v>2.82</v>
      </c>
    </row>
    <row r="31" spans="1:13" x14ac:dyDescent="0.15">
      <c r="A31" s="5"/>
      <c r="B31" s="24" t="s">
        <v>1</v>
      </c>
      <c r="C31" s="32">
        <v>5860</v>
      </c>
      <c r="D31" s="26" t="s">
        <v>15</v>
      </c>
      <c r="E31" s="32">
        <v>6700</v>
      </c>
      <c r="F31" s="28" t="s">
        <v>3</v>
      </c>
      <c r="G31" s="29">
        <v>98.7</v>
      </c>
      <c r="H31" s="30">
        <v>98.6</v>
      </c>
      <c r="I31" s="30">
        <v>98.8</v>
      </c>
      <c r="J31" s="30">
        <v>98.7</v>
      </c>
      <c r="K31" s="30">
        <v>98.9</v>
      </c>
      <c r="L31" s="30">
        <v>99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10001</v>
      </c>
      <c r="H32" s="70">
        <v>9997</v>
      </c>
      <c r="I32" s="70">
        <v>8601</v>
      </c>
      <c r="J32" s="70">
        <v>9608</v>
      </c>
      <c r="K32" s="70">
        <v>9127</v>
      </c>
      <c r="L32" s="70">
        <v>8638</v>
      </c>
      <c r="M32" s="86">
        <v>9770</v>
      </c>
    </row>
    <row r="33" spans="1:13" x14ac:dyDescent="0.15">
      <c r="A33" s="5"/>
      <c r="B33" s="24"/>
      <c r="C33" s="32"/>
      <c r="D33" s="26"/>
      <c r="E33" s="32"/>
      <c r="F33" s="56" t="s">
        <v>29</v>
      </c>
      <c r="G33" s="74">
        <f>G29/G$4</f>
        <v>2.6785626686288939</v>
      </c>
      <c r="H33" s="75">
        <f t="shared" ref="H33:M33" si="4">H29/H$4</f>
        <v>2.6911307053941909</v>
      </c>
      <c r="I33" s="75">
        <f t="shared" si="4"/>
        <v>2.8176748176748179</v>
      </c>
      <c r="J33" s="75">
        <f t="shared" si="4"/>
        <v>2.5577995291785403</v>
      </c>
      <c r="K33" s="75">
        <f t="shared" si="4"/>
        <v>2.3325219599957667</v>
      </c>
      <c r="L33" s="75">
        <f t="shared" si="4"/>
        <v>1.8918679549114332</v>
      </c>
      <c r="M33" s="76">
        <f t="shared" si="4"/>
        <v>1.8890696161353286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5860</v>
      </c>
      <c r="H34" s="35">
        <v>6110</v>
      </c>
      <c r="I34" s="35">
        <v>6060</v>
      </c>
      <c r="J34" s="35">
        <v>6290</v>
      </c>
      <c r="K34" s="35">
        <v>6620</v>
      </c>
      <c r="L34" s="35">
        <v>6710</v>
      </c>
      <c r="M34" s="36">
        <v>6700</v>
      </c>
    </row>
    <row r="35" spans="1:13" x14ac:dyDescent="0.15">
      <c r="A35" s="5"/>
      <c r="B35" s="37" t="s">
        <v>137</v>
      </c>
      <c r="C35" s="38"/>
      <c r="D35" s="39"/>
      <c r="E35" s="40"/>
      <c r="F35" s="41" t="s">
        <v>10</v>
      </c>
      <c r="G35" s="42">
        <v>14586</v>
      </c>
      <c r="H35" s="43">
        <v>13071</v>
      </c>
      <c r="I35" s="43">
        <v>11776</v>
      </c>
      <c r="J35" s="43">
        <v>12471</v>
      </c>
      <c r="K35" s="43">
        <v>14489</v>
      </c>
      <c r="L35" s="43">
        <v>17555</v>
      </c>
      <c r="M35" s="44">
        <v>16673</v>
      </c>
    </row>
    <row r="36" spans="1:13" x14ac:dyDescent="0.15">
      <c r="A36" s="5"/>
      <c r="B36" s="45" t="s">
        <v>0</v>
      </c>
      <c r="C36" s="3">
        <v>45999</v>
      </c>
      <c r="F36" s="46" t="s">
        <v>2</v>
      </c>
      <c r="G36" s="47">
        <v>4.2300000000000004</v>
      </c>
      <c r="H36" s="48">
        <v>4.29</v>
      </c>
      <c r="I36" s="48">
        <v>4.29</v>
      </c>
      <c r="J36" s="48">
        <v>4.1399999999999997</v>
      </c>
      <c r="K36" s="48">
        <v>4.1100000000000003</v>
      </c>
      <c r="L36" s="48">
        <v>3.8</v>
      </c>
      <c r="M36" s="49">
        <v>3.8</v>
      </c>
    </row>
    <row r="37" spans="1:13" x14ac:dyDescent="0.15">
      <c r="A37" s="5"/>
      <c r="B37" s="45" t="s">
        <v>1</v>
      </c>
      <c r="C37" s="50">
        <v>890</v>
      </c>
      <c r="D37" s="4" t="s">
        <v>15</v>
      </c>
      <c r="E37" s="50">
        <v>1030</v>
      </c>
      <c r="F37" s="46" t="s">
        <v>3</v>
      </c>
      <c r="G37" s="47">
        <v>97.7</v>
      </c>
      <c r="H37" s="48">
        <v>98</v>
      </c>
      <c r="I37" s="48">
        <v>97.4</v>
      </c>
      <c r="J37" s="48">
        <v>99.1</v>
      </c>
      <c r="K37" s="48">
        <v>97.1</v>
      </c>
      <c r="L37" s="48">
        <v>98.5</v>
      </c>
      <c r="M37" s="49">
        <v>97.6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10392</v>
      </c>
      <c r="H38" s="71">
        <v>8545</v>
      </c>
      <c r="I38" s="71">
        <v>9259</v>
      </c>
      <c r="J38" s="71">
        <v>5361</v>
      </c>
      <c r="K38" s="71">
        <v>12234</v>
      </c>
      <c r="L38" s="71">
        <v>9199</v>
      </c>
      <c r="M38" s="87">
        <v>12284</v>
      </c>
    </row>
    <row r="39" spans="1:13" x14ac:dyDescent="0.15">
      <c r="A39" s="5"/>
      <c r="B39" s="45"/>
      <c r="C39" s="50"/>
      <c r="E39" s="50"/>
      <c r="F39" s="55" t="s">
        <v>28</v>
      </c>
      <c r="G39" s="77">
        <f>G35/G$4</f>
        <v>1.7888153053715967</v>
      </c>
      <c r="H39" s="78">
        <f t="shared" ref="H39:M39" si="5">H35/H$4</f>
        <v>1.6948910788381744</v>
      </c>
      <c r="I39" s="78">
        <f t="shared" si="5"/>
        <v>1.6839696839696841</v>
      </c>
      <c r="J39" s="78">
        <f t="shared" si="5"/>
        <v>1.545161690001239</v>
      </c>
      <c r="K39" s="78">
        <f t="shared" si="5"/>
        <v>1.5333897766959466</v>
      </c>
      <c r="L39" s="78">
        <f t="shared" si="5"/>
        <v>1.4134460547504026</v>
      </c>
      <c r="M39" s="79">
        <f t="shared" si="5"/>
        <v>1.3559694209499025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890</v>
      </c>
      <c r="H40" s="53">
        <v>930</v>
      </c>
      <c r="I40" s="53">
        <v>920</v>
      </c>
      <c r="J40" s="53">
        <v>950</v>
      </c>
      <c r="K40" s="53">
        <v>1010</v>
      </c>
      <c r="L40" s="53">
        <v>1030</v>
      </c>
      <c r="M40" s="54">
        <v>1030</v>
      </c>
    </row>
    <row r="41" spans="1:13" x14ac:dyDescent="0.15">
      <c r="A41" s="5"/>
      <c r="B41" s="16" t="s">
        <v>138</v>
      </c>
      <c r="C41" s="17"/>
      <c r="D41" s="18"/>
      <c r="E41" s="19"/>
      <c r="F41" s="20" t="s">
        <v>10</v>
      </c>
      <c r="G41" s="21">
        <v>14890</v>
      </c>
      <c r="H41" s="22">
        <v>12393</v>
      </c>
      <c r="I41" s="22">
        <v>10985</v>
      </c>
      <c r="J41" s="22">
        <v>11734</v>
      </c>
      <c r="K41" s="22">
        <v>14437</v>
      </c>
      <c r="L41" s="22">
        <v>17543</v>
      </c>
      <c r="M41" s="23">
        <v>15841</v>
      </c>
    </row>
    <row r="42" spans="1:13" x14ac:dyDescent="0.15">
      <c r="A42" s="5"/>
      <c r="B42" s="24" t="s">
        <v>0</v>
      </c>
      <c r="C42" s="25">
        <v>45999</v>
      </c>
      <c r="D42" s="26"/>
      <c r="E42" s="27"/>
      <c r="F42" s="28" t="s">
        <v>2</v>
      </c>
      <c r="G42" s="29">
        <v>3.32</v>
      </c>
      <c r="H42" s="30">
        <v>3.31</v>
      </c>
      <c r="I42" s="30">
        <v>3.43</v>
      </c>
      <c r="J42" s="30">
        <v>3.35</v>
      </c>
      <c r="K42" s="30">
        <v>3.11</v>
      </c>
      <c r="L42" s="30">
        <v>2.93</v>
      </c>
      <c r="M42" s="31">
        <v>3.13</v>
      </c>
    </row>
    <row r="43" spans="1:13" x14ac:dyDescent="0.15">
      <c r="A43" s="5"/>
      <c r="B43" s="24" t="s">
        <v>1</v>
      </c>
      <c r="C43" s="32">
        <v>500</v>
      </c>
      <c r="D43" s="26" t="s">
        <v>15</v>
      </c>
      <c r="E43" s="32">
        <v>560</v>
      </c>
      <c r="F43" s="28" t="s">
        <v>3</v>
      </c>
      <c r="G43" s="29">
        <v>98</v>
      </c>
      <c r="H43" s="30">
        <v>99</v>
      </c>
      <c r="I43" s="30">
        <v>98.5</v>
      </c>
      <c r="J43" s="30">
        <v>98.2</v>
      </c>
      <c r="K43" s="30">
        <v>98.1</v>
      </c>
      <c r="L43" s="30">
        <v>99.1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8785</v>
      </c>
      <c r="H44" s="70">
        <v>4752</v>
      </c>
      <c r="I44" s="70">
        <v>5566</v>
      </c>
      <c r="J44" s="70">
        <v>6080</v>
      </c>
      <c r="K44" s="70">
        <v>7880</v>
      </c>
      <c r="L44" s="70">
        <v>6198</v>
      </c>
      <c r="M44" s="86">
        <v>8433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1.8260976207996076</v>
      </c>
      <c r="H45" s="81">
        <f t="shared" ref="H45:M45" si="6">H41/H$4</f>
        <v>1.6069761410788381</v>
      </c>
      <c r="I45" s="81">
        <f t="shared" si="6"/>
        <v>1.5708565708565709</v>
      </c>
      <c r="J45" s="81">
        <f t="shared" si="6"/>
        <v>1.4538471069260315</v>
      </c>
      <c r="K45" s="81">
        <f t="shared" si="6"/>
        <v>1.5278865488411473</v>
      </c>
      <c r="L45" s="81">
        <f t="shared" si="6"/>
        <v>1.4124798711755233</v>
      </c>
      <c r="M45" s="82">
        <f t="shared" si="6"/>
        <v>1.2883051398828886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500</v>
      </c>
      <c r="H46" s="35">
        <v>500</v>
      </c>
      <c r="I46" s="35">
        <v>510</v>
      </c>
      <c r="J46" s="35">
        <v>510</v>
      </c>
      <c r="K46" s="35">
        <v>550</v>
      </c>
      <c r="L46" s="35">
        <v>550</v>
      </c>
      <c r="M46" s="36">
        <v>560</v>
      </c>
    </row>
    <row r="47" spans="1:13" x14ac:dyDescent="0.15">
      <c r="A47" s="5"/>
      <c r="B47" s="37" t="s">
        <v>134</v>
      </c>
      <c r="C47" s="38"/>
      <c r="D47" s="39"/>
      <c r="E47" s="40"/>
      <c r="F47" s="41" t="s">
        <v>10</v>
      </c>
      <c r="G47" s="42">
        <v>11333</v>
      </c>
      <c r="H47" s="43">
        <v>9681</v>
      </c>
      <c r="I47" s="43">
        <v>8142</v>
      </c>
      <c r="J47" s="43">
        <v>9122</v>
      </c>
      <c r="K47" s="43">
        <v>10255</v>
      </c>
      <c r="L47" s="43">
        <v>12963</v>
      </c>
      <c r="M47" s="44">
        <v>12260</v>
      </c>
    </row>
    <row r="48" spans="1:13" x14ac:dyDescent="0.15">
      <c r="A48" s="5"/>
      <c r="B48" s="45" t="s">
        <v>0</v>
      </c>
      <c r="C48" s="3">
        <v>45992</v>
      </c>
      <c r="F48" s="46" t="s">
        <v>2</v>
      </c>
      <c r="G48" s="47">
        <v>3.76</v>
      </c>
      <c r="H48" s="48">
        <v>3.7</v>
      </c>
      <c r="I48" s="48">
        <v>3.89</v>
      </c>
      <c r="J48" s="48">
        <v>3.8</v>
      </c>
      <c r="K48" s="48">
        <v>3.77</v>
      </c>
      <c r="L48" s="48">
        <v>3.49</v>
      </c>
      <c r="M48" s="49">
        <v>3.45</v>
      </c>
    </row>
    <row r="49" spans="1:13" x14ac:dyDescent="0.15">
      <c r="A49" s="5"/>
      <c r="B49" s="45" t="s">
        <v>1</v>
      </c>
      <c r="C49" s="50">
        <v>1220</v>
      </c>
      <c r="D49" s="4" t="s">
        <v>15</v>
      </c>
      <c r="E49" s="50">
        <v>1320</v>
      </c>
      <c r="F49" s="46" t="s">
        <v>3</v>
      </c>
      <c r="G49" s="47">
        <v>98.4</v>
      </c>
      <c r="H49" s="48">
        <v>99.6</v>
      </c>
      <c r="I49" s="48">
        <v>98.6</v>
      </c>
      <c r="J49" s="48">
        <v>99.2</v>
      </c>
      <c r="K49" s="48">
        <v>98.9</v>
      </c>
      <c r="L49" s="48">
        <v>98.3</v>
      </c>
      <c r="M49" s="49">
        <v>98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6192</v>
      </c>
      <c r="H50" s="71">
        <v>2909</v>
      </c>
      <c r="I50" s="71">
        <v>4321</v>
      </c>
      <c r="J50" s="71">
        <v>3402</v>
      </c>
      <c r="K50" s="71">
        <v>4515</v>
      </c>
      <c r="L50" s="71">
        <v>7195</v>
      </c>
      <c r="M50" s="87">
        <v>7426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1.3898700024527839</v>
      </c>
      <c r="H51" s="84">
        <f t="shared" ref="H51:M51" si="7">H47/H$4</f>
        <v>1.2553163900414939</v>
      </c>
      <c r="I51" s="84">
        <f t="shared" si="7"/>
        <v>1.1643071643071643</v>
      </c>
      <c r="J51" s="84">
        <f t="shared" si="7"/>
        <v>1.1302193036798414</v>
      </c>
      <c r="K51" s="84">
        <f t="shared" si="7"/>
        <v>1.0853000317493915</v>
      </c>
      <c r="L51" s="84">
        <f t="shared" si="7"/>
        <v>1.0437198067632851</v>
      </c>
      <c r="M51" s="85">
        <f t="shared" si="7"/>
        <v>0.99707221860767725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1220</v>
      </c>
      <c r="H52" s="53">
        <v>1200</v>
      </c>
      <c r="I52" s="53">
        <v>1190</v>
      </c>
      <c r="J52" s="53">
        <v>1230</v>
      </c>
      <c r="K52" s="53">
        <v>1290</v>
      </c>
      <c r="L52" s="53">
        <v>1310</v>
      </c>
      <c r="M52" s="54">
        <v>1320</v>
      </c>
    </row>
    <row r="53" spans="1:13" x14ac:dyDescent="0.15">
      <c r="A53" s="5"/>
      <c r="B53" s="16" t="s">
        <v>132</v>
      </c>
      <c r="C53" s="17"/>
      <c r="D53" s="18"/>
      <c r="E53" s="19"/>
      <c r="F53" s="20" t="s">
        <v>10</v>
      </c>
      <c r="G53" s="21">
        <v>8478</v>
      </c>
      <c r="H53" s="22">
        <v>7486</v>
      </c>
      <c r="I53" s="22">
        <v>6731</v>
      </c>
      <c r="J53" s="22">
        <v>7485</v>
      </c>
      <c r="K53" s="22">
        <v>8978</v>
      </c>
      <c r="L53" s="22">
        <v>11676</v>
      </c>
      <c r="M53" s="23">
        <v>11334</v>
      </c>
    </row>
    <row r="54" spans="1:13" x14ac:dyDescent="0.15">
      <c r="A54" s="5"/>
      <c r="B54" s="24" t="s">
        <v>0</v>
      </c>
      <c r="C54" s="25">
        <v>45978</v>
      </c>
      <c r="D54" s="26"/>
      <c r="E54" s="27"/>
      <c r="F54" s="28" t="s">
        <v>2</v>
      </c>
      <c r="G54" s="29">
        <v>3.44</v>
      </c>
      <c r="H54" s="30">
        <v>3.48</v>
      </c>
      <c r="I54" s="30">
        <v>3.43</v>
      </c>
      <c r="J54" s="30">
        <v>3.42</v>
      </c>
      <c r="K54" s="30">
        <v>3.39</v>
      </c>
      <c r="L54" s="30">
        <v>3.21</v>
      </c>
      <c r="M54" s="31">
        <v>3.18</v>
      </c>
    </row>
    <row r="55" spans="1:13" x14ac:dyDescent="0.15">
      <c r="A55" s="5"/>
      <c r="B55" s="24" t="s">
        <v>1</v>
      </c>
      <c r="C55" s="32">
        <v>2430</v>
      </c>
      <c r="D55" s="26" t="s">
        <v>15</v>
      </c>
      <c r="E55" s="32">
        <v>2720</v>
      </c>
      <c r="F55" s="28" t="s">
        <v>3</v>
      </c>
      <c r="G55" s="29">
        <v>98.2</v>
      </c>
      <c r="H55" s="30">
        <v>98.3</v>
      </c>
      <c r="I55" s="30">
        <v>98</v>
      </c>
      <c r="J55" s="30">
        <v>99</v>
      </c>
      <c r="K55" s="30">
        <v>98.3</v>
      </c>
      <c r="L55" s="30">
        <v>98.4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4775</v>
      </c>
      <c r="H56" s="70">
        <v>4103</v>
      </c>
      <c r="I56" s="70">
        <v>4072</v>
      </c>
      <c r="J56" s="70">
        <v>3097</v>
      </c>
      <c r="K56" s="70">
        <v>4874</v>
      </c>
      <c r="L56" s="70">
        <v>6121</v>
      </c>
      <c r="M56" s="86">
        <v>5908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1.0397350993377483</v>
      </c>
      <c r="H57" s="81">
        <f t="shared" ref="H57:M57" si="8">H53/H$4</f>
        <v>0.97069502074688796</v>
      </c>
      <c r="I57" s="81">
        <f t="shared" si="8"/>
        <v>0.96253396253396251</v>
      </c>
      <c r="J57" s="81">
        <f t="shared" si="8"/>
        <v>0.92739437492256227</v>
      </c>
      <c r="K57" s="81">
        <f t="shared" si="8"/>
        <v>0.95015345539210494</v>
      </c>
      <c r="L57" s="81">
        <f t="shared" si="8"/>
        <v>0.94009661835748792</v>
      </c>
      <c r="M57" s="82">
        <f t="shared" si="8"/>
        <v>0.92176317501626548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2430</v>
      </c>
      <c r="H58" s="35">
        <v>2520</v>
      </c>
      <c r="I58" s="35">
        <v>2500</v>
      </c>
      <c r="J58" s="35">
        <v>2590</v>
      </c>
      <c r="K58" s="35">
        <v>2720</v>
      </c>
      <c r="L58" s="35">
        <v>2720</v>
      </c>
      <c r="M58" s="36">
        <v>2720</v>
      </c>
    </row>
    <row r="59" spans="1:13" x14ac:dyDescent="0.15">
      <c r="A59" s="5"/>
      <c r="B59" s="37" t="s">
        <v>128</v>
      </c>
      <c r="C59" s="38"/>
      <c r="D59" s="39"/>
      <c r="E59" s="40"/>
      <c r="F59" s="41" t="s">
        <v>10</v>
      </c>
      <c r="G59" s="42">
        <v>11143</v>
      </c>
      <c r="H59" s="43">
        <v>10120</v>
      </c>
      <c r="I59" s="43">
        <v>8810</v>
      </c>
      <c r="J59" s="43">
        <v>10008</v>
      </c>
      <c r="K59" s="43">
        <v>12079</v>
      </c>
      <c r="L59" s="43">
        <v>15842</v>
      </c>
      <c r="M59" s="44">
        <v>15515</v>
      </c>
    </row>
    <row r="60" spans="1:13" x14ac:dyDescent="0.15">
      <c r="A60" s="5"/>
      <c r="B60" s="45" t="s">
        <v>0</v>
      </c>
      <c r="C60" s="3">
        <v>45964</v>
      </c>
      <c r="F60" s="46" t="s">
        <v>2</v>
      </c>
      <c r="G60" s="47">
        <v>4.13</v>
      </c>
      <c r="H60" s="48">
        <v>4.17</v>
      </c>
      <c r="I60" s="48">
        <v>4.2300000000000004</v>
      </c>
      <c r="J60" s="48">
        <v>4.16</v>
      </c>
      <c r="K60" s="48">
        <v>4.04</v>
      </c>
      <c r="L60" s="48">
        <v>3.75</v>
      </c>
      <c r="M60" s="49">
        <v>3.71</v>
      </c>
    </row>
    <row r="61" spans="1:13" x14ac:dyDescent="0.15">
      <c r="A61" s="5"/>
      <c r="B61" s="45" t="s">
        <v>1</v>
      </c>
      <c r="C61" s="50">
        <v>15550</v>
      </c>
      <c r="D61" s="4" t="s">
        <v>15</v>
      </c>
      <c r="E61" s="50">
        <v>17920</v>
      </c>
      <c r="F61" s="46" t="s">
        <v>3</v>
      </c>
      <c r="G61" s="47">
        <v>99.2</v>
      </c>
      <c r="H61" s="48">
        <v>99.4</v>
      </c>
      <c r="I61" s="48">
        <v>99.2</v>
      </c>
      <c r="J61" s="48">
        <v>99.3</v>
      </c>
      <c r="K61" s="48">
        <v>99.5</v>
      </c>
      <c r="L61" s="48">
        <v>99.6</v>
      </c>
      <c r="M61" s="49">
        <v>100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4690</v>
      </c>
      <c r="H62" s="71">
        <v>3744</v>
      </c>
      <c r="I62" s="71">
        <v>3731</v>
      </c>
      <c r="J62" s="71">
        <v>3964</v>
      </c>
      <c r="K62" s="71">
        <v>4168</v>
      </c>
      <c r="L62" s="71">
        <v>4975</v>
      </c>
      <c r="M62" s="87">
        <v>3843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1.3665685553102771</v>
      </c>
      <c r="H63" s="84">
        <f t="shared" ref="H63:M63" si="9">H59/H$4</f>
        <v>1.3122406639004149</v>
      </c>
      <c r="I63" s="84">
        <f t="shared" si="9"/>
        <v>1.2598312598312598</v>
      </c>
      <c r="J63" s="84">
        <f t="shared" si="9"/>
        <v>1.2399950439846363</v>
      </c>
      <c r="K63" s="84">
        <f t="shared" si="9"/>
        <v>1.2783363318869723</v>
      </c>
      <c r="L63" s="84">
        <f t="shared" si="9"/>
        <v>1.2755233494363929</v>
      </c>
      <c r="M63" s="85">
        <f t="shared" si="9"/>
        <v>1.2617924528301887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15550</v>
      </c>
      <c r="H64" s="53">
        <v>16200</v>
      </c>
      <c r="I64" s="53">
        <v>16190</v>
      </c>
      <c r="J64" s="53">
        <v>16770</v>
      </c>
      <c r="K64" s="53">
        <v>17640</v>
      </c>
      <c r="L64" s="53">
        <v>17920</v>
      </c>
      <c r="M64" s="54">
        <v>17920</v>
      </c>
    </row>
    <row r="65" spans="1:13" x14ac:dyDescent="0.15">
      <c r="A65" s="5"/>
      <c r="B65" s="16" t="s">
        <v>129</v>
      </c>
      <c r="C65" s="17"/>
      <c r="D65" s="18"/>
      <c r="E65" s="19"/>
      <c r="F65" s="20" t="s">
        <v>10</v>
      </c>
      <c r="G65" s="21">
        <v>10196</v>
      </c>
      <c r="H65" s="22">
        <v>9090</v>
      </c>
      <c r="I65" s="22">
        <v>7831</v>
      </c>
      <c r="J65" s="22">
        <v>9066</v>
      </c>
      <c r="K65" s="22">
        <v>11295</v>
      </c>
      <c r="L65" s="22">
        <v>15007</v>
      </c>
      <c r="M65" s="23">
        <v>14782</v>
      </c>
    </row>
    <row r="66" spans="1:13" x14ac:dyDescent="0.15">
      <c r="A66" s="5"/>
      <c r="B66" s="24" t="s">
        <v>0</v>
      </c>
      <c r="C66" s="25">
        <v>45964</v>
      </c>
      <c r="D66" s="26"/>
      <c r="E66" s="27"/>
      <c r="F66" s="28" t="s">
        <v>2</v>
      </c>
      <c r="G66" s="29">
        <v>3.45</v>
      </c>
      <c r="H66" s="30">
        <v>3.44</v>
      </c>
      <c r="I66" s="30">
        <v>3.5</v>
      </c>
      <c r="J66" s="30">
        <v>3.47</v>
      </c>
      <c r="K66" s="30">
        <v>3.37</v>
      </c>
      <c r="L66" s="30">
        <v>3.16</v>
      </c>
      <c r="M66" s="31">
        <v>3.11</v>
      </c>
    </row>
    <row r="67" spans="1:13" x14ac:dyDescent="0.15">
      <c r="A67" s="5"/>
      <c r="B67" s="24" t="s">
        <v>1</v>
      </c>
      <c r="C67" s="32">
        <v>2320</v>
      </c>
      <c r="D67" s="26" t="s">
        <v>15</v>
      </c>
      <c r="E67" s="32">
        <v>2680</v>
      </c>
      <c r="F67" s="28" t="s">
        <v>3</v>
      </c>
      <c r="G67" s="29">
        <v>98.2</v>
      </c>
      <c r="H67" s="30">
        <v>98.5</v>
      </c>
      <c r="I67" s="30">
        <v>97.4</v>
      </c>
      <c r="J67" s="30">
        <v>98.4</v>
      </c>
      <c r="K67" s="30">
        <v>98.4</v>
      </c>
      <c r="L67" s="30">
        <v>98.6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5760</v>
      </c>
      <c r="H68" s="70">
        <v>4665</v>
      </c>
      <c r="I68" s="70">
        <v>5775</v>
      </c>
      <c r="J68" s="70">
        <v>4953</v>
      </c>
      <c r="K68" s="70">
        <v>5769</v>
      </c>
      <c r="L68" s="70">
        <v>7050</v>
      </c>
      <c r="M68" s="86">
        <v>7823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1.2504292371842041</v>
      </c>
      <c r="H69" s="81">
        <f t="shared" ref="H69:M69" si="10">H65/H$4</f>
        <v>1.1786825726141079</v>
      </c>
      <c r="I69" s="81">
        <f t="shared" si="10"/>
        <v>1.1198341198341197</v>
      </c>
      <c r="J69" s="81">
        <f t="shared" si="10"/>
        <v>1.1232808821707347</v>
      </c>
      <c r="K69" s="81">
        <f t="shared" si="10"/>
        <v>1.1953645888453805</v>
      </c>
      <c r="L69" s="81">
        <f t="shared" si="10"/>
        <v>1.2082930756843799</v>
      </c>
      <c r="M69" s="82">
        <f t="shared" si="10"/>
        <v>1.2021795705920624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2320</v>
      </c>
      <c r="H70" s="35">
        <v>2430</v>
      </c>
      <c r="I70" s="35">
        <v>2410</v>
      </c>
      <c r="J70" s="35">
        <v>2500</v>
      </c>
      <c r="K70" s="35">
        <v>2600</v>
      </c>
      <c r="L70" s="35">
        <v>2690</v>
      </c>
      <c r="M70" s="36">
        <v>2680</v>
      </c>
    </row>
    <row r="71" spans="1:13" x14ac:dyDescent="0.15">
      <c r="A71" s="5"/>
      <c r="B71" s="37" t="s">
        <v>130</v>
      </c>
      <c r="C71" s="38"/>
      <c r="D71" s="39"/>
      <c r="E71" s="40"/>
      <c r="F71" s="41" t="s">
        <v>10</v>
      </c>
      <c r="G71" s="42">
        <v>4919</v>
      </c>
      <c r="H71" s="43">
        <v>4208</v>
      </c>
      <c r="I71" s="43">
        <v>3542</v>
      </c>
      <c r="J71" s="43">
        <v>4364</v>
      </c>
      <c r="K71" s="43">
        <v>5517</v>
      </c>
      <c r="L71" s="43">
        <v>8255</v>
      </c>
      <c r="M71" s="44">
        <v>7935</v>
      </c>
    </row>
    <row r="72" spans="1:13" x14ac:dyDescent="0.15">
      <c r="A72" s="5"/>
      <c r="B72" s="45" t="s">
        <v>0</v>
      </c>
      <c r="C72" s="3">
        <v>45964</v>
      </c>
      <c r="F72" s="46" t="s">
        <v>2</v>
      </c>
      <c r="G72" s="47">
        <v>3.89</v>
      </c>
      <c r="H72" s="48">
        <v>3.76</v>
      </c>
      <c r="I72" s="48">
        <v>3.74</v>
      </c>
      <c r="J72" s="48">
        <v>3.72</v>
      </c>
      <c r="K72" s="48">
        <v>3.59</v>
      </c>
      <c r="L72" s="48">
        <v>3.4</v>
      </c>
      <c r="M72" s="49">
        <v>3.37</v>
      </c>
    </row>
    <row r="73" spans="1:13" x14ac:dyDescent="0.15">
      <c r="A73" s="5"/>
      <c r="B73" s="45" t="s">
        <v>1</v>
      </c>
      <c r="C73" s="50">
        <v>1790</v>
      </c>
      <c r="D73" s="4" t="s">
        <v>15</v>
      </c>
      <c r="E73" s="50">
        <v>1970</v>
      </c>
      <c r="F73" s="46" t="s">
        <v>3</v>
      </c>
      <c r="G73" s="47">
        <v>96.3</v>
      </c>
      <c r="H73" s="48">
        <v>98.4</v>
      </c>
      <c r="I73" s="48">
        <v>98.5</v>
      </c>
      <c r="J73" s="48">
        <v>97.2</v>
      </c>
      <c r="K73" s="48">
        <v>98.2</v>
      </c>
      <c r="L73" s="48">
        <v>97.4</v>
      </c>
      <c r="M73" s="49">
        <v>98.2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4828</v>
      </c>
      <c r="H74" s="71">
        <v>2258</v>
      </c>
      <c r="I74" s="71">
        <v>1782</v>
      </c>
      <c r="J74" s="71">
        <v>3427</v>
      </c>
      <c r="K74" s="71">
        <v>3154</v>
      </c>
      <c r="L74" s="71">
        <v>6016</v>
      </c>
      <c r="M74" s="87">
        <v>4535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0.60326220259995089</v>
      </c>
      <c r="H75" s="84">
        <f t="shared" ref="H75:M75" si="11">H71/H$4</f>
        <v>0.5456431535269709</v>
      </c>
      <c r="I75" s="84">
        <f t="shared" si="11"/>
        <v>0.50650650650650653</v>
      </c>
      <c r="J75" s="84">
        <f t="shared" si="11"/>
        <v>0.54070127617395614</v>
      </c>
      <c r="K75" s="84">
        <f t="shared" si="11"/>
        <v>0.58387130913324159</v>
      </c>
      <c r="L75" s="84">
        <f t="shared" si="11"/>
        <v>0.66465378421900156</v>
      </c>
      <c r="M75" s="85">
        <f t="shared" si="11"/>
        <v>0.64533181522446326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1790</v>
      </c>
      <c r="H76" s="53">
        <v>1820</v>
      </c>
      <c r="I76" s="53">
        <v>1770</v>
      </c>
      <c r="J76" s="53">
        <v>1850</v>
      </c>
      <c r="K76" s="53">
        <v>1930</v>
      </c>
      <c r="L76" s="53">
        <v>1980</v>
      </c>
      <c r="M76" s="54">
        <v>1970</v>
      </c>
    </row>
    <row r="77" spans="1:13" x14ac:dyDescent="0.15">
      <c r="A77" s="5"/>
      <c r="B77" s="16" t="s">
        <v>126</v>
      </c>
      <c r="C77" s="17"/>
      <c r="D77" s="18"/>
      <c r="E77" s="19"/>
      <c r="F77" s="20" t="s">
        <v>10</v>
      </c>
      <c r="G77" s="21">
        <v>10559</v>
      </c>
      <c r="H77" s="22">
        <v>9735</v>
      </c>
      <c r="I77" s="22">
        <v>8447</v>
      </c>
      <c r="J77" s="22">
        <v>10509</v>
      </c>
      <c r="K77" s="22">
        <v>12494</v>
      </c>
      <c r="L77" s="22">
        <v>15176</v>
      </c>
      <c r="M77" s="23">
        <v>14642</v>
      </c>
    </row>
    <row r="78" spans="1:13" x14ac:dyDescent="0.15">
      <c r="A78" s="5"/>
      <c r="B78" s="24" t="s">
        <v>0</v>
      </c>
      <c r="C78" s="25">
        <v>45950</v>
      </c>
      <c r="D78" s="26"/>
      <c r="E78" s="27"/>
      <c r="F78" s="28" t="s">
        <v>2</v>
      </c>
      <c r="G78" s="29">
        <v>2.41</v>
      </c>
      <c r="H78" s="30">
        <v>2.4300000000000002</v>
      </c>
      <c r="I78" s="30">
        <v>2.5099999999999998</v>
      </c>
      <c r="J78" s="30">
        <v>2.44</v>
      </c>
      <c r="K78" s="30">
        <v>2.36</v>
      </c>
      <c r="L78" s="30">
        <v>2.11</v>
      </c>
      <c r="M78" s="31">
        <v>2.11</v>
      </c>
    </row>
    <row r="79" spans="1:13" x14ac:dyDescent="0.15">
      <c r="A79" s="5"/>
      <c r="B79" s="24" t="s">
        <v>1</v>
      </c>
      <c r="C79" s="32">
        <v>1590</v>
      </c>
      <c r="D79" s="26" t="s">
        <v>15</v>
      </c>
      <c r="E79" s="32">
        <v>1770</v>
      </c>
      <c r="F79" s="28" t="s">
        <v>3</v>
      </c>
      <c r="G79" s="29">
        <v>99.8</v>
      </c>
      <c r="H79" s="30">
        <v>99.8</v>
      </c>
      <c r="I79" s="30">
        <v>99.7</v>
      </c>
      <c r="J79" s="30">
        <v>99.7</v>
      </c>
      <c r="K79" s="30">
        <v>99.7</v>
      </c>
      <c r="L79" s="30">
        <v>99.9</v>
      </c>
      <c r="M79" s="31">
        <v>99.6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1703</v>
      </c>
      <c r="H80" s="70">
        <v>1777</v>
      </c>
      <c r="I80" s="70">
        <v>1624</v>
      </c>
      <c r="J80" s="70">
        <v>2117</v>
      </c>
      <c r="K80" s="70">
        <v>2539</v>
      </c>
      <c r="L80" s="70">
        <v>2201</v>
      </c>
      <c r="M80" s="86">
        <v>3078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1.2949472651459406</v>
      </c>
      <c r="H81" s="81">
        <f t="shared" ref="H81:M81" si="12">H77/H$4</f>
        <v>1.2623184647302905</v>
      </c>
      <c r="I81" s="81">
        <f t="shared" si="12"/>
        <v>1.2079222079222078</v>
      </c>
      <c r="J81" s="81">
        <f t="shared" si="12"/>
        <v>1.3020691364143229</v>
      </c>
      <c r="K81" s="81">
        <f t="shared" si="12"/>
        <v>1.3222563234204678</v>
      </c>
      <c r="L81" s="81">
        <f t="shared" si="12"/>
        <v>1.2219001610305957</v>
      </c>
      <c r="M81" s="82">
        <f t="shared" si="12"/>
        <v>1.1907937540663631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1590</v>
      </c>
      <c r="H82" s="35">
        <v>1600</v>
      </c>
      <c r="I82" s="35">
        <v>1600</v>
      </c>
      <c r="J82" s="35">
        <v>1680</v>
      </c>
      <c r="K82" s="35">
        <v>1760</v>
      </c>
      <c r="L82" s="35">
        <v>1770</v>
      </c>
      <c r="M82" s="36">
        <v>1770</v>
      </c>
    </row>
    <row r="83" spans="1:13" x14ac:dyDescent="0.15">
      <c r="A83" s="5"/>
      <c r="B83" s="37" t="s">
        <v>121</v>
      </c>
      <c r="C83" s="38"/>
      <c r="D83" s="39"/>
      <c r="E83" s="40"/>
      <c r="F83" s="41" t="s">
        <v>10</v>
      </c>
      <c r="G83" s="42">
        <v>9025</v>
      </c>
      <c r="H83" s="43">
        <v>8080</v>
      </c>
      <c r="I83" s="43">
        <v>6871</v>
      </c>
      <c r="J83" s="43">
        <v>7940</v>
      </c>
      <c r="K83" s="43">
        <v>10317</v>
      </c>
      <c r="L83" s="43">
        <v>14538</v>
      </c>
      <c r="M83" s="44">
        <v>14319</v>
      </c>
    </row>
    <row r="84" spans="1:13" x14ac:dyDescent="0.15">
      <c r="A84" s="5"/>
      <c r="B84" s="45" t="s">
        <v>0</v>
      </c>
      <c r="C84" s="3">
        <v>45936</v>
      </c>
      <c r="F84" s="46" t="s">
        <v>2</v>
      </c>
      <c r="G84" s="47">
        <v>3.5</v>
      </c>
      <c r="H84" s="48">
        <v>3.52</v>
      </c>
      <c r="I84" s="48">
        <v>3.62</v>
      </c>
      <c r="J84" s="48">
        <v>3.6</v>
      </c>
      <c r="K84" s="48">
        <v>3.5</v>
      </c>
      <c r="L84" s="48">
        <v>3.24</v>
      </c>
      <c r="M84" s="49">
        <v>3.26</v>
      </c>
    </row>
    <row r="85" spans="1:13" x14ac:dyDescent="0.15">
      <c r="A85" s="5"/>
      <c r="B85" s="45" t="s">
        <v>1</v>
      </c>
      <c r="C85" s="50">
        <v>9750</v>
      </c>
      <c r="D85" s="4" t="s">
        <v>15</v>
      </c>
      <c r="E85" s="50">
        <v>11030</v>
      </c>
      <c r="F85" s="46" t="s">
        <v>3</v>
      </c>
      <c r="G85" s="47">
        <v>99.2</v>
      </c>
      <c r="H85" s="48">
        <v>99.3</v>
      </c>
      <c r="I85" s="48">
        <v>99.1</v>
      </c>
      <c r="J85" s="48">
        <v>99</v>
      </c>
      <c r="K85" s="48">
        <v>99.1</v>
      </c>
      <c r="L85" s="48">
        <v>99.1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3290</v>
      </c>
      <c r="H86" s="71">
        <v>2824</v>
      </c>
      <c r="I86" s="71">
        <v>2806</v>
      </c>
      <c r="J86" s="71">
        <v>3413</v>
      </c>
      <c r="K86" s="71">
        <v>4101</v>
      </c>
      <c r="L86" s="71">
        <v>5585</v>
      </c>
      <c r="M86" s="87">
        <v>6072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1.1068187392690705</v>
      </c>
      <c r="H87" s="84">
        <f t="shared" ref="H87:M87" si="13">H83/H$4</f>
        <v>1.0477178423236515</v>
      </c>
      <c r="I87" s="84">
        <f t="shared" si="13"/>
        <v>0.98255398255398252</v>
      </c>
      <c r="J87" s="84">
        <f t="shared" si="13"/>
        <v>0.98376904968405399</v>
      </c>
      <c r="K87" s="84">
        <f t="shared" si="13"/>
        <v>1.0918615726531908</v>
      </c>
      <c r="L87" s="84">
        <f t="shared" si="13"/>
        <v>1.1705314009661836</v>
      </c>
      <c r="M87" s="85">
        <f t="shared" si="13"/>
        <v>1.1645250487963565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9750</v>
      </c>
      <c r="H88" s="53">
        <v>10080</v>
      </c>
      <c r="I88" s="53">
        <v>10130</v>
      </c>
      <c r="J88" s="53">
        <v>10440</v>
      </c>
      <c r="K88" s="53">
        <v>10900</v>
      </c>
      <c r="L88" s="53">
        <v>11030</v>
      </c>
      <c r="M88" s="54">
        <v>11030</v>
      </c>
    </row>
    <row r="89" spans="1:13" x14ac:dyDescent="0.15">
      <c r="A89" s="5"/>
      <c r="B89" s="16" t="s">
        <v>122</v>
      </c>
      <c r="C89" s="17"/>
      <c r="D89" s="18"/>
      <c r="E89" s="19"/>
      <c r="F89" s="20" t="s">
        <v>10</v>
      </c>
      <c r="G89" s="21">
        <v>7993</v>
      </c>
      <c r="H89" s="22">
        <v>7180</v>
      </c>
      <c r="I89" s="22">
        <v>6185</v>
      </c>
      <c r="J89" s="22">
        <v>7416</v>
      </c>
      <c r="K89" s="22">
        <v>9048</v>
      </c>
      <c r="L89" s="22">
        <v>12476</v>
      </c>
      <c r="M89" s="23">
        <v>12164</v>
      </c>
    </row>
    <row r="90" spans="1:13" x14ac:dyDescent="0.15">
      <c r="A90" s="5"/>
      <c r="B90" s="24" t="s">
        <v>0</v>
      </c>
      <c r="C90" s="25">
        <v>45936</v>
      </c>
      <c r="D90" s="26"/>
      <c r="E90" s="27"/>
      <c r="F90" s="28" t="s">
        <v>2</v>
      </c>
      <c r="G90" s="29">
        <v>4.47</v>
      </c>
      <c r="H90" s="30">
        <v>4.54</v>
      </c>
      <c r="I90" s="30">
        <v>4.58</v>
      </c>
      <c r="J90" s="30">
        <v>4.51</v>
      </c>
      <c r="K90" s="30">
        <v>4.46</v>
      </c>
      <c r="L90" s="30">
        <v>4.25</v>
      </c>
      <c r="M90" s="31">
        <v>4.2300000000000004</v>
      </c>
    </row>
    <row r="91" spans="1:13" x14ac:dyDescent="0.15">
      <c r="A91" s="5"/>
      <c r="B91" s="24" t="s">
        <v>1</v>
      </c>
      <c r="C91" s="32">
        <v>4640</v>
      </c>
      <c r="D91" s="26" t="s">
        <v>15</v>
      </c>
      <c r="E91" s="32">
        <v>5220</v>
      </c>
      <c r="F91" s="28" t="s">
        <v>3</v>
      </c>
      <c r="G91" s="29">
        <v>100.1</v>
      </c>
      <c r="H91" s="30">
        <v>99</v>
      </c>
      <c r="I91" s="30">
        <v>99.1</v>
      </c>
      <c r="J91" s="30">
        <v>99</v>
      </c>
      <c r="K91" s="30">
        <v>99.1</v>
      </c>
      <c r="L91" s="30">
        <v>98.5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2086</v>
      </c>
      <c r="H92" s="70">
        <v>3335</v>
      </c>
      <c r="I92" s="70">
        <v>2818</v>
      </c>
      <c r="J92" s="70">
        <v>3590</v>
      </c>
      <c r="K92" s="70">
        <v>4134</v>
      </c>
      <c r="L92" s="70">
        <v>7088</v>
      </c>
      <c r="M92" s="86">
        <v>6244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0.98025508952661267</v>
      </c>
      <c r="H93" s="81">
        <f t="shared" ref="H93:M93" si="14">H89/H$4</f>
        <v>0.93101659751037347</v>
      </c>
      <c r="I93" s="81">
        <f t="shared" si="14"/>
        <v>0.88445588445588441</v>
      </c>
      <c r="J93" s="81">
        <f t="shared" si="14"/>
        <v>0.91884524842027016</v>
      </c>
      <c r="K93" s="81">
        <f t="shared" si="14"/>
        <v>0.95756164673510424</v>
      </c>
      <c r="L93" s="81">
        <f t="shared" si="14"/>
        <v>1.0045088566827698</v>
      </c>
      <c r="M93" s="82">
        <f t="shared" si="14"/>
        <v>0.98926480156148344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4640</v>
      </c>
      <c r="H94" s="35">
        <v>4780</v>
      </c>
      <c r="I94" s="35">
        <v>4750</v>
      </c>
      <c r="J94" s="35">
        <v>4920</v>
      </c>
      <c r="K94" s="35">
        <v>5160</v>
      </c>
      <c r="L94" s="35">
        <v>5220</v>
      </c>
      <c r="M94" s="36">
        <v>5220</v>
      </c>
    </row>
    <row r="95" spans="1:13" x14ac:dyDescent="0.15">
      <c r="A95" s="5"/>
      <c r="B95" s="37" t="s">
        <v>123</v>
      </c>
      <c r="C95" s="38"/>
      <c r="D95" s="39"/>
      <c r="E95" s="40"/>
      <c r="F95" s="41" t="s">
        <v>10</v>
      </c>
      <c r="G95" s="42">
        <v>1186</v>
      </c>
      <c r="H95" s="43">
        <v>1155</v>
      </c>
      <c r="I95" s="43">
        <v>879</v>
      </c>
      <c r="J95" s="43">
        <v>990</v>
      </c>
      <c r="K95" s="43">
        <v>1601</v>
      </c>
      <c r="L95" s="43">
        <v>2504</v>
      </c>
      <c r="M95" s="44">
        <v>2299</v>
      </c>
    </row>
    <row r="96" spans="1:13" x14ac:dyDescent="0.15">
      <c r="A96" s="5"/>
      <c r="B96" s="45" t="s">
        <v>0</v>
      </c>
      <c r="C96" s="3">
        <v>45936</v>
      </c>
      <c r="F96" s="46" t="s">
        <v>2</v>
      </c>
      <c r="G96" s="47">
        <v>4.7300000000000004</v>
      </c>
      <c r="H96" s="48">
        <v>3.92</v>
      </c>
      <c r="I96" s="48">
        <v>4.4800000000000004</v>
      </c>
      <c r="J96" s="48">
        <v>4.43</v>
      </c>
      <c r="K96" s="48">
        <v>4.34</v>
      </c>
      <c r="L96" s="48">
        <v>4.0199999999999996</v>
      </c>
      <c r="M96" s="49">
        <v>3.87</v>
      </c>
    </row>
    <row r="97" spans="1:13" x14ac:dyDescent="0.15">
      <c r="A97" s="5"/>
      <c r="B97" s="45" t="s">
        <v>1</v>
      </c>
      <c r="C97" s="50">
        <v>460</v>
      </c>
      <c r="D97" s="4" t="s">
        <v>15</v>
      </c>
      <c r="E97" s="50">
        <v>400</v>
      </c>
      <c r="F97" s="46" t="s">
        <v>3</v>
      </c>
      <c r="G97" s="47">
        <v>93.7</v>
      </c>
      <c r="H97" s="48">
        <v>102.3</v>
      </c>
      <c r="I97" s="48">
        <v>95.5</v>
      </c>
      <c r="J97" s="48">
        <v>96.1</v>
      </c>
      <c r="K97" s="48">
        <v>99.8</v>
      </c>
      <c r="L97" s="48">
        <v>98.9</v>
      </c>
      <c r="M97" s="49">
        <v>98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1790</v>
      </c>
      <c r="H98" s="61">
        <v>-222</v>
      </c>
      <c r="I98" s="71">
        <v>1021</v>
      </c>
      <c r="J98" s="71">
        <v>1011</v>
      </c>
      <c r="K98" s="61">
        <v>543</v>
      </c>
      <c r="L98" s="71">
        <v>1083</v>
      </c>
      <c r="M98" s="87">
        <v>1416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0.14545008584743685</v>
      </c>
      <c r="H99" s="84">
        <f t="shared" ref="H99:M99" si="15">H95/H$4</f>
        <v>0.14976659751037344</v>
      </c>
      <c r="I99" s="84">
        <f t="shared" si="15"/>
        <v>0.12569712569712568</v>
      </c>
      <c r="J99" s="84">
        <f t="shared" si="15"/>
        <v>0.12266138025027877</v>
      </c>
      <c r="K99" s="84">
        <f t="shared" si="15"/>
        <v>0.16943591914488307</v>
      </c>
      <c r="L99" s="84">
        <f t="shared" si="15"/>
        <v>0.20161030595813204</v>
      </c>
      <c r="M99" s="85">
        <f t="shared" si="15"/>
        <v>0.18697137280416395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460</v>
      </c>
      <c r="H100" s="53">
        <v>430</v>
      </c>
      <c r="I100" s="53">
        <v>390</v>
      </c>
      <c r="J100" s="53">
        <v>400</v>
      </c>
      <c r="K100" s="53">
        <v>410</v>
      </c>
      <c r="L100" s="53">
        <v>400</v>
      </c>
      <c r="M100" s="54">
        <v>400</v>
      </c>
    </row>
    <row r="101" spans="1:13" x14ac:dyDescent="0.15">
      <c r="A101" s="5"/>
      <c r="B101" s="16" t="s">
        <v>119</v>
      </c>
      <c r="C101" s="17"/>
      <c r="D101" s="18"/>
      <c r="E101" s="19"/>
      <c r="F101" s="20" t="s">
        <v>10</v>
      </c>
      <c r="G101" s="21">
        <v>4990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45922</v>
      </c>
      <c r="D102" s="26"/>
      <c r="E102" s="27"/>
      <c r="F102" s="28" t="s">
        <v>2</v>
      </c>
      <c r="G102" s="29">
        <v>2.62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610</v>
      </c>
      <c r="D103" s="26" t="s">
        <v>15</v>
      </c>
      <c r="E103" s="32"/>
      <c r="F103" s="28" t="s">
        <v>3</v>
      </c>
      <c r="G103" s="29">
        <v>98.8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1889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0.6119695854795193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610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115</v>
      </c>
      <c r="C107" s="38"/>
      <c r="D107" s="39"/>
      <c r="E107" s="40"/>
      <c r="F107" s="41" t="s">
        <v>10</v>
      </c>
      <c r="G107" s="42">
        <v>7541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45908</v>
      </c>
      <c r="F108" s="46" t="s">
        <v>2</v>
      </c>
      <c r="G108" s="47">
        <v>3.38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11030</v>
      </c>
      <c r="D109" s="4" t="s">
        <v>15</v>
      </c>
      <c r="E109" s="50"/>
      <c r="F109" s="46" t="s">
        <v>3</v>
      </c>
      <c r="G109" s="47">
        <v>99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3139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0.92482217316654403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11030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116</v>
      </c>
      <c r="C113" s="17"/>
      <c r="D113" s="18"/>
      <c r="E113" s="19"/>
      <c r="F113" s="20" t="s">
        <v>10</v>
      </c>
      <c r="G113" s="21">
        <v>9840</v>
      </c>
      <c r="H113" s="22">
        <v>9056</v>
      </c>
      <c r="I113" s="22">
        <v>7678</v>
      </c>
      <c r="J113" s="22">
        <v>8970</v>
      </c>
      <c r="K113" s="22">
        <v>10541</v>
      </c>
      <c r="L113" s="22">
        <v>13512</v>
      </c>
      <c r="M113" s="23">
        <v>13009</v>
      </c>
    </row>
    <row r="114" spans="1:13" x14ac:dyDescent="0.15">
      <c r="A114" s="5"/>
      <c r="B114" s="24" t="s">
        <v>0</v>
      </c>
      <c r="C114" s="25">
        <v>45908</v>
      </c>
      <c r="D114" s="26"/>
      <c r="E114" s="27"/>
      <c r="F114" s="28" t="s">
        <v>2</v>
      </c>
      <c r="G114" s="29">
        <v>2.2999999999999998</v>
      </c>
      <c r="H114" s="30">
        <v>2.37</v>
      </c>
      <c r="I114" s="30">
        <v>2.52</v>
      </c>
      <c r="J114" s="30">
        <v>2.33</v>
      </c>
      <c r="K114" s="30">
        <v>2.33</v>
      </c>
      <c r="L114" s="30">
        <v>2.0699999999999998</v>
      </c>
      <c r="M114" s="31">
        <v>2.13</v>
      </c>
    </row>
    <row r="115" spans="1:13" x14ac:dyDescent="0.15">
      <c r="A115" s="5"/>
      <c r="B115" s="24" t="s">
        <v>1</v>
      </c>
      <c r="C115" s="32">
        <v>2450</v>
      </c>
      <c r="D115" s="26" t="s">
        <v>15</v>
      </c>
      <c r="E115" s="32">
        <v>2790</v>
      </c>
      <c r="F115" s="28" t="s">
        <v>3</v>
      </c>
      <c r="G115" s="29">
        <v>99</v>
      </c>
      <c r="H115" s="30">
        <v>99</v>
      </c>
      <c r="I115" s="30">
        <v>98</v>
      </c>
      <c r="J115" s="30">
        <v>99.2</v>
      </c>
      <c r="K115" s="30">
        <v>98.7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3314</v>
      </c>
      <c r="H116" s="70">
        <v>3112</v>
      </c>
      <c r="I116" s="70">
        <v>4141</v>
      </c>
      <c r="J116" s="70">
        <v>2642</v>
      </c>
      <c r="K116" s="70">
        <v>4231</v>
      </c>
      <c r="L116" s="70">
        <v>3258</v>
      </c>
      <c r="M116" s="86">
        <v>4172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1.2067696835908757</v>
      </c>
      <c r="H117" s="81">
        <f t="shared" ref="H117:M117" si="18">H113/H$4</f>
        <v>1.1742738589211619</v>
      </c>
      <c r="I117" s="81">
        <f t="shared" si="18"/>
        <v>1.097955097955098</v>
      </c>
      <c r="J117" s="81">
        <f t="shared" si="18"/>
        <v>1.1113864452979805</v>
      </c>
      <c r="K117" s="81">
        <f t="shared" si="18"/>
        <v>1.1155677849507883</v>
      </c>
      <c r="L117" s="81">
        <f t="shared" si="18"/>
        <v>1.0879227053140097</v>
      </c>
      <c r="M117" s="82">
        <f t="shared" si="18"/>
        <v>1.0579863370201692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2450</v>
      </c>
      <c r="H118" s="35">
        <v>2520</v>
      </c>
      <c r="I118" s="35">
        <v>2540</v>
      </c>
      <c r="J118" s="35">
        <v>2630</v>
      </c>
      <c r="K118" s="35">
        <v>2740</v>
      </c>
      <c r="L118" s="35">
        <v>2780</v>
      </c>
      <c r="M118" s="36">
        <v>2790</v>
      </c>
    </row>
    <row r="119" spans="1:13" x14ac:dyDescent="0.15">
      <c r="A119" s="5"/>
      <c r="B119" s="37" t="s">
        <v>117</v>
      </c>
      <c r="C119" s="38"/>
      <c r="D119" s="39"/>
      <c r="E119" s="40"/>
      <c r="F119" s="41" t="s">
        <v>10</v>
      </c>
      <c r="G119" s="42">
        <v>4105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45908</v>
      </c>
      <c r="F120" s="46" t="s">
        <v>2</v>
      </c>
      <c r="G120" s="47">
        <v>2.81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750</v>
      </c>
      <c r="D121" s="4" t="s">
        <v>15</v>
      </c>
      <c r="E121" s="50"/>
      <c r="F121" s="46" t="s">
        <v>3</v>
      </c>
      <c r="G121" s="47">
        <v>98.5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89">
        <v>1778</v>
      </c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0.50343389747363254</v>
      </c>
      <c r="H123" s="84">
        <f t="shared" ref="H123:M123" si="19">H119/H$4</f>
        <v>0</v>
      </c>
      <c r="I123" s="84">
        <f t="shared" si="19"/>
        <v>0</v>
      </c>
      <c r="J123" s="84">
        <f t="shared" si="19"/>
        <v>0</v>
      </c>
      <c r="K123" s="84">
        <f t="shared" si="19"/>
        <v>0</v>
      </c>
      <c r="L123" s="84">
        <f t="shared" si="19"/>
        <v>0</v>
      </c>
      <c r="M123" s="85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750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113</v>
      </c>
      <c r="C125" s="17"/>
      <c r="D125" s="18"/>
      <c r="E125" s="19"/>
      <c r="F125" s="20" t="s">
        <v>10</v>
      </c>
      <c r="G125" s="21">
        <v>9841</v>
      </c>
      <c r="H125" s="22">
        <v>9421</v>
      </c>
      <c r="I125" s="22">
        <v>8478</v>
      </c>
      <c r="J125" s="22">
        <v>10203</v>
      </c>
      <c r="K125" s="22">
        <v>10879</v>
      </c>
      <c r="L125" s="22">
        <v>13586</v>
      </c>
      <c r="M125" s="23">
        <v>13644</v>
      </c>
    </row>
    <row r="126" spans="1:13" x14ac:dyDescent="0.15">
      <c r="A126" s="5"/>
      <c r="B126" s="24" t="s">
        <v>0</v>
      </c>
      <c r="C126" s="25">
        <v>45901</v>
      </c>
      <c r="D126" s="26"/>
      <c r="E126" s="27"/>
      <c r="F126" s="28" t="s">
        <v>2</v>
      </c>
      <c r="G126" s="29">
        <v>1.94</v>
      </c>
      <c r="H126" s="30">
        <v>1.95</v>
      </c>
      <c r="I126" s="30">
        <v>1.98</v>
      </c>
      <c r="J126" s="30">
        <v>1.89</v>
      </c>
      <c r="K126" s="30">
        <v>1.93</v>
      </c>
      <c r="L126" s="30">
        <v>1.83</v>
      </c>
      <c r="M126" s="31">
        <v>1.82</v>
      </c>
    </row>
    <row r="127" spans="1:13" x14ac:dyDescent="0.15">
      <c r="A127" s="5"/>
      <c r="B127" s="24" t="s">
        <v>1</v>
      </c>
      <c r="C127" s="32">
        <v>24510</v>
      </c>
      <c r="D127" s="26" t="s">
        <v>15</v>
      </c>
      <c r="E127" s="32">
        <v>28720</v>
      </c>
      <c r="F127" s="28" t="s">
        <v>3</v>
      </c>
      <c r="G127" s="29">
        <v>99.6</v>
      </c>
      <c r="H127" s="30">
        <v>99.5</v>
      </c>
      <c r="I127" s="30">
        <v>99.4</v>
      </c>
      <c r="J127" s="30">
        <v>99.8</v>
      </c>
      <c r="K127" s="30">
        <v>99.5</v>
      </c>
      <c r="L127" s="30">
        <v>99.5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2100</v>
      </c>
      <c r="H128" s="70">
        <v>2041</v>
      </c>
      <c r="I128" s="70">
        <v>2111</v>
      </c>
      <c r="J128" s="70">
        <v>1668</v>
      </c>
      <c r="K128" s="70">
        <v>2371</v>
      </c>
      <c r="L128" s="70">
        <v>2990</v>
      </c>
      <c r="M128" s="86">
        <v>3354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1.2068923227863626</v>
      </c>
      <c r="H129" s="81">
        <f t="shared" ref="H129:M129" si="20">H125/H$4</f>
        <v>1.2216026970954357</v>
      </c>
      <c r="I129" s="81">
        <f t="shared" si="20"/>
        <v>1.2123552123552124</v>
      </c>
      <c r="J129" s="81">
        <f t="shared" si="20"/>
        <v>1.2641556188824186</v>
      </c>
      <c r="K129" s="81">
        <f t="shared" si="20"/>
        <v>1.1513387660069849</v>
      </c>
      <c r="L129" s="81">
        <f t="shared" si="20"/>
        <v>1.0938808373590982</v>
      </c>
      <c r="M129" s="82">
        <f t="shared" si="20"/>
        <v>1.1096291476903057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24510</v>
      </c>
      <c r="H130" s="35">
        <v>25550</v>
      </c>
      <c r="I130" s="35">
        <v>25980</v>
      </c>
      <c r="J130" s="35">
        <v>27390</v>
      </c>
      <c r="K130" s="35">
        <v>28550</v>
      </c>
      <c r="L130" s="35">
        <v>28830</v>
      </c>
      <c r="M130" s="36">
        <v>28720</v>
      </c>
    </row>
    <row r="131" spans="1:13" x14ac:dyDescent="0.15">
      <c r="A131" s="5"/>
      <c r="B131" s="37" t="s">
        <v>110</v>
      </c>
      <c r="C131" s="38"/>
      <c r="D131" s="39"/>
      <c r="E131" s="40"/>
      <c r="F131" s="41" t="s">
        <v>10</v>
      </c>
      <c r="G131" s="42">
        <v>11016</v>
      </c>
      <c r="H131" s="43">
        <v>9839</v>
      </c>
      <c r="I131" s="43">
        <v>8725</v>
      </c>
      <c r="J131" s="43">
        <v>9771</v>
      </c>
      <c r="K131" s="43">
        <v>12071</v>
      </c>
      <c r="L131" s="43">
        <v>16301</v>
      </c>
      <c r="M131" s="44">
        <v>15714</v>
      </c>
    </row>
    <row r="132" spans="1:13" x14ac:dyDescent="0.15">
      <c r="A132" s="5"/>
      <c r="B132" s="45" t="s">
        <v>0</v>
      </c>
      <c r="C132" s="3">
        <v>45873</v>
      </c>
      <c r="F132" s="46" t="s">
        <v>2</v>
      </c>
      <c r="G132" s="47">
        <v>3.84</v>
      </c>
      <c r="H132" s="48">
        <v>3.88</v>
      </c>
      <c r="I132" s="48">
        <v>3.87</v>
      </c>
      <c r="J132" s="48">
        <v>3.89</v>
      </c>
      <c r="K132" s="48">
        <v>3.81</v>
      </c>
      <c r="L132" s="48">
        <v>3.52</v>
      </c>
      <c r="M132" s="49">
        <v>3.54</v>
      </c>
    </row>
    <row r="133" spans="1:13" x14ac:dyDescent="0.15">
      <c r="A133" s="5"/>
      <c r="B133" s="45" t="s">
        <v>1</v>
      </c>
      <c r="C133" s="50">
        <v>2960</v>
      </c>
      <c r="D133" s="4" t="s">
        <v>15</v>
      </c>
      <c r="E133" s="50">
        <v>3390</v>
      </c>
      <c r="F133" s="46" t="s">
        <v>3</v>
      </c>
      <c r="G133" s="47">
        <v>98.6</v>
      </c>
      <c r="H133" s="48">
        <v>99</v>
      </c>
      <c r="I133" s="48">
        <v>99.7</v>
      </c>
      <c r="J133" s="48">
        <v>98.4</v>
      </c>
      <c r="K133" s="48">
        <v>98.9</v>
      </c>
      <c r="L133" s="48">
        <v>98.9</v>
      </c>
      <c r="M133" s="49">
        <v>99.3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5644</v>
      </c>
      <c r="H134" s="71">
        <v>4227</v>
      </c>
      <c r="I134" s="71">
        <v>2557</v>
      </c>
      <c r="J134" s="71">
        <v>5397</v>
      </c>
      <c r="K134" s="71">
        <v>5530</v>
      </c>
      <c r="L134" s="71">
        <v>7422</v>
      </c>
      <c r="M134" s="87">
        <v>5727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1.3509933774834437</v>
      </c>
      <c r="H135" s="84">
        <f t="shared" ref="H135:M135" si="21">H131/H$4</f>
        <v>1.2758039419087137</v>
      </c>
      <c r="I135" s="84">
        <f t="shared" si="21"/>
        <v>1.2476762476762477</v>
      </c>
      <c r="J135" s="84">
        <f t="shared" si="21"/>
        <v>1.2106306529550241</v>
      </c>
      <c r="K135" s="84">
        <f t="shared" si="21"/>
        <v>1.2774896814477723</v>
      </c>
      <c r="L135" s="84">
        <f t="shared" si="21"/>
        <v>1.3124798711755234</v>
      </c>
      <c r="M135" s="85">
        <f t="shared" si="21"/>
        <v>1.2779765777488614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2960</v>
      </c>
      <c r="H136" s="53">
        <v>3070</v>
      </c>
      <c r="I136" s="53">
        <v>3100</v>
      </c>
      <c r="J136" s="53">
        <v>3160</v>
      </c>
      <c r="K136" s="53">
        <v>3370</v>
      </c>
      <c r="L136" s="53">
        <v>3390</v>
      </c>
      <c r="M136" s="54">
        <v>3390</v>
      </c>
    </row>
    <row r="137" spans="1:13" x14ac:dyDescent="0.15">
      <c r="A137" s="5"/>
      <c r="B137" s="16" t="s">
        <v>19</v>
      </c>
      <c r="C137" s="17"/>
      <c r="D137" s="18"/>
      <c r="E137" s="19"/>
      <c r="F137" s="20" t="s">
        <v>10</v>
      </c>
      <c r="G137" s="21">
        <v>12895</v>
      </c>
      <c r="H137" s="22">
        <v>12264</v>
      </c>
      <c r="I137" s="22">
        <v>11194</v>
      </c>
      <c r="J137" s="22">
        <v>13377</v>
      </c>
      <c r="K137" s="22">
        <v>13676</v>
      </c>
      <c r="L137" s="22">
        <v>16800</v>
      </c>
      <c r="M137" s="23">
        <v>16597</v>
      </c>
    </row>
    <row r="138" spans="1:13" x14ac:dyDescent="0.15">
      <c r="A138" s="5"/>
      <c r="B138" s="24" t="s">
        <v>0</v>
      </c>
      <c r="C138" s="25">
        <v>44536</v>
      </c>
      <c r="D138" s="26"/>
      <c r="E138" s="27"/>
      <c r="F138" s="28" t="s">
        <v>2</v>
      </c>
      <c r="G138" s="29">
        <v>1.79</v>
      </c>
      <c r="H138" s="30">
        <v>1.83</v>
      </c>
      <c r="I138" s="30">
        <v>1.86</v>
      </c>
      <c r="J138" s="30">
        <v>1.72</v>
      </c>
      <c r="K138" s="30">
        <v>1.79</v>
      </c>
      <c r="L138" s="30">
        <v>1.66</v>
      </c>
      <c r="M138" s="31">
        <v>1.68</v>
      </c>
    </row>
    <row r="139" spans="1:13" x14ac:dyDescent="0.15">
      <c r="A139" s="5"/>
      <c r="B139" s="24" t="s">
        <v>1</v>
      </c>
      <c r="C139" s="32">
        <v>29200</v>
      </c>
      <c r="D139" s="26" t="s">
        <v>15</v>
      </c>
      <c r="E139" s="32">
        <v>32980</v>
      </c>
      <c r="F139" s="28" t="s">
        <v>3</v>
      </c>
      <c r="G139" s="29">
        <v>99.5</v>
      </c>
      <c r="H139" s="30">
        <v>99.4</v>
      </c>
      <c r="I139" s="30">
        <v>99.2</v>
      </c>
      <c r="J139" s="30">
        <v>99.9</v>
      </c>
      <c r="K139" s="30">
        <v>99.5</v>
      </c>
      <c r="L139" s="30">
        <v>99.7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2731</v>
      </c>
      <c r="H140" s="70">
        <v>2787</v>
      </c>
      <c r="I140" s="70">
        <v>3004</v>
      </c>
      <c r="J140" s="70">
        <v>1804</v>
      </c>
      <c r="K140" s="70">
        <v>2831</v>
      </c>
      <c r="L140" s="70">
        <v>2845</v>
      </c>
      <c r="M140" s="86">
        <v>3648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1.5814324258032868</v>
      </c>
      <c r="H141" s="81">
        <f t="shared" ref="H141:M141" si="22">H137/H$4</f>
        <v>1.5902489626556016</v>
      </c>
      <c r="I141" s="81">
        <f t="shared" si="22"/>
        <v>1.6007436007436007</v>
      </c>
      <c r="J141" s="81">
        <f t="shared" si="22"/>
        <v>1.6574154379878578</v>
      </c>
      <c r="K141" s="81">
        <f t="shared" si="22"/>
        <v>1.4473489258122552</v>
      </c>
      <c r="L141" s="81">
        <f t="shared" si="22"/>
        <v>1.3526570048309179</v>
      </c>
      <c r="M141" s="82">
        <f t="shared" si="22"/>
        <v>1.3497885491216657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29200</v>
      </c>
      <c r="H142" s="35">
        <v>29970</v>
      </c>
      <c r="I142" s="35">
        <v>30220</v>
      </c>
      <c r="J142" s="35">
        <v>31560</v>
      </c>
      <c r="K142" s="35">
        <v>32820</v>
      </c>
      <c r="L142" s="35">
        <v>33020</v>
      </c>
      <c r="M142" s="36">
        <v>32980</v>
      </c>
    </row>
    <row r="143" spans="1:13" x14ac:dyDescent="0.15">
      <c r="A143" s="5"/>
      <c r="B143" s="37" t="s">
        <v>27</v>
      </c>
      <c r="C143" s="38"/>
      <c r="D143" s="39"/>
      <c r="E143" s="40"/>
      <c r="F143" s="41" t="s">
        <v>10</v>
      </c>
      <c r="G143" s="42">
        <v>6432</v>
      </c>
      <c r="H143" s="43">
        <v>5874</v>
      </c>
      <c r="I143" s="43">
        <v>4912</v>
      </c>
      <c r="J143" s="43">
        <v>5890</v>
      </c>
      <c r="K143" s="43">
        <v>7627</v>
      </c>
      <c r="L143" s="43">
        <v>11635</v>
      </c>
      <c r="M143" s="44">
        <v>10845</v>
      </c>
    </row>
    <row r="144" spans="1:13" x14ac:dyDescent="0.15">
      <c r="A144" s="5"/>
      <c r="B144" s="45" t="s">
        <v>0</v>
      </c>
      <c r="C144" s="3">
        <v>45019</v>
      </c>
      <c r="F144" s="46" t="s">
        <v>2</v>
      </c>
      <c r="G144" s="47">
        <v>3.34</v>
      </c>
      <c r="H144" s="48">
        <v>3.35</v>
      </c>
      <c r="I144" s="48">
        <v>3.52</v>
      </c>
      <c r="J144" s="48">
        <v>3.37</v>
      </c>
      <c r="K144" s="48">
        <v>3.27</v>
      </c>
      <c r="L144" s="48">
        <v>2.97</v>
      </c>
      <c r="M144" s="49">
        <v>3.15</v>
      </c>
    </row>
    <row r="145" spans="1:13" x14ac:dyDescent="0.15">
      <c r="A145" s="5"/>
      <c r="B145" s="45" t="s">
        <v>1</v>
      </c>
      <c r="C145" s="50">
        <v>25450</v>
      </c>
      <c r="D145" s="4" t="s">
        <v>15</v>
      </c>
      <c r="E145" s="50">
        <v>28260</v>
      </c>
      <c r="F145" s="46" t="s">
        <v>3</v>
      </c>
      <c r="G145" s="47">
        <v>99.7</v>
      </c>
      <c r="H145" s="48">
        <v>100</v>
      </c>
      <c r="I145" s="48">
        <v>99.6</v>
      </c>
      <c r="J145" s="48">
        <v>100</v>
      </c>
      <c r="K145" s="48">
        <v>100</v>
      </c>
      <c r="L145" s="48">
        <v>100.4</v>
      </c>
      <c r="M145" s="49">
        <v>99.7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1611</v>
      </c>
      <c r="H146" s="71">
        <v>1214</v>
      </c>
      <c r="I146" s="71">
        <v>1423</v>
      </c>
      <c r="J146" s="71">
        <v>1200</v>
      </c>
      <c r="K146" s="71">
        <v>1481</v>
      </c>
      <c r="L146" s="71">
        <v>1111</v>
      </c>
      <c r="M146" s="87">
        <v>2799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0.78881530537159672</v>
      </c>
      <c r="H147" s="84">
        <f t="shared" ref="H147:M147" si="23">H143/H$4</f>
        <v>0.76167012448132776</v>
      </c>
      <c r="I147" s="84">
        <f t="shared" si="23"/>
        <v>0.7024167024167024</v>
      </c>
      <c r="J147" s="84">
        <f t="shared" si="23"/>
        <v>0.72977326229711315</v>
      </c>
      <c r="K147" s="84">
        <f t="shared" si="23"/>
        <v>0.80717536247221933</v>
      </c>
      <c r="L147" s="84">
        <f t="shared" si="23"/>
        <v>0.93679549114331728</v>
      </c>
      <c r="M147" s="85">
        <f t="shared" si="23"/>
        <v>0.88199414443721535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25450</v>
      </c>
      <c r="H148" s="53">
        <v>26220</v>
      </c>
      <c r="I148" s="53">
        <v>26010</v>
      </c>
      <c r="J148" s="53">
        <v>27010</v>
      </c>
      <c r="K148" s="53">
        <v>28150</v>
      </c>
      <c r="L148" s="53">
        <v>28340</v>
      </c>
      <c r="M148" s="54">
        <v>28260</v>
      </c>
    </row>
    <row r="149" spans="1:13" x14ac:dyDescent="0.15">
      <c r="A149" s="5"/>
      <c r="B149" s="16" t="s">
        <v>30</v>
      </c>
      <c r="C149" s="17"/>
      <c r="D149" s="18"/>
      <c r="E149" s="19"/>
      <c r="F149" s="20" t="s">
        <v>10</v>
      </c>
      <c r="G149" s="21">
        <v>9360</v>
      </c>
      <c r="H149" s="22">
        <v>8576</v>
      </c>
      <c r="I149" s="22">
        <v>7449</v>
      </c>
      <c r="J149" s="22">
        <v>8780</v>
      </c>
      <c r="K149" s="22">
        <v>10649</v>
      </c>
      <c r="L149" s="22">
        <v>14570</v>
      </c>
      <c r="M149" s="23">
        <v>14255</v>
      </c>
    </row>
    <row r="150" spans="1:13" x14ac:dyDescent="0.15">
      <c r="A150" s="5"/>
      <c r="B150" s="24" t="s">
        <v>0</v>
      </c>
      <c r="C150" s="25">
        <v>45264</v>
      </c>
      <c r="D150" s="26"/>
      <c r="E150" s="27"/>
      <c r="F150" s="28" t="s">
        <v>2</v>
      </c>
      <c r="G150" s="29">
        <v>3.27</v>
      </c>
      <c r="H150" s="30">
        <v>3.27</v>
      </c>
      <c r="I150" s="30">
        <v>3.34</v>
      </c>
      <c r="J150" s="30">
        <v>3.24</v>
      </c>
      <c r="K150" s="30">
        <v>3.18</v>
      </c>
      <c r="L150" s="30">
        <v>2.95</v>
      </c>
      <c r="M150" s="31">
        <v>2.93</v>
      </c>
    </row>
    <row r="151" spans="1:13" x14ac:dyDescent="0.15">
      <c r="A151" s="5"/>
      <c r="B151" s="24" t="s">
        <v>1</v>
      </c>
      <c r="C151" s="32">
        <v>16380</v>
      </c>
      <c r="D151" s="26" t="s">
        <v>15</v>
      </c>
      <c r="E151" s="32">
        <v>18580</v>
      </c>
      <c r="F151" s="28" t="s">
        <v>3</v>
      </c>
      <c r="G151" s="29">
        <v>100.2</v>
      </c>
      <c r="H151" s="30">
        <v>100.3</v>
      </c>
      <c r="I151" s="30">
        <v>100.2</v>
      </c>
      <c r="J151" s="30">
        <v>100.3</v>
      </c>
      <c r="K151" s="30">
        <v>100.2</v>
      </c>
      <c r="L151" s="30">
        <v>100.1</v>
      </c>
      <c r="M151" s="31">
        <v>100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1458</v>
      </c>
      <c r="H152" s="70">
        <v>1135</v>
      </c>
      <c r="I152" s="70">
        <v>1221</v>
      </c>
      <c r="J152" s="70">
        <v>1243</v>
      </c>
      <c r="K152" s="70">
        <v>1636</v>
      </c>
      <c r="L152" s="70">
        <v>2330</v>
      </c>
      <c r="M152" s="86">
        <v>2498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1.1479028697571745</v>
      </c>
      <c r="H153" s="81">
        <f t="shared" ref="H153:M153" si="24">H149/H$4</f>
        <v>1.1120331950207469</v>
      </c>
      <c r="I153" s="81">
        <f t="shared" si="24"/>
        <v>1.0652080652080651</v>
      </c>
      <c r="J153" s="81">
        <f t="shared" si="24"/>
        <v>1.0878453723206543</v>
      </c>
      <c r="K153" s="81">
        <f t="shared" si="24"/>
        <v>1.1269975658799873</v>
      </c>
      <c r="L153" s="81">
        <f t="shared" si="24"/>
        <v>1.1731078904991949</v>
      </c>
      <c r="M153" s="82">
        <f t="shared" si="24"/>
        <v>1.1593201040988939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16380</v>
      </c>
      <c r="H154" s="35">
        <v>16870</v>
      </c>
      <c r="I154" s="35">
        <v>16880</v>
      </c>
      <c r="J154" s="35">
        <v>17510</v>
      </c>
      <c r="K154" s="35">
        <v>18390</v>
      </c>
      <c r="L154" s="35">
        <v>18590</v>
      </c>
      <c r="M154" s="36">
        <v>18580</v>
      </c>
    </row>
    <row r="155" spans="1:13" x14ac:dyDescent="0.15">
      <c r="A155" s="5"/>
      <c r="B155" s="37" t="s">
        <v>62</v>
      </c>
      <c r="C155" s="38"/>
      <c r="D155" s="39"/>
      <c r="E155" s="40"/>
      <c r="F155" s="41" t="s">
        <v>10</v>
      </c>
      <c r="G155" s="42">
        <v>13373</v>
      </c>
      <c r="H155" s="43">
        <v>12318</v>
      </c>
      <c r="I155" s="43">
        <v>10874</v>
      </c>
      <c r="J155" s="43">
        <v>13130</v>
      </c>
      <c r="K155" s="43">
        <v>15477</v>
      </c>
      <c r="L155" s="43">
        <v>19033</v>
      </c>
      <c r="M155" s="44">
        <v>18614</v>
      </c>
    </row>
    <row r="156" spans="1:13" x14ac:dyDescent="0.15">
      <c r="A156" s="5"/>
      <c r="B156" s="45" t="s">
        <v>0</v>
      </c>
      <c r="C156" s="3">
        <v>45691</v>
      </c>
      <c r="F156" s="46" t="s">
        <v>2</v>
      </c>
      <c r="G156" s="47">
        <v>3.93</v>
      </c>
      <c r="H156" s="48">
        <v>3.95</v>
      </c>
      <c r="I156" s="48">
        <v>4.09</v>
      </c>
      <c r="J156" s="48">
        <v>4.01</v>
      </c>
      <c r="K156" s="48">
        <v>3.82</v>
      </c>
      <c r="L156" s="48">
        <v>3.53</v>
      </c>
      <c r="M156" s="49">
        <v>3.58</v>
      </c>
    </row>
    <row r="157" spans="1:13" x14ac:dyDescent="0.15">
      <c r="A157" s="5"/>
      <c r="B157" s="45" t="s">
        <v>1</v>
      </c>
      <c r="C157" s="50">
        <v>13580</v>
      </c>
      <c r="D157" s="4" t="s">
        <v>15</v>
      </c>
      <c r="E157" s="50">
        <v>15670</v>
      </c>
      <c r="F157" s="46" t="s">
        <v>3</v>
      </c>
      <c r="G157" s="47">
        <v>99.6</v>
      </c>
      <c r="H157" s="48">
        <v>99.3</v>
      </c>
      <c r="I157" s="48">
        <v>98.5</v>
      </c>
      <c r="J157" s="48">
        <v>99</v>
      </c>
      <c r="K157" s="48">
        <v>99.9</v>
      </c>
      <c r="L157" s="48">
        <v>100.2</v>
      </c>
      <c r="M157" s="49">
        <v>100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4344</v>
      </c>
      <c r="H158" s="71">
        <v>4638</v>
      </c>
      <c r="I158" s="71">
        <v>5877</v>
      </c>
      <c r="J158" s="71">
        <v>5951</v>
      </c>
      <c r="K158" s="71">
        <v>3901</v>
      </c>
      <c r="L158" s="71">
        <v>3522</v>
      </c>
      <c r="M158" s="87">
        <v>4162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1.6400539612460143</v>
      </c>
      <c r="H159" s="84">
        <f t="shared" ref="H159:M159" si="25">H155/H$4</f>
        <v>1.5972510373443984</v>
      </c>
      <c r="I159" s="84">
        <f t="shared" si="25"/>
        <v>1.5549835549835549</v>
      </c>
      <c r="J159" s="84">
        <f t="shared" si="25"/>
        <v>1.6268120431173336</v>
      </c>
      <c r="K159" s="84">
        <f t="shared" si="25"/>
        <v>1.6379511059371361</v>
      </c>
      <c r="L159" s="84">
        <f t="shared" si="25"/>
        <v>1.5324476650563608</v>
      </c>
      <c r="M159" s="85">
        <f t="shared" si="25"/>
        <v>1.5138256343526351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13580</v>
      </c>
      <c r="H160" s="53">
        <v>14080</v>
      </c>
      <c r="I160" s="53">
        <v>14140</v>
      </c>
      <c r="J160" s="53">
        <v>14660</v>
      </c>
      <c r="K160" s="53">
        <v>15390</v>
      </c>
      <c r="L160" s="53">
        <v>15660</v>
      </c>
      <c r="M160" s="54">
        <v>15670</v>
      </c>
    </row>
    <row r="161" spans="1:13" x14ac:dyDescent="0.15">
      <c r="A161" s="5"/>
      <c r="B161" s="16" t="s">
        <v>18</v>
      </c>
      <c r="C161" s="17"/>
      <c r="D161" s="18"/>
      <c r="E161" s="19"/>
      <c r="F161" s="20" t="s">
        <v>10</v>
      </c>
      <c r="G161" s="21">
        <v>7663</v>
      </c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>
        <v>44179</v>
      </c>
      <c r="D162" s="26"/>
      <c r="E162" s="27"/>
      <c r="F162" s="28" t="s">
        <v>2</v>
      </c>
      <c r="G162" s="29">
        <v>2.04</v>
      </c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>
        <v>9400</v>
      </c>
      <c r="D163" s="26" t="s">
        <v>15</v>
      </c>
      <c r="E163" s="32"/>
      <c r="F163" s="28" t="s">
        <v>3</v>
      </c>
      <c r="G163" s="29">
        <v>99.2</v>
      </c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2234</v>
      </c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0.93978415501594315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9400</v>
      </c>
      <c r="H166" s="35"/>
      <c r="I166" s="35"/>
      <c r="J166" s="35"/>
      <c r="K166" s="35"/>
      <c r="L166" s="35"/>
      <c r="M166" s="36"/>
    </row>
    <row r="167" spans="1:13" x14ac:dyDescent="0.15">
      <c r="A167" s="5"/>
      <c r="B167" s="37" t="s">
        <v>32</v>
      </c>
      <c r="C167" s="38"/>
      <c r="D167" s="39"/>
      <c r="E167" s="40"/>
      <c r="F167" s="41" t="s">
        <v>10</v>
      </c>
      <c r="G167" s="42">
        <v>9027</v>
      </c>
      <c r="H167" s="43">
        <v>8233</v>
      </c>
      <c r="I167" s="43">
        <v>7587</v>
      </c>
      <c r="J167" s="43">
        <v>7990</v>
      </c>
      <c r="K167" s="43">
        <v>9256</v>
      </c>
      <c r="L167" s="43">
        <v>12449</v>
      </c>
      <c r="M167" s="44">
        <v>12864</v>
      </c>
    </row>
    <row r="168" spans="1:13" x14ac:dyDescent="0.15">
      <c r="A168" s="5"/>
      <c r="B168" s="45" t="s">
        <v>0</v>
      </c>
      <c r="C168" s="3">
        <v>45474</v>
      </c>
      <c r="F168" s="46" t="s">
        <v>2</v>
      </c>
      <c r="G168" s="47">
        <v>3.88</v>
      </c>
      <c r="H168" s="48">
        <v>3.89</v>
      </c>
      <c r="I168" s="48">
        <v>3.85</v>
      </c>
      <c r="J168" s="48">
        <v>3.86</v>
      </c>
      <c r="K168" s="48">
        <v>3.82</v>
      </c>
      <c r="L168" s="48">
        <v>3.69</v>
      </c>
      <c r="M168" s="49">
        <v>3.7</v>
      </c>
    </row>
    <row r="169" spans="1:13" x14ac:dyDescent="0.15">
      <c r="A169" s="5"/>
      <c r="B169" s="45" t="s">
        <v>1</v>
      </c>
      <c r="C169" s="50">
        <v>7300</v>
      </c>
      <c r="D169" s="4" t="s">
        <v>15</v>
      </c>
      <c r="E169" s="50">
        <v>8060</v>
      </c>
      <c r="F169" s="46" t="s">
        <v>3</v>
      </c>
      <c r="G169" s="47">
        <v>98.6</v>
      </c>
      <c r="H169" s="48">
        <v>98.4</v>
      </c>
      <c r="I169" s="48">
        <v>98.7</v>
      </c>
      <c r="J169" s="48">
        <v>98.9</v>
      </c>
      <c r="K169" s="48">
        <v>99</v>
      </c>
      <c r="L169" s="48">
        <v>98.7</v>
      </c>
      <c r="M169" s="49">
        <v>98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4565</v>
      </c>
      <c r="H170" s="71">
        <v>4576</v>
      </c>
      <c r="I170" s="71">
        <v>3724</v>
      </c>
      <c r="J170" s="71">
        <v>3583</v>
      </c>
      <c r="K170" s="71">
        <v>4005</v>
      </c>
      <c r="L170" s="71">
        <v>6038</v>
      </c>
      <c r="M170" s="87">
        <v>7965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1.1070640176600441</v>
      </c>
      <c r="H171" s="84">
        <f t="shared" ref="H171:M171" si="27">H167/H$4</f>
        <v>1.0675570539419088</v>
      </c>
      <c r="I171" s="84">
        <f t="shared" si="27"/>
        <v>1.084942084942085</v>
      </c>
      <c r="J171" s="84">
        <f t="shared" si="27"/>
        <v>0.98996406888861355</v>
      </c>
      <c r="K171" s="84">
        <f t="shared" si="27"/>
        <v>0.97957455815430206</v>
      </c>
      <c r="L171" s="84">
        <f t="shared" si="27"/>
        <v>1.0023349436392914</v>
      </c>
      <c r="M171" s="85">
        <f t="shared" si="27"/>
        <v>1.0461938841899805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7300</v>
      </c>
      <c r="H172" s="53">
        <v>7360</v>
      </c>
      <c r="I172" s="53">
        <v>7480</v>
      </c>
      <c r="J172" s="53">
        <v>7570</v>
      </c>
      <c r="K172" s="53">
        <v>8060</v>
      </c>
      <c r="L172" s="53">
        <v>8090</v>
      </c>
      <c r="M172" s="54">
        <v>8060</v>
      </c>
    </row>
    <row r="173" spans="1:13" x14ac:dyDescent="0.15">
      <c r="A173" s="5"/>
      <c r="B173" s="16" t="s">
        <v>26</v>
      </c>
      <c r="C173" s="17"/>
      <c r="D173" s="18"/>
      <c r="E173" s="19"/>
      <c r="F173" s="20" t="s">
        <v>10</v>
      </c>
      <c r="G173" s="21">
        <v>9738</v>
      </c>
      <c r="H173" s="22">
        <v>9098</v>
      </c>
      <c r="I173" s="22">
        <v>8580</v>
      </c>
      <c r="J173" s="22">
        <v>9804</v>
      </c>
      <c r="K173" s="22">
        <v>12946</v>
      </c>
      <c r="L173" s="22">
        <v>15747</v>
      </c>
      <c r="M173" s="23">
        <v>15411</v>
      </c>
    </row>
    <row r="174" spans="1:13" x14ac:dyDescent="0.15">
      <c r="A174" s="5"/>
      <c r="B174" s="24" t="s">
        <v>0</v>
      </c>
      <c r="C174" s="25">
        <v>45005</v>
      </c>
      <c r="D174" s="26"/>
      <c r="E174" s="27"/>
      <c r="F174" s="28" t="s">
        <v>2</v>
      </c>
      <c r="G174" s="29">
        <v>1.71</v>
      </c>
      <c r="H174" s="30">
        <v>1.73</v>
      </c>
      <c r="I174" s="30">
        <v>1.71</v>
      </c>
      <c r="J174" s="30">
        <v>1.69</v>
      </c>
      <c r="K174" s="30">
        <v>1.57</v>
      </c>
      <c r="L174" s="30">
        <v>1.48</v>
      </c>
      <c r="M174" s="31">
        <v>1.51</v>
      </c>
    </row>
    <row r="175" spans="1:13" x14ac:dyDescent="0.15">
      <c r="A175" s="5"/>
      <c r="B175" s="24" t="s">
        <v>1</v>
      </c>
      <c r="C175" s="32">
        <v>7120</v>
      </c>
      <c r="D175" s="26" t="s">
        <v>15</v>
      </c>
      <c r="E175" s="32">
        <v>8050</v>
      </c>
      <c r="F175" s="28" t="s">
        <v>3</v>
      </c>
      <c r="G175" s="29">
        <v>99.6</v>
      </c>
      <c r="H175" s="30">
        <v>99.6</v>
      </c>
      <c r="I175" s="30">
        <v>99.6</v>
      </c>
      <c r="J175" s="30">
        <v>99.6</v>
      </c>
      <c r="K175" s="30">
        <v>100.2</v>
      </c>
      <c r="L175" s="30">
        <v>100.1</v>
      </c>
      <c r="M175" s="31">
        <v>99.8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1940</v>
      </c>
      <c r="H176" s="70">
        <v>1771</v>
      </c>
      <c r="I176" s="70">
        <v>1777</v>
      </c>
      <c r="J176" s="70">
        <v>1917</v>
      </c>
      <c r="K176" s="58">
        <v>817</v>
      </c>
      <c r="L176" s="70">
        <v>1286</v>
      </c>
      <c r="M176" s="86">
        <v>2328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1.1942604856512142</v>
      </c>
      <c r="H177" s="81">
        <f t="shared" ref="H177:M177" si="28">H173/H$4</f>
        <v>1.1797199170124482</v>
      </c>
      <c r="I177" s="81">
        <f t="shared" si="28"/>
        <v>1.226941226941227</v>
      </c>
      <c r="J177" s="81">
        <f t="shared" si="28"/>
        <v>1.2147193656300335</v>
      </c>
      <c r="K177" s="81">
        <f t="shared" si="28"/>
        <v>1.3700920732352631</v>
      </c>
      <c r="L177" s="81">
        <f t="shared" si="28"/>
        <v>1.2678743961352656</v>
      </c>
      <c r="M177" s="82">
        <f t="shared" si="28"/>
        <v>1.253334417696812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7120</v>
      </c>
      <c r="H178" s="35">
        <v>7390</v>
      </c>
      <c r="I178" s="35">
        <v>7590</v>
      </c>
      <c r="J178" s="35">
        <v>7470</v>
      </c>
      <c r="K178" s="35">
        <v>8020</v>
      </c>
      <c r="L178" s="35">
        <v>8060</v>
      </c>
      <c r="M178" s="36">
        <v>8050</v>
      </c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818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5"/>
  <dimension ref="A1:M268"/>
  <sheetViews>
    <sheetView showGridLines="0" zoomScale="85" zoomScaleNormal="85" workbookViewId="0">
      <pane ySplit="4" topLeftCell="A5" activePane="bottomLeft" state="frozen"/>
      <selection pane="bottomLeft" activeCell="T11" sqref="T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46006</v>
      </c>
      <c r="H3" s="11">
        <v>46007</v>
      </c>
      <c r="I3" s="11">
        <v>46008</v>
      </c>
      <c r="J3" s="11">
        <v>46009</v>
      </c>
      <c r="K3" s="11">
        <v>46010</v>
      </c>
      <c r="L3" s="11">
        <v>46011</v>
      </c>
      <c r="M3" s="12">
        <v>46012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8043</v>
      </c>
      <c r="H4" s="14">
        <v>7472</v>
      </c>
      <c r="I4" s="14">
        <v>7672</v>
      </c>
      <c r="J4" s="14">
        <v>7322</v>
      </c>
      <c r="K4" s="14">
        <v>7644</v>
      </c>
      <c r="L4" s="14">
        <v>11534</v>
      </c>
      <c r="M4" s="15">
        <v>11472</v>
      </c>
    </row>
    <row r="5" spans="1:13" x14ac:dyDescent="0.15">
      <c r="A5" s="5"/>
      <c r="B5" s="16" t="s">
        <v>136</v>
      </c>
      <c r="C5" s="17"/>
      <c r="D5" s="18"/>
      <c r="E5" s="19"/>
      <c r="F5" s="20" t="s">
        <v>10</v>
      </c>
      <c r="G5" s="21">
        <v>24389</v>
      </c>
      <c r="H5" s="22">
        <v>23842</v>
      </c>
      <c r="I5" s="22">
        <v>23226</v>
      </c>
      <c r="J5" s="22">
        <v>22477</v>
      </c>
      <c r="K5" s="22">
        <v>22714</v>
      </c>
      <c r="L5" s="22">
        <v>24711</v>
      </c>
      <c r="M5" s="23">
        <v>24079</v>
      </c>
    </row>
    <row r="6" spans="1:13" x14ac:dyDescent="0.15">
      <c r="A6" s="5"/>
      <c r="B6" s="24" t="s">
        <v>0</v>
      </c>
      <c r="C6" s="25">
        <v>45999</v>
      </c>
      <c r="D6" s="26"/>
      <c r="E6" s="27"/>
      <c r="F6" s="28" t="s">
        <v>2</v>
      </c>
      <c r="G6" s="29">
        <v>3.08</v>
      </c>
      <c r="H6" s="30">
        <v>3.11</v>
      </c>
      <c r="I6" s="30">
        <v>3.12</v>
      </c>
      <c r="J6" s="30">
        <v>3.15</v>
      </c>
      <c r="K6" s="30">
        <v>3.17</v>
      </c>
      <c r="L6" s="30">
        <v>2.86</v>
      </c>
      <c r="M6" s="31">
        <v>2.83</v>
      </c>
    </row>
    <row r="7" spans="1:13" x14ac:dyDescent="0.15">
      <c r="A7" s="5"/>
      <c r="B7" s="24" t="s">
        <v>1</v>
      </c>
      <c r="C7" s="32">
        <v>6460</v>
      </c>
      <c r="D7" s="26" t="s">
        <v>15</v>
      </c>
      <c r="E7" s="32">
        <v>6440</v>
      </c>
      <c r="F7" s="28" t="s">
        <v>3</v>
      </c>
      <c r="G7" s="29">
        <v>98.4</v>
      </c>
      <c r="H7" s="30">
        <v>98.3</v>
      </c>
      <c r="I7" s="30">
        <v>98.8</v>
      </c>
      <c r="J7" s="30">
        <v>98.6</v>
      </c>
      <c r="K7" s="30">
        <v>98.3</v>
      </c>
      <c r="L7" s="30">
        <v>98.6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12515</v>
      </c>
      <c r="H8" s="70">
        <v>12894</v>
      </c>
      <c r="I8" s="70">
        <v>10129</v>
      </c>
      <c r="J8" s="70">
        <v>10864</v>
      </c>
      <c r="K8" s="70">
        <v>12196</v>
      </c>
      <c r="L8" s="70">
        <v>11534</v>
      </c>
      <c r="M8" s="86">
        <v>10921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3.032326246425463</v>
      </c>
      <c r="H9" s="75">
        <f t="shared" ref="H9:M9" si="0">H5/H$4</f>
        <v>3.1908458244111348</v>
      </c>
      <c r="I9" s="75">
        <f t="shared" si="0"/>
        <v>3.0273722627737225</v>
      </c>
      <c r="J9" s="75">
        <f t="shared" si="0"/>
        <v>3.0697896749521987</v>
      </c>
      <c r="K9" s="75">
        <f t="shared" si="0"/>
        <v>2.9714809000523288</v>
      </c>
      <c r="L9" s="75">
        <f t="shared" si="0"/>
        <v>2.1424484133865094</v>
      </c>
      <c r="M9" s="76">
        <f t="shared" si="0"/>
        <v>2.098936541143654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6460</v>
      </c>
      <c r="H10" s="35">
        <v>6450</v>
      </c>
      <c r="I10" s="35">
        <v>6440</v>
      </c>
      <c r="J10" s="35">
        <v>6470</v>
      </c>
      <c r="K10" s="35">
        <v>6530</v>
      </c>
      <c r="L10" s="35">
        <v>6520</v>
      </c>
      <c r="M10" s="36">
        <v>6440</v>
      </c>
    </row>
    <row r="11" spans="1:13" x14ac:dyDescent="0.15">
      <c r="A11" s="5"/>
      <c r="B11" s="37" t="s">
        <v>137</v>
      </c>
      <c r="C11" s="38"/>
      <c r="D11" s="39"/>
      <c r="E11" s="40"/>
      <c r="F11" s="41" t="s">
        <v>10</v>
      </c>
      <c r="G11" s="42">
        <v>17289</v>
      </c>
      <c r="H11" s="43">
        <v>16086</v>
      </c>
      <c r="I11" s="43">
        <v>16045</v>
      </c>
      <c r="J11" s="43">
        <v>14920</v>
      </c>
      <c r="K11" s="43">
        <v>15356</v>
      </c>
      <c r="L11" s="43">
        <v>19175</v>
      </c>
      <c r="M11" s="44">
        <v>18627</v>
      </c>
    </row>
    <row r="12" spans="1:13" x14ac:dyDescent="0.15">
      <c r="A12" s="5"/>
      <c r="B12" s="45" t="s">
        <v>0</v>
      </c>
      <c r="C12" s="3">
        <v>45999</v>
      </c>
      <c r="F12" s="46" t="s">
        <v>2</v>
      </c>
      <c r="G12" s="47">
        <v>4.1399999999999997</v>
      </c>
      <c r="H12" s="48">
        <v>4.28</v>
      </c>
      <c r="I12" s="48">
        <v>4.17</v>
      </c>
      <c r="J12" s="48">
        <v>4.2</v>
      </c>
      <c r="K12" s="48">
        <v>4.17</v>
      </c>
      <c r="L12" s="48">
        <v>3.83</v>
      </c>
      <c r="M12" s="49">
        <v>3.85</v>
      </c>
    </row>
    <row r="13" spans="1:13" x14ac:dyDescent="0.15">
      <c r="A13" s="5"/>
      <c r="B13" s="45" t="s">
        <v>1</v>
      </c>
      <c r="C13" s="50">
        <v>990</v>
      </c>
      <c r="D13" s="4" t="s">
        <v>15</v>
      </c>
      <c r="E13" s="50">
        <v>1000</v>
      </c>
      <c r="F13" s="46" t="s">
        <v>3</v>
      </c>
      <c r="G13" s="47">
        <v>96.9</v>
      </c>
      <c r="H13" s="48">
        <v>96.7</v>
      </c>
      <c r="I13" s="48">
        <v>97.9</v>
      </c>
      <c r="J13" s="48">
        <v>98.4</v>
      </c>
      <c r="K13" s="48">
        <v>98</v>
      </c>
      <c r="L13" s="48">
        <v>97.1</v>
      </c>
      <c r="M13" s="49">
        <v>97.7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14974</v>
      </c>
      <c r="H14" s="71">
        <v>15017</v>
      </c>
      <c r="I14" s="71">
        <v>10982</v>
      </c>
      <c r="J14" s="71">
        <v>8387</v>
      </c>
      <c r="K14" s="71">
        <v>9960</v>
      </c>
      <c r="L14" s="71">
        <v>15565</v>
      </c>
      <c r="M14" s="87">
        <v>13162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2.1495710555762777</v>
      </c>
      <c r="H15" s="78">
        <f t="shared" ref="H15:M15" si="1">H11/H$4</f>
        <v>2.1528372591006426</v>
      </c>
      <c r="I15" s="78">
        <f t="shared" si="1"/>
        <v>2.091371220020855</v>
      </c>
      <c r="J15" s="78">
        <f t="shared" si="1"/>
        <v>2.0376946189565692</v>
      </c>
      <c r="K15" s="78">
        <f t="shared" si="1"/>
        <v>2.0088958660387233</v>
      </c>
      <c r="L15" s="78">
        <f t="shared" si="1"/>
        <v>1.6624761574475464</v>
      </c>
      <c r="M15" s="79">
        <f t="shared" si="1"/>
        <v>1.6236924686192469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990</v>
      </c>
      <c r="H16" s="53">
        <v>990</v>
      </c>
      <c r="I16" s="53">
        <v>990</v>
      </c>
      <c r="J16" s="53">
        <v>990</v>
      </c>
      <c r="K16" s="53">
        <v>1010</v>
      </c>
      <c r="L16" s="53">
        <v>1010</v>
      </c>
      <c r="M16" s="54">
        <v>1000</v>
      </c>
    </row>
    <row r="17" spans="1:13" x14ac:dyDescent="0.15">
      <c r="A17" s="5"/>
      <c r="B17" s="16" t="s">
        <v>138</v>
      </c>
      <c r="C17" s="17"/>
      <c r="D17" s="18"/>
      <c r="E17" s="19"/>
      <c r="F17" s="20" t="s">
        <v>10</v>
      </c>
      <c r="G17" s="21">
        <v>17460</v>
      </c>
      <c r="H17" s="22">
        <v>16675</v>
      </c>
      <c r="I17" s="22">
        <v>17165</v>
      </c>
      <c r="J17" s="22">
        <v>16043</v>
      </c>
      <c r="K17" s="22">
        <v>15721</v>
      </c>
      <c r="L17" s="22">
        <v>19577</v>
      </c>
      <c r="M17" s="23">
        <v>18165</v>
      </c>
    </row>
    <row r="18" spans="1:13" x14ac:dyDescent="0.15">
      <c r="A18" s="5"/>
      <c r="B18" s="24" t="s">
        <v>0</v>
      </c>
      <c r="C18" s="25">
        <v>45999</v>
      </c>
      <c r="D18" s="26"/>
      <c r="E18" s="27"/>
      <c r="F18" s="28" t="s">
        <v>2</v>
      </c>
      <c r="G18" s="29">
        <v>3.23</v>
      </c>
      <c r="H18" s="30">
        <v>3.31</v>
      </c>
      <c r="I18" s="30">
        <v>3.32</v>
      </c>
      <c r="J18" s="30">
        <v>3.31</v>
      </c>
      <c r="K18" s="30">
        <v>3.36</v>
      </c>
      <c r="L18" s="30">
        <v>3.07</v>
      </c>
      <c r="M18" s="31">
        <v>3.18</v>
      </c>
    </row>
    <row r="19" spans="1:13" x14ac:dyDescent="0.15">
      <c r="A19" s="5"/>
      <c r="B19" s="24" t="s">
        <v>1</v>
      </c>
      <c r="C19" s="32">
        <v>540</v>
      </c>
      <c r="D19" s="26" t="s">
        <v>15</v>
      </c>
      <c r="E19" s="32">
        <v>540</v>
      </c>
      <c r="F19" s="28" t="s">
        <v>3</v>
      </c>
      <c r="G19" s="29">
        <v>99.8</v>
      </c>
      <c r="H19" s="30">
        <v>98.6</v>
      </c>
      <c r="I19" s="30">
        <v>99</v>
      </c>
      <c r="J19" s="30">
        <v>99.1</v>
      </c>
      <c r="K19" s="30">
        <v>98.3</v>
      </c>
      <c r="L19" s="30">
        <v>98.7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3464</v>
      </c>
      <c r="H20" s="70">
        <v>7477</v>
      </c>
      <c r="I20" s="70">
        <v>6691</v>
      </c>
      <c r="J20" s="70">
        <v>5597</v>
      </c>
      <c r="K20" s="70">
        <v>7979</v>
      </c>
      <c r="L20" s="70">
        <v>8557</v>
      </c>
      <c r="M20" s="86">
        <v>10102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2.1708317791868708</v>
      </c>
      <c r="H21" s="81">
        <f t="shared" ref="H21:M21" si="2">H17/H$4</f>
        <v>2.2316648822269807</v>
      </c>
      <c r="I21" s="81">
        <f t="shared" si="2"/>
        <v>2.2373566214807092</v>
      </c>
      <c r="J21" s="81">
        <f t="shared" si="2"/>
        <v>2.1910680142037693</v>
      </c>
      <c r="K21" s="81">
        <f t="shared" si="2"/>
        <v>2.0566457352171637</v>
      </c>
      <c r="L21" s="81">
        <f t="shared" si="2"/>
        <v>1.6973296341251951</v>
      </c>
      <c r="M21" s="82">
        <f t="shared" si="2"/>
        <v>1.5834205020920502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540</v>
      </c>
      <c r="H22" s="35">
        <v>540</v>
      </c>
      <c r="I22" s="35">
        <v>530</v>
      </c>
      <c r="J22" s="35">
        <v>540</v>
      </c>
      <c r="K22" s="35">
        <v>550</v>
      </c>
      <c r="L22" s="35">
        <v>550</v>
      </c>
      <c r="M22" s="36">
        <v>540</v>
      </c>
    </row>
    <row r="23" spans="1:13" x14ac:dyDescent="0.15">
      <c r="A23" s="5"/>
      <c r="B23" s="37" t="s">
        <v>134</v>
      </c>
      <c r="C23" s="38"/>
      <c r="D23" s="39"/>
      <c r="E23" s="40"/>
      <c r="F23" s="41" t="s">
        <v>10</v>
      </c>
      <c r="G23" s="42">
        <v>12542</v>
      </c>
      <c r="H23" s="43">
        <v>12019</v>
      </c>
      <c r="I23" s="43">
        <v>12192</v>
      </c>
      <c r="J23" s="43">
        <v>12025</v>
      </c>
      <c r="K23" s="43">
        <v>12359</v>
      </c>
      <c r="L23" s="43">
        <v>15719</v>
      </c>
      <c r="M23" s="44">
        <v>14786</v>
      </c>
    </row>
    <row r="24" spans="1:13" x14ac:dyDescent="0.15">
      <c r="A24" s="5"/>
      <c r="B24" s="45" t="s">
        <v>0</v>
      </c>
      <c r="C24" s="3">
        <v>45992</v>
      </c>
      <c r="F24" s="46" t="s">
        <v>2</v>
      </c>
      <c r="G24" s="47">
        <v>3.8</v>
      </c>
      <c r="H24" s="48">
        <v>3.92</v>
      </c>
      <c r="I24" s="48">
        <v>3.69</v>
      </c>
      <c r="J24" s="48">
        <v>3.78</v>
      </c>
      <c r="K24" s="48">
        <v>3.8</v>
      </c>
      <c r="L24" s="48">
        <v>3.42</v>
      </c>
      <c r="M24" s="49">
        <v>3.43</v>
      </c>
    </row>
    <row r="25" spans="1:13" x14ac:dyDescent="0.15">
      <c r="A25" s="5"/>
      <c r="B25" s="45" t="s">
        <v>1</v>
      </c>
      <c r="C25" s="50">
        <v>1380</v>
      </c>
      <c r="D25" s="4" t="s">
        <v>15</v>
      </c>
      <c r="E25" s="50">
        <v>1370</v>
      </c>
      <c r="F25" s="46" t="s">
        <v>3</v>
      </c>
      <c r="G25" s="47">
        <v>98.1</v>
      </c>
      <c r="H25" s="48">
        <v>98.1</v>
      </c>
      <c r="I25" s="48">
        <v>98.6</v>
      </c>
      <c r="J25" s="48">
        <v>98.6</v>
      </c>
      <c r="K25" s="48">
        <v>98.6</v>
      </c>
      <c r="L25" s="48">
        <v>98.6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7555</v>
      </c>
      <c r="H26" s="71">
        <v>7429</v>
      </c>
      <c r="I26" s="71">
        <v>6205</v>
      </c>
      <c r="J26" s="71">
        <v>6171</v>
      </c>
      <c r="K26" s="71">
        <v>6357</v>
      </c>
      <c r="L26" s="71">
        <v>7671</v>
      </c>
      <c r="M26" s="87">
        <v>7739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1.5593683948775332</v>
      </c>
      <c r="H27" s="84">
        <f t="shared" ref="H27:M27" si="3">H23/H$4</f>
        <v>1.6085385438972162</v>
      </c>
      <c r="I27" s="84">
        <f t="shared" si="3"/>
        <v>1.589155370177268</v>
      </c>
      <c r="J27" s="84">
        <f t="shared" si="3"/>
        <v>1.6423108440316854</v>
      </c>
      <c r="K27" s="84">
        <f t="shared" si="3"/>
        <v>1.6168236525379382</v>
      </c>
      <c r="L27" s="84">
        <f t="shared" si="3"/>
        <v>1.362840298248656</v>
      </c>
      <c r="M27" s="85">
        <f t="shared" si="3"/>
        <v>1.2888772663877266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1380</v>
      </c>
      <c r="H28" s="53">
        <v>1370</v>
      </c>
      <c r="I28" s="53">
        <v>1360</v>
      </c>
      <c r="J28" s="53">
        <v>1380</v>
      </c>
      <c r="K28" s="53">
        <v>1380</v>
      </c>
      <c r="L28" s="53">
        <v>1390</v>
      </c>
      <c r="M28" s="54">
        <v>1370</v>
      </c>
    </row>
    <row r="29" spans="1:13" x14ac:dyDescent="0.15">
      <c r="A29" s="5"/>
      <c r="B29" s="16" t="s">
        <v>132</v>
      </c>
      <c r="C29" s="17"/>
      <c r="D29" s="18"/>
      <c r="E29" s="19"/>
      <c r="F29" s="20" t="s">
        <v>10</v>
      </c>
      <c r="G29" s="21">
        <v>9113</v>
      </c>
      <c r="H29" s="22">
        <v>8757</v>
      </c>
      <c r="I29" s="22">
        <v>8841</v>
      </c>
      <c r="J29" s="22">
        <v>8520</v>
      </c>
      <c r="K29" s="22">
        <v>8637</v>
      </c>
      <c r="L29" s="22">
        <v>12770</v>
      </c>
      <c r="M29" s="23">
        <v>12152</v>
      </c>
    </row>
    <row r="30" spans="1:13" x14ac:dyDescent="0.15">
      <c r="A30" s="5"/>
      <c r="B30" s="24" t="s">
        <v>0</v>
      </c>
      <c r="C30" s="25">
        <v>45978</v>
      </c>
      <c r="D30" s="26"/>
      <c r="E30" s="27"/>
      <c r="F30" s="28" t="s">
        <v>2</v>
      </c>
      <c r="G30" s="29">
        <v>3.45</v>
      </c>
      <c r="H30" s="30">
        <v>3.42</v>
      </c>
      <c r="I30" s="30">
        <v>3.51</v>
      </c>
      <c r="J30" s="30">
        <v>3.38</v>
      </c>
      <c r="K30" s="30">
        <v>3.49</v>
      </c>
      <c r="L30" s="30">
        <v>3.21</v>
      </c>
      <c r="M30" s="31">
        <v>3.18</v>
      </c>
    </row>
    <row r="31" spans="1:13" x14ac:dyDescent="0.15">
      <c r="A31" s="5"/>
      <c r="B31" s="24" t="s">
        <v>1</v>
      </c>
      <c r="C31" s="32">
        <v>2730</v>
      </c>
      <c r="D31" s="26" t="s">
        <v>15</v>
      </c>
      <c r="E31" s="32">
        <v>2700</v>
      </c>
      <c r="F31" s="28" t="s">
        <v>3</v>
      </c>
      <c r="G31" s="29">
        <v>99</v>
      </c>
      <c r="H31" s="30">
        <v>99.2</v>
      </c>
      <c r="I31" s="30">
        <v>97.4</v>
      </c>
      <c r="J31" s="30">
        <v>99.1</v>
      </c>
      <c r="K31" s="30">
        <v>97.6</v>
      </c>
      <c r="L31" s="30">
        <v>98.3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3742</v>
      </c>
      <c r="H32" s="70">
        <v>3157</v>
      </c>
      <c r="I32" s="70">
        <v>6459</v>
      </c>
      <c r="J32" s="70">
        <v>3304</v>
      </c>
      <c r="K32" s="70">
        <v>5990</v>
      </c>
      <c r="L32" s="70">
        <v>6752</v>
      </c>
      <c r="M32" s="86">
        <v>6293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1.1330349372124828</v>
      </c>
      <c r="H33" s="81">
        <f t="shared" ref="H33:M33" si="4">H29/H$4</f>
        <v>1.171975374732334</v>
      </c>
      <c r="I33" s="81">
        <f t="shared" si="4"/>
        <v>1.1523722627737227</v>
      </c>
      <c r="J33" s="81">
        <f t="shared" si="4"/>
        <v>1.1636164982245287</v>
      </c>
      <c r="K33" s="81">
        <f t="shared" si="4"/>
        <v>1.1299058084772371</v>
      </c>
      <c r="L33" s="81">
        <f t="shared" si="4"/>
        <v>1.1071614357551587</v>
      </c>
      <c r="M33" s="82">
        <f t="shared" si="4"/>
        <v>1.0592747559274756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2730</v>
      </c>
      <c r="H34" s="35">
        <v>2690</v>
      </c>
      <c r="I34" s="35">
        <v>2710</v>
      </c>
      <c r="J34" s="35">
        <v>2710</v>
      </c>
      <c r="K34" s="35">
        <v>2740</v>
      </c>
      <c r="L34" s="35">
        <v>2740</v>
      </c>
      <c r="M34" s="36">
        <v>2700</v>
      </c>
    </row>
    <row r="35" spans="1:13" x14ac:dyDescent="0.15">
      <c r="A35" s="5"/>
      <c r="B35" s="37" t="s">
        <v>128</v>
      </c>
      <c r="C35" s="38"/>
      <c r="D35" s="39"/>
      <c r="E35" s="40"/>
      <c r="F35" s="41" t="s">
        <v>10</v>
      </c>
      <c r="G35" s="42">
        <v>11381</v>
      </c>
      <c r="H35" s="43">
        <v>11016</v>
      </c>
      <c r="I35" s="43">
        <v>11047</v>
      </c>
      <c r="J35" s="43">
        <v>10341</v>
      </c>
      <c r="K35" s="43">
        <v>10568</v>
      </c>
      <c r="L35" s="43">
        <v>16007</v>
      </c>
      <c r="M35" s="44">
        <v>15718</v>
      </c>
    </row>
    <row r="36" spans="1:13" x14ac:dyDescent="0.15">
      <c r="A36" s="5"/>
      <c r="B36" s="45" t="s">
        <v>0</v>
      </c>
      <c r="C36" s="3">
        <v>45964</v>
      </c>
      <c r="F36" s="46" t="s">
        <v>2</v>
      </c>
      <c r="G36" s="47">
        <v>4.1100000000000003</v>
      </c>
      <c r="H36" s="48">
        <v>4.16</v>
      </c>
      <c r="I36" s="48">
        <v>4.13</v>
      </c>
      <c r="J36" s="48">
        <v>4.1500000000000004</v>
      </c>
      <c r="K36" s="48">
        <v>4.2</v>
      </c>
      <c r="L36" s="48">
        <v>3.84</v>
      </c>
      <c r="M36" s="49">
        <v>3.8</v>
      </c>
    </row>
    <row r="37" spans="1:13" x14ac:dyDescent="0.15">
      <c r="A37" s="5"/>
      <c r="B37" s="45" t="s">
        <v>1</v>
      </c>
      <c r="C37" s="50">
        <v>17530</v>
      </c>
      <c r="D37" s="4" t="s">
        <v>15</v>
      </c>
      <c r="E37" s="50">
        <v>17400</v>
      </c>
      <c r="F37" s="46" t="s">
        <v>3</v>
      </c>
      <c r="G37" s="47">
        <v>99</v>
      </c>
      <c r="H37" s="48">
        <v>99.4</v>
      </c>
      <c r="I37" s="48">
        <v>99.3</v>
      </c>
      <c r="J37" s="48">
        <v>99.8</v>
      </c>
      <c r="K37" s="48">
        <v>99.6</v>
      </c>
      <c r="L37" s="48">
        <v>98.8</v>
      </c>
      <c r="M37" s="49">
        <v>99.3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5141</v>
      </c>
      <c r="H38" s="71">
        <v>4148</v>
      </c>
      <c r="I38" s="71">
        <v>4299</v>
      </c>
      <c r="J38" s="71">
        <v>3072</v>
      </c>
      <c r="K38" s="71">
        <v>3589</v>
      </c>
      <c r="L38" s="71">
        <v>7609</v>
      </c>
      <c r="M38" s="87">
        <v>5870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1.4150192714161383</v>
      </c>
      <c r="H39" s="84">
        <f t="shared" ref="H39:M39" si="5">H35/H$4</f>
        <v>1.474304068522484</v>
      </c>
      <c r="I39" s="84">
        <f t="shared" si="5"/>
        <v>1.4399113660062566</v>
      </c>
      <c r="J39" s="84">
        <f t="shared" si="5"/>
        <v>1.4123190385140671</v>
      </c>
      <c r="K39" s="84">
        <f t="shared" si="5"/>
        <v>1.3825222396650969</v>
      </c>
      <c r="L39" s="84">
        <f t="shared" si="5"/>
        <v>1.387809953181897</v>
      </c>
      <c r="M39" s="85">
        <f t="shared" si="5"/>
        <v>1.3701185495118549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17530</v>
      </c>
      <c r="H40" s="53">
        <v>17420</v>
      </c>
      <c r="I40" s="53">
        <v>17380</v>
      </c>
      <c r="J40" s="53">
        <v>17490</v>
      </c>
      <c r="K40" s="53">
        <v>17600</v>
      </c>
      <c r="L40" s="53">
        <v>17610</v>
      </c>
      <c r="M40" s="54">
        <v>17400</v>
      </c>
    </row>
    <row r="41" spans="1:13" x14ac:dyDescent="0.15">
      <c r="A41" s="5"/>
      <c r="B41" s="16" t="s">
        <v>129</v>
      </c>
      <c r="C41" s="17"/>
      <c r="D41" s="18"/>
      <c r="E41" s="19"/>
      <c r="F41" s="20" t="s">
        <v>10</v>
      </c>
      <c r="G41" s="21">
        <v>11176</v>
      </c>
      <c r="H41" s="22">
        <v>10324</v>
      </c>
      <c r="I41" s="22">
        <v>10312</v>
      </c>
      <c r="J41" s="22">
        <v>9472</v>
      </c>
      <c r="K41" s="22">
        <v>10079</v>
      </c>
      <c r="L41" s="22">
        <v>15944</v>
      </c>
      <c r="M41" s="23">
        <v>15652</v>
      </c>
    </row>
    <row r="42" spans="1:13" x14ac:dyDescent="0.15">
      <c r="A42" s="5"/>
      <c r="B42" s="24" t="s">
        <v>0</v>
      </c>
      <c r="C42" s="25">
        <v>45964</v>
      </c>
      <c r="D42" s="26"/>
      <c r="E42" s="27"/>
      <c r="F42" s="28" t="s">
        <v>2</v>
      </c>
      <c r="G42" s="29">
        <v>3.45</v>
      </c>
      <c r="H42" s="30">
        <v>3.5</v>
      </c>
      <c r="I42" s="30">
        <v>3.45</v>
      </c>
      <c r="J42" s="30">
        <v>3.49</v>
      </c>
      <c r="K42" s="30">
        <v>3.47</v>
      </c>
      <c r="L42" s="30">
        <v>3.15</v>
      </c>
      <c r="M42" s="31">
        <v>3.17</v>
      </c>
    </row>
    <row r="43" spans="1:13" x14ac:dyDescent="0.15">
      <c r="A43" s="5"/>
      <c r="B43" s="24" t="s">
        <v>1</v>
      </c>
      <c r="C43" s="32">
        <v>2630</v>
      </c>
      <c r="D43" s="26" t="s">
        <v>15</v>
      </c>
      <c r="E43" s="32">
        <v>2610</v>
      </c>
      <c r="F43" s="28" t="s">
        <v>3</v>
      </c>
      <c r="G43" s="29">
        <v>98.2</v>
      </c>
      <c r="H43" s="30">
        <v>98.2</v>
      </c>
      <c r="I43" s="30">
        <v>98.6</v>
      </c>
      <c r="J43" s="30">
        <v>98.3</v>
      </c>
      <c r="K43" s="30">
        <v>98.7</v>
      </c>
      <c r="L43" s="30">
        <v>98.6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6371</v>
      </c>
      <c r="H44" s="70">
        <v>6010</v>
      </c>
      <c r="I44" s="70">
        <v>5030</v>
      </c>
      <c r="J44" s="70">
        <v>5250</v>
      </c>
      <c r="K44" s="70">
        <v>4734</v>
      </c>
      <c r="L44" s="70">
        <v>7376</v>
      </c>
      <c r="M44" s="86">
        <v>8682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1.3895312694268307</v>
      </c>
      <c r="H45" s="81">
        <f t="shared" ref="H45:M45" si="6">H41/H$4</f>
        <v>1.3816916488222699</v>
      </c>
      <c r="I45" s="81">
        <f t="shared" si="6"/>
        <v>1.3441084462982273</v>
      </c>
      <c r="J45" s="81">
        <f t="shared" si="6"/>
        <v>1.2936356186834199</v>
      </c>
      <c r="K45" s="81">
        <f t="shared" si="6"/>
        <v>1.3185504971219257</v>
      </c>
      <c r="L45" s="81">
        <f t="shared" si="6"/>
        <v>1.3823478411652506</v>
      </c>
      <c r="M45" s="82">
        <f t="shared" si="6"/>
        <v>1.3643654114365411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2630</v>
      </c>
      <c r="H46" s="35">
        <v>2600</v>
      </c>
      <c r="I46" s="35">
        <v>2600</v>
      </c>
      <c r="J46" s="35">
        <v>2610</v>
      </c>
      <c r="K46" s="35">
        <v>2630</v>
      </c>
      <c r="L46" s="35">
        <v>2640</v>
      </c>
      <c r="M46" s="36">
        <v>2610</v>
      </c>
    </row>
    <row r="47" spans="1:13" x14ac:dyDescent="0.15">
      <c r="A47" s="5"/>
      <c r="B47" s="37" t="s">
        <v>130</v>
      </c>
      <c r="C47" s="38"/>
      <c r="D47" s="39"/>
      <c r="E47" s="40"/>
      <c r="F47" s="41" t="s">
        <v>10</v>
      </c>
      <c r="G47" s="42">
        <v>5125</v>
      </c>
      <c r="H47" s="43">
        <v>4883</v>
      </c>
      <c r="I47" s="43">
        <v>4740</v>
      </c>
      <c r="J47" s="43">
        <v>4473</v>
      </c>
      <c r="K47" s="43">
        <v>4779</v>
      </c>
      <c r="L47" s="43">
        <v>8501</v>
      </c>
      <c r="M47" s="44">
        <v>8470</v>
      </c>
    </row>
    <row r="48" spans="1:13" x14ac:dyDescent="0.15">
      <c r="A48" s="5"/>
      <c r="B48" s="45" t="s">
        <v>0</v>
      </c>
      <c r="C48" s="3">
        <v>45964</v>
      </c>
      <c r="F48" s="46" t="s">
        <v>2</v>
      </c>
      <c r="G48" s="47">
        <v>3.74</v>
      </c>
      <c r="H48" s="48">
        <v>3.72</v>
      </c>
      <c r="I48" s="48">
        <v>3.82</v>
      </c>
      <c r="J48" s="48">
        <v>3.8</v>
      </c>
      <c r="K48" s="48">
        <v>3.7</v>
      </c>
      <c r="L48" s="48">
        <v>3.38</v>
      </c>
      <c r="M48" s="49">
        <v>3.44</v>
      </c>
    </row>
    <row r="49" spans="1:13" x14ac:dyDescent="0.15">
      <c r="A49" s="5"/>
      <c r="B49" s="45" t="s">
        <v>1</v>
      </c>
      <c r="C49" s="50">
        <v>2220</v>
      </c>
      <c r="D49" s="4" t="s">
        <v>15</v>
      </c>
      <c r="E49" s="50">
        <v>2190</v>
      </c>
      <c r="F49" s="46" t="s">
        <v>3</v>
      </c>
      <c r="G49" s="47">
        <v>97.5</v>
      </c>
      <c r="H49" s="48">
        <v>97.1</v>
      </c>
      <c r="I49" s="48">
        <v>96.7</v>
      </c>
      <c r="J49" s="48">
        <v>97.9</v>
      </c>
      <c r="K49" s="48">
        <v>97.8</v>
      </c>
      <c r="L49" s="48">
        <v>98</v>
      </c>
      <c r="M49" s="49">
        <v>97.5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3727</v>
      </c>
      <c r="H50" s="71">
        <v>3893</v>
      </c>
      <c r="I50" s="71">
        <v>4235</v>
      </c>
      <c r="J50" s="71">
        <v>2848</v>
      </c>
      <c r="K50" s="71">
        <v>3090</v>
      </c>
      <c r="L50" s="71">
        <v>5106</v>
      </c>
      <c r="M50" s="87">
        <v>6085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0.63720004973268685</v>
      </c>
      <c r="H51" s="84">
        <f t="shared" ref="H51:M51" si="7">H47/H$4</f>
        <v>0.6535064239828694</v>
      </c>
      <c r="I51" s="84">
        <f t="shared" si="7"/>
        <v>0.61783107403545356</v>
      </c>
      <c r="J51" s="84">
        <f t="shared" si="7"/>
        <v>0.61089866156787764</v>
      </c>
      <c r="K51" s="84">
        <f t="shared" si="7"/>
        <v>0.6251962323390895</v>
      </c>
      <c r="L51" s="84">
        <f t="shared" si="7"/>
        <v>0.73703832148430726</v>
      </c>
      <c r="M51" s="85">
        <f t="shared" si="7"/>
        <v>0.73831938633193861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2220</v>
      </c>
      <c r="H52" s="53">
        <v>2180</v>
      </c>
      <c r="I52" s="53">
        <v>2180</v>
      </c>
      <c r="J52" s="53">
        <v>2200</v>
      </c>
      <c r="K52" s="53">
        <v>2210</v>
      </c>
      <c r="L52" s="53">
        <v>2260</v>
      </c>
      <c r="M52" s="54">
        <v>2190</v>
      </c>
    </row>
    <row r="53" spans="1:13" x14ac:dyDescent="0.15">
      <c r="A53" s="5"/>
      <c r="B53" s="16" t="s">
        <v>126</v>
      </c>
      <c r="C53" s="17"/>
      <c r="D53" s="18"/>
      <c r="E53" s="19"/>
      <c r="F53" s="20" t="s">
        <v>10</v>
      </c>
      <c r="G53" s="21">
        <v>10574</v>
      </c>
      <c r="H53" s="22">
        <v>10049</v>
      </c>
      <c r="I53" s="22">
        <v>10239</v>
      </c>
      <c r="J53" s="22">
        <v>9796</v>
      </c>
      <c r="K53" s="22">
        <v>10129</v>
      </c>
      <c r="L53" s="22">
        <v>13974</v>
      </c>
      <c r="M53" s="23">
        <v>13056</v>
      </c>
    </row>
    <row r="54" spans="1:13" x14ac:dyDescent="0.15">
      <c r="A54" s="5"/>
      <c r="B54" s="24" t="s">
        <v>0</v>
      </c>
      <c r="C54" s="25">
        <v>45950</v>
      </c>
      <c r="D54" s="26"/>
      <c r="E54" s="27"/>
      <c r="F54" s="28" t="s">
        <v>2</v>
      </c>
      <c r="G54" s="29">
        <v>2.4500000000000002</v>
      </c>
      <c r="H54" s="30">
        <v>2.4900000000000002</v>
      </c>
      <c r="I54" s="30">
        <v>2.4</v>
      </c>
      <c r="J54" s="30">
        <v>2.54</v>
      </c>
      <c r="K54" s="30">
        <v>2.5099999999999998</v>
      </c>
      <c r="L54" s="30">
        <v>2.13</v>
      </c>
      <c r="M54" s="31">
        <v>2.1800000000000002</v>
      </c>
    </row>
    <row r="55" spans="1:13" x14ac:dyDescent="0.15">
      <c r="A55" s="5"/>
      <c r="B55" s="24" t="s">
        <v>1</v>
      </c>
      <c r="C55" s="32">
        <v>1760</v>
      </c>
      <c r="D55" s="26" t="s">
        <v>15</v>
      </c>
      <c r="E55" s="32">
        <v>1750</v>
      </c>
      <c r="F55" s="28" t="s">
        <v>3</v>
      </c>
      <c r="G55" s="29">
        <v>99.6</v>
      </c>
      <c r="H55" s="30">
        <v>99.4</v>
      </c>
      <c r="I55" s="30">
        <v>100.1</v>
      </c>
      <c r="J55" s="30">
        <v>99.2</v>
      </c>
      <c r="K55" s="30">
        <v>99.5</v>
      </c>
      <c r="L55" s="30">
        <v>99.8</v>
      </c>
      <c r="M55" s="31">
        <v>99.4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2232</v>
      </c>
      <c r="H56" s="70">
        <v>2471</v>
      </c>
      <c r="I56" s="70">
        <v>1284</v>
      </c>
      <c r="J56" s="70">
        <v>2898</v>
      </c>
      <c r="K56" s="70">
        <v>2302</v>
      </c>
      <c r="L56" s="70">
        <v>2360</v>
      </c>
      <c r="M56" s="86">
        <v>3238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1.3146835757801816</v>
      </c>
      <c r="H57" s="81">
        <f t="shared" ref="H57:M57" si="8">H53/H$4</f>
        <v>1.3448875802997859</v>
      </c>
      <c r="I57" s="81">
        <f t="shared" si="8"/>
        <v>1.3345933263816476</v>
      </c>
      <c r="J57" s="81">
        <f t="shared" si="8"/>
        <v>1.3378858235454794</v>
      </c>
      <c r="K57" s="81">
        <f t="shared" si="8"/>
        <v>1.325091575091575</v>
      </c>
      <c r="L57" s="81">
        <f t="shared" si="8"/>
        <v>1.211548465406624</v>
      </c>
      <c r="M57" s="82">
        <f t="shared" si="8"/>
        <v>1.1380753138075315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1760</v>
      </c>
      <c r="H58" s="35">
        <v>1750</v>
      </c>
      <c r="I58" s="35">
        <v>1740</v>
      </c>
      <c r="J58" s="35">
        <v>1750</v>
      </c>
      <c r="K58" s="35">
        <v>1780</v>
      </c>
      <c r="L58" s="35">
        <v>1760</v>
      </c>
      <c r="M58" s="36">
        <v>1750</v>
      </c>
    </row>
    <row r="59" spans="1:13" x14ac:dyDescent="0.15">
      <c r="A59" s="5"/>
      <c r="B59" s="37" t="s">
        <v>121</v>
      </c>
      <c r="C59" s="38"/>
      <c r="D59" s="39"/>
      <c r="E59" s="40"/>
      <c r="F59" s="41" t="s">
        <v>10</v>
      </c>
      <c r="G59" s="42">
        <v>9053</v>
      </c>
      <c r="H59" s="43">
        <v>8299</v>
      </c>
      <c r="I59" s="43">
        <v>8602</v>
      </c>
      <c r="J59" s="43">
        <v>7876</v>
      </c>
      <c r="K59" s="43">
        <v>8186</v>
      </c>
      <c r="L59" s="43">
        <v>14170</v>
      </c>
      <c r="M59" s="44">
        <v>14266</v>
      </c>
    </row>
    <row r="60" spans="1:13" x14ac:dyDescent="0.15">
      <c r="A60" s="5"/>
      <c r="B60" s="45" t="s">
        <v>0</v>
      </c>
      <c r="C60" s="3">
        <v>45936</v>
      </c>
      <c r="F60" s="46" t="s">
        <v>2</v>
      </c>
      <c r="G60" s="47">
        <v>3.54</v>
      </c>
      <c r="H60" s="48">
        <v>3.54</v>
      </c>
      <c r="I60" s="48">
        <v>3.54</v>
      </c>
      <c r="J60" s="48">
        <v>3.59</v>
      </c>
      <c r="K60" s="48">
        <v>3.67</v>
      </c>
      <c r="L60" s="48">
        <v>3.29</v>
      </c>
      <c r="M60" s="49">
        <v>3.29</v>
      </c>
    </row>
    <row r="61" spans="1:13" x14ac:dyDescent="0.15">
      <c r="A61" s="5"/>
      <c r="B61" s="45" t="s">
        <v>1</v>
      </c>
      <c r="C61" s="50">
        <v>11030</v>
      </c>
      <c r="D61" s="4" t="s">
        <v>15</v>
      </c>
      <c r="E61" s="50">
        <v>10960</v>
      </c>
      <c r="F61" s="46" t="s">
        <v>3</v>
      </c>
      <c r="G61" s="47">
        <v>99.1</v>
      </c>
      <c r="H61" s="48">
        <v>99.3</v>
      </c>
      <c r="I61" s="48">
        <v>99.1</v>
      </c>
      <c r="J61" s="48">
        <v>99.1</v>
      </c>
      <c r="K61" s="48">
        <v>98.6</v>
      </c>
      <c r="L61" s="48">
        <v>99.1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3566</v>
      </c>
      <c r="H62" s="71">
        <v>2968</v>
      </c>
      <c r="I62" s="71">
        <v>3466</v>
      </c>
      <c r="J62" s="71">
        <v>3243</v>
      </c>
      <c r="K62" s="71">
        <v>4120</v>
      </c>
      <c r="L62" s="71">
        <v>5525</v>
      </c>
      <c r="M62" s="87">
        <v>5812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1.1255750341912223</v>
      </c>
      <c r="H63" s="84">
        <f t="shared" ref="H63:M63" si="9">H59/H$4</f>
        <v>1.1106798715203425</v>
      </c>
      <c r="I63" s="84">
        <f t="shared" si="9"/>
        <v>1.1212200208550573</v>
      </c>
      <c r="J63" s="84">
        <f t="shared" si="9"/>
        <v>1.0756623873258673</v>
      </c>
      <c r="K63" s="84">
        <f t="shared" si="9"/>
        <v>1.0709052851909995</v>
      </c>
      <c r="L63" s="84">
        <f t="shared" si="9"/>
        <v>1.2285417027917462</v>
      </c>
      <c r="M63" s="85">
        <f t="shared" si="9"/>
        <v>1.2435495118549511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11030</v>
      </c>
      <c r="H64" s="53">
        <v>10990</v>
      </c>
      <c r="I64" s="53">
        <v>11010</v>
      </c>
      <c r="J64" s="53">
        <v>11030</v>
      </c>
      <c r="K64" s="53">
        <v>11100</v>
      </c>
      <c r="L64" s="53">
        <v>11120</v>
      </c>
      <c r="M64" s="54">
        <v>10960</v>
      </c>
    </row>
    <row r="65" spans="1:13" x14ac:dyDescent="0.15">
      <c r="A65" s="5"/>
      <c r="B65" s="16" t="s">
        <v>122</v>
      </c>
      <c r="C65" s="17"/>
      <c r="D65" s="18"/>
      <c r="E65" s="19"/>
      <c r="F65" s="20" t="s">
        <v>10</v>
      </c>
      <c r="G65" s="21">
        <v>7824</v>
      </c>
      <c r="H65" s="22">
        <v>7818</v>
      </c>
      <c r="I65" s="22">
        <v>7679</v>
      </c>
      <c r="J65" s="22">
        <v>7317</v>
      </c>
      <c r="K65" s="22">
        <v>7411</v>
      </c>
      <c r="L65" s="22">
        <v>12087</v>
      </c>
      <c r="M65" s="23">
        <v>11876</v>
      </c>
    </row>
    <row r="66" spans="1:13" x14ac:dyDescent="0.15">
      <c r="A66" s="5"/>
      <c r="B66" s="24" t="s">
        <v>0</v>
      </c>
      <c r="C66" s="25">
        <v>45936</v>
      </c>
      <c r="D66" s="26"/>
      <c r="E66" s="27"/>
      <c r="F66" s="28" t="s">
        <v>2</v>
      </c>
      <c r="G66" s="29">
        <v>4.55</v>
      </c>
      <c r="H66" s="30">
        <v>4.5999999999999996</v>
      </c>
      <c r="I66" s="30">
        <v>4.6100000000000003</v>
      </c>
      <c r="J66" s="30">
        <v>4.5999999999999996</v>
      </c>
      <c r="K66" s="30">
        <v>4.62</v>
      </c>
      <c r="L66" s="30">
        <v>4.3099999999999996</v>
      </c>
      <c r="M66" s="31">
        <v>4.28</v>
      </c>
    </row>
    <row r="67" spans="1:13" x14ac:dyDescent="0.15">
      <c r="A67" s="5"/>
      <c r="B67" s="24" t="s">
        <v>1</v>
      </c>
      <c r="C67" s="32">
        <v>5240</v>
      </c>
      <c r="D67" s="26" t="s">
        <v>15</v>
      </c>
      <c r="E67" s="32">
        <v>5150</v>
      </c>
      <c r="F67" s="28" t="s">
        <v>3</v>
      </c>
      <c r="G67" s="29">
        <v>99.6</v>
      </c>
      <c r="H67" s="30">
        <v>98.1</v>
      </c>
      <c r="I67" s="30">
        <v>98</v>
      </c>
      <c r="J67" s="30">
        <v>98.6</v>
      </c>
      <c r="K67" s="30">
        <v>98.5</v>
      </c>
      <c r="L67" s="30">
        <v>99.3</v>
      </c>
      <c r="M67" s="31">
        <v>98.7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2808</v>
      </c>
      <c r="H68" s="70">
        <v>5125</v>
      </c>
      <c r="I68" s="70">
        <v>5259</v>
      </c>
      <c r="J68" s="70">
        <v>4114</v>
      </c>
      <c r="K68" s="70">
        <v>4285</v>
      </c>
      <c r="L68" s="70">
        <v>4986</v>
      </c>
      <c r="M68" s="86">
        <v>6235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0.97277135397239833</v>
      </c>
      <c r="H69" s="81">
        <f t="shared" ref="H69:M69" si="10">H65/H$4</f>
        <v>1.046306209850107</v>
      </c>
      <c r="I69" s="81">
        <f t="shared" si="10"/>
        <v>1.0009124087591241</v>
      </c>
      <c r="J69" s="81">
        <f t="shared" si="10"/>
        <v>0.99931712646817805</v>
      </c>
      <c r="K69" s="81">
        <f t="shared" si="10"/>
        <v>0.96951857666143382</v>
      </c>
      <c r="L69" s="81">
        <f t="shared" si="10"/>
        <v>1.047945205479452</v>
      </c>
      <c r="M69" s="82">
        <f t="shared" si="10"/>
        <v>1.0352161785216178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5240</v>
      </c>
      <c r="H70" s="35">
        <v>5200</v>
      </c>
      <c r="I70" s="35">
        <v>5150</v>
      </c>
      <c r="J70" s="35">
        <v>5210</v>
      </c>
      <c r="K70" s="35">
        <v>5240</v>
      </c>
      <c r="L70" s="35">
        <v>5240</v>
      </c>
      <c r="M70" s="36">
        <v>5150</v>
      </c>
    </row>
    <row r="71" spans="1:13" x14ac:dyDescent="0.15">
      <c r="A71" s="5"/>
      <c r="B71" s="37" t="s">
        <v>123</v>
      </c>
      <c r="C71" s="38"/>
      <c r="D71" s="39"/>
      <c r="E71" s="40"/>
      <c r="F71" s="41" t="s">
        <v>10</v>
      </c>
      <c r="G71" s="42">
        <v>1348</v>
      </c>
      <c r="H71" s="43">
        <v>1115</v>
      </c>
      <c r="I71" s="43">
        <v>1163</v>
      </c>
      <c r="J71" s="43">
        <v>924</v>
      </c>
      <c r="K71" s="43">
        <v>1276</v>
      </c>
      <c r="L71" s="43">
        <v>2379</v>
      </c>
      <c r="M71" s="44">
        <v>2474</v>
      </c>
    </row>
    <row r="72" spans="1:13" x14ac:dyDescent="0.15">
      <c r="A72" s="5"/>
      <c r="B72" s="45" t="s">
        <v>0</v>
      </c>
      <c r="C72" s="3">
        <v>45936</v>
      </c>
      <c r="F72" s="46" t="s">
        <v>2</v>
      </c>
      <c r="G72" s="47">
        <v>4.62</v>
      </c>
      <c r="H72" s="48">
        <v>4.1100000000000003</v>
      </c>
      <c r="I72" s="48">
        <v>4.47</v>
      </c>
      <c r="J72" s="48">
        <v>4.62</v>
      </c>
      <c r="K72" s="48">
        <v>4.58</v>
      </c>
      <c r="L72" s="48">
        <v>4.1500000000000004</v>
      </c>
      <c r="M72" s="49">
        <v>4.07</v>
      </c>
    </row>
    <row r="73" spans="1:13" x14ac:dyDescent="0.15">
      <c r="A73" s="5"/>
      <c r="B73" s="45" t="s">
        <v>1</v>
      </c>
      <c r="C73" s="50">
        <v>690</v>
      </c>
      <c r="D73" s="4" t="s">
        <v>15</v>
      </c>
      <c r="E73" s="50">
        <v>630</v>
      </c>
      <c r="F73" s="46" t="s">
        <v>3</v>
      </c>
      <c r="G73" s="47">
        <v>95.8</v>
      </c>
      <c r="H73" s="48">
        <v>99.5</v>
      </c>
      <c r="I73" s="48">
        <v>99.2</v>
      </c>
      <c r="J73" s="48">
        <v>96.2</v>
      </c>
      <c r="K73" s="48">
        <v>98.1</v>
      </c>
      <c r="L73" s="48">
        <v>94.8</v>
      </c>
      <c r="M73" s="49">
        <v>97.5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1450</v>
      </c>
      <c r="H74" s="61">
        <v>393</v>
      </c>
      <c r="I74" s="61">
        <v>499</v>
      </c>
      <c r="J74" s="61">
        <v>883</v>
      </c>
      <c r="K74" s="61">
        <v>805</v>
      </c>
      <c r="L74" s="71">
        <v>3094</v>
      </c>
      <c r="M74" s="87">
        <v>1792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0.16759915454432425</v>
      </c>
      <c r="H75" s="84">
        <f t="shared" ref="H75:M75" si="11">H71/H$4</f>
        <v>0.14922376873661669</v>
      </c>
      <c r="I75" s="84">
        <f t="shared" si="11"/>
        <v>0.15159019812304483</v>
      </c>
      <c r="J75" s="84">
        <f t="shared" si="11"/>
        <v>0.12619502868068833</v>
      </c>
      <c r="K75" s="84">
        <f t="shared" si="11"/>
        <v>0.16692830978545264</v>
      </c>
      <c r="L75" s="84">
        <f t="shared" si="11"/>
        <v>0.2062597537714583</v>
      </c>
      <c r="M75" s="85">
        <f t="shared" si="11"/>
        <v>0.21565550906555089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690</v>
      </c>
      <c r="H76" s="53">
        <v>690</v>
      </c>
      <c r="I76" s="53">
        <v>680</v>
      </c>
      <c r="J76" s="53">
        <v>670</v>
      </c>
      <c r="K76" s="53">
        <v>660</v>
      </c>
      <c r="L76" s="53">
        <v>650</v>
      </c>
      <c r="M76" s="54">
        <v>630</v>
      </c>
    </row>
    <row r="77" spans="1:13" x14ac:dyDescent="0.15">
      <c r="A77" s="5"/>
      <c r="B77" s="16" t="s">
        <v>119</v>
      </c>
      <c r="C77" s="17"/>
      <c r="D77" s="18"/>
      <c r="E77" s="19"/>
      <c r="F77" s="20" t="s">
        <v>10</v>
      </c>
      <c r="G77" s="21">
        <v>4834</v>
      </c>
      <c r="H77" s="22">
        <v>4754</v>
      </c>
      <c r="I77" s="22">
        <v>4544</v>
      </c>
      <c r="J77" s="22">
        <v>4456</v>
      </c>
      <c r="K77" s="22">
        <v>4849</v>
      </c>
      <c r="L77" s="22">
        <v>7709</v>
      </c>
      <c r="M77" s="23">
        <v>7206</v>
      </c>
    </row>
    <row r="78" spans="1:13" x14ac:dyDescent="0.15">
      <c r="A78" s="5"/>
      <c r="B78" s="24" t="s">
        <v>0</v>
      </c>
      <c r="C78" s="25">
        <v>45922</v>
      </c>
      <c r="D78" s="26"/>
      <c r="E78" s="27"/>
      <c r="F78" s="28" t="s">
        <v>2</v>
      </c>
      <c r="G78" s="29">
        <v>2.66</v>
      </c>
      <c r="H78" s="30">
        <v>2.72</v>
      </c>
      <c r="I78" s="30">
        <v>2.73</v>
      </c>
      <c r="J78" s="30">
        <v>2.7</v>
      </c>
      <c r="K78" s="30">
        <v>2.64</v>
      </c>
      <c r="L78" s="30">
        <v>2.33</v>
      </c>
      <c r="M78" s="31">
        <v>2.4300000000000002</v>
      </c>
    </row>
    <row r="79" spans="1:13" x14ac:dyDescent="0.15">
      <c r="A79" s="5"/>
      <c r="B79" s="24" t="s">
        <v>1</v>
      </c>
      <c r="C79" s="32">
        <v>740</v>
      </c>
      <c r="D79" s="26" t="s">
        <v>15</v>
      </c>
      <c r="E79" s="32">
        <v>750</v>
      </c>
      <c r="F79" s="28" t="s">
        <v>3</v>
      </c>
      <c r="G79" s="29">
        <v>98.9</v>
      </c>
      <c r="H79" s="30">
        <v>97.3</v>
      </c>
      <c r="I79" s="30">
        <v>98.6</v>
      </c>
      <c r="J79" s="30">
        <v>98.9</v>
      </c>
      <c r="K79" s="30">
        <v>98</v>
      </c>
      <c r="L79" s="30">
        <v>98.7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1706</v>
      </c>
      <c r="H80" s="70">
        <v>3283</v>
      </c>
      <c r="I80" s="70">
        <v>2053</v>
      </c>
      <c r="J80" s="70">
        <v>1608</v>
      </c>
      <c r="K80" s="70">
        <v>2708</v>
      </c>
      <c r="L80" s="70">
        <v>2912</v>
      </c>
      <c r="M80" s="86">
        <v>3790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0.60101952007957227</v>
      </c>
      <c r="H81" s="81">
        <f t="shared" ref="H81:M81" si="12">H77/H$4</f>
        <v>0.63624197002141325</v>
      </c>
      <c r="I81" s="81">
        <f t="shared" si="12"/>
        <v>0.5922836287799792</v>
      </c>
      <c r="J81" s="81">
        <f t="shared" si="12"/>
        <v>0.6085768915596832</v>
      </c>
      <c r="K81" s="81">
        <f t="shared" si="12"/>
        <v>0.63435374149659862</v>
      </c>
      <c r="L81" s="81">
        <f t="shared" si="12"/>
        <v>0.66837177041789497</v>
      </c>
      <c r="M81" s="82">
        <f t="shared" si="12"/>
        <v>0.6281380753138075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740</v>
      </c>
      <c r="H82" s="35">
        <v>740</v>
      </c>
      <c r="I82" s="35">
        <v>730</v>
      </c>
      <c r="J82" s="35">
        <v>700</v>
      </c>
      <c r="K82" s="35">
        <v>760</v>
      </c>
      <c r="L82" s="35">
        <v>760</v>
      </c>
      <c r="M82" s="36">
        <v>750</v>
      </c>
    </row>
    <row r="83" spans="1:13" x14ac:dyDescent="0.15">
      <c r="A83" s="5"/>
      <c r="B83" s="37" t="s">
        <v>115</v>
      </c>
      <c r="C83" s="38"/>
      <c r="D83" s="39"/>
      <c r="E83" s="40"/>
      <c r="F83" s="41" t="s">
        <v>10</v>
      </c>
      <c r="G83" s="42">
        <v>7273</v>
      </c>
      <c r="H83" s="43">
        <v>6824</v>
      </c>
      <c r="I83" s="43">
        <v>7138</v>
      </c>
      <c r="J83" s="43">
        <v>6493</v>
      </c>
      <c r="K83" s="43">
        <v>6970</v>
      </c>
      <c r="L83" s="43">
        <v>11989</v>
      </c>
      <c r="M83" s="44">
        <v>12112</v>
      </c>
    </row>
    <row r="84" spans="1:13" x14ac:dyDescent="0.15">
      <c r="A84" s="5"/>
      <c r="B84" s="45" t="s">
        <v>0</v>
      </c>
      <c r="C84" s="3">
        <v>45908</v>
      </c>
      <c r="F84" s="46" t="s">
        <v>2</v>
      </c>
      <c r="G84" s="47">
        <v>3.4</v>
      </c>
      <c r="H84" s="48">
        <v>3.44</v>
      </c>
      <c r="I84" s="48">
        <v>3.4</v>
      </c>
      <c r="J84" s="48">
        <v>3.43</v>
      </c>
      <c r="K84" s="48">
        <v>3.4</v>
      </c>
      <c r="L84" s="48">
        <v>3.19</v>
      </c>
      <c r="M84" s="49">
        <v>3.14</v>
      </c>
    </row>
    <row r="85" spans="1:13" x14ac:dyDescent="0.15">
      <c r="A85" s="5"/>
      <c r="B85" s="45" t="s">
        <v>1</v>
      </c>
      <c r="C85" s="50">
        <v>12460</v>
      </c>
      <c r="D85" s="4" t="s">
        <v>15</v>
      </c>
      <c r="E85" s="50">
        <v>12420</v>
      </c>
      <c r="F85" s="46" t="s">
        <v>3</v>
      </c>
      <c r="G85" s="47">
        <v>99.1</v>
      </c>
      <c r="H85" s="48">
        <v>98.8</v>
      </c>
      <c r="I85" s="48">
        <v>99.2</v>
      </c>
      <c r="J85" s="48">
        <v>99.2</v>
      </c>
      <c r="K85" s="48">
        <v>99.4</v>
      </c>
      <c r="L85" s="48">
        <v>99.2</v>
      </c>
      <c r="M85" s="49">
        <v>99.5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2824</v>
      </c>
      <c r="H86" s="71">
        <v>3107</v>
      </c>
      <c r="I86" s="71">
        <v>2699</v>
      </c>
      <c r="J86" s="71">
        <v>2378</v>
      </c>
      <c r="K86" s="71">
        <v>2314</v>
      </c>
      <c r="L86" s="71">
        <v>4425</v>
      </c>
      <c r="M86" s="87">
        <v>3701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0.90426457789382075</v>
      </c>
      <c r="H87" s="84">
        <f t="shared" ref="H87:M87" si="13">H83/H$4</f>
        <v>0.91327623126338331</v>
      </c>
      <c r="I87" s="84">
        <f t="shared" si="13"/>
        <v>0.93039624608967675</v>
      </c>
      <c r="J87" s="84">
        <f t="shared" si="13"/>
        <v>0.88677956842392791</v>
      </c>
      <c r="K87" s="84">
        <f t="shared" si="13"/>
        <v>0.91182626896912611</v>
      </c>
      <c r="L87" s="84">
        <f t="shared" si="13"/>
        <v>1.039448586786891</v>
      </c>
      <c r="M87" s="85">
        <f t="shared" si="13"/>
        <v>1.0557880055788005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12460</v>
      </c>
      <c r="H88" s="53">
        <v>12470</v>
      </c>
      <c r="I88" s="53">
        <v>12460</v>
      </c>
      <c r="J88" s="53">
        <v>12500</v>
      </c>
      <c r="K88" s="53">
        <v>12550</v>
      </c>
      <c r="L88" s="53">
        <v>12600</v>
      </c>
      <c r="M88" s="54">
        <v>12420</v>
      </c>
    </row>
    <row r="89" spans="1:13" x14ac:dyDescent="0.15">
      <c r="A89" s="5"/>
      <c r="B89" s="16" t="s">
        <v>116</v>
      </c>
      <c r="C89" s="17"/>
      <c r="D89" s="18"/>
      <c r="E89" s="19"/>
      <c r="F89" s="20" t="s">
        <v>10</v>
      </c>
      <c r="G89" s="21">
        <v>9392</v>
      </c>
      <c r="H89" s="22">
        <v>9073</v>
      </c>
      <c r="I89" s="22">
        <v>9324</v>
      </c>
      <c r="J89" s="22">
        <v>8946</v>
      </c>
      <c r="K89" s="22">
        <v>9528</v>
      </c>
      <c r="L89" s="22">
        <v>13023</v>
      </c>
      <c r="M89" s="23">
        <v>12543</v>
      </c>
    </row>
    <row r="90" spans="1:13" x14ac:dyDescent="0.15">
      <c r="A90" s="5"/>
      <c r="B90" s="24" t="s">
        <v>0</v>
      </c>
      <c r="C90" s="25">
        <v>45908</v>
      </c>
      <c r="D90" s="26"/>
      <c r="E90" s="27"/>
      <c r="F90" s="28" t="s">
        <v>2</v>
      </c>
      <c r="G90" s="29">
        <v>2.38</v>
      </c>
      <c r="H90" s="30">
        <v>2.35</v>
      </c>
      <c r="I90" s="30">
        <v>2.33</v>
      </c>
      <c r="J90" s="30">
        <v>2.38</v>
      </c>
      <c r="K90" s="30">
        <v>2.36</v>
      </c>
      <c r="L90" s="30">
        <v>2.09</v>
      </c>
      <c r="M90" s="31">
        <v>2.0499999999999998</v>
      </c>
    </row>
    <row r="91" spans="1:13" x14ac:dyDescent="0.15">
      <c r="A91" s="5"/>
      <c r="B91" s="24" t="s">
        <v>1</v>
      </c>
      <c r="C91" s="32">
        <v>2740</v>
      </c>
      <c r="D91" s="26" t="s">
        <v>15</v>
      </c>
      <c r="E91" s="32">
        <v>2730</v>
      </c>
      <c r="F91" s="28" t="s">
        <v>3</v>
      </c>
      <c r="G91" s="29">
        <v>98.5</v>
      </c>
      <c r="H91" s="30">
        <v>98.9</v>
      </c>
      <c r="I91" s="30">
        <v>98.7</v>
      </c>
      <c r="J91" s="30">
        <v>99</v>
      </c>
      <c r="K91" s="30">
        <v>98.9</v>
      </c>
      <c r="L91" s="30">
        <v>99</v>
      </c>
      <c r="M91" s="31">
        <v>99.5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4180</v>
      </c>
      <c r="H92" s="70">
        <v>3348</v>
      </c>
      <c r="I92" s="70">
        <v>3807</v>
      </c>
      <c r="J92" s="70">
        <v>3026</v>
      </c>
      <c r="K92" s="70">
        <v>3404</v>
      </c>
      <c r="L92" s="70">
        <v>4126</v>
      </c>
      <c r="M92" s="86">
        <v>2768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1.1677234862613453</v>
      </c>
      <c r="H93" s="81">
        <f t="shared" ref="H93:M93" si="14">H89/H$4</f>
        <v>1.2142665952890792</v>
      </c>
      <c r="I93" s="81">
        <f t="shared" si="14"/>
        <v>1.2153284671532847</v>
      </c>
      <c r="J93" s="81">
        <f t="shared" si="14"/>
        <v>1.2217973231357553</v>
      </c>
      <c r="K93" s="81">
        <f t="shared" si="14"/>
        <v>1.2464678178963893</v>
      </c>
      <c r="L93" s="81">
        <f t="shared" si="14"/>
        <v>1.1290965840124849</v>
      </c>
      <c r="M93" s="82">
        <f t="shared" si="14"/>
        <v>1.093357740585774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2740</v>
      </c>
      <c r="H94" s="35">
        <v>2740</v>
      </c>
      <c r="I94" s="35">
        <v>2710</v>
      </c>
      <c r="J94" s="35">
        <v>2750</v>
      </c>
      <c r="K94" s="35">
        <v>2780</v>
      </c>
      <c r="L94" s="35">
        <v>2790</v>
      </c>
      <c r="M94" s="36">
        <v>2730</v>
      </c>
    </row>
    <row r="95" spans="1:13" x14ac:dyDescent="0.15">
      <c r="A95" s="5"/>
      <c r="B95" s="37" t="s">
        <v>117</v>
      </c>
      <c r="C95" s="38"/>
      <c r="D95" s="39"/>
      <c r="E95" s="40"/>
      <c r="F95" s="41" t="s">
        <v>10</v>
      </c>
      <c r="G95" s="42">
        <v>3967</v>
      </c>
      <c r="H95" s="43">
        <v>3769</v>
      </c>
      <c r="I95" s="43">
        <v>3970</v>
      </c>
      <c r="J95" s="43">
        <v>3809</v>
      </c>
      <c r="K95" s="43">
        <v>4026</v>
      </c>
      <c r="L95" s="43">
        <v>6392</v>
      </c>
      <c r="M95" s="44">
        <v>5725</v>
      </c>
    </row>
    <row r="96" spans="1:13" x14ac:dyDescent="0.15">
      <c r="A96" s="5"/>
      <c r="B96" s="45" t="s">
        <v>0</v>
      </c>
      <c r="C96" s="3">
        <v>45908</v>
      </c>
      <c r="F96" s="46" t="s">
        <v>2</v>
      </c>
      <c r="G96" s="47">
        <v>2.86</v>
      </c>
      <c r="H96" s="48">
        <v>2.97</v>
      </c>
      <c r="I96" s="48">
        <v>2.92</v>
      </c>
      <c r="J96" s="48">
        <v>2.9</v>
      </c>
      <c r="K96" s="48">
        <v>2.8</v>
      </c>
      <c r="L96" s="48">
        <v>2.6</v>
      </c>
      <c r="M96" s="49">
        <v>2.69</v>
      </c>
    </row>
    <row r="97" spans="1:13" x14ac:dyDescent="0.15">
      <c r="A97" s="5"/>
      <c r="B97" s="45" t="s">
        <v>1</v>
      </c>
      <c r="C97" s="50">
        <v>900</v>
      </c>
      <c r="D97" s="4" t="s">
        <v>15</v>
      </c>
      <c r="E97" s="50">
        <v>900</v>
      </c>
      <c r="F97" s="46" t="s">
        <v>3</v>
      </c>
      <c r="G97" s="47">
        <v>99.2</v>
      </c>
      <c r="H97" s="48">
        <v>97.5</v>
      </c>
      <c r="I97" s="48">
        <v>97.8</v>
      </c>
      <c r="J97" s="48">
        <v>97.8</v>
      </c>
      <c r="K97" s="48">
        <v>99.6</v>
      </c>
      <c r="L97" s="48">
        <v>97.1</v>
      </c>
      <c r="M97" s="49">
        <v>97.3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1267</v>
      </c>
      <c r="H98" s="71">
        <v>2459</v>
      </c>
      <c r="I98" s="71">
        <v>2269</v>
      </c>
      <c r="J98" s="71">
        <v>2208</v>
      </c>
      <c r="K98" s="61">
        <v>859</v>
      </c>
      <c r="L98" s="71">
        <v>4567</v>
      </c>
      <c r="M98" s="87">
        <v>3839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0.49322392142235483</v>
      </c>
      <c r="H99" s="84">
        <f t="shared" ref="H99:M99" si="15">H95/H$4</f>
        <v>0.50441648822269802</v>
      </c>
      <c r="I99" s="84">
        <f t="shared" si="15"/>
        <v>0.51746611053180391</v>
      </c>
      <c r="J99" s="84">
        <f t="shared" si="15"/>
        <v>0.5202130565419284</v>
      </c>
      <c r="K99" s="84">
        <f t="shared" si="15"/>
        <v>0.5266875981161695</v>
      </c>
      <c r="L99" s="84">
        <f t="shared" si="15"/>
        <v>0.55418761921276227</v>
      </c>
      <c r="M99" s="85">
        <f t="shared" si="15"/>
        <v>0.49904114365411434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900</v>
      </c>
      <c r="H100" s="53">
        <v>910</v>
      </c>
      <c r="I100" s="53">
        <v>890</v>
      </c>
      <c r="J100" s="53">
        <v>890</v>
      </c>
      <c r="K100" s="53">
        <v>900</v>
      </c>
      <c r="L100" s="53">
        <v>880</v>
      </c>
      <c r="M100" s="54">
        <v>900</v>
      </c>
    </row>
    <row r="101" spans="1:13" x14ac:dyDescent="0.15">
      <c r="A101" s="5"/>
      <c r="B101" s="16" t="s">
        <v>113</v>
      </c>
      <c r="C101" s="17"/>
      <c r="D101" s="18"/>
      <c r="E101" s="19"/>
      <c r="F101" s="20" t="s">
        <v>10</v>
      </c>
      <c r="G101" s="21">
        <v>10572</v>
      </c>
      <c r="H101" s="22">
        <v>9373</v>
      </c>
      <c r="I101" s="22">
        <v>9506</v>
      </c>
      <c r="J101" s="22">
        <v>9324</v>
      </c>
      <c r="K101" s="22">
        <v>9617</v>
      </c>
      <c r="L101" s="22">
        <v>12962</v>
      </c>
      <c r="M101" s="23">
        <v>12930</v>
      </c>
    </row>
    <row r="102" spans="1:13" x14ac:dyDescent="0.15">
      <c r="A102" s="5"/>
      <c r="B102" s="24" t="s">
        <v>0</v>
      </c>
      <c r="C102" s="25">
        <v>45901</v>
      </c>
      <c r="D102" s="26"/>
      <c r="E102" s="27"/>
      <c r="F102" s="28" t="s">
        <v>2</v>
      </c>
      <c r="G102" s="29">
        <v>1.89</v>
      </c>
      <c r="H102" s="30">
        <v>1.97</v>
      </c>
      <c r="I102" s="30">
        <v>1.96</v>
      </c>
      <c r="J102" s="30">
        <v>1.96</v>
      </c>
      <c r="K102" s="30">
        <v>2</v>
      </c>
      <c r="L102" s="30">
        <v>1.84</v>
      </c>
      <c r="M102" s="31">
        <v>1.82</v>
      </c>
    </row>
    <row r="103" spans="1:13" x14ac:dyDescent="0.15">
      <c r="A103" s="5"/>
      <c r="B103" s="24" t="s">
        <v>1</v>
      </c>
      <c r="C103" s="32">
        <v>26170</v>
      </c>
      <c r="D103" s="26" t="s">
        <v>15</v>
      </c>
      <c r="E103" s="32">
        <v>26540</v>
      </c>
      <c r="F103" s="28" t="s">
        <v>3</v>
      </c>
      <c r="G103" s="29">
        <v>99.8</v>
      </c>
      <c r="H103" s="30">
        <v>99.4</v>
      </c>
      <c r="I103" s="30">
        <v>99.5</v>
      </c>
      <c r="J103" s="30">
        <v>99.5</v>
      </c>
      <c r="K103" s="30">
        <v>99.5</v>
      </c>
      <c r="L103" s="30">
        <v>99.4</v>
      </c>
      <c r="M103" s="31">
        <v>99.4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1752</v>
      </c>
      <c r="H104" s="70">
        <v>2247</v>
      </c>
      <c r="I104" s="70">
        <v>2106</v>
      </c>
      <c r="J104" s="70">
        <v>2034</v>
      </c>
      <c r="K104" s="70">
        <v>2253</v>
      </c>
      <c r="L104" s="70">
        <v>3053</v>
      </c>
      <c r="M104" s="86">
        <v>3185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1.3144349123461394</v>
      </c>
      <c r="H105" s="81">
        <f t="shared" ref="H105:M105" si="16">H101/H$4</f>
        <v>1.254416488222698</v>
      </c>
      <c r="I105" s="81">
        <f t="shared" si="16"/>
        <v>1.2390510948905109</v>
      </c>
      <c r="J105" s="81">
        <f t="shared" si="16"/>
        <v>1.2734225621414914</v>
      </c>
      <c r="K105" s="81">
        <f t="shared" si="16"/>
        <v>1.2581109366823653</v>
      </c>
      <c r="L105" s="81">
        <f t="shared" si="16"/>
        <v>1.1238078723773193</v>
      </c>
      <c r="M105" s="82">
        <f t="shared" si="16"/>
        <v>1.127092050209205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26170</v>
      </c>
      <c r="H106" s="35">
        <v>26220</v>
      </c>
      <c r="I106" s="35">
        <v>26380</v>
      </c>
      <c r="J106" s="35">
        <v>26600</v>
      </c>
      <c r="K106" s="35">
        <v>26860</v>
      </c>
      <c r="L106" s="35">
        <v>26900</v>
      </c>
      <c r="M106" s="36">
        <v>26540</v>
      </c>
    </row>
    <row r="107" spans="1:13" x14ac:dyDescent="0.15">
      <c r="A107" s="5"/>
      <c r="B107" s="37" t="s">
        <v>110</v>
      </c>
      <c r="C107" s="38"/>
      <c r="D107" s="39"/>
      <c r="E107" s="40"/>
      <c r="F107" s="41" t="s">
        <v>10</v>
      </c>
      <c r="G107" s="42">
        <v>10925</v>
      </c>
      <c r="H107" s="43">
        <v>10359</v>
      </c>
      <c r="I107" s="43">
        <v>10491</v>
      </c>
      <c r="J107" s="43">
        <v>9868</v>
      </c>
      <c r="K107" s="43">
        <v>10347</v>
      </c>
      <c r="L107" s="43">
        <v>16131</v>
      </c>
      <c r="M107" s="44">
        <v>16005</v>
      </c>
    </row>
    <row r="108" spans="1:13" x14ac:dyDescent="0.15">
      <c r="A108" s="5"/>
      <c r="B108" s="45" t="s">
        <v>0</v>
      </c>
      <c r="C108" s="3">
        <v>45873</v>
      </c>
      <c r="F108" s="46" t="s">
        <v>2</v>
      </c>
      <c r="G108" s="47">
        <v>3.91</v>
      </c>
      <c r="H108" s="48">
        <v>3.83</v>
      </c>
      <c r="I108" s="48">
        <v>3.95</v>
      </c>
      <c r="J108" s="48">
        <v>3.96</v>
      </c>
      <c r="K108" s="48">
        <v>3.86</v>
      </c>
      <c r="L108" s="48">
        <v>3.56</v>
      </c>
      <c r="M108" s="49">
        <v>3.6</v>
      </c>
    </row>
    <row r="109" spans="1:13" x14ac:dyDescent="0.15">
      <c r="A109" s="5"/>
      <c r="B109" s="45" t="s">
        <v>1</v>
      </c>
      <c r="C109" s="50">
        <v>3280</v>
      </c>
      <c r="D109" s="4" t="s">
        <v>15</v>
      </c>
      <c r="E109" s="50">
        <v>3270</v>
      </c>
      <c r="F109" s="46" t="s">
        <v>3</v>
      </c>
      <c r="G109" s="47">
        <v>98.7</v>
      </c>
      <c r="H109" s="48">
        <v>99.7</v>
      </c>
      <c r="I109" s="48">
        <v>98.5</v>
      </c>
      <c r="J109" s="48">
        <v>98.6</v>
      </c>
      <c r="K109" s="48">
        <v>99</v>
      </c>
      <c r="L109" s="48">
        <v>99.5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5619</v>
      </c>
      <c r="H110" s="71">
        <v>3139</v>
      </c>
      <c r="I110" s="71">
        <v>5627</v>
      </c>
      <c r="J110" s="71">
        <v>5105</v>
      </c>
      <c r="K110" s="71">
        <v>4447</v>
      </c>
      <c r="L110" s="71">
        <v>5148</v>
      </c>
      <c r="M110" s="87">
        <v>8882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1.3583240084545567</v>
      </c>
      <c r="H111" s="84">
        <f t="shared" ref="H111:M111" si="17">H107/H$4</f>
        <v>1.3863758029978586</v>
      </c>
      <c r="I111" s="84">
        <f t="shared" si="17"/>
        <v>1.3674400417101147</v>
      </c>
      <c r="J111" s="84">
        <f t="shared" si="17"/>
        <v>1.3477192024037148</v>
      </c>
      <c r="K111" s="84">
        <f t="shared" si="17"/>
        <v>1.3536106750392465</v>
      </c>
      <c r="L111" s="84">
        <f t="shared" si="17"/>
        <v>1.3985607768337089</v>
      </c>
      <c r="M111" s="85">
        <f t="shared" si="17"/>
        <v>1.3951359832635983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3280</v>
      </c>
      <c r="H112" s="53">
        <v>3260</v>
      </c>
      <c r="I112" s="53">
        <v>3250</v>
      </c>
      <c r="J112" s="53">
        <v>3270</v>
      </c>
      <c r="K112" s="53">
        <v>3290</v>
      </c>
      <c r="L112" s="53">
        <v>3320</v>
      </c>
      <c r="M112" s="54">
        <v>3270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13719</v>
      </c>
      <c r="H113" s="22">
        <v>11813</v>
      </c>
      <c r="I113" s="22">
        <v>12302</v>
      </c>
      <c r="J113" s="22">
        <v>12004</v>
      </c>
      <c r="K113" s="22">
        <v>12441</v>
      </c>
      <c r="L113" s="22">
        <v>15890</v>
      </c>
      <c r="M113" s="23">
        <v>15741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1.71</v>
      </c>
      <c r="H114" s="30">
        <v>1.86</v>
      </c>
      <c r="I114" s="30">
        <v>1.81</v>
      </c>
      <c r="J114" s="30">
        <v>1.82</v>
      </c>
      <c r="K114" s="30">
        <v>1.84</v>
      </c>
      <c r="L114" s="30">
        <v>1.71</v>
      </c>
      <c r="M114" s="31">
        <v>1.68</v>
      </c>
    </row>
    <row r="115" spans="1:13" x14ac:dyDescent="0.15">
      <c r="A115" s="5"/>
      <c r="B115" s="24" t="s">
        <v>1</v>
      </c>
      <c r="C115" s="32">
        <v>32570</v>
      </c>
      <c r="D115" s="26" t="s">
        <v>15</v>
      </c>
      <c r="E115" s="32">
        <v>32370</v>
      </c>
      <c r="F115" s="28" t="s">
        <v>3</v>
      </c>
      <c r="G115" s="29">
        <v>99.9</v>
      </c>
      <c r="H115" s="30">
        <v>99.3</v>
      </c>
      <c r="I115" s="30">
        <v>99.4</v>
      </c>
      <c r="J115" s="30">
        <v>99.5</v>
      </c>
      <c r="K115" s="30">
        <v>99.4</v>
      </c>
      <c r="L115" s="30">
        <v>99.3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1613</v>
      </c>
      <c r="H116" s="70">
        <v>2978</v>
      </c>
      <c r="I116" s="70">
        <v>2791</v>
      </c>
      <c r="J116" s="70">
        <v>2501</v>
      </c>
      <c r="K116" s="70">
        <v>2811</v>
      </c>
      <c r="L116" s="70">
        <v>3836</v>
      </c>
      <c r="M116" s="86">
        <v>3853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1.7057068258112644</v>
      </c>
      <c r="H117" s="81">
        <f t="shared" ref="H117:M117" si="18">H113/H$4</f>
        <v>1.5809689507494646</v>
      </c>
      <c r="I117" s="81">
        <f t="shared" si="18"/>
        <v>1.6034932221063607</v>
      </c>
      <c r="J117" s="81">
        <f t="shared" si="18"/>
        <v>1.6394427751980334</v>
      </c>
      <c r="K117" s="81">
        <f t="shared" si="18"/>
        <v>1.6275510204081634</v>
      </c>
      <c r="L117" s="81">
        <f t="shared" si="18"/>
        <v>1.377666030865268</v>
      </c>
      <c r="M117" s="82">
        <f t="shared" si="18"/>
        <v>1.3721234309623431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32570</v>
      </c>
      <c r="H118" s="35">
        <v>32540</v>
      </c>
      <c r="I118" s="35">
        <v>32350</v>
      </c>
      <c r="J118" s="35">
        <v>32600</v>
      </c>
      <c r="K118" s="35">
        <v>32750</v>
      </c>
      <c r="L118" s="35">
        <v>32740</v>
      </c>
      <c r="M118" s="36">
        <v>32370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5855</v>
      </c>
      <c r="H119" s="43">
        <v>5651</v>
      </c>
      <c r="I119" s="43">
        <v>6605</v>
      </c>
      <c r="J119" s="43">
        <v>5665</v>
      </c>
      <c r="K119" s="43">
        <v>5889</v>
      </c>
      <c r="L119" s="43">
        <v>10086</v>
      </c>
      <c r="M119" s="44">
        <v>10045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3.42</v>
      </c>
      <c r="H120" s="48">
        <v>3.45</v>
      </c>
      <c r="I120" s="48">
        <v>3.25</v>
      </c>
      <c r="J120" s="48">
        <v>3.41</v>
      </c>
      <c r="K120" s="48">
        <v>3.45</v>
      </c>
      <c r="L120" s="48">
        <v>3.19</v>
      </c>
      <c r="M120" s="49">
        <v>3.23</v>
      </c>
    </row>
    <row r="121" spans="1:13" x14ac:dyDescent="0.15">
      <c r="A121" s="5"/>
      <c r="B121" s="45" t="s">
        <v>1</v>
      </c>
      <c r="C121" s="50">
        <v>28190</v>
      </c>
      <c r="D121" s="4" t="s">
        <v>15</v>
      </c>
      <c r="E121" s="50">
        <v>28020</v>
      </c>
      <c r="F121" s="46" t="s">
        <v>3</v>
      </c>
      <c r="G121" s="47">
        <v>99.7</v>
      </c>
      <c r="H121" s="48">
        <v>100.2</v>
      </c>
      <c r="I121" s="48">
        <v>100.3</v>
      </c>
      <c r="J121" s="48">
        <v>99.7</v>
      </c>
      <c r="K121" s="48">
        <v>99.7</v>
      </c>
      <c r="L121" s="48">
        <v>99.8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1522</v>
      </c>
      <c r="H122" s="61">
        <v>912</v>
      </c>
      <c r="I122" s="61">
        <v>855</v>
      </c>
      <c r="J122" s="71">
        <v>1457</v>
      </c>
      <c r="K122" s="71">
        <v>1535</v>
      </c>
      <c r="L122" s="71">
        <v>2437</v>
      </c>
      <c r="M122" s="87">
        <v>2902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0.72796220315802562</v>
      </c>
      <c r="H123" s="84">
        <f t="shared" ref="H123:M123" si="19">H119/H$4</f>
        <v>0.75629014989293364</v>
      </c>
      <c r="I123" s="84">
        <f t="shared" si="19"/>
        <v>0.86092283628779975</v>
      </c>
      <c r="J123" s="84">
        <f t="shared" si="19"/>
        <v>0.77369571155422012</v>
      </c>
      <c r="K123" s="84">
        <f t="shared" si="19"/>
        <v>0.77040816326530615</v>
      </c>
      <c r="L123" s="84">
        <f t="shared" si="19"/>
        <v>0.87445812380787236</v>
      </c>
      <c r="M123" s="85">
        <f t="shared" si="19"/>
        <v>0.87561018131101809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28190</v>
      </c>
      <c r="H124" s="53">
        <v>28110</v>
      </c>
      <c r="I124" s="53">
        <v>28090</v>
      </c>
      <c r="J124" s="53">
        <v>28180</v>
      </c>
      <c r="K124" s="53">
        <v>28350</v>
      </c>
      <c r="L124" s="53">
        <v>28390</v>
      </c>
      <c r="M124" s="54">
        <v>28020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9240</v>
      </c>
      <c r="H125" s="22">
        <v>8538</v>
      </c>
      <c r="I125" s="22">
        <v>8930</v>
      </c>
      <c r="J125" s="22">
        <v>8536</v>
      </c>
      <c r="K125" s="22">
        <v>8718</v>
      </c>
      <c r="L125" s="22">
        <v>13852</v>
      </c>
      <c r="M125" s="23">
        <v>13660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3.19</v>
      </c>
      <c r="H126" s="30">
        <v>3.35</v>
      </c>
      <c r="I126" s="30">
        <v>3.25</v>
      </c>
      <c r="J126" s="30">
        <v>3.26</v>
      </c>
      <c r="K126" s="30">
        <v>3.35</v>
      </c>
      <c r="L126" s="30">
        <v>3.03</v>
      </c>
      <c r="M126" s="31">
        <v>3.02</v>
      </c>
    </row>
    <row r="127" spans="1:13" x14ac:dyDescent="0.15">
      <c r="A127" s="5"/>
      <c r="B127" s="24" t="s">
        <v>1</v>
      </c>
      <c r="C127" s="32">
        <v>18110</v>
      </c>
      <c r="D127" s="26" t="s">
        <v>15</v>
      </c>
      <c r="E127" s="32">
        <v>18020</v>
      </c>
      <c r="F127" s="28" t="s">
        <v>3</v>
      </c>
      <c r="G127" s="29">
        <v>100.7</v>
      </c>
      <c r="H127" s="30">
        <v>100</v>
      </c>
      <c r="I127" s="30">
        <v>100.5</v>
      </c>
      <c r="J127" s="30">
        <v>100.6</v>
      </c>
      <c r="K127" s="30">
        <v>100</v>
      </c>
      <c r="L127" s="30">
        <v>99.7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>
        <v>459</v>
      </c>
      <c r="H128" s="70">
        <v>1711</v>
      </c>
      <c r="I128" s="58">
        <v>801</v>
      </c>
      <c r="J128" s="58">
        <v>635</v>
      </c>
      <c r="K128" s="70">
        <v>1685</v>
      </c>
      <c r="L128" s="70">
        <v>3334</v>
      </c>
      <c r="M128" s="86">
        <v>3358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1.1488250652741514</v>
      </c>
      <c r="H129" s="81">
        <f t="shared" ref="H129:M129" si="20">H125/H$4</f>
        <v>1.1426659528907923</v>
      </c>
      <c r="I129" s="81">
        <f t="shared" si="20"/>
        <v>1.1639728884254432</v>
      </c>
      <c r="J129" s="81">
        <f t="shared" si="20"/>
        <v>1.1658016935263589</v>
      </c>
      <c r="K129" s="81">
        <f t="shared" si="20"/>
        <v>1.1405023547880691</v>
      </c>
      <c r="L129" s="81">
        <f t="shared" si="20"/>
        <v>1.2009710421362927</v>
      </c>
      <c r="M129" s="82">
        <f t="shared" si="20"/>
        <v>1.1907252440725244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18110</v>
      </c>
      <c r="H130" s="35">
        <v>18070</v>
      </c>
      <c r="I130" s="35">
        <v>18050</v>
      </c>
      <c r="J130" s="35">
        <v>18110</v>
      </c>
      <c r="K130" s="35">
        <v>18220</v>
      </c>
      <c r="L130" s="35">
        <v>18260</v>
      </c>
      <c r="M130" s="36">
        <v>18020</v>
      </c>
    </row>
    <row r="131" spans="1:13" x14ac:dyDescent="0.15">
      <c r="A131" s="5"/>
      <c r="B131" s="37" t="s">
        <v>62</v>
      </c>
      <c r="C131" s="38"/>
      <c r="D131" s="39"/>
      <c r="E131" s="40"/>
      <c r="F131" s="41" t="s">
        <v>10</v>
      </c>
      <c r="G131" s="42">
        <v>12831</v>
      </c>
      <c r="H131" s="43">
        <v>12032</v>
      </c>
      <c r="I131" s="43">
        <v>12798</v>
      </c>
      <c r="J131" s="43">
        <v>11811</v>
      </c>
      <c r="K131" s="43">
        <v>12584</v>
      </c>
      <c r="L131" s="43">
        <v>20158</v>
      </c>
      <c r="M131" s="44">
        <v>17994</v>
      </c>
    </row>
    <row r="132" spans="1:13" x14ac:dyDescent="0.15">
      <c r="A132" s="5"/>
      <c r="B132" s="45" t="s">
        <v>0</v>
      </c>
      <c r="C132" s="3">
        <v>45691</v>
      </c>
      <c r="F132" s="46" t="s">
        <v>2</v>
      </c>
      <c r="G132" s="47">
        <v>3.94</v>
      </c>
      <c r="H132" s="48">
        <v>4.03</v>
      </c>
      <c r="I132" s="48">
        <v>3.89</v>
      </c>
      <c r="J132" s="48">
        <v>3.96</v>
      </c>
      <c r="K132" s="48">
        <v>4.01</v>
      </c>
      <c r="L132" s="48">
        <v>3.43</v>
      </c>
      <c r="M132" s="49">
        <v>3.67</v>
      </c>
    </row>
    <row r="133" spans="1:13" x14ac:dyDescent="0.15">
      <c r="A133" s="5"/>
      <c r="B133" s="45" t="s">
        <v>1</v>
      </c>
      <c r="C133" s="50">
        <v>14910</v>
      </c>
      <c r="D133" s="4" t="s">
        <v>15</v>
      </c>
      <c r="E133" s="50">
        <v>14830</v>
      </c>
      <c r="F133" s="46" t="s">
        <v>3</v>
      </c>
      <c r="G133" s="47">
        <v>99.3</v>
      </c>
      <c r="H133" s="48">
        <v>99.2</v>
      </c>
      <c r="I133" s="48">
        <v>99.4</v>
      </c>
      <c r="J133" s="48">
        <v>99.8</v>
      </c>
      <c r="K133" s="48">
        <v>99.2</v>
      </c>
      <c r="L133" s="48">
        <v>100.2</v>
      </c>
      <c r="M133" s="49">
        <v>99.3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4703</v>
      </c>
      <c r="H134" s="71">
        <v>4750</v>
      </c>
      <c r="I134" s="71">
        <v>4585</v>
      </c>
      <c r="J134" s="71">
        <v>3344</v>
      </c>
      <c r="K134" s="71">
        <v>5009</v>
      </c>
      <c r="L134" s="71">
        <v>3486</v>
      </c>
      <c r="M134" s="87">
        <v>6476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1.5953002610966058</v>
      </c>
      <c r="H135" s="84">
        <f t="shared" ref="H135:M135" si="21">H131/H$4</f>
        <v>1.6102783725910064</v>
      </c>
      <c r="I135" s="84">
        <f t="shared" si="21"/>
        <v>1.6681438998957248</v>
      </c>
      <c r="J135" s="84">
        <f t="shared" si="21"/>
        <v>1.6130838568697077</v>
      </c>
      <c r="K135" s="84">
        <f t="shared" si="21"/>
        <v>1.6462585034013606</v>
      </c>
      <c r="L135" s="84">
        <f t="shared" si="21"/>
        <v>1.7477024449453789</v>
      </c>
      <c r="M135" s="85">
        <f t="shared" si="21"/>
        <v>1.5685146443514644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14910</v>
      </c>
      <c r="H136" s="53">
        <v>14890</v>
      </c>
      <c r="I136" s="53">
        <v>14850</v>
      </c>
      <c r="J136" s="53">
        <v>14970</v>
      </c>
      <c r="K136" s="53">
        <v>15070</v>
      </c>
      <c r="L136" s="53">
        <v>15060</v>
      </c>
      <c r="M136" s="54">
        <v>14830</v>
      </c>
    </row>
    <row r="137" spans="1:13" x14ac:dyDescent="0.15">
      <c r="A137" s="5"/>
      <c r="B137" s="16" t="s">
        <v>18</v>
      </c>
      <c r="C137" s="17"/>
      <c r="D137" s="18"/>
      <c r="E137" s="19"/>
      <c r="F137" s="20" t="s">
        <v>10</v>
      </c>
      <c r="G137" s="21">
        <v>8277</v>
      </c>
      <c r="H137" s="22">
        <v>7352</v>
      </c>
      <c r="I137" s="22">
        <v>7314</v>
      </c>
      <c r="J137" s="22">
        <v>7065</v>
      </c>
      <c r="K137" s="22">
        <v>7588</v>
      </c>
      <c r="L137" s="22">
        <v>10290</v>
      </c>
      <c r="M137" s="23">
        <v>10309</v>
      </c>
    </row>
    <row r="138" spans="1:13" x14ac:dyDescent="0.15">
      <c r="A138" s="5"/>
      <c r="B138" s="24" t="s">
        <v>0</v>
      </c>
      <c r="C138" s="25">
        <v>44179</v>
      </c>
      <c r="D138" s="26"/>
      <c r="E138" s="27"/>
      <c r="F138" s="28" t="s">
        <v>2</v>
      </c>
      <c r="G138" s="29">
        <v>1.95</v>
      </c>
      <c r="H138" s="30">
        <v>2.0299999999999998</v>
      </c>
      <c r="I138" s="30">
        <v>2.0299999999999998</v>
      </c>
      <c r="J138" s="30">
        <v>2.04</v>
      </c>
      <c r="K138" s="30">
        <v>2.0499999999999998</v>
      </c>
      <c r="L138" s="30">
        <v>1.88</v>
      </c>
      <c r="M138" s="31">
        <v>1.88</v>
      </c>
    </row>
    <row r="139" spans="1:13" x14ac:dyDescent="0.15">
      <c r="A139" s="5"/>
      <c r="B139" s="24" t="s">
        <v>1</v>
      </c>
      <c r="C139" s="32">
        <v>11700</v>
      </c>
      <c r="D139" s="26" t="s">
        <v>15</v>
      </c>
      <c r="E139" s="32">
        <v>11450</v>
      </c>
      <c r="F139" s="28" t="s">
        <v>3</v>
      </c>
      <c r="G139" s="29">
        <v>99.6</v>
      </c>
      <c r="H139" s="30">
        <v>99.2</v>
      </c>
      <c r="I139" s="30">
        <v>99.3</v>
      </c>
      <c r="J139" s="30">
        <v>99.3</v>
      </c>
      <c r="K139" s="30">
        <v>99.1</v>
      </c>
      <c r="L139" s="30">
        <v>99.4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1731</v>
      </c>
      <c r="H140" s="70">
        <v>2096</v>
      </c>
      <c r="I140" s="70">
        <v>1999</v>
      </c>
      <c r="J140" s="70">
        <v>1983</v>
      </c>
      <c r="K140" s="70">
        <v>2355</v>
      </c>
      <c r="L140" s="70">
        <v>2618</v>
      </c>
      <c r="M140" s="86">
        <v>3466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1.0290936217829167</v>
      </c>
      <c r="H141" s="81">
        <f t="shared" ref="H141:M141" si="22">H137/H$4</f>
        <v>0.98394004282655245</v>
      </c>
      <c r="I141" s="81">
        <f t="shared" si="22"/>
        <v>0.95333680917622521</v>
      </c>
      <c r="J141" s="81">
        <f t="shared" si="22"/>
        <v>0.96490030046435404</v>
      </c>
      <c r="K141" s="81">
        <f t="shared" si="22"/>
        <v>0.9926739926739927</v>
      </c>
      <c r="L141" s="81">
        <f t="shared" si="22"/>
        <v>0.89214496271891797</v>
      </c>
      <c r="M141" s="82">
        <f t="shared" si="22"/>
        <v>0.89862273361227341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11700</v>
      </c>
      <c r="H142" s="35">
        <v>11630</v>
      </c>
      <c r="I142" s="35">
        <v>11490</v>
      </c>
      <c r="J142" s="35">
        <v>11570</v>
      </c>
      <c r="K142" s="35">
        <v>11510</v>
      </c>
      <c r="L142" s="35">
        <v>11600</v>
      </c>
      <c r="M142" s="36">
        <v>11450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8931</v>
      </c>
      <c r="H143" s="43">
        <v>8640</v>
      </c>
      <c r="I143" s="43">
        <v>8633</v>
      </c>
      <c r="J143" s="43">
        <v>8214</v>
      </c>
      <c r="K143" s="43">
        <v>8678</v>
      </c>
      <c r="L143" s="43">
        <v>12758</v>
      </c>
      <c r="M143" s="44">
        <v>13468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3.89</v>
      </c>
      <c r="H144" s="48">
        <v>3.88</v>
      </c>
      <c r="I144" s="48">
        <v>3.93</v>
      </c>
      <c r="J144" s="48">
        <v>3.94</v>
      </c>
      <c r="K144" s="48">
        <v>3.95</v>
      </c>
      <c r="L144" s="48">
        <v>3.75</v>
      </c>
      <c r="M144" s="49">
        <v>3.7</v>
      </c>
    </row>
    <row r="145" spans="1:13" x14ac:dyDescent="0.15">
      <c r="A145" s="5"/>
      <c r="B145" s="45" t="s">
        <v>1</v>
      </c>
      <c r="C145" s="50">
        <v>9220</v>
      </c>
      <c r="D145" s="4" t="s">
        <v>15</v>
      </c>
      <c r="E145" s="50">
        <v>8990</v>
      </c>
      <c r="F145" s="46" t="s">
        <v>3</v>
      </c>
      <c r="G145" s="47">
        <v>98</v>
      </c>
      <c r="H145" s="48">
        <v>98.9</v>
      </c>
      <c r="I145" s="48">
        <v>98.2</v>
      </c>
      <c r="J145" s="48">
        <v>98</v>
      </c>
      <c r="K145" s="48">
        <v>98.3</v>
      </c>
      <c r="L145" s="48">
        <v>98.4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5481</v>
      </c>
      <c r="H146" s="71">
        <v>3775</v>
      </c>
      <c r="I146" s="71">
        <v>5076</v>
      </c>
      <c r="J146" s="71">
        <v>5080</v>
      </c>
      <c r="K146" s="71">
        <v>4996</v>
      </c>
      <c r="L146" s="71">
        <v>6897</v>
      </c>
      <c r="M146" s="87">
        <v>7667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1.1104065647146588</v>
      </c>
      <c r="H147" s="84">
        <f t="shared" ref="H147:M147" si="23">H143/H$4</f>
        <v>1.1563169164882228</v>
      </c>
      <c r="I147" s="84">
        <f t="shared" si="23"/>
        <v>1.1252606882168925</v>
      </c>
      <c r="J147" s="84">
        <f t="shared" si="23"/>
        <v>1.121824638077028</v>
      </c>
      <c r="K147" s="84">
        <f t="shared" si="23"/>
        <v>1.1352694924123496</v>
      </c>
      <c r="L147" s="84">
        <f t="shared" si="23"/>
        <v>1.1061210334662737</v>
      </c>
      <c r="M147" s="85">
        <f t="shared" si="23"/>
        <v>1.1739888423988842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9220</v>
      </c>
      <c r="H148" s="53">
        <v>9240</v>
      </c>
      <c r="I148" s="53">
        <v>9230</v>
      </c>
      <c r="J148" s="53">
        <v>9090</v>
      </c>
      <c r="K148" s="53">
        <v>9220</v>
      </c>
      <c r="L148" s="53">
        <v>9230</v>
      </c>
      <c r="M148" s="54">
        <v>8990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10253</v>
      </c>
      <c r="H149" s="22">
        <v>9160</v>
      </c>
      <c r="I149" s="22">
        <v>10305</v>
      </c>
      <c r="J149" s="22">
        <v>9181</v>
      </c>
      <c r="K149" s="22">
        <v>10412</v>
      </c>
      <c r="L149" s="22">
        <v>15190</v>
      </c>
      <c r="M149" s="23">
        <v>14700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1.62</v>
      </c>
      <c r="H150" s="30">
        <v>1.72</v>
      </c>
      <c r="I150" s="30">
        <v>1.6</v>
      </c>
      <c r="J150" s="30">
        <v>1.7</v>
      </c>
      <c r="K150" s="30">
        <v>1.65</v>
      </c>
      <c r="L150" s="30">
        <v>1.52</v>
      </c>
      <c r="M150" s="31">
        <v>1.51</v>
      </c>
    </row>
    <row r="151" spans="1:13" x14ac:dyDescent="0.15">
      <c r="A151" s="5"/>
      <c r="B151" s="24" t="s">
        <v>1</v>
      </c>
      <c r="C151" s="32">
        <v>8030</v>
      </c>
      <c r="D151" s="26" t="s">
        <v>15</v>
      </c>
      <c r="E151" s="32">
        <v>7860</v>
      </c>
      <c r="F151" s="28" t="s">
        <v>3</v>
      </c>
      <c r="G151" s="29">
        <v>100</v>
      </c>
      <c r="H151" s="30">
        <v>99.6</v>
      </c>
      <c r="I151" s="30">
        <v>100.1</v>
      </c>
      <c r="J151" s="30">
        <v>99.8</v>
      </c>
      <c r="K151" s="30">
        <v>100</v>
      </c>
      <c r="L151" s="30">
        <v>99.8</v>
      </c>
      <c r="M151" s="31">
        <v>99.8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1173</v>
      </c>
      <c r="H152" s="70">
        <v>1892</v>
      </c>
      <c r="I152" s="58">
        <v>942</v>
      </c>
      <c r="J152" s="70">
        <v>1408</v>
      </c>
      <c r="K152" s="70">
        <v>1102</v>
      </c>
      <c r="L152" s="70">
        <v>2115</v>
      </c>
      <c r="M152" s="86">
        <v>2070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1.2747730946164366</v>
      </c>
      <c r="H153" s="81">
        <f t="shared" ref="H153:M153" si="24">H149/H$4</f>
        <v>1.2259100642398286</v>
      </c>
      <c r="I153" s="81">
        <f t="shared" si="24"/>
        <v>1.3431960375391032</v>
      </c>
      <c r="J153" s="81">
        <f t="shared" si="24"/>
        <v>1.253892379131385</v>
      </c>
      <c r="K153" s="81">
        <f t="shared" si="24"/>
        <v>1.3621140763997908</v>
      </c>
      <c r="L153" s="81">
        <f t="shared" si="24"/>
        <v>1.3169758973469741</v>
      </c>
      <c r="M153" s="82">
        <f t="shared" si="24"/>
        <v>1.2813807531380754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8030</v>
      </c>
      <c r="H154" s="35">
        <v>8000</v>
      </c>
      <c r="I154" s="35">
        <v>7980</v>
      </c>
      <c r="J154" s="35">
        <v>7810</v>
      </c>
      <c r="K154" s="35">
        <v>8010</v>
      </c>
      <c r="L154" s="35">
        <v>8050</v>
      </c>
      <c r="M154" s="36">
        <v>7860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743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45999</v>
      </c>
      <c r="H3" s="11">
        <v>46000</v>
      </c>
      <c r="I3" s="11">
        <v>46001</v>
      </c>
      <c r="J3" s="11">
        <v>46002</v>
      </c>
      <c r="K3" s="11">
        <v>46003</v>
      </c>
      <c r="L3" s="11">
        <v>46004</v>
      </c>
      <c r="M3" s="12">
        <v>46005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7223</v>
      </c>
      <c r="H4" s="14">
        <v>7074</v>
      </c>
      <c r="I4" s="14">
        <v>7753</v>
      </c>
      <c r="J4" s="14">
        <v>7463</v>
      </c>
      <c r="K4" s="14">
        <v>7809</v>
      </c>
      <c r="L4" s="14">
        <v>11144</v>
      </c>
      <c r="M4" s="15">
        <v>10641</v>
      </c>
    </row>
    <row r="5" spans="1:13" x14ac:dyDescent="0.15">
      <c r="A5" s="5"/>
      <c r="B5" s="90" t="s">
        <v>138</v>
      </c>
      <c r="C5" s="91"/>
      <c r="D5" s="92"/>
      <c r="E5" s="93"/>
      <c r="F5" s="94" t="s">
        <v>10</v>
      </c>
      <c r="G5" s="95"/>
      <c r="H5" s="96">
        <v>21004</v>
      </c>
      <c r="I5" s="96">
        <v>19921</v>
      </c>
      <c r="J5" s="96">
        <v>18568</v>
      </c>
      <c r="K5" s="96">
        <v>19325</v>
      </c>
      <c r="L5" s="96">
        <v>21144</v>
      </c>
      <c r="M5" s="97">
        <v>20120</v>
      </c>
    </row>
    <row r="6" spans="1:13" x14ac:dyDescent="0.15">
      <c r="A6" s="5"/>
      <c r="B6" s="98" t="s">
        <v>0</v>
      </c>
      <c r="C6" s="99" t="s">
        <v>139</v>
      </c>
      <c r="D6" s="100"/>
      <c r="E6" s="117" t="s">
        <v>51</v>
      </c>
      <c r="F6" s="101" t="s">
        <v>2</v>
      </c>
      <c r="G6" s="102"/>
      <c r="H6" s="103">
        <v>3.18</v>
      </c>
      <c r="I6" s="103">
        <v>3.28</v>
      </c>
      <c r="J6" s="103">
        <v>3.33</v>
      </c>
      <c r="K6" s="103">
        <v>3.27</v>
      </c>
      <c r="L6" s="103">
        <v>3.06</v>
      </c>
      <c r="M6" s="104">
        <v>3.1</v>
      </c>
    </row>
    <row r="7" spans="1:13" x14ac:dyDescent="0.15">
      <c r="A7" s="5"/>
      <c r="B7" s="98" t="s">
        <v>1</v>
      </c>
      <c r="C7" s="105">
        <v>420</v>
      </c>
      <c r="D7" s="100" t="s">
        <v>15</v>
      </c>
      <c r="E7" s="105">
        <v>550</v>
      </c>
      <c r="F7" s="101" t="s">
        <v>3</v>
      </c>
      <c r="G7" s="102"/>
      <c r="H7" s="103">
        <v>98.3</v>
      </c>
      <c r="I7" s="103">
        <v>97.2</v>
      </c>
      <c r="J7" s="103">
        <v>98.4</v>
      </c>
      <c r="K7" s="103">
        <v>99</v>
      </c>
      <c r="L7" s="103">
        <v>98.3</v>
      </c>
      <c r="M7" s="104">
        <v>98.1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10558</v>
      </c>
      <c r="I8" s="108">
        <v>14585</v>
      </c>
      <c r="J8" s="108">
        <v>9290</v>
      </c>
      <c r="K8" s="108">
        <v>7039</v>
      </c>
      <c r="L8" s="108">
        <v>10616</v>
      </c>
      <c r="M8" s="129">
        <v>10943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2.9691829233813967</v>
      </c>
      <c r="I9" s="111">
        <f t="shared" si="0"/>
        <v>2.5694569843931383</v>
      </c>
      <c r="J9" s="111">
        <f t="shared" si="0"/>
        <v>2.488007503684845</v>
      </c>
      <c r="K9" s="111">
        <f t="shared" si="0"/>
        <v>2.4747086694839289</v>
      </c>
      <c r="L9" s="111">
        <f t="shared" si="0"/>
        <v>1.8973438621679828</v>
      </c>
      <c r="M9" s="112">
        <f t="shared" si="0"/>
        <v>1.8907997368668359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420</v>
      </c>
      <c r="I10" s="115">
        <v>500</v>
      </c>
      <c r="J10" s="115">
        <v>520</v>
      </c>
      <c r="K10" s="115">
        <v>550</v>
      </c>
      <c r="L10" s="115">
        <v>550</v>
      </c>
      <c r="M10" s="116">
        <v>550</v>
      </c>
    </row>
    <row r="11" spans="1:13" x14ac:dyDescent="0.15">
      <c r="A11" s="5"/>
      <c r="B11" s="90" t="s">
        <v>137</v>
      </c>
      <c r="C11" s="91"/>
      <c r="D11" s="92"/>
      <c r="E11" s="93"/>
      <c r="F11" s="94" t="s">
        <v>10</v>
      </c>
      <c r="G11" s="118"/>
      <c r="H11" s="119">
        <v>19934</v>
      </c>
      <c r="I11" s="119">
        <v>19741</v>
      </c>
      <c r="J11" s="119">
        <v>18337</v>
      </c>
      <c r="K11" s="119">
        <v>18449</v>
      </c>
      <c r="L11" s="119">
        <v>20574</v>
      </c>
      <c r="M11" s="120">
        <v>19806</v>
      </c>
    </row>
    <row r="12" spans="1:13" x14ac:dyDescent="0.15">
      <c r="A12" s="5"/>
      <c r="B12" s="98" t="s">
        <v>0</v>
      </c>
      <c r="C12" s="99" t="s">
        <v>139</v>
      </c>
      <c r="D12" s="100"/>
      <c r="E12" s="117" t="s">
        <v>51</v>
      </c>
      <c r="F12" s="101" t="s">
        <v>2</v>
      </c>
      <c r="G12" s="121"/>
      <c r="H12" s="122">
        <v>3.92</v>
      </c>
      <c r="I12" s="122">
        <v>4.03</v>
      </c>
      <c r="J12" s="122">
        <v>4.1500000000000004</v>
      </c>
      <c r="K12" s="122">
        <v>4.0199999999999996</v>
      </c>
      <c r="L12" s="122">
        <v>3.7</v>
      </c>
      <c r="M12" s="123">
        <v>3.77</v>
      </c>
    </row>
    <row r="13" spans="1:13" x14ac:dyDescent="0.15">
      <c r="A13" s="5"/>
      <c r="B13" s="98" t="s">
        <v>1</v>
      </c>
      <c r="C13" s="105">
        <v>750</v>
      </c>
      <c r="D13" s="100" t="s">
        <v>15</v>
      </c>
      <c r="E13" s="105">
        <v>1000</v>
      </c>
      <c r="F13" s="101" t="s">
        <v>3</v>
      </c>
      <c r="G13" s="121"/>
      <c r="H13" s="122">
        <v>97.7</v>
      </c>
      <c r="I13" s="122">
        <v>97.5</v>
      </c>
      <c r="J13" s="122">
        <v>97.7</v>
      </c>
      <c r="K13" s="122">
        <v>98.3</v>
      </c>
      <c r="L13" s="122">
        <v>97.4</v>
      </c>
      <c r="M13" s="123">
        <v>97.9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14069</v>
      </c>
      <c r="I14" s="125">
        <v>14532</v>
      </c>
      <c r="J14" s="125">
        <v>13069</v>
      </c>
      <c r="K14" s="125">
        <v>10648</v>
      </c>
      <c r="L14" s="125">
        <v>15232</v>
      </c>
      <c r="M14" s="130">
        <v>12899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2.8179247950240316</v>
      </c>
      <c r="I15" s="127">
        <f t="shared" si="1"/>
        <v>2.5462401650973816</v>
      </c>
      <c r="J15" s="127">
        <f t="shared" si="1"/>
        <v>2.4570548036982447</v>
      </c>
      <c r="K15" s="127">
        <f t="shared" si="1"/>
        <v>2.3625304136253042</v>
      </c>
      <c r="L15" s="127">
        <f t="shared" si="1"/>
        <v>1.8461952620244078</v>
      </c>
      <c r="M15" s="128">
        <f t="shared" si="1"/>
        <v>1.8612912320270651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750</v>
      </c>
      <c r="I16" s="115">
        <v>900</v>
      </c>
      <c r="J16" s="115">
        <v>950</v>
      </c>
      <c r="K16" s="115">
        <v>1000</v>
      </c>
      <c r="L16" s="115">
        <v>1000</v>
      </c>
      <c r="M16" s="116">
        <v>1000</v>
      </c>
    </row>
    <row r="17" spans="1:13" x14ac:dyDescent="0.15">
      <c r="A17" s="5"/>
      <c r="B17" s="90" t="s">
        <v>136</v>
      </c>
      <c r="C17" s="91"/>
      <c r="D17" s="92"/>
      <c r="E17" s="93"/>
      <c r="F17" s="94" t="s">
        <v>10</v>
      </c>
      <c r="G17" s="95"/>
      <c r="H17" s="96">
        <v>25282</v>
      </c>
      <c r="I17" s="96">
        <v>25779</v>
      </c>
      <c r="J17" s="96">
        <v>25019</v>
      </c>
      <c r="K17" s="96">
        <v>24882</v>
      </c>
      <c r="L17" s="96">
        <v>25714</v>
      </c>
      <c r="M17" s="97">
        <v>25207</v>
      </c>
    </row>
    <row r="18" spans="1:13" x14ac:dyDescent="0.15">
      <c r="A18" s="5"/>
      <c r="B18" s="98" t="s">
        <v>0</v>
      </c>
      <c r="C18" s="99" t="s">
        <v>139</v>
      </c>
      <c r="D18" s="100"/>
      <c r="E18" s="117" t="s">
        <v>51</v>
      </c>
      <c r="F18" s="101" t="s">
        <v>2</v>
      </c>
      <c r="G18" s="102"/>
      <c r="H18" s="103">
        <v>2.9</v>
      </c>
      <c r="I18" s="103">
        <v>2.94</v>
      </c>
      <c r="J18" s="103">
        <v>3.05</v>
      </c>
      <c r="K18" s="103">
        <v>3.02</v>
      </c>
      <c r="L18" s="103">
        <v>2.76</v>
      </c>
      <c r="M18" s="104">
        <v>2.82</v>
      </c>
    </row>
    <row r="19" spans="1:13" x14ac:dyDescent="0.15">
      <c r="A19" s="5"/>
      <c r="B19" s="98" t="s">
        <v>1</v>
      </c>
      <c r="C19" s="105">
        <v>4700</v>
      </c>
      <c r="D19" s="100" t="s">
        <v>15</v>
      </c>
      <c r="E19" s="105">
        <v>6490</v>
      </c>
      <c r="F19" s="101" t="s">
        <v>3</v>
      </c>
      <c r="G19" s="102"/>
      <c r="H19" s="103">
        <v>98.7</v>
      </c>
      <c r="I19" s="103">
        <v>98.5</v>
      </c>
      <c r="J19" s="103">
        <v>98.4</v>
      </c>
      <c r="K19" s="103">
        <v>98.8</v>
      </c>
      <c r="L19" s="103">
        <v>98.8</v>
      </c>
      <c r="M19" s="104">
        <v>98.1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10965</v>
      </c>
      <c r="I20" s="108">
        <v>12290</v>
      </c>
      <c r="J20" s="108">
        <v>12689</v>
      </c>
      <c r="K20" s="108">
        <v>10793</v>
      </c>
      <c r="L20" s="108">
        <v>10958</v>
      </c>
      <c r="M20" s="129">
        <v>13980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3.5739327113372914</v>
      </c>
      <c r="I21" s="111">
        <f t="shared" si="2"/>
        <v>3.3250354701405906</v>
      </c>
      <c r="J21" s="111">
        <f t="shared" si="2"/>
        <v>3.3524051989816428</v>
      </c>
      <c r="K21" s="111">
        <f t="shared" si="2"/>
        <v>3.1863234729158663</v>
      </c>
      <c r="L21" s="111">
        <f t="shared" si="2"/>
        <v>2.307430007178751</v>
      </c>
      <c r="M21" s="112">
        <f t="shared" si="2"/>
        <v>2.3688563104971339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4700</v>
      </c>
      <c r="I22" s="115">
        <v>5830</v>
      </c>
      <c r="J22" s="115">
        <v>6220</v>
      </c>
      <c r="K22" s="115">
        <v>6450</v>
      </c>
      <c r="L22" s="115">
        <v>6470</v>
      </c>
      <c r="M22" s="116">
        <v>6490</v>
      </c>
    </row>
    <row r="23" spans="1:13" x14ac:dyDescent="0.15">
      <c r="A23" s="5"/>
      <c r="B23" s="16" t="s">
        <v>134</v>
      </c>
      <c r="C23" s="17"/>
      <c r="D23" s="18"/>
      <c r="E23" s="19"/>
      <c r="F23" s="20" t="s">
        <v>10</v>
      </c>
      <c r="G23" s="21">
        <v>13217</v>
      </c>
      <c r="H23" s="22">
        <v>14380</v>
      </c>
      <c r="I23" s="22">
        <v>14517</v>
      </c>
      <c r="J23" s="22">
        <v>13621</v>
      </c>
      <c r="K23" s="22">
        <v>13486</v>
      </c>
      <c r="L23" s="22">
        <v>16226</v>
      </c>
      <c r="M23" s="23">
        <v>14812</v>
      </c>
    </row>
    <row r="24" spans="1:13" x14ac:dyDescent="0.15">
      <c r="A24" s="5"/>
      <c r="B24" s="24" t="s">
        <v>0</v>
      </c>
      <c r="C24" s="25">
        <v>45992</v>
      </c>
      <c r="D24" s="26"/>
      <c r="E24" s="27"/>
      <c r="F24" s="28" t="s">
        <v>2</v>
      </c>
      <c r="G24" s="29">
        <v>3.61</v>
      </c>
      <c r="H24" s="30">
        <v>3.72</v>
      </c>
      <c r="I24" s="30">
        <v>3.67</v>
      </c>
      <c r="J24" s="30">
        <v>3.76</v>
      </c>
      <c r="K24" s="30">
        <v>3.69</v>
      </c>
      <c r="L24" s="30">
        <v>3.48</v>
      </c>
      <c r="M24" s="31">
        <v>3.5</v>
      </c>
    </row>
    <row r="25" spans="1:13" x14ac:dyDescent="0.15">
      <c r="A25" s="5"/>
      <c r="B25" s="24" t="s">
        <v>1</v>
      </c>
      <c r="C25" s="32">
        <v>750</v>
      </c>
      <c r="D25" s="26" t="s">
        <v>15</v>
      </c>
      <c r="E25" s="32">
        <v>1390</v>
      </c>
      <c r="F25" s="28" t="s">
        <v>3</v>
      </c>
      <c r="G25" s="29">
        <v>98.5</v>
      </c>
      <c r="H25" s="30">
        <v>98.4</v>
      </c>
      <c r="I25" s="30">
        <v>98.5</v>
      </c>
      <c r="J25" s="30">
        <v>97.4</v>
      </c>
      <c r="K25" s="30">
        <v>98.6</v>
      </c>
      <c r="L25" s="30">
        <v>97.3</v>
      </c>
      <c r="M25" s="31">
        <v>98.1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6943</v>
      </c>
      <c r="H26" s="70">
        <v>7537</v>
      </c>
      <c r="I26" s="70">
        <v>7451</v>
      </c>
      <c r="J26" s="70">
        <v>10190</v>
      </c>
      <c r="K26" s="70">
        <v>6813</v>
      </c>
      <c r="L26" s="70">
        <v>12134</v>
      </c>
      <c r="M26" s="86">
        <v>8633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1.8298490931745812</v>
      </c>
      <c r="H27" s="75">
        <f t="shared" ref="H27:M27" si="3">H23/H$4</f>
        <v>2.0327961549335596</v>
      </c>
      <c r="I27" s="75">
        <f t="shared" si="3"/>
        <v>1.8724364762027603</v>
      </c>
      <c r="J27" s="75">
        <f t="shared" si="3"/>
        <v>1.8251373442315422</v>
      </c>
      <c r="K27" s="75">
        <f t="shared" si="3"/>
        <v>1.7269816877961326</v>
      </c>
      <c r="L27" s="75">
        <f t="shared" si="3"/>
        <v>1.4560301507537687</v>
      </c>
      <c r="M27" s="76">
        <f t="shared" si="3"/>
        <v>1.3919744384926229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750</v>
      </c>
      <c r="H28" s="35">
        <v>1060</v>
      </c>
      <c r="I28" s="35">
        <v>1270</v>
      </c>
      <c r="J28" s="35">
        <v>1350</v>
      </c>
      <c r="K28" s="35">
        <v>1390</v>
      </c>
      <c r="L28" s="35">
        <v>1390</v>
      </c>
      <c r="M28" s="36">
        <v>1390</v>
      </c>
    </row>
    <row r="29" spans="1:13" x14ac:dyDescent="0.15">
      <c r="A29" s="5"/>
      <c r="B29" s="37" t="s">
        <v>132</v>
      </c>
      <c r="C29" s="38"/>
      <c r="D29" s="39"/>
      <c r="E29" s="40"/>
      <c r="F29" s="41" t="s">
        <v>10</v>
      </c>
      <c r="G29" s="42">
        <v>10694</v>
      </c>
      <c r="H29" s="43">
        <v>9588</v>
      </c>
      <c r="I29" s="43">
        <v>10331</v>
      </c>
      <c r="J29" s="43">
        <v>9564</v>
      </c>
      <c r="K29" s="43">
        <v>9885</v>
      </c>
      <c r="L29" s="43">
        <v>13469</v>
      </c>
      <c r="M29" s="44">
        <v>12323</v>
      </c>
    </row>
    <row r="30" spans="1:13" x14ac:dyDescent="0.15">
      <c r="A30" s="5"/>
      <c r="B30" s="45" t="s">
        <v>0</v>
      </c>
      <c r="C30" s="3">
        <v>45978</v>
      </c>
      <c r="F30" s="46" t="s">
        <v>2</v>
      </c>
      <c r="G30" s="47">
        <v>3.42</v>
      </c>
      <c r="H30" s="48">
        <v>3.42</v>
      </c>
      <c r="I30" s="48">
        <v>3.43</v>
      </c>
      <c r="J30" s="48">
        <v>3.46</v>
      </c>
      <c r="K30" s="48">
        <v>3.41</v>
      </c>
      <c r="L30" s="48">
        <v>3.17</v>
      </c>
      <c r="M30" s="49">
        <v>3.21</v>
      </c>
    </row>
    <row r="31" spans="1:13" x14ac:dyDescent="0.15">
      <c r="A31" s="5"/>
      <c r="B31" s="45" t="s">
        <v>1</v>
      </c>
      <c r="C31" s="50">
        <v>2470</v>
      </c>
      <c r="D31" s="4" t="s">
        <v>15</v>
      </c>
      <c r="E31" s="50">
        <v>2760</v>
      </c>
      <c r="F31" s="46" t="s">
        <v>3</v>
      </c>
      <c r="G31" s="47">
        <v>98.5</v>
      </c>
      <c r="H31" s="48">
        <v>98.9</v>
      </c>
      <c r="I31" s="48">
        <v>97.9</v>
      </c>
      <c r="J31" s="48">
        <v>97.6</v>
      </c>
      <c r="K31" s="48">
        <v>98.7</v>
      </c>
      <c r="L31" s="48">
        <v>98.6</v>
      </c>
      <c r="M31" s="49">
        <v>98.5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5400</v>
      </c>
      <c r="H32" s="71">
        <v>3919</v>
      </c>
      <c r="I32" s="71">
        <v>6465</v>
      </c>
      <c r="J32" s="71">
        <v>6583</v>
      </c>
      <c r="K32" s="71">
        <v>4696</v>
      </c>
      <c r="L32" s="71">
        <v>6315</v>
      </c>
      <c r="M32" s="87">
        <v>6147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1.4805482486501453</v>
      </c>
      <c r="H33" s="78">
        <f t="shared" ref="H33:M33" si="4">H29/H$4</f>
        <v>1.3553859202714165</v>
      </c>
      <c r="I33" s="78">
        <f t="shared" si="4"/>
        <v>1.3325164452470011</v>
      </c>
      <c r="J33" s="78">
        <f t="shared" si="4"/>
        <v>1.2815221760686051</v>
      </c>
      <c r="K33" s="78">
        <f t="shared" si="4"/>
        <v>1.2658470995005762</v>
      </c>
      <c r="L33" s="78">
        <f t="shared" si="4"/>
        <v>1.208632447954056</v>
      </c>
      <c r="M33" s="79">
        <f t="shared" si="4"/>
        <v>1.1580678507659055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2470</v>
      </c>
      <c r="H34" s="53">
        <v>2520</v>
      </c>
      <c r="I34" s="53">
        <v>2630</v>
      </c>
      <c r="J34" s="53">
        <v>2680</v>
      </c>
      <c r="K34" s="53">
        <v>2750</v>
      </c>
      <c r="L34" s="53">
        <v>2760</v>
      </c>
      <c r="M34" s="54">
        <v>2760</v>
      </c>
    </row>
    <row r="35" spans="1:13" x14ac:dyDescent="0.15">
      <c r="A35" s="5"/>
      <c r="B35" s="16" t="s">
        <v>128</v>
      </c>
      <c r="C35" s="17"/>
      <c r="D35" s="18"/>
      <c r="E35" s="19"/>
      <c r="F35" s="20" t="s">
        <v>10</v>
      </c>
      <c r="G35" s="21">
        <v>11484</v>
      </c>
      <c r="H35" s="22">
        <v>11010</v>
      </c>
      <c r="I35" s="22">
        <v>12171</v>
      </c>
      <c r="J35" s="22">
        <v>11326</v>
      </c>
      <c r="K35" s="22">
        <v>11889</v>
      </c>
      <c r="L35" s="22">
        <v>16355</v>
      </c>
      <c r="M35" s="23">
        <v>15623</v>
      </c>
    </row>
    <row r="36" spans="1:13" x14ac:dyDescent="0.15">
      <c r="A36" s="5"/>
      <c r="B36" s="24" t="s">
        <v>0</v>
      </c>
      <c r="C36" s="25">
        <v>45964</v>
      </c>
      <c r="D36" s="26"/>
      <c r="E36" s="27"/>
      <c r="F36" s="28" t="s">
        <v>2</v>
      </c>
      <c r="G36" s="29">
        <v>4.1100000000000003</v>
      </c>
      <c r="H36" s="30">
        <v>4.16</v>
      </c>
      <c r="I36" s="30">
        <v>4.12</v>
      </c>
      <c r="J36" s="30">
        <v>4.09</v>
      </c>
      <c r="K36" s="30">
        <v>4.07</v>
      </c>
      <c r="L36" s="30">
        <v>3.81</v>
      </c>
      <c r="M36" s="31">
        <v>3.87</v>
      </c>
    </row>
    <row r="37" spans="1:13" x14ac:dyDescent="0.15">
      <c r="A37" s="5"/>
      <c r="B37" s="24" t="s">
        <v>1</v>
      </c>
      <c r="C37" s="32">
        <v>15480</v>
      </c>
      <c r="D37" s="26" t="s">
        <v>15</v>
      </c>
      <c r="E37" s="32">
        <v>17600</v>
      </c>
      <c r="F37" s="28" t="s">
        <v>3</v>
      </c>
      <c r="G37" s="29">
        <v>99.5</v>
      </c>
      <c r="H37" s="30">
        <v>99.1</v>
      </c>
      <c r="I37" s="30">
        <v>99.4</v>
      </c>
      <c r="J37" s="30">
        <v>99.8</v>
      </c>
      <c r="K37" s="30">
        <v>99.7</v>
      </c>
      <c r="L37" s="30">
        <v>99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3980</v>
      </c>
      <c r="H38" s="70">
        <v>4859</v>
      </c>
      <c r="I38" s="70">
        <v>4555</v>
      </c>
      <c r="J38" s="70">
        <v>3334</v>
      </c>
      <c r="K38" s="70">
        <v>3591</v>
      </c>
      <c r="L38" s="70">
        <v>7184</v>
      </c>
      <c r="M38" s="86">
        <v>7624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1.58992108542157</v>
      </c>
      <c r="H39" s="81">
        <f t="shared" ref="H39:M39" si="5">H35/H$4</f>
        <v>1.5564037319762511</v>
      </c>
      <c r="I39" s="81">
        <f t="shared" si="5"/>
        <v>1.5698439313814008</v>
      </c>
      <c r="J39" s="81">
        <f t="shared" si="5"/>
        <v>1.5176202599490822</v>
      </c>
      <c r="K39" s="81">
        <f t="shared" si="5"/>
        <v>1.5224740683826354</v>
      </c>
      <c r="L39" s="81">
        <f t="shared" si="5"/>
        <v>1.4676058865757358</v>
      </c>
      <c r="M39" s="82">
        <f t="shared" si="5"/>
        <v>1.4681890799736868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15480</v>
      </c>
      <c r="H40" s="35">
        <v>15940</v>
      </c>
      <c r="I40" s="35">
        <v>16670</v>
      </c>
      <c r="J40" s="35">
        <v>17110</v>
      </c>
      <c r="K40" s="35">
        <v>17550</v>
      </c>
      <c r="L40" s="35">
        <v>17570</v>
      </c>
      <c r="M40" s="36">
        <v>17600</v>
      </c>
    </row>
    <row r="41" spans="1:13" x14ac:dyDescent="0.15">
      <c r="A41" s="5"/>
      <c r="B41" s="37" t="s">
        <v>129</v>
      </c>
      <c r="C41" s="38"/>
      <c r="D41" s="39"/>
      <c r="E41" s="40"/>
      <c r="F41" s="41" t="s">
        <v>10</v>
      </c>
      <c r="G41" s="42">
        <v>11561</v>
      </c>
      <c r="H41" s="43">
        <v>11220</v>
      </c>
      <c r="I41" s="43">
        <v>12002</v>
      </c>
      <c r="J41" s="43">
        <v>10932</v>
      </c>
      <c r="K41" s="43">
        <v>11625</v>
      </c>
      <c r="L41" s="43">
        <v>16807</v>
      </c>
      <c r="M41" s="44">
        <v>15770</v>
      </c>
    </row>
    <row r="42" spans="1:13" x14ac:dyDescent="0.15">
      <c r="A42" s="5"/>
      <c r="B42" s="45" t="s">
        <v>0</v>
      </c>
      <c r="C42" s="3">
        <v>45964</v>
      </c>
      <c r="F42" s="46" t="s">
        <v>2</v>
      </c>
      <c r="G42" s="47">
        <v>3.45</v>
      </c>
      <c r="H42" s="48">
        <v>3.44</v>
      </c>
      <c r="I42" s="48">
        <v>3.48</v>
      </c>
      <c r="J42" s="48">
        <v>3.4</v>
      </c>
      <c r="K42" s="48">
        <v>3.46</v>
      </c>
      <c r="L42" s="48">
        <v>3.07</v>
      </c>
      <c r="M42" s="49">
        <v>3.19</v>
      </c>
    </row>
    <row r="43" spans="1:13" x14ac:dyDescent="0.15">
      <c r="A43" s="5"/>
      <c r="B43" s="45" t="s">
        <v>1</v>
      </c>
      <c r="C43" s="50">
        <v>2420</v>
      </c>
      <c r="D43" s="4" t="s">
        <v>15</v>
      </c>
      <c r="E43" s="50">
        <v>2670</v>
      </c>
      <c r="F43" s="46" t="s">
        <v>3</v>
      </c>
      <c r="G43" s="47">
        <v>97.9</v>
      </c>
      <c r="H43" s="48">
        <v>98.6</v>
      </c>
      <c r="I43" s="48">
        <v>98.2</v>
      </c>
      <c r="J43" s="48">
        <v>98.9</v>
      </c>
      <c r="K43" s="48">
        <v>98.5</v>
      </c>
      <c r="L43" s="48">
        <v>98.9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7251</v>
      </c>
      <c r="H44" s="71">
        <v>5475</v>
      </c>
      <c r="I44" s="71">
        <v>6829</v>
      </c>
      <c r="J44" s="71">
        <v>4680</v>
      </c>
      <c r="K44" s="71">
        <v>5989</v>
      </c>
      <c r="L44" s="71">
        <v>6806</v>
      </c>
      <c r="M44" s="87">
        <v>7926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1.6005814758410633</v>
      </c>
      <c r="H45" s="84">
        <f t="shared" ref="H45:M45" si="6">H41/H$4</f>
        <v>1.5860899067005938</v>
      </c>
      <c r="I45" s="84">
        <f t="shared" si="6"/>
        <v>1.5480459177092738</v>
      </c>
      <c r="J45" s="84">
        <f t="shared" si="6"/>
        <v>1.464826477287954</v>
      </c>
      <c r="K45" s="84">
        <f t="shared" si="6"/>
        <v>1.488666922781406</v>
      </c>
      <c r="L45" s="84">
        <f t="shared" si="6"/>
        <v>1.5081658291457287</v>
      </c>
      <c r="M45" s="85">
        <f t="shared" si="6"/>
        <v>1.4820035710929425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2420</v>
      </c>
      <c r="H46" s="53">
        <v>2450</v>
      </c>
      <c r="I46" s="53">
        <v>2520</v>
      </c>
      <c r="J46" s="53">
        <v>2600</v>
      </c>
      <c r="K46" s="53">
        <v>2640</v>
      </c>
      <c r="L46" s="53">
        <v>2660</v>
      </c>
      <c r="M46" s="54">
        <v>2670</v>
      </c>
    </row>
    <row r="47" spans="1:13" x14ac:dyDescent="0.15">
      <c r="A47" s="5"/>
      <c r="B47" s="16" t="s">
        <v>130</v>
      </c>
      <c r="C47" s="17"/>
      <c r="D47" s="18"/>
      <c r="E47" s="19"/>
      <c r="F47" s="20" t="s">
        <v>10</v>
      </c>
      <c r="G47" s="21">
        <v>5729</v>
      </c>
      <c r="H47" s="22">
        <v>5543</v>
      </c>
      <c r="I47" s="22">
        <v>6396</v>
      </c>
      <c r="J47" s="22">
        <v>5797</v>
      </c>
      <c r="K47" s="22">
        <v>5838</v>
      </c>
      <c r="L47" s="22">
        <v>9414</v>
      </c>
      <c r="M47" s="23">
        <v>8617</v>
      </c>
    </row>
    <row r="48" spans="1:13" x14ac:dyDescent="0.15">
      <c r="A48" s="5"/>
      <c r="B48" s="24" t="s">
        <v>0</v>
      </c>
      <c r="C48" s="25">
        <v>45964</v>
      </c>
      <c r="D48" s="26"/>
      <c r="E48" s="27"/>
      <c r="F48" s="28" t="s">
        <v>2</v>
      </c>
      <c r="G48" s="29">
        <v>3.64</v>
      </c>
      <c r="H48" s="30">
        <v>3.69</v>
      </c>
      <c r="I48" s="30">
        <v>3.65</v>
      </c>
      <c r="J48" s="30">
        <v>3.64</v>
      </c>
      <c r="K48" s="30">
        <v>3.62</v>
      </c>
      <c r="L48" s="30">
        <v>3.42</v>
      </c>
      <c r="M48" s="31">
        <v>3.48</v>
      </c>
    </row>
    <row r="49" spans="1:13" x14ac:dyDescent="0.15">
      <c r="A49" s="5"/>
      <c r="B49" s="24" t="s">
        <v>1</v>
      </c>
      <c r="C49" s="32">
        <v>2030</v>
      </c>
      <c r="D49" s="26" t="s">
        <v>15</v>
      </c>
      <c r="E49" s="32">
        <v>2280</v>
      </c>
      <c r="F49" s="28" t="s">
        <v>3</v>
      </c>
      <c r="G49" s="29">
        <v>98.4</v>
      </c>
      <c r="H49" s="30">
        <v>97.4</v>
      </c>
      <c r="I49" s="30">
        <v>98.5</v>
      </c>
      <c r="J49" s="30">
        <v>98.3</v>
      </c>
      <c r="K49" s="30">
        <v>97.5</v>
      </c>
      <c r="L49" s="30">
        <v>97.2</v>
      </c>
      <c r="M49" s="31">
        <v>96.7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3067</v>
      </c>
      <c r="H50" s="70">
        <v>4010</v>
      </c>
      <c r="I50" s="70">
        <v>3342</v>
      </c>
      <c r="J50" s="70">
        <v>3165</v>
      </c>
      <c r="K50" s="70">
        <v>4127</v>
      </c>
      <c r="L50" s="70">
        <v>7228</v>
      </c>
      <c r="M50" s="86">
        <v>7448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0.79316073653606534</v>
      </c>
      <c r="H51" s="81">
        <f t="shared" ref="H51:M51" si="7">H47/H$4</f>
        <v>0.78357364998586376</v>
      </c>
      <c r="I51" s="81">
        <f t="shared" si="7"/>
        <v>0.82497097897588034</v>
      </c>
      <c r="J51" s="81">
        <f t="shared" si="7"/>
        <v>0.77676537585421412</v>
      </c>
      <c r="K51" s="81">
        <f t="shared" si="7"/>
        <v>0.74759892431809449</v>
      </c>
      <c r="L51" s="81">
        <f t="shared" si="7"/>
        <v>0.84475951184493903</v>
      </c>
      <c r="M51" s="82">
        <f t="shared" si="7"/>
        <v>0.80979231275256081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2030</v>
      </c>
      <c r="H52" s="35">
        <v>2040</v>
      </c>
      <c r="I52" s="35">
        <v>2110</v>
      </c>
      <c r="J52" s="35">
        <v>2130</v>
      </c>
      <c r="K52" s="35">
        <v>2190</v>
      </c>
      <c r="L52" s="35">
        <v>2270</v>
      </c>
      <c r="M52" s="36">
        <v>2280</v>
      </c>
    </row>
    <row r="53" spans="1:13" x14ac:dyDescent="0.15">
      <c r="A53" s="5"/>
      <c r="B53" s="37" t="s">
        <v>126</v>
      </c>
      <c r="C53" s="38"/>
      <c r="D53" s="39"/>
      <c r="E53" s="40"/>
      <c r="F53" s="41" t="s">
        <v>10</v>
      </c>
      <c r="G53" s="42">
        <v>11105</v>
      </c>
      <c r="H53" s="43">
        <v>10731</v>
      </c>
      <c r="I53" s="43">
        <v>11049</v>
      </c>
      <c r="J53" s="43">
        <v>10639</v>
      </c>
      <c r="K53" s="43">
        <v>10762</v>
      </c>
      <c r="L53" s="43">
        <v>13898</v>
      </c>
      <c r="M53" s="44">
        <v>12812</v>
      </c>
    </row>
    <row r="54" spans="1:13" x14ac:dyDescent="0.15">
      <c r="A54" s="5"/>
      <c r="B54" s="45" t="s">
        <v>0</v>
      </c>
      <c r="C54" s="3">
        <v>45950</v>
      </c>
      <c r="F54" s="46" t="s">
        <v>2</v>
      </c>
      <c r="G54" s="47">
        <v>2.4700000000000002</v>
      </c>
      <c r="H54" s="48">
        <v>2.44</v>
      </c>
      <c r="I54" s="48">
        <v>2.4700000000000002</v>
      </c>
      <c r="J54" s="48">
        <v>2.46</v>
      </c>
      <c r="K54" s="48">
        <v>2.4700000000000002</v>
      </c>
      <c r="L54" s="48">
        <v>2.2200000000000002</v>
      </c>
      <c r="M54" s="49">
        <v>2.25</v>
      </c>
    </row>
    <row r="55" spans="1:13" x14ac:dyDescent="0.15">
      <c r="A55" s="5"/>
      <c r="B55" s="45" t="s">
        <v>1</v>
      </c>
      <c r="C55" s="50">
        <v>1610</v>
      </c>
      <c r="D55" s="4" t="s">
        <v>15</v>
      </c>
      <c r="E55" s="50">
        <v>1790</v>
      </c>
      <c r="F55" s="46" t="s">
        <v>3</v>
      </c>
      <c r="G55" s="47">
        <v>99.1</v>
      </c>
      <c r="H55" s="48">
        <v>99.5</v>
      </c>
      <c r="I55" s="48">
        <v>99.6</v>
      </c>
      <c r="J55" s="48">
        <v>99.1</v>
      </c>
      <c r="K55" s="48">
        <v>99.1</v>
      </c>
      <c r="L55" s="48">
        <v>99.6</v>
      </c>
      <c r="M55" s="49">
        <v>99.3</v>
      </c>
    </row>
    <row r="56" spans="1:13" x14ac:dyDescent="0.15">
      <c r="A56" s="5"/>
      <c r="B56" s="45"/>
      <c r="C56" s="50"/>
      <c r="E56" s="50"/>
      <c r="F56" s="55" t="s">
        <v>20</v>
      </c>
      <c r="G56" s="89">
        <v>3518</v>
      </c>
      <c r="H56" s="71">
        <v>2523</v>
      </c>
      <c r="I56" s="71">
        <v>2464</v>
      </c>
      <c r="J56" s="71">
        <v>3275</v>
      </c>
      <c r="K56" s="71">
        <v>3390</v>
      </c>
      <c r="L56" s="71">
        <v>2945</v>
      </c>
      <c r="M56" s="87">
        <v>3414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1.5374498130970511</v>
      </c>
      <c r="H57" s="84">
        <f t="shared" ref="H57:M57" si="8">H53/H$4</f>
        <v>1.51696352841391</v>
      </c>
      <c r="I57" s="84">
        <f t="shared" si="8"/>
        <v>1.4251257577711853</v>
      </c>
      <c r="J57" s="84">
        <f t="shared" si="8"/>
        <v>1.4255661262226986</v>
      </c>
      <c r="K57" s="84">
        <f t="shared" si="8"/>
        <v>1.3781534127289026</v>
      </c>
      <c r="L57" s="84">
        <f t="shared" si="8"/>
        <v>1.2471284996410625</v>
      </c>
      <c r="M57" s="85">
        <f t="shared" si="8"/>
        <v>1.2040221783666949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1610</v>
      </c>
      <c r="H58" s="53">
        <v>1610</v>
      </c>
      <c r="I58" s="53">
        <v>1670</v>
      </c>
      <c r="J58" s="53">
        <v>1740</v>
      </c>
      <c r="K58" s="53">
        <v>1780</v>
      </c>
      <c r="L58" s="53">
        <v>1780</v>
      </c>
      <c r="M58" s="54">
        <v>1790</v>
      </c>
    </row>
    <row r="59" spans="1:13" x14ac:dyDescent="0.15">
      <c r="A59" s="5"/>
      <c r="B59" s="16" t="s">
        <v>121</v>
      </c>
      <c r="C59" s="17"/>
      <c r="D59" s="18"/>
      <c r="E59" s="19"/>
      <c r="F59" s="20" t="s">
        <v>10</v>
      </c>
      <c r="G59" s="21">
        <v>8872</v>
      </c>
      <c r="H59" s="22">
        <v>8503</v>
      </c>
      <c r="I59" s="22">
        <v>9445</v>
      </c>
      <c r="J59" s="22">
        <v>9119</v>
      </c>
      <c r="K59" s="22">
        <v>9900</v>
      </c>
      <c r="L59" s="22">
        <v>14385</v>
      </c>
      <c r="M59" s="23">
        <v>13675</v>
      </c>
    </row>
    <row r="60" spans="1:13" x14ac:dyDescent="0.15">
      <c r="A60" s="5"/>
      <c r="B60" s="24" t="s">
        <v>0</v>
      </c>
      <c r="C60" s="25">
        <v>45936</v>
      </c>
      <c r="D60" s="26"/>
      <c r="E60" s="27"/>
      <c r="F60" s="28" t="s">
        <v>2</v>
      </c>
      <c r="G60" s="29">
        <v>3.61</v>
      </c>
      <c r="H60" s="30">
        <v>3.6</v>
      </c>
      <c r="I60" s="30">
        <v>3.57</v>
      </c>
      <c r="J60" s="30">
        <v>3.55</v>
      </c>
      <c r="K60" s="30">
        <v>3.38</v>
      </c>
      <c r="L60" s="30">
        <v>3.32</v>
      </c>
      <c r="M60" s="31">
        <v>3.4</v>
      </c>
    </row>
    <row r="61" spans="1:13" x14ac:dyDescent="0.15">
      <c r="A61" s="5"/>
      <c r="B61" s="24" t="s">
        <v>1</v>
      </c>
      <c r="C61" s="32">
        <v>9940</v>
      </c>
      <c r="D61" s="26" t="s">
        <v>15</v>
      </c>
      <c r="E61" s="32">
        <v>11140</v>
      </c>
      <c r="F61" s="28" t="s">
        <v>3</v>
      </c>
      <c r="G61" s="29">
        <v>98.5</v>
      </c>
      <c r="H61" s="30">
        <v>98.7</v>
      </c>
      <c r="I61" s="30">
        <v>99.2</v>
      </c>
      <c r="J61" s="30">
        <v>99.1</v>
      </c>
      <c r="K61" s="30">
        <v>100</v>
      </c>
      <c r="L61" s="30">
        <v>98.8</v>
      </c>
      <c r="M61" s="31">
        <v>98.2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4591</v>
      </c>
      <c r="H62" s="70">
        <v>4139</v>
      </c>
      <c r="I62" s="70">
        <v>3618</v>
      </c>
      <c r="J62" s="70">
        <v>3523</v>
      </c>
      <c r="K62" s="70">
        <v>1917</v>
      </c>
      <c r="L62" s="70">
        <v>6449</v>
      </c>
      <c r="M62" s="86">
        <v>7888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1.2282984909317458</v>
      </c>
      <c r="H63" s="81">
        <f t="shared" ref="H63:M63" si="9">H59/H$4</f>
        <v>1.2020073508623126</v>
      </c>
      <c r="I63" s="81">
        <f t="shared" si="9"/>
        <v>1.2182381013801109</v>
      </c>
      <c r="J63" s="81">
        <f t="shared" si="9"/>
        <v>1.2218946804234223</v>
      </c>
      <c r="K63" s="81">
        <f t="shared" si="9"/>
        <v>1.2677679600461007</v>
      </c>
      <c r="L63" s="81">
        <f t="shared" si="9"/>
        <v>1.2908291457286432</v>
      </c>
      <c r="M63" s="82">
        <f t="shared" si="9"/>
        <v>1.2851235786110329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9940</v>
      </c>
      <c r="H64" s="35">
        <v>10040</v>
      </c>
      <c r="I64" s="35">
        <v>10570</v>
      </c>
      <c r="J64" s="35">
        <v>10810</v>
      </c>
      <c r="K64" s="35">
        <v>11080</v>
      </c>
      <c r="L64" s="35">
        <v>11110</v>
      </c>
      <c r="M64" s="36">
        <v>11140</v>
      </c>
    </row>
    <row r="65" spans="1:13" x14ac:dyDescent="0.15">
      <c r="A65" s="5"/>
      <c r="B65" s="37" t="s">
        <v>122</v>
      </c>
      <c r="C65" s="38"/>
      <c r="D65" s="39"/>
      <c r="E65" s="40"/>
      <c r="F65" s="41" t="s">
        <v>10</v>
      </c>
      <c r="G65" s="42">
        <v>7552</v>
      </c>
      <c r="H65" s="43">
        <v>7368</v>
      </c>
      <c r="I65" s="43">
        <v>7799</v>
      </c>
      <c r="J65" s="43">
        <v>7635</v>
      </c>
      <c r="K65" s="43">
        <v>8058</v>
      </c>
      <c r="L65" s="43">
        <v>12006</v>
      </c>
      <c r="M65" s="44">
        <v>11398</v>
      </c>
    </row>
    <row r="66" spans="1:13" x14ac:dyDescent="0.15">
      <c r="A66" s="5"/>
      <c r="B66" s="45" t="s">
        <v>0</v>
      </c>
      <c r="C66" s="3">
        <v>45936</v>
      </c>
      <c r="F66" s="46" t="s">
        <v>2</v>
      </c>
      <c r="G66" s="47">
        <v>4.54</v>
      </c>
      <c r="H66" s="48">
        <v>4.53</v>
      </c>
      <c r="I66" s="48">
        <v>4.6100000000000003</v>
      </c>
      <c r="J66" s="48">
        <v>4.63</v>
      </c>
      <c r="K66" s="48">
        <v>4.49</v>
      </c>
      <c r="L66" s="48">
        <v>4.3</v>
      </c>
      <c r="M66" s="49">
        <v>4.34</v>
      </c>
    </row>
    <row r="67" spans="1:13" x14ac:dyDescent="0.15">
      <c r="A67" s="5"/>
      <c r="B67" s="45" t="s">
        <v>1</v>
      </c>
      <c r="C67" s="50">
        <v>4760</v>
      </c>
      <c r="D67" s="4" t="s">
        <v>15</v>
      </c>
      <c r="E67" s="50">
        <v>5310</v>
      </c>
      <c r="F67" s="46" t="s">
        <v>3</v>
      </c>
      <c r="G67" s="47">
        <v>98.5</v>
      </c>
      <c r="H67" s="48">
        <v>98.8</v>
      </c>
      <c r="I67" s="48">
        <v>98.3</v>
      </c>
      <c r="J67" s="48">
        <v>98.3</v>
      </c>
      <c r="K67" s="48">
        <v>99.2</v>
      </c>
      <c r="L67" s="48">
        <v>98.5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4374</v>
      </c>
      <c r="H68" s="71">
        <v>3686</v>
      </c>
      <c r="I68" s="71">
        <v>4864</v>
      </c>
      <c r="J68" s="71">
        <v>4661</v>
      </c>
      <c r="K68" s="71">
        <v>3404</v>
      </c>
      <c r="L68" s="71">
        <v>6716</v>
      </c>
      <c r="M68" s="87">
        <v>6283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1.0455489408832894</v>
      </c>
      <c r="H69" s="84">
        <f t="shared" ref="H69:M69" si="10">H65/H$4</f>
        <v>1.0415606446140797</v>
      </c>
      <c r="I69" s="84">
        <f t="shared" si="10"/>
        <v>1.0059331871533599</v>
      </c>
      <c r="J69" s="84">
        <f t="shared" si="10"/>
        <v>1.023047032024655</v>
      </c>
      <c r="K69" s="84">
        <f t="shared" si="10"/>
        <v>1.0318862850557049</v>
      </c>
      <c r="L69" s="84">
        <f t="shared" si="10"/>
        <v>1.07735104091888</v>
      </c>
      <c r="M69" s="85">
        <f t="shared" si="10"/>
        <v>1.0711399304576636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4760</v>
      </c>
      <c r="H70" s="53">
        <v>4810</v>
      </c>
      <c r="I70" s="53">
        <v>5020</v>
      </c>
      <c r="J70" s="53">
        <v>5150</v>
      </c>
      <c r="K70" s="53">
        <v>5260</v>
      </c>
      <c r="L70" s="53">
        <v>5300</v>
      </c>
      <c r="M70" s="54">
        <v>5310</v>
      </c>
    </row>
    <row r="71" spans="1:13" x14ac:dyDescent="0.15">
      <c r="A71" s="5"/>
      <c r="B71" s="16" t="s">
        <v>123</v>
      </c>
      <c r="C71" s="17"/>
      <c r="D71" s="18"/>
      <c r="E71" s="19"/>
      <c r="F71" s="20" t="s">
        <v>10</v>
      </c>
      <c r="G71" s="21">
        <v>1187</v>
      </c>
      <c r="H71" s="22">
        <v>1024</v>
      </c>
      <c r="I71" s="22">
        <v>1300</v>
      </c>
      <c r="J71" s="22">
        <v>1057</v>
      </c>
      <c r="K71" s="22">
        <v>1116</v>
      </c>
      <c r="L71" s="22">
        <v>2288</v>
      </c>
      <c r="M71" s="23">
        <v>2427</v>
      </c>
    </row>
    <row r="72" spans="1:13" x14ac:dyDescent="0.15">
      <c r="A72" s="5"/>
      <c r="B72" s="24" t="s">
        <v>0</v>
      </c>
      <c r="C72" s="25">
        <v>45936</v>
      </c>
      <c r="D72" s="26"/>
      <c r="E72" s="27"/>
      <c r="F72" s="28" t="s">
        <v>2</v>
      </c>
      <c r="G72" s="29">
        <v>4.29</v>
      </c>
      <c r="H72" s="30">
        <v>4.72</v>
      </c>
      <c r="I72" s="30">
        <v>4.1399999999999997</v>
      </c>
      <c r="J72" s="30">
        <v>4.24</v>
      </c>
      <c r="K72" s="30">
        <v>4.3600000000000003</v>
      </c>
      <c r="L72" s="30">
        <v>3.97</v>
      </c>
      <c r="M72" s="31">
        <v>3.7</v>
      </c>
    </row>
    <row r="73" spans="1:13" x14ac:dyDescent="0.15">
      <c r="A73" s="5"/>
      <c r="B73" s="24" t="s">
        <v>1</v>
      </c>
      <c r="C73" s="32">
        <v>780</v>
      </c>
      <c r="D73" s="26" t="s">
        <v>15</v>
      </c>
      <c r="E73" s="32">
        <v>680</v>
      </c>
      <c r="F73" s="28" t="s">
        <v>3</v>
      </c>
      <c r="G73" s="29">
        <v>98.4</v>
      </c>
      <c r="H73" s="30">
        <v>92.9</v>
      </c>
      <c r="I73" s="30">
        <v>97.6</v>
      </c>
      <c r="J73" s="30">
        <v>100.4</v>
      </c>
      <c r="K73" s="30">
        <v>97.1</v>
      </c>
      <c r="L73" s="30">
        <v>98.1</v>
      </c>
      <c r="M73" s="31">
        <v>101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57">
        <v>662</v>
      </c>
      <c r="H74" s="70">
        <v>1723</v>
      </c>
      <c r="I74" s="58">
        <v>907</v>
      </c>
      <c r="J74" s="58">
        <v>158</v>
      </c>
      <c r="K74" s="58">
        <v>948</v>
      </c>
      <c r="L74" s="70">
        <v>1490</v>
      </c>
      <c r="M74" s="59">
        <v>-29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0.16433614841478611</v>
      </c>
      <c r="H75" s="81">
        <f t="shared" ref="H75:M75" si="11">H71/H$4</f>
        <v>0.14475544246536612</v>
      </c>
      <c r="I75" s="81">
        <f t="shared" si="11"/>
        <v>0.16767702824713016</v>
      </c>
      <c r="J75" s="81">
        <f t="shared" si="11"/>
        <v>0.14163205145383895</v>
      </c>
      <c r="K75" s="81">
        <f t="shared" si="11"/>
        <v>0.14291202458701499</v>
      </c>
      <c r="L75" s="81">
        <f t="shared" si="11"/>
        <v>0.20531227566403445</v>
      </c>
      <c r="M75" s="82">
        <f t="shared" si="11"/>
        <v>0.22808006766281363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780</v>
      </c>
      <c r="H76" s="35">
        <v>730</v>
      </c>
      <c r="I76" s="35">
        <v>670</v>
      </c>
      <c r="J76" s="35">
        <v>690</v>
      </c>
      <c r="K76" s="35">
        <v>710</v>
      </c>
      <c r="L76" s="35">
        <v>690</v>
      </c>
      <c r="M76" s="36">
        <v>680</v>
      </c>
    </row>
    <row r="77" spans="1:13" x14ac:dyDescent="0.15">
      <c r="A77" s="5"/>
      <c r="B77" s="37" t="s">
        <v>119</v>
      </c>
      <c r="C77" s="38"/>
      <c r="D77" s="39"/>
      <c r="E77" s="40"/>
      <c r="F77" s="41" t="s">
        <v>10</v>
      </c>
      <c r="G77" s="42">
        <v>4652</v>
      </c>
      <c r="H77" s="43">
        <v>4646</v>
      </c>
      <c r="I77" s="43">
        <v>4735</v>
      </c>
      <c r="J77" s="43">
        <v>4668</v>
      </c>
      <c r="K77" s="43">
        <v>5185</v>
      </c>
      <c r="L77" s="43">
        <v>7573</v>
      </c>
      <c r="M77" s="44">
        <v>6578</v>
      </c>
    </row>
    <row r="78" spans="1:13" x14ac:dyDescent="0.15">
      <c r="A78" s="5"/>
      <c r="B78" s="45" t="s">
        <v>0</v>
      </c>
      <c r="C78" s="3">
        <v>45922</v>
      </c>
      <c r="F78" s="46" t="s">
        <v>2</v>
      </c>
      <c r="G78" s="47">
        <v>2.62</v>
      </c>
      <c r="H78" s="48">
        <v>2.61</v>
      </c>
      <c r="I78" s="48">
        <v>2.58</v>
      </c>
      <c r="J78" s="48">
        <v>2.61</v>
      </c>
      <c r="K78" s="48">
        <v>2.58</v>
      </c>
      <c r="L78" s="48">
        <v>2.31</v>
      </c>
      <c r="M78" s="49">
        <v>2.36</v>
      </c>
    </row>
    <row r="79" spans="1:13" x14ac:dyDescent="0.15">
      <c r="A79" s="5"/>
      <c r="B79" s="45" t="s">
        <v>1</v>
      </c>
      <c r="C79" s="50">
        <v>690</v>
      </c>
      <c r="D79" s="4" t="s">
        <v>15</v>
      </c>
      <c r="E79" s="50">
        <v>760</v>
      </c>
      <c r="F79" s="46" t="s">
        <v>3</v>
      </c>
      <c r="G79" s="47">
        <v>99</v>
      </c>
      <c r="H79" s="48">
        <v>98.9</v>
      </c>
      <c r="I79" s="48">
        <v>98.7</v>
      </c>
      <c r="J79" s="48">
        <v>98.7</v>
      </c>
      <c r="K79" s="48">
        <v>98.3</v>
      </c>
      <c r="L79" s="48">
        <v>98.2</v>
      </c>
      <c r="M79" s="49">
        <v>98.7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1663</v>
      </c>
      <c r="H80" s="71">
        <v>1631</v>
      </c>
      <c r="I80" s="71">
        <v>1939</v>
      </c>
      <c r="J80" s="71">
        <v>1825</v>
      </c>
      <c r="K80" s="71">
        <v>2520</v>
      </c>
      <c r="L80" s="71">
        <v>3642</v>
      </c>
      <c r="M80" s="87">
        <v>2566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0.64405371729198391</v>
      </c>
      <c r="H81" s="84">
        <f t="shared" ref="H81:M81" si="12">H77/H$4</f>
        <v>0.65677127509188582</v>
      </c>
      <c r="I81" s="84">
        <f t="shared" si="12"/>
        <v>0.6107313298078163</v>
      </c>
      <c r="J81" s="84">
        <f t="shared" si="12"/>
        <v>0.62548572959935678</v>
      </c>
      <c r="K81" s="84">
        <f t="shared" si="12"/>
        <v>0.6639774619029325</v>
      </c>
      <c r="L81" s="84">
        <f t="shared" si="12"/>
        <v>0.67955850681981333</v>
      </c>
      <c r="M81" s="85">
        <f t="shared" si="12"/>
        <v>0.61817498355417722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690</v>
      </c>
      <c r="H82" s="53">
        <v>710</v>
      </c>
      <c r="I82" s="53">
        <v>700</v>
      </c>
      <c r="J82" s="53">
        <v>720</v>
      </c>
      <c r="K82" s="53">
        <v>740</v>
      </c>
      <c r="L82" s="53">
        <v>760</v>
      </c>
      <c r="M82" s="54">
        <v>760</v>
      </c>
    </row>
    <row r="83" spans="1:13" x14ac:dyDescent="0.15">
      <c r="A83" s="5"/>
      <c r="B83" s="16" t="s">
        <v>115</v>
      </c>
      <c r="C83" s="17"/>
      <c r="D83" s="18"/>
      <c r="E83" s="19"/>
      <c r="F83" s="20" t="s">
        <v>10</v>
      </c>
      <c r="G83" s="21">
        <v>7311</v>
      </c>
      <c r="H83" s="22">
        <v>6817</v>
      </c>
      <c r="I83" s="22">
        <v>7741</v>
      </c>
      <c r="J83" s="22">
        <v>7495</v>
      </c>
      <c r="K83" s="22">
        <v>7959</v>
      </c>
      <c r="L83" s="22">
        <v>12011</v>
      </c>
      <c r="M83" s="23">
        <v>11485</v>
      </c>
    </row>
    <row r="84" spans="1:13" x14ac:dyDescent="0.15">
      <c r="A84" s="5"/>
      <c r="B84" s="24" t="s">
        <v>0</v>
      </c>
      <c r="C84" s="25">
        <v>45908</v>
      </c>
      <c r="D84" s="26"/>
      <c r="E84" s="27"/>
      <c r="F84" s="28" t="s">
        <v>2</v>
      </c>
      <c r="G84" s="29">
        <v>3.38</v>
      </c>
      <c r="H84" s="30">
        <v>3.44</v>
      </c>
      <c r="I84" s="30">
        <v>3.43</v>
      </c>
      <c r="J84" s="30">
        <v>3.35</v>
      </c>
      <c r="K84" s="30">
        <v>3.37</v>
      </c>
      <c r="L84" s="30">
        <v>3.19</v>
      </c>
      <c r="M84" s="31">
        <v>3.24</v>
      </c>
    </row>
    <row r="85" spans="1:13" x14ac:dyDescent="0.15">
      <c r="A85" s="5"/>
      <c r="B85" s="24" t="s">
        <v>1</v>
      </c>
      <c r="C85" s="32">
        <v>11400</v>
      </c>
      <c r="D85" s="26" t="s">
        <v>15</v>
      </c>
      <c r="E85" s="32">
        <v>12630</v>
      </c>
      <c r="F85" s="28" t="s">
        <v>3</v>
      </c>
      <c r="G85" s="29">
        <v>99.3</v>
      </c>
      <c r="H85" s="30">
        <v>98.4</v>
      </c>
      <c r="I85" s="30">
        <v>99</v>
      </c>
      <c r="J85" s="30">
        <v>99.4</v>
      </c>
      <c r="K85" s="30">
        <v>99.3</v>
      </c>
      <c r="L85" s="30">
        <v>99.2</v>
      </c>
      <c r="M85" s="31">
        <v>98.7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2595</v>
      </c>
      <c r="H86" s="70">
        <v>3599</v>
      </c>
      <c r="I86" s="70">
        <v>3288</v>
      </c>
      <c r="J86" s="70">
        <v>2424</v>
      </c>
      <c r="K86" s="70">
        <v>2724</v>
      </c>
      <c r="L86" s="70">
        <v>4364</v>
      </c>
      <c r="M86" s="86">
        <v>5229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1.0121833033365637</v>
      </c>
      <c r="H87" s="81">
        <f t="shared" ref="H87:M87" si="13">H83/H$4</f>
        <v>0.96366977664687592</v>
      </c>
      <c r="I87" s="81">
        <f t="shared" si="13"/>
        <v>0.99845221204694956</v>
      </c>
      <c r="J87" s="81">
        <f t="shared" si="13"/>
        <v>1.0042878199115637</v>
      </c>
      <c r="K87" s="81">
        <f t="shared" si="13"/>
        <v>1.0192086054552441</v>
      </c>
      <c r="L87" s="81">
        <f t="shared" si="13"/>
        <v>1.0777997128499641</v>
      </c>
      <c r="M87" s="82">
        <f t="shared" si="13"/>
        <v>1.0793158537731415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11400</v>
      </c>
      <c r="H88" s="35">
        <v>11440</v>
      </c>
      <c r="I88" s="35">
        <v>11890</v>
      </c>
      <c r="J88" s="35">
        <v>12230</v>
      </c>
      <c r="K88" s="35">
        <v>12500</v>
      </c>
      <c r="L88" s="35">
        <v>12580</v>
      </c>
      <c r="M88" s="36">
        <v>12630</v>
      </c>
    </row>
    <row r="89" spans="1:13" x14ac:dyDescent="0.15">
      <c r="A89" s="5"/>
      <c r="B89" s="37" t="s">
        <v>116</v>
      </c>
      <c r="C89" s="38"/>
      <c r="D89" s="39"/>
      <c r="E89" s="40"/>
      <c r="F89" s="41" t="s">
        <v>10</v>
      </c>
      <c r="G89" s="42">
        <v>8930</v>
      </c>
      <c r="H89" s="43">
        <v>8630</v>
      </c>
      <c r="I89" s="43">
        <v>9204</v>
      </c>
      <c r="J89" s="43">
        <v>9077</v>
      </c>
      <c r="K89" s="43">
        <v>9562</v>
      </c>
      <c r="L89" s="43">
        <v>12610</v>
      </c>
      <c r="M89" s="44">
        <v>11602</v>
      </c>
    </row>
    <row r="90" spans="1:13" x14ac:dyDescent="0.15">
      <c r="A90" s="5"/>
      <c r="B90" s="45" t="s">
        <v>0</v>
      </c>
      <c r="C90" s="3">
        <v>45908</v>
      </c>
      <c r="F90" s="46" t="s">
        <v>2</v>
      </c>
      <c r="G90" s="47">
        <v>2.35</v>
      </c>
      <c r="H90" s="48">
        <v>2.37</v>
      </c>
      <c r="I90" s="48">
        <v>2.39</v>
      </c>
      <c r="J90" s="48">
        <v>2.33</v>
      </c>
      <c r="K90" s="48">
        <v>2.36</v>
      </c>
      <c r="L90" s="48">
        <v>2.14</v>
      </c>
      <c r="M90" s="49">
        <v>2.14</v>
      </c>
    </row>
    <row r="91" spans="1:13" x14ac:dyDescent="0.15">
      <c r="A91" s="5"/>
      <c r="B91" s="45" t="s">
        <v>1</v>
      </c>
      <c r="C91" s="50">
        <v>2470</v>
      </c>
      <c r="D91" s="4" t="s">
        <v>15</v>
      </c>
      <c r="E91" s="50">
        <v>2790</v>
      </c>
      <c r="F91" s="46" t="s">
        <v>3</v>
      </c>
      <c r="G91" s="47">
        <v>99.1</v>
      </c>
      <c r="H91" s="48">
        <v>98.9</v>
      </c>
      <c r="I91" s="48">
        <v>98.5</v>
      </c>
      <c r="J91" s="48">
        <v>99</v>
      </c>
      <c r="K91" s="48">
        <v>98.6</v>
      </c>
      <c r="L91" s="48">
        <v>98.7</v>
      </c>
      <c r="M91" s="49">
        <v>98.5</v>
      </c>
    </row>
    <row r="92" spans="1:13" x14ac:dyDescent="0.15">
      <c r="A92" s="5"/>
      <c r="B92" s="45"/>
      <c r="C92" s="50"/>
      <c r="E92" s="50"/>
      <c r="F92" s="55" t="s">
        <v>20</v>
      </c>
      <c r="G92" s="89">
        <v>2777</v>
      </c>
      <c r="H92" s="71">
        <v>3085</v>
      </c>
      <c r="I92" s="71">
        <v>4155</v>
      </c>
      <c r="J92" s="71">
        <v>2975</v>
      </c>
      <c r="K92" s="71">
        <v>4002</v>
      </c>
      <c r="L92" s="71">
        <v>4832</v>
      </c>
      <c r="M92" s="87">
        <v>4957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1.236328395403572</v>
      </c>
      <c r="H93" s="84">
        <f t="shared" ref="H93:M93" si="14">H89/H$4</f>
        <v>1.219960418433701</v>
      </c>
      <c r="I93" s="84">
        <f t="shared" si="14"/>
        <v>1.1871533599896815</v>
      </c>
      <c r="J93" s="84">
        <f t="shared" si="14"/>
        <v>1.2162669167894948</v>
      </c>
      <c r="K93" s="84">
        <f t="shared" si="14"/>
        <v>1.224484569086951</v>
      </c>
      <c r="L93" s="84">
        <f t="shared" si="14"/>
        <v>1.1315506101938262</v>
      </c>
      <c r="M93" s="85">
        <f t="shared" si="14"/>
        <v>1.0903110609905085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2470</v>
      </c>
      <c r="H94" s="53">
        <v>2470</v>
      </c>
      <c r="I94" s="53">
        <v>2590</v>
      </c>
      <c r="J94" s="53">
        <v>2670</v>
      </c>
      <c r="K94" s="53">
        <v>2760</v>
      </c>
      <c r="L94" s="53">
        <v>2780</v>
      </c>
      <c r="M94" s="54">
        <v>2790</v>
      </c>
    </row>
    <row r="95" spans="1:13" x14ac:dyDescent="0.15">
      <c r="A95" s="5"/>
      <c r="B95" s="16" t="s">
        <v>117</v>
      </c>
      <c r="C95" s="17"/>
      <c r="D95" s="18"/>
      <c r="E95" s="19"/>
      <c r="F95" s="20" t="s">
        <v>10</v>
      </c>
      <c r="G95" s="21">
        <v>4126</v>
      </c>
      <c r="H95" s="22">
        <v>3957</v>
      </c>
      <c r="I95" s="22">
        <v>4349</v>
      </c>
      <c r="J95" s="22">
        <v>4122</v>
      </c>
      <c r="K95" s="22">
        <v>4173</v>
      </c>
      <c r="L95" s="22">
        <v>6496</v>
      </c>
      <c r="M95" s="23">
        <v>5981</v>
      </c>
    </row>
    <row r="96" spans="1:13" x14ac:dyDescent="0.15">
      <c r="A96" s="5"/>
      <c r="B96" s="24" t="s">
        <v>0</v>
      </c>
      <c r="C96" s="25">
        <v>45908</v>
      </c>
      <c r="D96" s="26"/>
      <c r="E96" s="27"/>
      <c r="F96" s="28" t="s">
        <v>2</v>
      </c>
      <c r="G96" s="29">
        <v>2.83</v>
      </c>
      <c r="H96" s="30">
        <v>2.81</v>
      </c>
      <c r="I96" s="30">
        <v>2.85</v>
      </c>
      <c r="J96" s="30">
        <v>2.73</v>
      </c>
      <c r="K96" s="30">
        <v>2.83</v>
      </c>
      <c r="L96" s="30">
        <v>2.57</v>
      </c>
      <c r="M96" s="31">
        <v>2.48</v>
      </c>
    </row>
    <row r="97" spans="1:13" x14ac:dyDescent="0.15">
      <c r="A97" s="5"/>
      <c r="B97" s="24" t="s">
        <v>1</v>
      </c>
      <c r="C97" s="32">
        <v>880</v>
      </c>
      <c r="D97" s="26" t="s">
        <v>15</v>
      </c>
      <c r="E97" s="32">
        <v>940</v>
      </c>
      <c r="F97" s="28" t="s">
        <v>3</v>
      </c>
      <c r="G97" s="29">
        <v>98.5</v>
      </c>
      <c r="H97" s="30">
        <v>98.2</v>
      </c>
      <c r="I97" s="30">
        <v>98.8</v>
      </c>
      <c r="J97" s="30">
        <v>99.3</v>
      </c>
      <c r="K97" s="30">
        <v>98.2</v>
      </c>
      <c r="L97" s="30">
        <v>98.2</v>
      </c>
      <c r="M97" s="31">
        <v>98.2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1832</v>
      </c>
      <c r="H98" s="70">
        <v>1954</v>
      </c>
      <c r="I98" s="70">
        <v>1728</v>
      </c>
      <c r="J98" s="70">
        <v>1123</v>
      </c>
      <c r="K98" s="70">
        <v>2191</v>
      </c>
      <c r="L98" s="70">
        <v>3141</v>
      </c>
      <c r="M98" s="86">
        <v>2859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0.57123079053025061</v>
      </c>
      <c r="H99" s="81">
        <f t="shared" ref="H99:M99" si="15">H95/H$4</f>
        <v>0.5593723494486853</v>
      </c>
      <c r="I99" s="81">
        <f t="shared" si="15"/>
        <v>0.56094415065136072</v>
      </c>
      <c r="J99" s="81">
        <f t="shared" si="15"/>
        <v>0.55232480235830095</v>
      </c>
      <c r="K99" s="81">
        <f t="shared" si="15"/>
        <v>0.53438340376488669</v>
      </c>
      <c r="L99" s="81">
        <f t="shared" si="15"/>
        <v>0.58291457286432158</v>
      </c>
      <c r="M99" s="82">
        <f t="shared" si="15"/>
        <v>0.56207123390658775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880</v>
      </c>
      <c r="H100" s="35">
        <v>860</v>
      </c>
      <c r="I100" s="35">
        <v>880</v>
      </c>
      <c r="J100" s="35">
        <v>910</v>
      </c>
      <c r="K100" s="35">
        <v>910</v>
      </c>
      <c r="L100" s="35">
        <v>920</v>
      </c>
      <c r="M100" s="36">
        <v>940</v>
      </c>
    </row>
    <row r="101" spans="1:13" x14ac:dyDescent="0.15">
      <c r="A101" s="5"/>
      <c r="B101" s="37" t="s">
        <v>113</v>
      </c>
      <c r="C101" s="38"/>
      <c r="D101" s="39"/>
      <c r="E101" s="40"/>
      <c r="F101" s="41" t="s">
        <v>10</v>
      </c>
      <c r="G101" s="42">
        <v>8860</v>
      </c>
      <c r="H101" s="43">
        <v>8912</v>
      </c>
      <c r="I101" s="43">
        <v>9578</v>
      </c>
      <c r="J101" s="43">
        <v>9248</v>
      </c>
      <c r="K101" s="43">
        <v>9368</v>
      </c>
      <c r="L101" s="43">
        <v>12537</v>
      </c>
      <c r="M101" s="44">
        <v>11781</v>
      </c>
    </row>
    <row r="102" spans="1:13" x14ac:dyDescent="0.15">
      <c r="A102" s="5"/>
      <c r="B102" s="45" t="s">
        <v>0</v>
      </c>
      <c r="C102" s="3">
        <v>45901</v>
      </c>
      <c r="F102" s="46" t="s">
        <v>2</v>
      </c>
      <c r="G102" s="47">
        <v>1.93</v>
      </c>
      <c r="H102" s="48">
        <v>1.94</v>
      </c>
      <c r="I102" s="48">
        <v>1.94</v>
      </c>
      <c r="J102" s="48">
        <v>1.92</v>
      </c>
      <c r="K102" s="48">
        <v>1.93</v>
      </c>
      <c r="L102" s="48">
        <v>1.82</v>
      </c>
      <c r="M102" s="49">
        <v>1.85</v>
      </c>
    </row>
    <row r="103" spans="1:13" x14ac:dyDescent="0.15">
      <c r="A103" s="5"/>
      <c r="B103" s="45" t="s">
        <v>1</v>
      </c>
      <c r="C103" s="50">
        <v>21070</v>
      </c>
      <c r="D103" s="4" t="s">
        <v>15</v>
      </c>
      <c r="E103" s="50">
        <v>26080</v>
      </c>
      <c r="F103" s="46" t="s">
        <v>3</v>
      </c>
      <c r="G103" s="47">
        <v>99.5</v>
      </c>
      <c r="H103" s="48">
        <v>99.6</v>
      </c>
      <c r="I103" s="48">
        <v>99.5</v>
      </c>
      <c r="J103" s="48">
        <v>99.6</v>
      </c>
      <c r="K103" s="48">
        <v>99.6</v>
      </c>
      <c r="L103" s="48">
        <v>99.5</v>
      </c>
      <c r="M103" s="49">
        <v>99.2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1972</v>
      </c>
      <c r="H104" s="71">
        <v>1805</v>
      </c>
      <c r="I104" s="71">
        <v>2069</v>
      </c>
      <c r="J104" s="71">
        <v>1853</v>
      </c>
      <c r="K104" s="71">
        <v>1898</v>
      </c>
      <c r="L104" s="71">
        <v>2855</v>
      </c>
      <c r="M104" s="87">
        <v>3340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1.2266371313858508</v>
      </c>
      <c r="H105" s="84">
        <f t="shared" ref="H105:M105" si="16">H101/H$4</f>
        <v>1.2598247102063895</v>
      </c>
      <c r="I105" s="84">
        <f t="shared" si="16"/>
        <v>1.2353927511930864</v>
      </c>
      <c r="J105" s="84">
        <f t="shared" si="16"/>
        <v>1.2391799544419135</v>
      </c>
      <c r="K105" s="84">
        <f t="shared" si="16"/>
        <v>1.1996414393648354</v>
      </c>
      <c r="L105" s="84">
        <f t="shared" si="16"/>
        <v>1.125</v>
      </c>
      <c r="M105" s="85">
        <f t="shared" si="16"/>
        <v>1.107132788271779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21070</v>
      </c>
      <c r="H106" s="53">
        <v>22280</v>
      </c>
      <c r="I106" s="53">
        <v>24270</v>
      </c>
      <c r="J106" s="53">
        <v>25100</v>
      </c>
      <c r="K106" s="53">
        <v>25920</v>
      </c>
      <c r="L106" s="53">
        <v>25990</v>
      </c>
      <c r="M106" s="54">
        <v>26080</v>
      </c>
    </row>
    <row r="107" spans="1:13" x14ac:dyDescent="0.15">
      <c r="A107" s="5"/>
      <c r="B107" s="16" t="s">
        <v>107</v>
      </c>
      <c r="C107" s="17"/>
      <c r="D107" s="18"/>
      <c r="E107" s="19"/>
      <c r="F107" s="20" t="s">
        <v>10</v>
      </c>
      <c r="G107" s="21">
        <v>3906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4.3899999999999997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2910</v>
      </c>
      <c r="D109" s="26" t="s">
        <v>15</v>
      </c>
      <c r="E109" s="32"/>
      <c r="F109" s="28" t="s">
        <v>3</v>
      </c>
      <c r="G109" s="29">
        <v>99.1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1710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0.54077253218884125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2910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109</v>
      </c>
      <c r="C113" s="38"/>
      <c r="D113" s="39"/>
      <c r="E113" s="40"/>
      <c r="F113" s="41" t="s">
        <v>10</v>
      </c>
      <c r="G113" s="42">
        <v>3885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45873</v>
      </c>
      <c r="F114" s="46" t="s">
        <v>2</v>
      </c>
      <c r="G114" s="47">
        <v>3.35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1570</v>
      </c>
      <c r="D115" s="4" t="s">
        <v>15</v>
      </c>
      <c r="E115" s="50"/>
      <c r="F115" s="46" t="s">
        <v>3</v>
      </c>
      <c r="G115" s="47">
        <v>100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60">
        <v>784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0.53786515298352489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1570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110</v>
      </c>
      <c r="C119" s="17"/>
      <c r="D119" s="18"/>
      <c r="E119" s="19"/>
      <c r="F119" s="20" t="s">
        <v>10</v>
      </c>
      <c r="G119" s="21">
        <v>9701</v>
      </c>
      <c r="H119" s="22">
        <v>9021</v>
      </c>
      <c r="I119" s="22">
        <v>10363</v>
      </c>
      <c r="J119" s="22">
        <v>9887</v>
      </c>
      <c r="K119" s="22">
        <v>10251</v>
      </c>
      <c r="L119" s="22">
        <v>15239</v>
      </c>
      <c r="M119" s="23">
        <v>14756</v>
      </c>
    </row>
    <row r="120" spans="1:13" x14ac:dyDescent="0.15">
      <c r="A120" s="5"/>
      <c r="B120" s="24" t="s">
        <v>0</v>
      </c>
      <c r="C120" s="25">
        <v>45873</v>
      </c>
      <c r="D120" s="26"/>
      <c r="E120" s="27"/>
      <c r="F120" s="28" t="s">
        <v>2</v>
      </c>
      <c r="G120" s="29">
        <v>3.85</v>
      </c>
      <c r="H120" s="30">
        <v>3.96</v>
      </c>
      <c r="I120" s="30">
        <v>3.98</v>
      </c>
      <c r="J120" s="30">
        <v>3.83</v>
      </c>
      <c r="K120" s="30">
        <v>3.89</v>
      </c>
      <c r="L120" s="30">
        <v>3.59</v>
      </c>
      <c r="M120" s="31">
        <v>3.6</v>
      </c>
    </row>
    <row r="121" spans="1:13" x14ac:dyDescent="0.15">
      <c r="A121" s="5"/>
      <c r="B121" s="24" t="s">
        <v>1</v>
      </c>
      <c r="C121" s="32">
        <v>2920</v>
      </c>
      <c r="D121" s="26" t="s">
        <v>15</v>
      </c>
      <c r="E121" s="32">
        <v>3330</v>
      </c>
      <c r="F121" s="28" t="s">
        <v>3</v>
      </c>
      <c r="G121" s="29">
        <v>99.5</v>
      </c>
      <c r="H121" s="30">
        <v>98.4</v>
      </c>
      <c r="I121" s="30">
        <v>98.3</v>
      </c>
      <c r="J121" s="30">
        <v>98.9</v>
      </c>
      <c r="K121" s="30">
        <v>98.6</v>
      </c>
      <c r="L121" s="30">
        <v>99.3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3150</v>
      </c>
      <c r="H122" s="70">
        <v>5109</v>
      </c>
      <c r="I122" s="70">
        <v>5907</v>
      </c>
      <c r="J122" s="70">
        <v>4555</v>
      </c>
      <c r="K122" s="70">
        <v>5285</v>
      </c>
      <c r="L122" s="70">
        <v>5389</v>
      </c>
      <c r="M122" s="86">
        <v>5324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1.3430707462273295</v>
      </c>
      <c r="H123" s="81">
        <f t="shared" ref="H123:M123" si="19">H119/H$4</f>
        <v>1.2752332485156912</v>
      </c>
      <c r="I123" s="81">
        <f t="shared" si="19"/>
        <v>1.336643879788469</v>
      </c>
      <c r="J123" s="81">
        <f t="shared" si="19"/>
        <v>1.3248023583009514</v>
      </c>
      <c r="K123" s="81">
        <f t="shared" si="19"/>
        <v>1.3127160968113716</v>
      </c>
      <c r="L123" s="81">
        <f t="shared" si="19"/>
        <v>1.3674623115577889</v>
      </c>
      <c r="M123" s="82">
        <f t="shared" si="19"/>
        <v>1.3867117752090969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2920</v>
      </c>
      <c r="H124" s="35">
        <v>2980</v>
      </c>
      <c r="I124" s="35">
        <v>3130</v>
      </c>
      <c r="J124" s="35">
        <v>3190</v>
      </c>
      <c r="K124" s="35">
        <v>3280</v>
      </c>
      <c r="L124" s="35">
        <v>3320</v>
      </c>
      <c r="M124" s="36">
        <v>3330</v>
      </c>
    </row>
    <row r="125" spans="1:13" x14ac:dyDescent="0.15">
      <c r="A125" s="5"/>
      <c r="B125" s="37" t="s">
        <v>108</v>
      </c>
      <c r="C125" s="38"/>
      <c r="D125" s="39"/>
      <c r="E125" s="40"/>
      <c r="F125" s="41" t="s">
        <v>10</v>
      </c>
      <c r="G125" s="42">
        <v>3622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45873</v>
      </c>
      <c r="F126" s="46" t="s">
        <v>2</v>
      </c>
      <c r="G126" s="47">
        <v>3.87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1380</v>
      </c>
      <c r="D127" s="4" t="s">
        <v>15</v>
      </c>
      <c r="E127" s="50"/>
      <c r="F127" s="46" t="s">
        <v>3</v>
      </c>
      <c r="G127" s="47">
        <v>97.5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20</v>
      </c>
      <c r="G128" s="89">
        <v>2629</v>
      </c>
      <c r="H128" s="61"/>
      <c r="I128" s="61"/>
      <c r="J128" s="61"/>
      <c r="K128" s="61"/>
      <c r="L128" s="61"/>
      <c r="M128" s="62"/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0.50145368960265813</v>
      </c>
      <c r="H129" s="84">
        <f t="shared" ref="H129:M129" si="20">H125/H$4</f>
        <v>0</v>
      </c>
      <c r="I129" s="84">
        <f t="shared" si="20"/>
        <v>0</v>
      </c>
      <c r="J129" s="84">
        <f t="shared" si="20"/>
        <v>0</v>
      </c>
      <c r="K129" s="84">
        <f t="shared" si="20"/>
        <v>0</v>
      </c>
      <c r="L129" s="84">
        <f t="shared" si="20"/>
        <v>0</v>
      </c>
      <c r="M129" s="85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1380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11521</v>
      </c>
      <c r="H131" s="22">
        <v>11232</v>
      </c>
      <c r="I131" s="22">
        <v>11912</v>
      </c>
      <c r="J131" s="22">
        <v>11788</v>
      </c>
      <c r="K131" s="22">
        <v>12096</v>
      </c>
      <c r="L131" s="22">
        <v>15473</v>
      </c>
      <c r="M131" s="23">
        <v>14585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1.81</v>
      </c>
      <c r="H132" s="30">
        <v>1.83</v>
      </c>
      <c r="I132" s="30">
        <v>1.83</v>
      </c>
      <c r="J132" s="30">
        <v>1.8</v>
      </c>
      <c r="K132" s="30">
        <v>1.81</v>
      </c>
      <c r="L132" s="30">
        <v>1.7</v>
      </c>
      <c r="M132" s="31">
        <v>1.72</v>
      </c>
    </row>
    <row r="133" spans="1:13" x14ac:dyDescent="0.15">
      <c r="A133" s="5"/>
      <c r="B133" s="24" t="s">
        <v>1</v>
      </c>
      <c r="C133" s="32">
        <v>29240</v>
      </c>
      <c r="D133" s="26" t="s">
        <v>15</v>
      </c>
      <c r="E133" s="32">
        <v>32770</v>
      </c>
      <c r="F133" s="28" t="s">
        <v>3</v>
      </c>
      <c r="G133" s="29">
        <v>99.4</v>
      </c>
      <c r="H133" s="30">
        <v>99.4</v>
      </c>
      <c r="I133" s="30">
        <v>99.3</v>
      </c>
      <c r="J133" s="30">
        <v>99.5</v>
      </c>
      <c r="K133" s="30">
        <v>99.5</v>
      </c>
      <c r="L133" s="30">
        <v>99.4</v>
      </c>
      <c r="M133" s="31">
        <v>99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2583</v>
      </c>
      <c r="H134" s="70">
        <v>2676</v>
      </c>
      <c r="I134" s="70">
        <v>2892</v>
      </c>
      <c r="J134" s="70">
        <v>2550</v>
      </c>
      <c r="K134" s="70">
        <v>2447</v>
      </c>
      <c r="L134" s="70">
        <v>3612</v>
      </c>
      <c r="M134" s="86">
        <v>4299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1.5950436106880796</v>
      </c>
      <c r="H135" s="81">
        <f t="shared" ref="H135:M135" si="21">H131/H$4</f>
        <v>1.5877862595419847</v>
      </c>
      <c r="I135" s="81">
        <f t="shared" si="21"/>
        <v>1.5364375080613957</v>
      </c>
      <c r="J135" s="81">
        <f t="shared" si="21"/>
        <v>1.5795256599222833</v>
      </c>
      <c r="K135" s="81">
        <f t="shared" si="21"/>
        <v>1.5489819439108721</v>
      </c>
      <c r="L135" s="81">
        <f t="shared" si="21"/>
        <v>1.3884601579325198</v>
      </c>
      <c r="M135" s="82">
        <f t="shared" si="21"/>
        <v>1.3706418569683301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29240</v>
      </c>
      <c r="H136" s="35">
        <v>29440</v>
      </c>
      <c r="I136" s="35">
        <v>30750</v>
      </c>
      <c r="J136" s="35">
        <v>31700</v>
      </c>
      <c r="K136" s="35">
        <v>32570</v>
      </c>
      <c r="L136" s="35">
        <v>32740</v>
      </c>
      <c r="M136" s="36">
        <v>32770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5524</v>
      </c>
      <c r="H137" s="43">
        <v>5348</v>
      </c>
      <c r="I137" s="43">
        <v>5831</v>
      </c>
      <c r="J137" s="43">
        <v>5811</v>
      </c>
      <c r="K137" s="43">
        <v>6129</v>
      </c>
      <c r="L137" s="43">
        <v>9524</v>
      </c>
      <c r="M137" s="44">
        <v>8767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3.38</v>
      </c>
      <c r="H138" s="48">
        <v>3.42</v>
      </c>
      <c r="I138" s="48">
        <v>3.43</v>
      </c>
      <c r="J138" s="48">
        <v>3.31</v>
      </c>
      <c r="K138" s="48">
        <v>3.33</v>
      </c>
      <c r="L138" s="48">
        <v>3.24</v>
      </c>
      <c r="M138" s="49">
        <v>3.37</v>
      </c>
    </row>
    <row r="139" spans="1:13" x14ac:dyDescent="0.15">
      <c r="A139" s="5"/>
      <c r="B139" s="45" t="s">
        <v>1</v>
      </c>
      <c r="C139" s="50">
        <v>25550</v>
      </c>
      <c r="D139" s="4" t="s">
        <v>15</v>
      </c>
      <c r="E139" s="50">
        <v>28380</v>
      </c>
      <c r="F139" s="46" t="s">
        <v>3</v>
      </c>
      <c r="G139" s="47">
        <v>99.9</v>
      </c>
      <c r="H139" s="48">
        <v>100.1</v>
      </c>
      <c r="I139" s="48">
        <v>99.6</v>
      </c>
      <c r="J139" s="48">
        <v>100.6</v>
      </c>
      <c r="K139" s="48">
        <v>100.1</v>
      </c>
      <c r="L139" s="48">
        <v>99.6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1166</v>
      </c>
      <c r="H140" s="71">
        <v>1002</v>
      </c>
      <c r="I140" s="71">
        <v>1620</v>
      </c>
      <c r="J140" s="61">
        <v>458</v>
      </c>
      <c r="K140" s="71">
        <v>1085</v>
      </c>
      <c r="L140" s="71">
        <v>2632</v>
      </c>
      <c r="M140" s="87">
        <v>3310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0.76477917762702474</v>
      </c>
      <c r="H141" s="84">
        <f t="shared" ref="H141:M141" si="22">H137/H$4</f>
        <v>0.75600791631325981</v>
      </c>
      <c r="I141" s="84">
        <f t="shared" si="22"/>
        <v>0.75209596285308911</v>
      </c>
      <c r="J141" s="84">
        <f t="shared" si="22"/>
        <v>0.77864129706552321</v>
      </c>
      <c r="K141" s="84">
        <f t="shared" si="22"/>
        <v>0.78486361890126777</v>
      </c>
      <c r="L141" s="84">
        <f t="shared" si="22"/>
        <v>0.85463029432878679</v>
      </c>
      <c r="M141" s="85">
        <f t="shared" si="22"/>
        <v>0.82388873226200543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25550</v>
      </c>
      <c r="H142" s="53">
        <v>25760</v>
      </c>
      <c r="I142" s="53">
        <v>26900</v>
      </c>
      <c r="J142" s="53">
        <v>27500</v>
      </c>
      <c r="K142" s="53">
        <v>28260</v>
      </c>
      <c r="L142" s="53">
        <v>28300</v>
      </c>
      <c r="M142" s="54">
        <v>28380</v>
      </c>
    </row>
    <row r="143" spans="1:13" x14ac:dyDescent="0.15">
      <c r="A143" s="5"/>
      <c r="B143" s="16" t="s">
        <v>30</v>
      </c>
      <c r="C143" s="17"/>
      <c r="D143" s="18"/>
      <c r="E143" s="19"/>
      <c r="F143" s="20" t="s">
        <v>10</v>
      </c>
      <c r="G143" s="21">
        <v>9138</v>
      </c>
      <c r="H143" s="22">
        <v>8518</v>
      </c>
      <c r="I143" s="22">
        <v>9183</v>
      </c>
      <c r="J143" s="22">
        <v>9049</v>
      </c>
      <c r="K143" s="22">
        <v>9537</v>
      </c>
      <c r="L143" s="22">
        <v>13588</v>
      </c>
      <c r="M143" s="23">
        <v>12729</v>
      </c>
    </row>
    <row r="144" spans="1:13" x14ac:dyDescent="0.15">
      <c r="A144" s="5"/>
      <c r="B144" s="24" t="s">
        <v>0</v>
      </c>
      <c r="C144" s="25">
        <v>45264</v>
      </c>
      <c r="D144" s="26"/>
      <c r="E144" s="27"/>
      <c r="F144" s="28" t="s">
        <v>2</v>
      </c>
      <c r="G144" s="29">
        <v>3.25</v>
      </c>
      <c r="H144" s="30">
        <v>3.32</v>
      </c>
      <c r="I144" s="30">
        <v>3.28</v>
      </c>
      <c r="J144" s="30">
        <v>3.26</v>
      </c>
      <c r="K144" s="30">
        <v>3.22</v>
      </c>
      <c r="L144" s="30">
        <v>2.99</v>
      </c>
      <c r="M144" s="31">
        <v>3.12</v>
      </c>
    </row>
    <row r="145" spans="1:13" x14ac:dyDescent="0.15">
      <c r="A145" s="5"/>
      <c r="B145" s="24" t="s">
        <v>1</v>
      </c>
      <c r="C145" s="32">
        <v>16160</v>
      </c>
      <c r="D145" s="26" t="s">
        <v>15</v>
      </c>
      <c r="E145" s="32">
        <v>18230</v>
      </c>
      <c r="F145" s="28" t="s">
        <v>3</v>
      </c>
      <c r="G145" s="29">
        <v>100.3</v>
      </c>
      <c r="H145" s="30">
        <v>100.3</v>
      </c>
      <c r="I145" s="30">
        <v>100.2</v>
      </c>
      <c r="J145" s="30">
        <v>100.4</v>
      </c>
      <c r="K145" s="30">
        <v>100.5</v>
      </c>
      <c r="L145" s="30">
        <v>100.2</v>
      </c>
      <c r="M145" s="31">
        <v>99.5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1161</v>
      </c>
      <c r="H146" s="70">
        <v>1032</v>
      </c>
      <c r="I146" s="70">
        <v>1438</v>
      </c>
      <c r="J146" s="58">
        <v>947</v>
      </c>
      <c r="K146" s="58">
        <v>927</v>
      </c>
      <c r="L146" s="70">
        <v>1845</v>
      </c>
      <c r="M146" s="86">
        <v>3659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1.2651252941990863</v>
      </c>
      <c r="H147" s="81">
        <f t="shared" ref="H147:M147" si="23">H143/H$4</f>
        <v>1.2041277919140514</v>
      </c>
      <c r="I147" s="81">
        <f t="shared" si="23"/>
        <v>1.1844447310718431</v>
      </c>
      <c r="J147" s="81">
        <f t="shared" si="23"/>
        <v>1.2125150743668767</v>
      </c>
      <c r="K147" s="81">
        <f t="shared" si="23"/>
        <v>1.2212831348444102</v>
      </c>
      <c r="L147" s="81">
        <f t="shared" si="23"/>
        <v>1.219310839913855</v>
      </c>
      <c r="M147" s="82">
        <f t="shared" si="23"/>
        <v>1.1962221595714688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16160</v>
      </c>
      <c r="H148" s="35">
        <v>16390</v>
      </c>
      <c r="I148" s="35">
        <v>17180</v>
      </c>
      <c r="J148" s="35">
        <v>17650</v>
      </c>
      <c r="K148" s="35">
        <v>18120</v>
      </c>
      <c r="L148" s="35">
        <v>18170</v>
      </c>
      <c r="M148" s="36">
        <v>18230</v>
      </c>
    </row>
    <row r="149" spans="1:13" x14ac:dyDescent="0.15">
      <c r="A149" s="5"/>
      <c r="B149" s="37" t="s">
        <v>18</v>
      </c>
      <c r="C149" s="38"/>
      <c r="D149" s="39"/>
      <c r="E149" s="40"/>
      <c r="F149" s="41" t="s">
        <v>10</v>
      </c>
      <c r="G149" s="42">
        <v>6897</v>
      </c>
      <c r="H149" s="43">
        <v>6920</v>
      </c>
      <c r="I149" s="43">
        <v>6856</v>
      </c>
      <c r="J149" s="43">
        <v>6793</v>
      </c>
      <c r="K149" s="43">
        <v>6920</v>
      </c>
      <c r="L149" s="43">
        <v>9876</v>
      </c>
      <c r="M149" s="44">
        <v>9358</v>
      </c>
    </row>
    <row r="150" spans="1:13" x14ac:dyDescent="0.15">
      <c r="A150" s="5"/>
      <c r="B150" s="45" t="s">
        <v>0</v>
      </c>
      <c r="C150" s="3">
        <v>44179</v>
      </c>
      <c r="F150" s="46" t="s">
        <v>2</v>
      </c>
      <c r="G150" s="47">
        <v>2.02</v>
      </c>
      <c r="H150" s="48">
        <v>2</v>
      </c>
      <c r="I150" s="48">
        <v>2.0499999999999998</v>
      </c>
      <c r="J150" s="48">
        <v>2.0299999999999998</v>
      </c>
      <c r="K150" s="48">
        <v>2.0299999999999998</v>
      </c>
      <c r="L150" s="48">
        <v>1.88</v>
      </c>
      <c r="M150" s="49">
        <v>1.9</v>
      </c>
    </row>
    <row r="151" spans="1:13" x14ac:dyDescent="0.15">
      <c r="A151" s="5"/>
      <c r="B151" s="45" t="s">
        <v>1</v>
      </c>
      <c r="C151" s="50">
        <v>11980</v>
      </c>
      <c r="D151" s="4" t="s">
        <v>15</v>
      </c>
      <c r="E151" s="50">
        <v>12040</v>
      </c>
      <c r="F151" s="46" t="s">
        <v>3</v>
      </c>
      <c r="G151" s="47">
        <v>99.2</v>
      </c>
      <c r="H151" s="48">
        <v>99.3</v>
      </c>
      <c r="I151" s="48">
        <v>99.1</v>
      </c>
      <c r="J151" s="48">
        <v>99.3</v>
      </c>
      <c r="K151" s="48">
        <v>99.2</v>
      </c>
      <c r="L151" s="48">
        <v>99.3</v>
      </c>
      <c r="M151" s="49">
        <v>99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1989</v>
      </c>
      <c r="H152" s="71">
        <v>1838</v>
      </c>
      <c r="I152" s="71">
        <v>2150</v>
      </c>
      <c r="J152" s="71">
        <v>1871</v>
      </c>
      <c r="K152" s="71">
        <v>2072</v>
      </c>
      <c r="L152" s="71">
        <v>2649</v>
      </c>
      <c r="M152" s="87">
        <v>2997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0.95486639900318426</v>
      </c>
      <c r="H153" s="84">
        <f t="shared" ref="H153:M153" si="24">H149/H$4</f>
        <v>0.97823013853548202</v>
      </c>
      <c r="I153" s="84">
        <f t="shared" si="24"/>
        <v>0.88430285050948021</v>
      </c>
      <c r="J153" s="84">
        <f t="shared" si="24"/>
        <v>0.91022377060163473</v>
      </c>
      <c r="K153" s="84">
        <f t="shared" si="24"/>
        <v>0.88615699833525419</v>
      </c>
      <c r="L153" s="84">
        <f t="shared" si="24"/>
        <v>0.88621679827709976</v>
      </c>
      <c r="M153" s="85">
        <f t="shared" si="24"/>
        <v>0.87942862512921716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11980</v>
      </c>
      <c r="H154" s="53">
        <v>11520</v>
      </c>
      <c r="I154" s="53">
        <v>11430</v>
      </c>
      <c r="J154" s="53">
        <v>11430</v>
      </c>
      <c r="K154" s="53">
        <v>11940</v>
      </c>
      <c r="L154" s="53">
        <v>12040</v>
      </c>
      <c r="M154" s="54">
        <v>12040</v>
      </c>
    </row>
    <row r="155" spans="1:13" x14ac:dyDescent="0.15">
      <c r="A155" s="5"/>
      <c r="B155" s="16" t="s">
        <v>62</v>
      </c>
      <c r="C155" s="17"/>
      <c r="D155" s="18"/>
      <c r="E155" s="19"/>
      <c r="F155" s="20" t="s">
        <v>10</v>
      </c>
      <c r="G155" s="21">
        <v>11788</v>
      </c>
      <c r="H155" s="22">
        <v>11553</v>
      </c>
      <c r="I155" s="22">
        <v>12756</v>
      </c>
      <c r="J155" s="22">
        <v>12408</v>
      </c>
      <c r="K155" s="22">
        <v>13339</v>
      </c>
      <c r="L155" s="22">
        <v>17524</v>
      </c>
      <c r="M155" s="23">
        <v>16749</v>
      </c>
    </row>
    <row r="156" spans="1:13" x14ac:dyDescent="0.15">
      <c r="A156" s="5"/>
      <c r="B156" s="24" t="s">
        <v>0</v>
      </c>
      <c r="C156" s="25">
        <v>45691</v>
      </c>
      <c r="D156" s="26"/>
      <c r="E156" s="27"/>
      <c r="F156" s="28" t="s">
        <v>2</v>
      </c>
      <c r="G156" s="29">
        <v>3.98</v>
      </c>
      <c r="H156" s="30">
        <v>4</v>
      </c>
      <c r="I156" s="30">
        <v>3.96</v>
      </c>
      <c r="J156" s="30">
        <v>3.92</v>
      </c>
      <c r="K156" s="30">
        <v>3.86</v>
      </c>
      <c r="L156" s="30">
        <v>3.69</v>
      </c>
      <c r="M156" s="31">
        <v>3.8</v>
      </c>
    </row>
    <row r="157" spans="1:13" x14ac:dyDescent="0.15">
      <c r="A157" s="5"/>
      <c r="B157" s="24" t="s">
        <v>1</v>
      </c>
      <c r="C157" s="32">
        <v>13220</v>
      </c>
      <c r="D157" s="26" t="s">
        <v>15</v>
      </c>
      <c r="E157" s="32">
        <v>14960</v>
      </c>
      <c r="F157" s="28" t="s">
        <v>3</v>
      </c>
      <c r="G157" s="29">
        <v>99.2</v>
      </c>
      <c r="H157" s="30">
        <v>99</v>
      </c>
      <c r="I157" s="30">
        <v>99.5</v>
      </c>
      <c r="J157" s="30">
        <v>99.6</v>
      </c>
      <c r="K157" s="30">
        <v>99.5</v>
      </c>
      <c r="L157" s="30">
        <v>99.3</v>
      </c>
      <c r="M157" s="31">
        <v>98.8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4763</v>
      </c>
      <c r="H158" s="70">
        <v>5021</v>
      </c>
      <c r="I158" s="70">
        <v>4477</v>
      </c>
      <c r="J158" s="70">
        <v>3845</v>
      </c>
      <c r="K158" s="70">
        <v>4463</v>
      </c>
      <c r="L158" s="70">
        <v>6427</v>
      </c>
      <c r="M158" s="86">
        <v>7953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1.6320088605842449</v>
      </c>
      <c r="H159" s="81">
        <f t="shared" ref="H159:M159" si="25">H155/H$4</f>
        <v>1.6331636980491941</v>
      </c>
      <c r="I159" s="81">
        <f t="shared" si="25"/>
        <v>1.6452985940926093</v>
      </c>
      <c r="J159" s="81">
        <f t="shared" si="25"/>
        <v>1.6626021707088303</v>
      </c>
      <c r="K159" s="81">
        <f t="shared" si="25"/>
        <v>1.7081572544499937</v>
      </c>
      <c r="L159" s="81">
        <f t="shared" si="25"/>
        <v>1.5725053840631731</v>
      </c>
      <c r="M159" s="82">
        <f t="shared" si="25"/>
        <v>1.5740062024245842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13220</v>
      </c>
      <c r="H160" s="35">
        <v>13600</v>
      </c>
      <c r="I160" s="35">
        <v>14190</v>
      </c>
      <c r="J160" s="35">
        <v>14570</v>
      </c>
      <c r="K160" s="35">
        <v>14890</v>
      </c>
      <c r="L160" s="35">
        <v>14940</v>
      </c>
      <c r="M160" s="36">
        <v>14960</v>
      </c>
    </row>
    <row r="161" spans="1:13" x14ac:dyDescent="0.15">
      <c r="A161" s="5"/>
      <c r="B161" s="37" t="s">
        <v>32</v>
      </c>
      <c r="C161" s="38"/>
      <c r="D161" s="39"/>
      <c r="E161" s="40"/>
      <c r="F161" s="41" t="s">
        <v>10</v>
      </c>
      <c r="G161" s="42">
        <v>8106</v>
      </c>
      <c r="H161" s="43">
        <v>8013</v>
      </c>
      <c r="I161" s="43">
        <v>8547</v>
      </c>
      <c r="J161" s="43">
        <v>7825</v>
      </c>
      <c r="K161" s="43">
        <v>8336</v>
      </c>
      <c r="L161" s="43">
        <v>12007</v>
      </c>
      <c r="M161" s="44">
        <v>12566</v>
      </c>
    </row>
    <row r="162" spans="1:13" x14ac:dyDescent="0.15">
      <c r="A162" s="5"/>
      <c r="B162" s="45" t="s">
        <v>0</v>
      </c>
      <c r="C162" s="3">
        <v>45474</v>
      </c>
      <c r="F162" s="46" t="s">
        <v>2</v>
      </c>
      <c r="G162" s="47">
        <v>3.98</v>
      </c>
      <c r="H162" s="48">
        <v>3.9</v>
      </c>
      <c r="I162" s="48">
        <v>3.89</v>
      </c>
      <c r="J162" s="48">
        <v>3.95</v>
      </c>
      <c r="K162" s="48">
        <v>3.89</v>
      </c>
      <c r="L162" s="48">
        <v>3.76</v>
      </c>
      <c r="M162" s="49">
        <v>3.74</v>
      </c>
    </row>
    <row r="163" spans="1:13" x14ac:dyDescent="0.15">
      <c r="A163" s="5"/>
      <c r="B163" s="45" t="s">
        <v>1</v>
      </c>
      <c r="C163" s="50">
        <v>7980</v>
      </c>
      <c r="D163" s="4" t="s">
        <v>15</v>
      </c>
      <c r="E163" s="50">
        <v>9330</v>
      </c>
      <c r="F163" s="46" t="s">
        <v>3</v>
      </c>
      <c r="G163" s="47">
        <v>98</v>
      </c>
      <c r="H163" s="48">
        <v>98.6</v>
      </c>
      <c r="I163" s="48">
        <v>98.7</v>
      </c>
      <c r="J163" s="48">
        <v>98.5</v>
      </c>
      <c r="K163" s="48">
        <v>98.4</v>
      </c>
      <c r="L163" s="48">
        <v>98.2</v>
      </c>
      <c r="M163" s="49">
        <v>97.9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5056</v>
      </c>
      <c r="H164" s="71">
        <v>3986</v>
      </c>
      <c r="I164" s="71">
        <v>4097</v>
      </c>
      <c r="J164" s="71">
        <v>4105</v>
      </c>
      <c r="K164" s="71">
        <v>4526</v>
      </c>
      <c r="L164" s="71">
        <v>7020</v>
      </c>
      <c r="M164" s="87">
        <v>7932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1.1222483732521114</v>
      </c>
      <c r="H165" s="84">
        <f t="shared" ref="H165:M165" si="26">H161/H$4</f>
        <v>1.1327396098388465</v>
      </c>
      <c r="I165" s="84">
        <f t="shared" si="26"/>
        <v>1.1024119695601702</v>
      </c>
      <c r="J165" s="84">
        <f t="shared" si="26"/>
        <v>1.0485059627495645</v>
      </c>
      <c r="K165" s="84">
        <f t="shared" si="26"/>
        <v>1.0674862338327571</v>
      </c>
      <c r="L165" s="84">
        <f t="shared" si="26"/>
        <v>1.077440775305097</v>
      </c>
      <c r="M165" s="85">
        <f t="shared" si="26"/>
        <v>1.1809040503712056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7980</v>
      </c>
      <c r="H166" s="53">
        <v>8120</v>
      </c>
      <c r="I166" s="53">
        <v>8810</v>
      </c>
      <c r="J166" s="53">
        <v>9030</v>
      </c>
      <c r="K166" s="53">
        <v>9310</v>
      </c>
      <c r="L166" s="53">
        <v>9300</v>
      </c>
      <c r="M166" s="54">
        <v>9330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9387</v>
      </c>
      <c r="H167" s="22">
        <v>8531</v>
      </c>
      <c r="I167" s="22">
        <v>10418</v>
      </c>
      <c r="J167" s="22">
        <v>8806</v>
      </c>
      <c r="K167" s="22">
        <v>10752</v>
      </c>
      <c r="L167" s="22">
        <v>13594</v>
      </c>
      <c r="M167" s="23">
        <v>13353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1.66</v>
      </c>
      <c r="H168" s="30">
        <v>1.71</v>
      </c>
      <c r="I168" s="30">
        <v>1.58</v>
      </c>
      <c r="J168" s="30">
        <v>1.7</v>
      </c>
      <c r="K168" s="30">
        <v>1.59</v>
      </c>
      <c r="L168" s="30">
        <v>1.57</v>
      </c>
      <c r="M168" s="31">
        <v>1.6</v>
      </c>
    </row>
    <row r="169" spans="1:13" x14ac:dyDescent="0.15">
      <c r="A169" s="5"/>
      <c r="B169" s="24" t="s">
        <v>1</v>
      </c>
      <c r="C169" s="32">
        <v>7160</v>
      </c>
      <c r="D169" s="26" t="s">
        <v>15</v>
      </c>
      <c r="E169" s="32">
        <v>8080</v>
      </c>
      <c r="F169" s="28" t="s">
        <v>3</v>
      </c>
      <c r="G169" s="29">
        <v>99.8</v>
      </c>
      <c r="H169" s="30">
        <v>99.6</v>
      </c>
      <c r="I169" s="30">
        <v>100.1</v>
      </c>
      <c r="J169" s="30">
        <v>99.7</v>
      </c>
      <c r="K169" s="30">
        <v>100.3</v>
      </c>
      <c r="L169" s="30">
        <v>99.6</v>
      </c>
      <c r="M169" s="31">
        <v>99.3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1514</v>
      </c>
      <c r="H170" s="70">
        <v>1640</v>
      </c>
      <c r="I170" s="58">
        <v>857</v>
      </c>
      <c r="J170" s="70">
        <v>1474</v>
      </c>
      <c r="K170" s="58">
        <v>422</v>
      </c>
      <c r="L170" s="70">
        <v>2495</v>
      </c>
      <c r="M170" s="86">
        <v>3440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1.2995985047764087</v>
      </c>
      <c r="H171" s="81">
        <f t="shared" ref="H171:M171" si="27">H167/H$4</f>
        <v>1.2059655074922251</v>
      </c>
      <c r="I171" s="81">
        <f t="shared" si="27"/>
        <v>1.3437379079066167</v>
      </c>
      <c r="J171" s="81">
        <f t="shared" si="27"/>
        <v>1.1799544419134396</v>
      </c>
      <c r="K171" s="81">
        <f t="shared" si="27"/>
        <v>1.3768728390318863</v>
      </c>
      <c r="L171" s="81">
        <f t="shared" si="27"/>
        <v>1.2198492462311559</v>
      </c>
      <c r="M171" s="82">
        <f t="shared" si="27"/>
        <v>1.2548632647307585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7160</v>
      </c>
      <c r="H172" s="35">
        <v>7460</v>
      </c>
      <c r="I172" s="35">
        <v>7800</v>
      </c>
      <c r="J172" s="35">
        <v>7780</v>
      </c>
      <c r="K172" s="35">
        <v>8060</v>
      </c>
      <c r="L172" s="35">
        <v>8070</v>
      </c>
      <c r="M172" s="36">
        <v>8080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678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45992</v>
      </c>
      <c r="H3" s="11">
        <v>45993</v>
      </c>
      <c r="I3" s="11">
        <v>45994</v>
      </c>
      <c r="J3" s="11">
        <v>45995</v>
      </c>
      <c r="K3" s="11">
        <v>45996</v>
      </c>
      <c r="L3" s="11">
        <v>45997</v>
      </c>
      <c r="M3" s="12">
        <v>45998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7221</v>
      </c>
      <c r="H4" s="14">
        <v>6611</v>
      </c>
      <c r="I4" s="14">
        <v>7387</v>
      </c>
      <c r="J4" s="14">
        <v>6274</v>
      </c>
      <c r="K4" s="14">
        <v>7453</v>
      </c>
      <c r="L4" s="14">
        <v>10522</v>
      </c>
      <c r="M4" s="15">
        <v>10633</v>
      </c>
    </row>
    <row r="5" spans="1:13" x14ac:dyDescent="0.15">
      <c r="A5" s="5"/>
      <c r="B5" s="90" t="s">
        <v>134</v>
      </c>
      <c r="C5" s="91"/>
      <c r="D5" s="92"/>
      <c r="E5" s="93"/>
      <c r="F5" s="94" t="s">
        <v>10</v>
      </c>
      <c r="G5" s="95"/>
      <c r="H5" s="96">
        <v>15441</v>
      </c>
      <c r="I5" s="96">
        <v>14457</v>
      </c>
      <c r="J5" s="96">
        <v>12729</v>
      </c>
      <c r="K5" s="96">
        <v>12665</v>
      </c>
      <c r="L5" s="96">
        <v>15674</v>
      </c>
      <c r="M5" s="97">
        <v>15901</v>
      </c>
    </row>
    <row r="6" spans="1:13" x14ac:dyDescent="0.15">
      <c r="A6" s="5"/>
      <c r="B6" s="98" t="s">
        <v>0</v>
      </c>
      <c r="C6" s="99" t="s">
        <v>135</v>
      </c>
      <c r="D6" s="100"/>
      <c r="E6" s="117" t="s">
        <v>51</v>
      </c>
      <c r="F6" s="101" t="s">
        <v>2</v>
      </c>
      <c r="G6" s="102"/>
      <c r="H6" s="103">
        <v>3.52</v>
      </c>
      <c r="I6" s="103">
        <v>3.77</v>
      </c>
      <c r="J6" s="103">
        <v>3.76</v>
      </c>
      <c r="K6" s="103">
        <v>3.92</v>
      </c>
      <c r="L6" s="103">
        <v>3.63</v>
      </c>
      <c r="M6" s="104">
        <v>3.32</v>
      </c>
    </row>
    <row r="7" spans="1:13" x14ac:dyDescent="0.15">
      <c r="A7" s="5"/>
      <c r="B7" s="98" t="s">
        <v>1</v>
      </c>
      <c r="C7" s="105">
        <v>370</v>
      </c>
      <c r="D7" s="100" t="s">
        <v>15</v>
      </c>
      <c r="E7" s="105">
        <v>530</v>
      </c>
      <c r="F7" s="101" t="s">
        <v>3</v>
      </c>
      <c r="G7" s="102"/>
      <c r="H7" s="103">
        <v>99.9</v>
      </c>
      <c r="I7" s="103">
        <v>97.8</v>
      </c>
      <c r="J7" s="103">
        <v>99</v>
      </c>
      <c r="K7" s="103">
        <v>97.5</v>
      </c>
      <c r="L7" s="103">
        <v>97.3</v>
      </c>
      <c r="M7" s="104">
        <v>98.8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4033</v>
      </c>
      <c r="I8" s="108">
        <v>9718</v>
      </c>
      <c r="J8" s="108">
        <v>5546</v>
      </c>
      <c r="K8" s="108">
        <v>9247</v>
      </c>
      <c r="L8" s="108">
        <v>12112</v>
      </c>
      <c r="M8" s="129">
        <v>7411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2.3356527000453791</v>
      </c>
      <c r="I9" s="111">
        <f t="shared" si="0"/>
        <v>1.9570867740625424</v>
      </c>
      <c r="J9" s="111">
        <f t="shared" si="0"/>
        <v>2.0288492189990435</v>
      </c>
      <c r="K9" s="111">
        <f t="shared" si="0"/>
        <v>1.6993157117939084</v>
      </c>
      <c r="L9" s="111">
        <f t="shared" si="0"/>
        <v>1.4896407527086106</v>
      </c>
      <c r="M9" s="112">
        <f t="shared" si="0"/>
        <v>1.4954387284867865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370</v>
      </c>
      <c r="I10" s="115">
        <v>410</v>
      </c>
      <c r="J10" s="115">
        <v>460</v>
      </c>
      <c r="K10" s="115">
        <v>500</v>
      </c>
      <c r="L10" s="115">
        <v>520</v>
      </c>
      <c r="M10" s="116">
        <v>530</v>
      </c>
    </row>
    <row r="11" spans="1:13" x14ac:dyDescent="0.15">
      <c r="A11" s="5"/>
      <c r="B11" s="16" t="s">
        <v>132</v>
      </c>
      <c r="C11" s="17"/>
      <c r="D11" s="18"/>
      <c r="E11" s="19"/>
      <c r="F11" s="20" t="s">
        <v>10</v>
      </c>
      <c r="G11" s="21">
        <v>12949</v>
      </c>
      <c r="H11" s="22">
        <v>12075</v>
      </c>
      <c r="I11" s="22">
        <v>12263</v>
      </c>
      <c r="J11" s="22">
        <v>10942</v>
      </c>
      <c r="K11" s="22">
        <v>11733</v>
      </c>
      <c r="L11" s="22">
        <v>15081</v>
      </c>
      <c r="M11" s="23">
        <v>14160</v>
      </c>
    </row>
    <row r="12" spans="1:13" x14ac:dyDescent="0.15">
      <c r="A12" s="5"/>
      <c r="B12" s="24" t="s">
        <v>0</v>
      </c>
      <c r="C12" s="25">
        <v>45978</v>
      </c>
      <c r="D12" s="26"/>
      <c r="E12" s="27"/>
      <c r="F12" s="28" t="s">
        <v>2</v>
      </c>
      <c r="G12" s="29">
        <v>3.37</v>
      </c>
      <c r="H12" s="30">
        <v>3.45</v>
      </c>
      <c r="I12" s="30">
        <v>3.33</v>
      </c>
      <c r="J12" s="30">
        <v>3.46</v>
      </c>
      <c r="K12" s="30">
        <v>3.4</v>
      </c>
      <c r="L12" s="30">
        <v>3.17</v>
      </c>
      <c r="M12" s="31">
        <v>3.18</v>
      </c>
    </row>
    <row r="13" spans="1:13" x14ac:dyDescent="0.15">
      <c r="A13" s="5"/>
      <c r="B13" s="24" t="s">
        <v>1</v>
      </c>
      <c r="C13" s="32">
        <v>2710</v>
      </c>
      <c r="D13" s="26" t="s">
        <v>15</v>
      </c>
      <c r="E13" s="32">
        <v>2720</v>
      </c>
      <c r="F13" s="28" t="s">
        <v>3</v>
      </c>
      <c r="G13" s="29">
        <v>97.6</v>
      </c>
      <c r="H13" s="30">
        <v>98.5</v>
      </c>
      <c r="I13" s="30">
        <v>98.2</v>
      </c>
      <c r="J13" s="30">
        <v>98.1</v>
      </c>
      <c r="K13" s="30">
        <v>98.5</v>
      </c>
      <c r="L13" s="30">
        <v>97.8</v>
      </c>
      <c r="M13" s="31">
        <v>98.4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8935</v>
      </c>
      <c r="H14" s="70">
        <v>6054</v>
      </c>
      <c r="I14" s="70">
        <v>6801</v>
      </c>
      <c r="J14" s="70">
        <v>6487</v>
      </c>
      <c r="K14" s="70">
        <v>5792</v>
      </c>
      <c r="L14" s="70">
        <v>9359</v>
      </c>
      <c r="M14" s="86">
        <v>7370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1.7932419332502423</v>
      </c>
      <c r="H15" s="75">
        <f t="shared" ref="H15:M15" si="1">H11/H$4</f>
        <v>1.8265012857358947</v>
      </c>
      <c r="I15" s="75">
        <f t="shared" si="1"/>
        <v>1.6600785163124407</v>
      </c>
      <c r="J15" s="75">
        <f t="shared" si="1"/>
        <v>1.7440229518648389</v>
      </c>
      <c r="K15" s="75">
        <f t="shared" si="1"/>
        <v>1.5742653964846371</v>
      </c>
      <c r="L15" s="75">
        <f t="shared" si="1"/>
        <v>1.4332826458848127</v>
      </c>
      <c r="M15" s="76">
        <f t="shared" si="1"/>
        <v>1.3317031881877175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2710</v>
      </c>
      <c r="H16" s="35">
        <v>2700</v>
      </c>
      <c r="I16" s="35">
        <v>2700</v>
      </c>
      <c r="J16" s="35">
        <v>2680</v>
      </c>
      <c r="K16" s="35">
        <v>2710</v>
      </c>
      <c r="L16" s="35">
        <v>2720</v>
      </c>
      <c r="M16" s="36">
        <v>2720</v>
      </c>
    </row>
    <row r="17" spans="1:13" x14ac:dyDescent="0.15">
      <c r="A17" s="5"/>
      <c r="B17" s="37" t="s">
        <v>128</v>
      </c>
      <c r="C17" s="38"/>
      <c r="D17" s="39"/>
      <c r="E17" s="40"/>
      <c r="F17" s="41" t="s">
        <v>10</v>
      </c>
      <c r="G17" s="42">
        <v>12586</v>
      </c>
      <c r="H17" s="43">
        <v>11407</v>
      </c>
      <c r="I17" s="43">
        <v>12582</v>
      </c>
      <c r="J17" s="43">
        <v>10510</v>
      </c>
      <c r="K17" s="43">
        <v>12194</v>
      </c>
      <c r="L17" s="43">
        <v>16797</v>
      </c>
      <c r="M17" s="44">
        <v>16365</v>
      </c>
    </row>
    <row r="18" spans="1:13" x14ac:dyDescent="0.15">
      <c r="A18" s="5"/>
      <c r="B18" s="45" t="s">
        <v>0</v>
      </c>
      <c r="C18" s="3">
        <v>45964</v>
      </c>
      <c r="F18" s="46" t="s">
        <v>2</v>
      </c>
      <c r="G18" s="47">
        <v>4.1100000000000003</v>
      </c>
      <c r="H18" s="48">
        <v>4.25</v>
      </c>
      <c r="I18" s="48">
        <v>4.08</v>
      </c>
      <c r="J18" s="48">
        <v>4.2699999999999996</v>
      </c>
      <c r="K18" s="48">
        <v>4.13</v>
      </c>
      <c r="L18" s="48">
        <v>3.78</v>
      </c>
      <c r="M18" s="49">
        <v>3.78</v>
      </c>
    </row>
    <row r="19" spans="1:13" x14ac:dyDescent="0.15">
      <c r="A19" s="5"/>
      <c r="B19" s="45" t="s">
        <v>1</v>
      </c>
      <c r="C19" s="50">
        <v>17320</v>
      </c>
      <c r="D19" s="4" t="s">
        <v>15</v>
      </c>
      <c r="E19" s="50">
        <v>17490</v>
      </c>
      <c r="F19" s="46" t="s">
        <v>3</v>
      </c>
      <c r="G19" s="47">
        <v>99</v>
      </c>
      <c r="H19" s="48">
        <v>98.7</v>
      </c>
      <c r="I19" s="48">
        <v>99.1</v>
      </c>
      <c r="J19" s="48">
        <v>99</v>
      </c>
      <c r="K19" s="48">
        <v>99.4</v>
      </c>
      <c r="L19" s="48">
        <v>99.6</v>
      </c>
      <c r="M19" s="49">
        <v>98.9</v>
      </c>
    </row>
    <row r="20" spans="1:13" x14ac:dyDescent="0.15">
      <c r="A20" s="5"/>
      <c r="B20" s="45"/>
      <c r="C20" s="50"/>
      <c r="E20" s="50"/>
      <c r="F20" s="55" t="s">
        <v>20</v>
      </c>
      <c r="G20" s="89">
        <v>5548</v>
      </c>
      <c r="H20" s="71">
        <v>5869</v>
      </c>
      <c r="I20" s="71">
        <v>5332</v>
      </c>
      <c r="J20" s="71">
        <v>4859</v>
      </c>
      <c r="K20" s="71">
        <v>4559</v>
      </c>
      <c r="L20" s="71">
        <v>5364</v>
      </c>
      <c r="M20" s="87">
        <v>7345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1.7429718875502007</v>
      </c>
      <c r="H21" s="78">
        <f t="shared" ref="H21:M21" si="2">H17/H$4</f>
        <v>1.7254575707154742</v>
      </c>
      <c r="I21" s="78">
        <f t="shared" si="2"/>
        <v>1.7032624881548666</v>
      </c>
      <c r="J21" s="78">
        <f t="shared" si="2"/>
        <v>1.6751673573477845</v>
      </c>
      <c r="K21" s="78">
        <f t="shared" si="2"/>
        <v>1.6361196833489871</v>
      </c>
      <c r="L21" s="78">
        <f t="shared" si="2"/>
        <v>1.596369511499715</v>
      </c>
      <c r="M21" s="79">
        <f t="shared" si="2"/>
        <v>1.5390764600771185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17320</v>
      </c>
      <c r="H22" s="53">
        <v>17320</v>
      </c>
      <c r="I22" s="53">
        <v>17350</v>
      </c>
      <c r="J22" s="53">
        <v>17240</v>
      </c>
      <c r="K22" s="53">
        <v>17400</v>
      </c>
      <c r="L22" s="53">
        <v>17450</v>
      </c>
      <c r="M22" s="54">
        <v>17490</v>
      </c>
    </row>
    <row r="23" spans="1:13" x14ac:dyDescent="0.15">
      <c r="A23" s="5"/>
      <c r="B23" s="16" t="s">
        <v>129</v>
      </c>
      <c r="C23" s="17"/>
      <c r="D23" s="18"/>
      <c r="E23" s="19"/>
      <c r="F23" s="20" t="s">
        <v>10</v>
      </c>
      <c r="G23" s="21">
        <v>12837</v>
      </c>
      <c r="H23" s="22">
        <v>11613</v>
      </c>
      <c r="I23" s="22">
        <v>12815</v>
      </c>
      <c r="J23" s="22">
        <v>10790</v>
      </c>
      <c r="K23" s="22">
        <v>12693</v>
      </c>
      <c r="L23" s="22">
        <v>17158</v>
      </c>
      <c r="M23" s="23">
        <v>17034</v>
      </c>
    </row>
    <row r="24" spans="1:13" x14ac:dyDescent="0.15">
      <c r="A24" s="5"/>
      <c r="B24" s="24" t="s">
        <v>0</v>
      </c>
      <c r="C24" s="25">
        <v>45964</v>
      </c>
      <c r="D24" s="26"/>
      <c r="E24" s="27"/>
      <c r="F24" s="28" t="s">
        <v>2</v>
      </c>
      <c r="G24" s="29">
        <v>3.42</v>
      </c>
      <c r="H24" s="30">
        <v>3.53</v>
      </c>
      <c r="I24" s="30">
        <v>3.37</v>
      </c>
      <c r="J24" s="30">
        <v>3.53</v>
      </c>
      <c r="K24" s="30">
        <v>3.44</v>
      </c>
      <c r="L24" s="30">
        <v>3.19</v>
      </c>
      <c r="M24" s="31">
        <v>3.14</v>
      </c>
    </row>
    <row r="25" spans="1:13" x14ac:dyDescent="0.15">
      <c r="A25" s="5"/>
      <c r="B25" s="24" t="s">
        <v>1</v>
      </c>
      <c r="C25" s="32">
        <v>2680</v>
      </c>
      <c r="D25" s="26" t="s">
        <v>15</v>
      </c>
      <c r="E25" s="32">
        <v>2700</v>
      </c>
      <c r="F25" s="28" t="s">
        <v>3</v>
      </c>
      <c r="G25" s="29">
        <v>98.3</v>
      </c>
      <c r="H25" s="30">
        <v>98.5</v>
      </c>
      <c r="I25" s="30">
        <v>98.8</v>
      </c>
      <c r="J25" s="30">
        <v>98.4</v>
      </c>
      <c r="K25" s="30">
        <v>98.7</v>
      </c>
      <c r="L25" s="30">
        <v>97.9</v>
      </c>
      <c r="M25" s="31">
        <v>98.2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7065</v>
      </c>
      <c r="H26" s="70">
        <v>5976</v>
      </c>
      <c r="I26" s="70">
        <v>5615</v>
      </c>
      <c r="J26" s="70">
        <v>5635</v>
      </c>
      <c r="K26" s="70">
        <v>5949</v>
      </c>
      <c r="L26" s="70">
        <v>10786</v>
      </c>
      <c r="M26" s="86">
        <v>9458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1.777731616119651</v>
      </c>
      <c r="H27" s="81">
        <f t="shared" ref="H27:M27" si="3">H23/H$4</f>
        <v>1.7566177582816518</v>
      </c>
      <c r="I27" s="81">
        <f t="shared" si="3"/>
        <v>1.7348043860836604</v>
      </c>
      <c r="J27" s="81">
        <f t="shared" si="3"/>
        <v>1.7197959834236531</v>
      </c>
      <c r="K27" s="81">
        <f t="shared" si="3"/>
        <v>1.703072588219509</v>
      </c>
      <c r="L27" s="81">
        <f t="shared" si="3"/>
        <v>1.630678578217069</v>
      </c>
      <c r="M27" s="82">
        <f t="shared" si="3"/>
        <v>1.6019937929088686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2680</v>
      </c>
      <c r="H28" s="35">
        <v>2670</v>
      </c>
      <c r="I28" s="35">
        <v>2670</v>
      </c>
      <c r="J28" s="35">
        <v>2780</v>
      </c>
      <c r="K28" s="35">
        <v>2690</v>
      </c>
      <c r="L28" s="35">
        <v>2690</v>
      </c>
      <c r="M28" s="36">
        <v>2700</v>
      </c>
    </row>
    <row r="29" spans="1:13" x14ac:dyDescent="0.15">
      <c r="A29" s="5"/>
      <c r="B29" s="37" t="s">
        <v>130</v>
      </c>
      <c r="C29" s="38"/>
      <c r="D29" s="39"/>
      <c r="E29" s="40"/>
      <c r="F29" s="41" t="s">
        <v>10</v>
      </c>
      <c r="G29" s="42">
        <v>6188</v>
      </c>
      <c r="H29" s="43">
        <v>5898</v>
      </c>
      <c r="I29" s="43">
        <v>6531</v>
      </c>
      <c r="J29" s="43">
        <v>5185</v>
      </c>
      <c r="K29" s="43">
        <v>5761</v>
      </c>
      <c r="L29" s="43">
        <v>9093</v>
      </c>
      <c r="M29" s="44">
        <v>9215</v>
      </c>
    </row>
    <row r="30" spans="1:13" x14ac:dyDescent="0.15">
      <c r="A30" s="5"/>
      <c r="B30" s="45" t="s">
        <v>0</v>
      </c>
      <c r="C30" s="3">
        <v>45964</v>
      </c>
      <c r="F30" s="46" t="s">
        <v>2</v>
      </c>
      <c r="G30" s="47">
        <v>3.78</v>
      </c>
      <c r="H30" s="48">
        <v>3.71</v>
      </c>
      <c r="I30" s="48">
        <v>3.65</v>
      </c>
      <c r="J30" s="48">
        <v>3.85</v>
      </c>
      <c r="K30" s="48">
        <v>3.72</v>
      </c>
      <c r="L30" s="48">
        <v>3.48</v>
      </c>
      <c r="M30" s="49">
        <v>3.4</v>
      </c>
    </row>
    <row r="31" spans="1:13" x14ac:dyDescent="0.15">
      <c r="A31" s="5"/>
      <c r="B31" s="45" t="s">
        <v>1</v>
      </c>
      <c r="C31" s="50">
        <v>2350</v>
      </c>
      <c r="D31" s="4" t="s">
        <v>15</v>
      </c>
      <c r="E31" s="50">
        <v>2390</v>
      </c>
      <c r="F31" s="46" t="s">
        <v>3</v>
      </c>
      <c r="G31" s="47">
        <v>96.9</v>
      </c>
      <c r="H31" s="48">
        <v>97.4</v>
      </c>
      <c r="I31" s="48">
        <v>96.6</v>
      </c>
      <c r="J31" s="48">
        <v>97</v>
      </c>
      <c r="K31" s="48">
        <v>96.7</v>
      </c>
      <c r="L31" s="48">
        <v>96.2</v>
      </c>
      <c r="M31" s="49">
        <v>97.7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5158</v>
      </c>
      <c r="H32" s="71">
        <v>4267</v>
      </c>
      <c r="I32" s="71">
        <v>5777</v>
      </c>
      <c r="J32" s="71">
        <v>4273</v>
      </c>
      <c r="K32" s="71">
        <v>4982</v>
      </c>
      <c r="L32" s="71">
        <v>8738</v>
      </c>
      <c r="M32" s="87">
        <v>6006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0.85694502146517104</v>
      </c>
      <c r="H33" s="84">
        <f t="shared" ref="H33:M33" si="4">H29/H$4</f>
        <v>0.89214944788988049</v>
      </c>
      <c r="I33" s="84">
        <f t="shared" si="4"/>
        <v>0.88412075267361578</v>
      </c>
      <c r="J33" s="84">
        <f t="shared" si="4"/>
        <v>0.82642652215492507</v>
      </c>
      <c r="K33" s="84">
        <f t="shared" si="4"/>
        <v>0.77297732456728829</v>
      </c>
      <c r="L33" s="84">
        <f t="shared" si="4"/>
        <v>0.86418931762022433</v>
      </c>
      <c r="M33" s="85">
        <f t="shared" si="4"/>
        <v>0.86664158751058029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2350</v>
      </c>
      <c r="H34" s="53">
        <v>2350</v>
      </c>
      <c r="I34" s="53">
        <v>2350</v>
      </c>
      <c r="J34" s="53">
        <v>2300</v>
      </c>
      <c r="K34" s="53">
        <v>2330</v>
      </c>
      <c r="L34" s="53">
        <v>2370</v>
      </c>
      <c r="M34" s="54">
        <v>2390</v>
      </c>
    </row>
    <row r="35" spans="1:13" x14ac:dyDescent="0.15">
      <c r="A35" s="5"/>
      <c r="B35" s="16" t="s">
        <v>126</v>
      </c>
      <c r="C35" s="17"/>
      <c r="D35" s="18"/>
      <c r="E35" s="19"/>
      <c r="F35" s="20" t="s">
        <v>10</v>
      </c>
      <c r="G35" s="21">
        <v>11458</v>
      </c>
      <c r="H35" s="22">
        <v>11093</v>
      </c>
      <c r="I35" s="22">
        <v>11699</v>
      </c>
      <c r="J35" s="22">
        <v>10747</v>
      </c>
      <c r="K35" s="22">
        <v>11493</v>
      </c>
      <c r="L35" s="22">
        <v>14686</v>
      </c>
      <c r="M35" s="23">
        <v>13983</v>
      </c>
    </row>
    <row r="36" spans="1:13" x14ac:dyDescent="0.15">
      <c r="A36" s="5"/>
      <c r="B36" s="24" t="s">
        <v>0</v>
      </c>
      <c r="C36" s="25">
        <v>45950</v>
      </c>
      <c r="D36" s="26"/>
      <c r="E36" s="27"/>
      <c r="F36" s="28" t="s">
        <v>2</v>
      </c>
      <c r="G36" s="29">
        <v>2.39</v>
      </c>
      <c r="H36" s="30">
        <v>2.4500000000000002</v>
      </c>
      <c r="I36" s="30">
        <v>2.44</v>
      </c>
      <c r="J36" s="30">
        <v>2.5099999999999998</v>
      </c>
      <c r="K36" s="30">
        <v>2.48</v>
      </c>
      <c r="L36" s="30">
        <v>2.19</v>
      </c>
      <c r="M36" s="31">
        <v>2.19</v>
      </c>
    </row>
    <row r="37" spans="1:13" x14ac:dyDescent="0.15">
      <c r="A37" s="5"/>
      <c r="B37" s="24" t="s">
        <v>1</v>
      </c>
      <c r="C37" s="32">
        <v>1790</v>
      </c>
      <c r="D37" s="26" t="s">
        <v>15</v>
      </c>
      <c r="E37" s="32">
        <v>1790</v>
      </c>
      <c r="F37" s="28" t="s">
        <v>3</v>
      </c>
      <c r="G37" s="29">
        <v>99.8</v>
      </c>
      <c r="H37" s="30">
        <v>99.9</v>
      </c>
      <c r="I37" s="30">
        <v>99.7</v>
      </c>
      <c r="J37" s="30">
        <v>99.7</v>
      </c>
      <c r="K37" s="30">
        <v>99.5</v>
      </c>
      <c r="L37" s="30">
        <v>99.2</v>
      </c>
      <c r="M37" s="31">
        <v>99.4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1994</v>
      </c>
      <c r="H38" s="70">
        <v>1746</v>
      </c>
      <c r="I38" s="70">
        <v>2171</v>
      </c>
      <c r="J38" s="70">
        <v>2083</v>
      </c>
      <c r="K38" s="70">
        <v>2611</v>
      </c>
      <c r="L38" s="70">
        <v>4090</v>
      </c>
      <c r="M38" s="86">
        <v>3469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1.5867608364492451</v>
      </c>
      <c r="H39" s="81">
        <f t="shared" ref="H39:M39" si="5">H35/H$4</f>
        <v>1.6779609741340191</v>
      </c>
      <c r="I39" s="81">
        <f t="shared" si="5"/>
        <v>1.583728171111412</v>
      </c>
      <c r="J39" s="81">
        <f t="shared" si="5"/>
        <v>1.712942301562002</v>
      </c>
      <c r="K39" s="81">
        <f t="shared" si="5"/>
        <v>1.542063598550919</v>
      </c>
      <c r="L39" s="81">
        <f t="shared" si="5"/>
        <v>1.395742254324273</v>
      </c>
      <c r="M39" s="82">
        <f t="shared" si="5"/>
        <v>1.315056898335371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1790</v>
      </c>
      <c r="H40" s="35">
        <v>1800</v>
      </c>
      <c r="I40" s="35">
        <v>1780</v>
      </c>
      <c r="J40" s="35">
        <v>1760</v>
      </c>
      <c r="K40" s="35">
        <v>1780</v>
      </c>
      <c r="L40" s="35">
        <v>1800</v>
      </c>
      <c r="M40" s="36">
        <v>1790</v>
      </c>
    </row>
    <row r="41" spans="1:13" x14ac:dyDescent="0.15">
      <c r="A41" s="5"/>
      <c r="B41" s="37" t="s">
        <v>121</v>
      </c>
      <c r="C41" s="38"/>
      <c r="D41" s="39"/>
      <c r="E41" s="40"/>
      <c r="F41" s="41" t="s">
        <v>10</v>
      </c>
      <c r="G41" s="42">
        <v>9540</v>
      </c>
      <c r="H41" s="43">
        <v>8001</v>
      </c>
      <c r="I41" s="43">
        <v>9459</v>
      </c>
      <c r="J41" s="43">
        <v>7430</v>
      </c>
      <c r="K41" s="43">
        <v>8758</v>
      </c>
      <c r="L41" s="43">
        <v>13739</v>
      </c>
      <c r="M41" s="44">
        <v>13877</v>
      </c>
    </row>
    <row r="42" spans="1:13" x14ac:dyDescent="0.15">
      <c r="A42" s="5"/>
      <c r="B42" s="45" t="s">
        <v>0</v>
      </c>
      <c r="C42" s="3">
        <v>45936</v>
      </c>
      <c r="F42" s="46" t="s">
        <v>2</v>
      </c>
      <c r="G42" s="47">
        <v>3.45</v>
      </c>
      <c r="H42" s="48">
        <v>3.65</v>
      </c>
      <c r="I42" s="48">
        <v>3.55</v>
      </c>
      <c r="J42" s="48">
        <v>3.76</v>
      </c>
      <c r="K42" s="48">
        <v>3.68</v>
      </c>
      <c r="L42" s="48">
        <v>3.34</v>
      </c>
      <c r="M42" s="49">
        <v>3.32</v>
      </c>
    </row>
    <row r="43" spans="1:13" x14ac:dyDescent="0.15">
      <c r="A43" s="5"/>
      <c r="B43" s="45" t="s">
        <v>1</v>
      </c>
      <c r="C43" s="50">
        <v>11210</v>
      </c>
      <c r="D43" s="4" t="s">
        <v>15</v>
      </c>
      <c r="E43" s="50">
        <v>11310</v>
      </c>
      <c r="F43" s="46" t="s">
        <v>3</v>
      </c>
      <c r="G43" s="47">
        <v>99.5</v>
      </c>
      <c r="H43" s="48">
        <v>98.6</v>
      </c>
      <c r="I43" s="48">
        <v>99</v>
      </c>
      <c r="J43" s="48">
        <v>98.3</v>
      </c>
      <c r="K43" s="48">
        <v>98.7</v>
      </c>
      <c r="L43" s="48">
        <v>98.8</v>
      </c>
      <c r="M43" s="49">
        <v>98.8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2986</v>
      </c>
      <c r="H44" s="71">
        <v>4037</v>
      </c>
      <c r="I44" s="71">
        <v>3976</v>
      </c>
      <c r="J44" s="71">
        <v>4155</v>
      </c>
      <c r="K44" s="71">
        <v>4211</v>
      </c>
      <c r="L44" s="71">
        <v>6288</v>
      </c>
      <c r="M44" s="87">
        <v>6109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1.3211466555878688</v>
      </c>
      <c r="H45" s="84">
        <f t="shared" ref="H45:M45" si="6">H41/H$4</f>
        <v>1.2102556345484798</v>
      </c>
      <c r="I45" s="84">
        <f t="shared" si="6"/>
        <v>1.2804927575470422</v>
      </c>
      <c r="J45" s="84">
        <f t="shared" si="6"/>
        <v>1.1842524705132291</v>
      </c>
      <c r="K45" s="84">
        <f t="shared" si="6"/>
        <v>1.1750972762645915</v>
      </c>
      <c r="L45" s="84">
        <f t="shared" si="6"/>
        <v>1.3057403535449534</v>
      </c>
      <c r="M45" s="85">
        <f t="shared" si="6"/>
        <v>1.3050879337910279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11210</v>
      </c>
      <c r="H46" s="53">
        <v>11190</v>
      </c>
      <c r="I46" s="53">
        <v>11200</v>
      </c>
      <c r="J46" s="53">
        <v>11100</v>
      </c>
      <c r="K46" s="53">
        <v>11260</v>
      </c>
      <c r="L46" s="53">
        <v>11290</v>
      </c>
      <c r="M46" s="54">
        <v>11310</v>
      </c>
    </row>
    <row r="47" spans="1:13" x14ac:dyDescent="0.15">
      <c r="A47" s="5"/>
      <c r="B47" s="16" t="s">
        <v>122</v>
      </c>
      <c r="C47" s="17"/>
      <c r="D47" s="18"/>
      <c r="E47" s="19"/>
      <c r="F47" s="20" t="s">
        <v>10</v>
      </c>
      <c r="G47" s="21">
        <v>7757</v>
      </c>
      <c r="H47" s="22">
        <v>7018</v>
      </c>
      <c r="I47" s="22">
        <v>8066</v>
      </c>
      <c r="J47" s="22">
        <v>6533</v>
      </c>
      <c r="K47" s="22">
        <v>7770</v>
      </c>
      <c r="L47" s="22">
        <v>11376</v>
      </c>
      <c r="M47" s="23">
        <v>11553</v>
      </c>
    </row>
    <row r="48" spans="1:13" x14ac:dyDescent="0.15">
      <c r="A48" s="5"/>
      <c r="B48" s="24" t="s">
        <v>0</v>
      </c>
      <c r="C48" s="25">
        <v>45936</v>
      </c>
      <c r="D48" s="26"/>
      <c r="E48" s="27"/>
      <c r="F48" s="28" t="s">
        <v>2</v>
      </c>
      <c r="G48" s="29">
        <v>4.5199999999999996</v>
      </c>
      <c r="H48" s="30">
        <v>4.59</v>
      </c>
      <c r="I48" s="30">
        <v>4.46</v>
      </c>
      <c r="J48" s="30">
        <v>4.62</v>
      </c>
      <c r="K48" s="30">
        <v>4.6100000000000003</v>
      </c>
      <c r="L48" s="30">
        <v>4.29</v>
      </c>
      <c r="M48" s="31">
        <v>4.26</v>
      </c>
    </row>
    <row r="49" spans="1:13" x14ac:dyDescent="0.15">
      <c r="A49" s="5"/>
      <c r="B49" s="24" t="s">
        <v>1</v>
      </c>
      <c r="C49" s="32">
        <v>5340</v>
      </c>
      <c r="D49" s="26" t="s">
        <v>15</v>
      </c>
      <c r="E49" s="32">
        <v>5400</v>
      </c>
      <c r="F49" s="28" t="s">
        <v>3</v>
      </c>
      <c r="G49" s="29">
        <v>99.5</v>
      </c>
      <c r="H49" s="30">
        <v>99.1</v>
      </c>
      <c r="I49" s="30">
        <v>98.9</v>
      </c>
      <c r="J49" s="30">
        <v>99.3</v>
      </c>
      <c r="K49" s="30">
        <v>98.7</v>
      </c>
      <c r="L49" s="30">
        <v>98.7</v>
      </c>
      <c r="M49" s="31">
        <v>98.7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2803</v>
      </c>
      <c r="H50" s="70">
        <v>3260</v>
      </c>
      <c r="I50" s="70">
        <v>3990</v>
      </c>
      <c r="J50" s="70">
        <v>2693</v>
      </c>
      <c r="K50" s="70">
        <v>4194</v>
      </c>
      <c r="L50" s="70">
        <v>5988</v>
      </c>
      <c r="M50" s="86">
        <v>6162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1.0742279462678299</v>
      </c>
      <c r="H51" s="81">
        <f t="shared" ref="H51:M51" si="7">H47/H$4</f>
        <v>1.0615640599001663</v>
      </c>
      <c r="I51" s="81">
        <f t="shared" si="7"/>
        <v>1.0919182347366996</v>
      </c>
      <c r="J51" s="81">
        <f t="shared" si="7"/>
        <v>1.0412814791201785</v>
      </c>
      <c r="K51" s="81">
        <f t="shared" si="7"/>
        <v>1.0425332081041192</v>
      </c>
      <c r="L51" s="81">
        <f t="shared" si="7"/>
        <v>1.0811632769435469</v>
      </c>
      <c r="M51" s="82">
        <f t="shared" si="7"/>
        <v>1.0865230884980721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5340</v>
      </c>
      <c r="H52" s="35">
        <v>5350</v>
      </c>
      <c r="I52" s="35">
        <v>5370</v>
      </c>
      <c r="J52" s="35">
        <v>5310</v>
      </c>
      <c r="K52" s="35">
        <v>5370</v>
      </c>
      <c r="L52" s="35">
        <v>5410</v>
      </c>
      <c r="M52" s="36">
        <v>5400</v>
      </c>
    </row>
    <row r="53" spans="1:13" x14ac:dyDescent="0.15">
      <c r="A53" s="5"/>
      <c r="B53" s="37" t="s">
        <v>123</v>
      </c>
      <c r="C53" s="38"/>
      <c r="D53" s="39"/>
      <c r="E53" s="40"/>
      <c r="F53" s="41" t="s">
        <v>10</v>
      </c>
      <c r="G53" s="42">
        <v>1255</v>
      </c>
      <c r="H53" s="43">
        <v>1203</v>
      </c>
      <c r="I53" s="43">
        <v>1440</v>
      </c>
      <c r="J53" s="43">
        <v>1168</v>
      </c>
      <c r="K53" s="43">
        <v>1297</v>
      </c>
      <c r="L53" s="43">
        <v>2349</v>
      </c>
      <c r="M53" s="44">
        <v>2540</v>
      </c>
    </row>
    <row r="54" spans="1:13" x14ac:dyDescent="0.15">
      <c r="A54" s="5"/>
      <c r="B54" s="45" t="s">
        <v>0</v>
      </c>
      <c r="C54" s="3">
        <v>45936</v>
      </c>
      <c r="F54" s="46" t="s">
        <v>2</v>
      </c>
      <c r="G54" s="47">
        <v>4.46</v>
      </c>
      <c r="H54" s="48">
        <v>4.16</v>
      </c>
      <c r="I54" s="48">
        <v>4.22</v>
      </c>
      <c r="J54" s="48">
        <v>4.49</v>
      </c>
      <c r="K54" s="48">
        <v>4.28</v>
      </c>
      <c r="L54" s="48">
        <v>3.79</v>
      </c>
      <c r="M54" s="49">
        <v>4.18</v>
      </c>
    </row>
    <row r="55" spans="1:13" x14ac:dyDescent="0.15">
      <c r="A55" s="5"/>
      <c r="B55" s="45" t="s">
        <v>1</v>
      </c>
      <c r="C55" s="50">
        <v>1080</v>
      </c>
      <c r="D55" s="4" t="s">
        <v>15</v>
      </c>
      <c r="E55" s="50">
        <v>1030</v>
      </c>
      <c r="F55" s="46" t="s">
        <v>3</v>
      </c>
      <c r="G55" s="47">
        <v>95.4</v>
      </c>
      <c r="H55" s="48">
        <v>98.7</v>
      </c>
      <c r="I55" s="48">
        <v>97.1</v>
      </c>
      <c r="J55" s="48">
        <v>93.8</v>
      </c>
      <c r="K55" s="48">
        <v>98.1</v>
      </c>
      <c r="L55" s="48">
        <v>99.2</v>
      </c>
      <c r="M55" s="49">
        <v>95.2</v>
      </c>
    </row>
    <row r="56" spans="1:13" x14ac:dyDescent="0.15">
      <c r="A56" s="5"/>
      <c r="B56" s="45"/>
      <c r="C56" s="50"/>
      <c r="E56" s="50"/>
      <c r="F56" s="55" t="s">
        <v>20</v>
      </c>
      <c r="G56" s="89">
        <v>1474</v>
      </c>
      <c r="H56" s="61">
        <v>569</v>
      </c>
      <c r="I56" s="71">
        <v>1182</v>
      </c>
      <c r="J56" s="71">
        <v>1720</v>
      </c>
      <c r="K56" s="61">
        <v>752</v>
      </c>
      <c r="L56" s="61">
        <v>890</v>
      </c>
      <c r="M56" s="87">
        <v>3083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0.17379864284725108</v>
      </c>
      <c r="H57" s="84">
        <f t="shared" ref="H57:M57" si="8">H53/H$4</f>
        <v>0.18196944486461958</v>
      </c>
      <c r="I57" s="84">
        <f t="shared" si="8"/>
        <v>0.1949370515770949</v>
      </c>
      <c r="J57" s="84">
        <f t="shared" si="8"/>
        <v>0.18616512591648071</v>
      </c>
      <c r="K57" s="84">
        <f t="shared" si="8"/>
        <v>0.17402388300013416</v>
      </c>
      <c r="L57" s="84">
        <f t="shared" si="8"/>
        <v>0.22324653107774187</v>
      </c>
      <c r="M57" s="85">
        <f t="shared" si="8"/>
        <v>0.23887896172293802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1080</v>
      </c>
      <c r="H58" s="53">
        <v>1070</v>
      </c>
      <c r="I58" s="53">
        <v>1060</v>
      </c>
      <c r="J58" s="53">
        <v>1070</v>
      </c>
      <c r="K58" s="53">
        <v>1040</v>
      </c>
      <c r="L58" s="53">
        <v>1020</v>
      </c>
      <c r="M58" s="54">
        <v>1030</v>
      </c>
    </row>
    <row r="59" spans="1:13" x14ac:dyDescent="0.15">
      <c r="A59" s="5"/>
      <c r="B59" s="16" t="s">
        <v>119</v>
      </c>
      <c r="C59" s="17"/>
      <c r="D59" s="18"/>
      <c r="E59" s="19"/>
      <c r="F59" s="20" t="s">
        <v>10</v>
      </c>
      <c r="G59" s="21">
        <v>5188</v>
      </c>
      <c r="H59" s="22">
        <v>4395</v>
      </c>
      <c r="I59" s="22">
        <v>5200</v>
      </c>
      <c r="J59" s="22">
        <v>4363</v>
      </c>
      <c r="K59" s="22">
        <v>4934</v>
      </c>
      <c r="L59" s="22">
        <v>7525</v>
      </c>
      <c r="M59" s="23">
        <v>7111</v>
      </c>
    </row>
    <row r="60" spans="1:13" x14ac:dyDescent="0.15">
      <c r="A60" s="5"/>
      <c r="B60" s="24" t="s">
        <v>0</v>
      </c>
      <c r="C60" s="25">
        <v>45922</v>
      </c>
      <c r="D60" s="26"/>
      <c r="E60" s="27"/>
      <c r="F60" s="28" t="s">
        <v>2</v>
      </c>
      <c r="G60" s="29">
        <v>2.46</v>
      </c>
      <c r="H60" s="30">
        <v>2.75</v>
      </c>
      <c r="I60" s="30">
        <v>2.66</v>
      </c>
      <c r="J60" s="30">
        <v>2.77</v>
      </c>
      <c r="K60" s="30">
        <v>2.7</v>
      </c>
      <c r="L60" s="30">
        <v>2.4</v>
      </c>
      <c r="M60" s="31">
        <v>2.42</v>
      </c>
    </row>
    <row r="61" spans="1:13" x14ac:dyDescent="0.15">
      <c r="A61" s="5"/>
      <c r="B61" s="24" t="s">
        <v>1</v>
      </c>
      <c r="C61" s="32">
        <v>790</v>
      </c>
      <c r="D61" s="26" t="s">
        <v>15</v>
      </c>
      <c r="E61" s="32">
        <v>800</v>
      </c>
      <c r="F61" s="28" t="s">
        <v>3</v>
      </c>
      <c r="G61" s="29">
        <v>98.2</v>
      </c>
      <c r="H61" s="30">
        <v>97.8</v>
      </c>
      <c r="I61" s="30">
        <v>98.3</v>
      </c>
      <c r="J61" s="30">
        <v>96.8</v>
      </c>
      <c r="K61" s="30">
        <v>98.1</v>
      </c>
      <c r="L61" s="30">
        <v>98.1</v>
      </c>
      <c r="M61" s="31">
        <v>97.9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2523</v>
      </c>
      <c r="H62" s="70">
        <v>2597</v>
      </c>
      <c r="I62" s="70">
        <v>2622</v>
      </c>
      <c r="J62" s="70">
        <v>3446</v>
      </c>
      <c r="K62" s="70">
        <v>2637</v>
      </c>
      <c r="L62" s="70">
        <v>3835</v>
      </c>
      <c r="M62" s="86">
        <v>3959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0.71846004708489131</v>
      </c>
      <c r="H63" s="81">
        <f t="shared" ref="H63:M63" si="9">H59/H$4</f>
        <v>0.66480108909393432</v>
      </c>
      <c r="I63" s="81">
        <f t="shared" si="9"/>
        <v>0.70393935291728715</v>
      </c>
      <c r="J63" s="81">
        <f t="shared" si="9"/>
        <v>0.69540962703219633</v>
      </c>
      <c r="K63" s="81">
        <f t="shared" si="9"/>
        <v>0.66201529585401853</v>
      </c>
      <c r="L63" s="81">
        <f t="shared" si="9"/>
        <v>0.71516821896977756</v>
      </c>
      <c r="M63" s="82">
        <f t="shared" si="9"/>
        <v>0.66876704598890246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790</v>
      </c>
      <c r="H64" s="35">
        <v>800</v>
      </c>
      <c r="I64" s="35">
        <v>810</v>
      </c>
      <c r="J64" s="35">
        <v>770</v>
      </c>
      <c r="K64" s="35">
        <v>800</v>
      </c>
      <c r="L64" s="35">
        <v>800</v>
      </c>
      <c r="M64" s="36">
        <v>800</v>
      </c>
    </row>
    <row r="65" spans="1:13" x14ac:dyDescent="0.15">
      <c r="A65" s="5"/>
      <c r="B65" s="37" t="s">
        <v>115</v>
      </c>
      <c r="C65" s="38"/>
      <c r="D65" s="39"/>
      <c r="E65" s="40"/>
      <c r="F65" s="41" t="s">
        <v>10</v>
      </c>
      <c r="G65" s="42">
        <v>7315</v>
      </c>
      <c r="H65" s="43">
        <v>6730</v>
      </c>
      <c r="I65" s="43">
        <v>8313</v>
      </c>
      <c r="J65" s="43">
        <v>6142</v>
      </c>
      <c r="K65" s="43">
        <v>7158</v>
      </c>
      <c r="L65" s="43">
        <v>11264</v>
      </c>
      <c r="M65" s="44">
        <v>11887</v>
      </c>
    </row>
    <row r="66" spans="1:13" x14ac:dyDescent="0.15">
      <c r="A66" s="5"/>
      <c r="B66" s="45" t="s">
        <v>0</v>
      </c>
      <c r="C66" s="3">
        <v>45908</v>
      </c>
      <c r="F66" s="46" t="s">
        <v>2</v>
      </c>
      <c r="G66" s="47">
        <v>3.33</v>
      </c>
      <c r="H66" s="48">
        <v>3.5</v>
      </c>
      <c r="I66" s="48">
        <v>3.3</v>
      </c>
      <c r="J66" s="48">
        <v>3.53</v>
      </c>
      <c r="K66" s="48">
        <v>3.43</v>
      </c>
      <c r="L66" s="48">
        <v>3.22</v>
      </c>
      <c r="M66" s="49">
        <v>3.18</v>
      </c>
    </row>
    <row r="67" spans="1:13" x14ac:dyDescent="0.15">
      <c r="A67" s="5"/>
      <c r="B67" s="45" t="s">
        <v>1</v>
      </c>
      <c r="C67" s="50">
        <v>12900</v>
      </c>
      <c r="D67" s="4" t="s">
        <v>15</v>
      </c>
      <c r="E67" s="50">
        <v>12990</v>
      </c>
      <c r="F67" s="46" t="s">
        <v>3</v>
      </c>
      <c r="G67" s="47">
        <v>99.2</v>
      </c>
      <c r="H67" s="48">
        <v>98.6</v>
      </c>
      <c r="I67" s="48">
        <v>99.6</v>
      </c>
      <c r="J67" s="48">
        <v>98.8</v>
      </c>
      <c r="K67" s="48">
        <v>98.6</v>
      </c>
      <c r="L67" s="48">
        <v>99.1</v>
      </c>
      <c r="M67" s="49">
        <v>99.3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2656</v>
      </c>
      <c r="H68" s="71">
        <v>3389</v>
      </c>
      <c r="I68" s="71">
        <v>2342</v>
      </c>
      <c r="J68" s="71">
        <v>2784</v>
      </c>
      <c r="K68" s="71">
        <v>3538</v>
      </c>
      <c r="L68" s="71">
        <v>4336</v>
      </c>
      <c r="M68" s="87">
        <v>3981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1.0130175875917462</v>
      </c>
      <c r="H69" s="84">
        <f t="shared" ref="H69:M69" si="10">H65/H$4</f>
        <v>1.0180003025260929</v>
      </c>
      <c r="I69" s="84">
        <f t="shared" si="10"/>
        <v>1.1253553540002708</v>
      </c>
      <c r="J69" s="84">
        <f t="shared" si="10"/>
        <v>0.97896079056423335</v>
      </c>
      <c r="K69" s="84">
        <f t="shared" si="10"/>
        <v>0.96041862337313832</v>
      </c>
      <c r="L69" s="84">
        <f t="shared" si="10"/>
        <v>1.0705189127542292</v>
      </c>
      <c r="M69" s="85">
        <f t="shared" si="10"/>
        <v>1.1179347314962851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12900</v>
      </c>
      <c r="H70" s="53">
        <v>12880</v>
      </c>
      <c r="I70" s="53">
        <v>12930</v>
      </c>
      <c r="J70" s="53">
        <v>12760</v>
      </c>
      <c r="K70" s="53">
        <v>12950</v>
      </c>
      <c r="L70" s="53">
        <v>12990</v>
      </c>
      <c r="M70" s="54">
        <v>12990</v>
      </c>
    </row>
    <row r="71" spans="1:13" x14ac:dyDescent="0.15">
      <c r="A71" s="5"/>
      <c r="B71" s="16" t="s">
        <v>116</v>
      </c>
      <c r="C71" s="17"/>
      <c r="D71" s="18"/>
      <c r="E71" s="19"/>
      <c r="F71" s="20" t="s">
        <v>10</v>
      </c>
      <c r="G71" s="21">
        <v>9323</v>
      </c>
      <c r="H71" s="22">
        <v>8458</v>
      </c>
      <c r="I71" s="22">
        <v>9358</v>
      </c>
      <c r="J71" s="22">
        <v>8187</v>
      </c>
      <c r="K71" s="22">
        <v>9154</v>
      </c>
      <c r="L71" s="22">
        <v>12504</v>
      </c>
      <c r="M71" s="23">
        <v>11853</v>
      </c>
    </row>
    <row r="72" spans="1:13" x14ac:dyDescent="0.15">
      <c r="A72" s="5"/>
      <c r="B72" s="24" t="s">
        <v>0</v>
      </c>
      <c r="C72" s="25">
        <v>45908</v>
      </c>
      <c r="D72" s="26"/>
      <c r="E72" s="27"/>
      <c r="F72" s="28" t="s">
        <v>2</v>
      </c>
      <c r="G72" s="29">
        <v>2.25</v>
      </c>
      <c r="H72" s="30">
        <v>2.42</v>
      </c>
      <c r="I72" s="30">
        <v>2.31</v>
      </c>
      <c r="J72" s="30">
        <v>2.4</v>
      </c>
      <c r="K72" s="30">
        <v>2.38</v>
      </c>
      <c r="L72" s="30">
        <v>2.08</v>
      </c>
      <c r="M72" s="31">
        <v>2.09</v>
      </c>
    </row>
    <row r="73" spans="1:13" x14ac:dyDescent="0.15">
      <c r="A73" s="5"/>
      <c r="B73" s="24" t="s">
        <v>1</v>
      </c>
      <c r="C73" s="32">
        <v>2750</v>
      </c>
      <c r="D73" s="26" t="s">
        <v>15</v>
      </c>
      <c r="E73" s="32">
        <v>2790</v>
      </c>
      <c r="F73" s="28" t="s">
        <v>3</v>
      </c>
      <c r="G73" s="29">
        <v>99.2</v>
      </c>
      <c r="H73" s="30">
        <v>98.6</v>
      </c>
      <c r="I73" s="30">
        <v>98.5</v>
      </c>
      <c r="J73" s="30">
        <v>98.6</v>
      </c>
      <c r="K73" s="30">
        <v>98.6</v>
      </c>
      <c r="L73" s="30">
        <v>99.2</v>
      </c>
      <c r="M73" s="31">
        <v>99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2793</v>
      </c>
      <c r="H74" s="70">
        <v>3509</v>
      </c>
      <c r="I74" s="70">
        <v>4054</v>
      </c>
      <c r="J74" s="70">
        <v>3468</v>
      </c>
      <c r="K74" s="70">
        <v>3762</v>
      </c>
      <c r="L74" s="70">
        <v>3494</v>
      </c>
      <c r="M74" s="86">
        <v>3785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1.291095416147348</v>
      </c>
      <c r="H75" s="81">
        <f t="shared" ref="H75:M75" si="11">H71/H$4</f>
        <v>1.2793828467705339</v>
      </c>
      <c r="I75" s="81">
        <f t="shared" si="11"/>
        <v>1.2668200893461485</v>
      </c>
      <c r="J75" s="81">
        <f t="shared" si="11"/>
        <v>1.3049091488683455</v>
      </c>
      <c r="K75" s="81">
        <f t="shared" si="11"/>
        <v>1.2282302428552261</v>
      </c>
      <c r="L75" s="81">
        <f t="shared" si="11"/>
        <v>1.1883672305645314</v>
      </c>
      <c r="M75" s="82">
        <f t="shared" si="11"/>
        <v>1.1147371390952694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2750</v>
      </c>
      <c r="H76" s="35">
        <v>2750</v>
      </c>
      <c r="I76" s="35">
        <v>2740</v>
      </c>
      <c r="J76" s="35">
        <v>2720</v>
      </c>
      <c r="K76" s="35">
        <v>2770</v>
      </c>
      <c r="L76" s="35">
        <v>2790</v>
      </c>
      <c r="M76" s="36">
        <v>2790</v>
      </c>
    </row>
    <row r="77" spans="1:13" x14ac:dyDescent="0.15">
      <c r="A77" s="5"/>
      <c r="B77" s="37" t="s">
        <v>117</v>
      </c>
      <c r="C77" s="38"/>
      <c r="D77" s="39"/>
      <c r="E77" s="40"/>
      <c r="F77" s="41" t="s">
        <v>10</v>
      </c>
      <c r="G77" s="42">
        <v>4525</v>
      </c>
      <c r="H77" s="43">
        <v>4168</v>
      </c>
      <c r="I77" s="43">
        <v>4701</v>
      </c>
      <c r="J77" s="43">
        <v>3767</v>
      </c>
      <c r="K77" s="43">
        <v>4537</v>
      </c>
      <c r="L77" s="43">
        <v>6736</v>
      </c>
      <c r="M77" s="44">
        <v>6457</v>
      </c>
    </row>
    <row r="78" spans="1:13" x14ac:dyDescent="0.15">
      <c r="A78" s="5"/>
      <c r="B78" s="45" t="s">
        <v>0</v>
      </c>
      <c r="C78" s="3">
        <v>45908</v>
      </c>
      <c r="F78" s="46" t="s">
        <v>2</v>
      </c>
      <c r="G78" s="47">
        <v>2.76</v>
      </c>
      <c r="H78" s="48">
        <v>2.89</v>
      </c>
      <c r="I78" s="48">
        <v>2.7</v>
      </c>
      <c r="J78" s="48">
        <v>3.02</v>
      </c>
      <c r="K78" s="48">
        <v>2.78</v>
      </c>
      <c r="L78" s="48">
        <v>2.5099999999999998</v>
      </c>
      <c r="M78" s="49">
        <v>2.5099999999999998</v>
      </c>
    </row>
    <row r="79" spans="1:13" x14ac:dyDescent="0.15">
      <c r="A79" s="5"/>
      <c r="B79" s="45" t="s">
        <v>1</v>
      </c>
      <c r="C79" s="50">
        <v>1000</v>
      </c>
      <c r="D79" s="4" t="s">
        <v>15</v>
      </c>
      <c r="E79" s="50">
        <v>1010</v>
      </c>
      <c r="F79" s="46" t="s">
        <v>3</v>
      </c>
      <c r="G79" s="47">
        <v>98.1</v>
      </c>
      <c r="H79" s="48">
        <v>98.5</v>
      </c>
      <c r="I79" s="48">
        <v>99.2</v>
      </c>
      <c r="J79" s="48">
        <v>96.9</v>
      </c>
      <c r="K79" s="48">
        <v>98.9</v>
      </c>
      <c r="L79" s="48">
        <v>98.2</v>
      </c>
      <c r="M79" s="49">
        <v>98.7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2332</v>
      </c>
      <c r="H80" s="71">
        <v>1854</v>
      </c>
      <c r="I80" s="71">
        <v>1428</v>
      </c>
      <c r="J80" s="71">
        <v>2830</v>
      </c>
      <c r="K80" s="71">
        <v>1679</v>
      </c>
      <c r="L80" s="71">
        <v>3343</v>
      </c>
      <c r="M80" s="87">
        <v>2561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0.62664450907076585</v>
      </c>
      <c r="H81" s="84">
        <f t="shared" ref="H81:M81" si="12">H77/H$4</f>
        <v>0.6304643775525639</v>
      </c>
      <c r="I81" s="84">
        <f t="shared" si="12"/>
        <v>0.63638824962772433</v>
      </c>
      <c r="J81" s="84">
        <f t="shared" si="12"/>
        <v>0.6004144086707045</v>
      </c>
      <c r="K81" s="84">
        <f t="shared" si="12"/>
        <v>0.60874815510532676</v>
      </c>
      <c r="L81" s="84">
        <f t="shared" si="12"/>
        <v>0.64018247481467405</v>
      </c>
      <c r="M81" s="85">
        <f t="shared" si="12"/>
        <v>0.60726041568701217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1000</v>
      </c>
      <c r="H82" s="53">
        <v>990</v>
      </c>
      <c r="I82" s="53">
        <v>1000</v>
      </c>
      <c r="J82" s="53">
        <v>1000</v>
      </c>
      <c r="K82" s="53">
        <v>1010</v>
      </c>
      <c r="L82" s="53">
        <v>1020</v>
      </c>
      <c r="M82" s="54">
        <v>1010</v>
      </c>
    </row>
    <row r="83" spans="1:13" x14ac:dyDescent="0.15">
      <c r="A83" s="5"/>
      <c r="B83" s="16" t="s">
        <v>113</v>
      </c>
      <c r="C83" s="17"/>
      <c r="D83" s="18"/>
      <c r="E83" s="19"/>
      <c r="F83" s="20" t="s">
        <v>10</v>
      </c>
      <c r="G83" s="21">
        <v>9173</v>
      </c>
      <c r="H83" s="22">
        <v>8496</v>
      </c>
      <c r="I83" s="22">
        <v>9166</v>
      </c>
      <c r="J83" s="22">
        <v>8062</v>
      </c>
      <c r="K83" s="22">
        <v>10134</v>
      </c>
      <c r="L83" s="22">
        <v>12190</v>
      </c>
      <c r="M83" s="23">
        <v>12303</v>
      </c>
    </row>
    <row r="84" spans="1:13" x14ac:dyDescent="0.15">
      <c r="A84" s="5"/>
      <c r="B84" s="24" t="s">
        <v>0</v>
      </c>
      <c r="C84" s="25">
        <v>45901</v>
      </c>
      <c r="D84" s="26"/>
      <c r="E84" s="27"/>
      <c r="F84" s="28" t="s">
        <v>2</v>
      </c>
      <c r="G84" s="29">
        <v>1.92</v>
      </c>
      <c r="H84" s="30">
        <v>2.02</v>
      </c>
      <c r="I84" s="30">
        <v>1.94</v>
      </c>
      <c r="J84" s="30">
        <v>2.0299999999999998</v>
      </c>
      <c r="K84" s="30">
        <v>1.9</v>
      </c>
      <c r="L84" s="30">
        <v>1.86</v>
      </c>
      <c r="M84" s="31">
        <v>1.83</v>
      </c>
    </row>
    <row r="85" spans="1:13" x14ac:dyDescent="0.15">
      <c r="A85" s="5"/>
      <c r="B85" s="24" t="s">
        <v>1</v>
      </c>
      <c r="C85" s="32">
        <v>21930</v>
      </c>
      <c r="D85" s="26" t="s">
        <v>15</v>
      </c>
      <c r="E85" s="32">
        <v>22560</v>
      </c>
      <c r="F85" s="28" t="s">
        <v>3</v>
      </c>
      <c r="G85" s="29">
        <v>99.7</v>
      </c>
      <c r="H85" s="30">
        <v>99.3</v>
      </c>
      <c r="I85" s="30">
        <v>99.4</v>
      </c>
      <c r="J85" s="30">
        <v>99.1</v>
      </c>
      <c r="K85" s="30">
        <v>99.8</v>
      </c>
      <c r="L85" s="30">
        <v>99.2</v>
      </c>
      <c r="M85" s="31">
        <v>99.3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1697</v>
      </c>
      <c r="H86" s="70">
        <v>2350</v>
      </c>
      <c r="I86" s="70">
        <v>2265</v>
      </c>
      <c r="J86" s="70">
        <v>2468</v>
      </c>
      <c r="K86" s="70">
        <v>1704</v>
      </c>
      <c r="L86" s="70">
        <v>3327</v>
      </c>
      <c r="M86" s="86">
        <v>3302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1.2703226699903061</v>
      </c>
      <c r="H87" s="81">
        <f t="shared" ref="H87:M87" si="13">H83/H$4</f>
        <v>1.2851308425351686</v>
      </c>
      <c r="I87" s="81">
        <f t="shared" si="13"/>
        <v>1.2408284824692026</v>
      </c>
      <c r="J87" s="81">
        <f t="shared" si="13"/>
        <v>1.2849856550844756</v>
      </c>
      <c r="K87" s="81">
        <f t="shared" si="13"/>
        <v>1.359720917751241</v>
      </c>
      <c r="L87" s="81">
        <f t="shared" si="13"/>
        <v>1.1585249952480516</v>
      </c>
      <c r="M87" s="82">
        <f t="shared" si="13"/>
        <v>1.1570582149910655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21930</v>
      </c>
      <c r="H88" s="35">
        <v>22090</v>
      </c>
      <c r="I88" s="35">
        <v>22190</v>
      </c>
      <c r="J88" s="35">
        <v>22120</v>
      </c>
      <c r="K88" s="35">
        <v>22450</v>
      </c>
      <c r="L88" s="35">
        <v>22520</v>
      </c>
      <c r="M88" s="36">
        <v>22560</v>
      </c>
    </row>
    <row r="89" spans="1:13" x14ac:dyDescent="0.15">
      <c r="A89" s="5"/>
      <c r="B89" s="37" t="s">
        <v>107</v>
      </c>
      <c r="C89" s="38"/>
      <c r="D89" s="39"/>
      <c r="E89" s="40"/>
      <c r="F89" s="41" t="s">
        <v>10</v>
      </c>
      <c r="G89" s="42">
        <v>3748</v>
      </c>
      <c r="H89" s="43">
        <v>3222</v>
      </c>
      <c r="I89" s="43">
        <v>3897</v>
      </c>
      <c r="J89" s="43">
        <v>3060</v>
      </c>
      <c r="K89" s="43">
        <v>3551</v>
      </c>
      <c r="L89" s="43">
        <v>6267</v>
      </c>
      <c r="M89" s="44">
        <v>6709</v>
      </c>
    </row>
    <row r="90" spans="1:13" x14ac:dyDescent="0.15">
      <c r="A90" s="5"/>
      <c r="B90" s="45" t="s">
        <v>0</v>
      </c>
      <c r="C90" s="3">
        <v>45873</v>
      </c>
      <c r="F90" s="46" t="s">
        <v>2</v>
      </c>
      <c r="G90" s="47">
        <v>4.43</v>
      </c>
      <c r="H90" s="48">
        <v>4.4800000000000004</v>
      </c>
      <c r="I90" s="48">
        <v>4.2300000000000004</v>
      </c>
      <c r="J90" s="48">
        <v>4.46</v>
      </c>
      <c r="K90" s="48">
        <v>4.3899999999999997</v>
      </c>
      <c r="L90" s="48">
        <v>4.03</v>
      </c>
      <c r="M90" s="49">
        <v>4.0999999999999996</v>
      </c>
    </row>
    <row r="91" spans="1:13" x14ac:dyDescent="0.15">
      <c r="A91" s="5"/>
      <c r="B91" s="45" t="s">
        <v>1</v>
      </c>
      <c r="C91" s="50">
        <v>3490</v>
      </c>
      <c r="D91" s="4" t="s">
        <v>15</v>
      </c>
      <c r="E91" s="50">
        <v>3530</v>
      </c>
      <c r="F91" s="46" t="s">
        <v>3</v>
      </c>
      <c r="G91" s="47">
        <v>98.7</v>
      </c>
      <c r="H91" s="48">
        <v>99.2</v>
      </c>
      <c r="I91" s="48">
        <v>99.8</v>
      </c>
      <c r="J91" s="48">
        <v>99</v>
      </c>
      <c r="K91" s="48">
        <v>98.4</v>
      </c>
      <c r="L91" s="48">
        <v>99.4</v>
      </c>
      <c r="M91" s="49">
        <v>98.1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1979</v>
      </c>
      <c r="H92" s="71">
        <v>1443</v>
      </c>
      <c r="I92" s="71">
        <v>1178</v>
      </c>
      <c r="J92" s="71">
        <v>1454</v>
      </c>
      <c r="K92" s="71">
        <v>2115</v>
      </c>
      <c r="L92" s="71">
        <v>2384</v>
      </c>
      <c r="M92" s="87">
        <v>4218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0.51904168397728845</v>
      </c>
      <c r="H93" s="84">
        <f t="shared" ref="H93:M93" si="14">H89/H$4</f>
        <v>0.48736953562244745</v>
      </c>
      <c r="I93" s="84">
        <f t="shared" si="14"/>
        <v>0.52754839583051305</v>
      </c>
      <c r="J93" s="84">
        <f t="shared" si="14"/>
        <v>0.48772712782913613</v>
      </c>
      <c r="K93" s="84">
        <f t="shared" si="14"/>
        <v>0.47645243526096875</v>
      </c>
      <c r="L93" s="84">
        <f t="shared" si="14"/>
        <v>0.59560919977190652</v>
      </c>
      <c r="M93" s="85">
        <f t="shared" si="14"/>
        <v>0.630960218188658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3490</v>
      </c>
      <c r="H94" s="53">
        <v>3440</v>
      </c>
      <c r="I94" s="53">
        <v>3460</v>
      </c>
      <c r="J94" s="53">
        <v>3420</v>
      </c>
      <c r="K94" s="53">
        <v>3470</v>
      </c>
      <c r="L94" s="53">
        <v>3560</v>
      </c>
      <c r="M94" s="54">
        <v>3530</v>
      </c>
    </row>
    <row r="95" spans="1:13" x14ac:dyDescent="0.15">
      <c r="A95" s="5"/>
      <c r="B95" s="16" t="s">
        <v>109</v>
      </c>
      <c r="C95" s="17"/>
      <c r="D95" s="18"/>
      <c r="E95" s="19"/>
      <c r="F95" s="20" t="s">
        <v>10</v>
      </c>
      <c r="G95" s="21">
        <v>3604</v>
      </c>
      <c r="H95" s="22">
        <v>3375</v>
      </c>
      <c r="I95" s="22">
        <v>4174</v>
      </c>
      <c r="J95" s="22">
        <v>3048</v>
      </c>
      <c r="K95" s="22">
        <v>3805</v>
      </c>
      <c r="L95" s="22">
        <v>6759</v>
      </c>
      <c r="M95" s="23">
        <v>7002</v>
      </c>
    </row>
    <row r="96" spans="1:13" x14ac:dyDescent="0.15">
      <c r="A96" s="5"/>
      <c r="B96" s="24" t="s">
        <v>0</v>
      </c>
      <c r="C96" s="25">
        <v>45873</v>
      </c>
      <c r="D96" s="26"/>
      <c r="E96" s="27"/>
      <c r="F96" s="28" t="s">
        <v>2</v>
      </c>
      <c r="G96" s="29">
        <v>3.58</v>
      </c>
      <c r="H96" s="30">
        <v>3.55</v>
      </c>
      <c r="I96" s="30">
        <v>3.38</v>
      </c>
      <c r="J96" s="30">
        <v>3.59</v>
      </c>
      <c r="K96" s="30">
        <v>3.35</v>
      </c>
      <c r="L96" s="30">
        <v>3.15</v>
      </c>
      <c r="M96" s="31">
        <v>3.12</v>
      </c>
    </row>
    <row r="97" spans="1:13" x14ac:dyDescent="0.15">
      <c r="A97" s="5"/>
      <c r="B97" s="24" t="s">
        <v>1</v>
      </c>
      <c r="C97" s="32">
        <v>1850</v>
      </c>
      <c r="D97" s="26" t="s">
        <v>15</v>
      </c>
      <c r="E97" s="32">
        <v>1900</v>
      </c>
      <c r="F97" s="28" t="s">
        <v>3</v>
      </c>
      <c r="G97" s="29">
        <v>97.3</v>
      </c>
      <c r="H97" s="30">
        <v>97.8</v>
      </c>
      <c r="I97" s="30">
        <v>99.5</v>
      </c>
      <c r="J97" s="30">
        <v>98.5</v>
      </c>
      <c r="K97" s="30">
        <v>99.7</v>
      </c>
      <c r="L97" s="30">
        <v>99.5</v>
      </c>
      <c r="M97" s="31">
        <v>99.5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2669</v>
      </c>
      <c r="H98" s="70">
        <v>2207</v>
      </c>
      <c r="I98" s="70">
        <v>1331</v>
      </c>
      <c r="J98" s="70">
        <v>1540</v>
      </c>
      <c r="K98" s="58">
        <v>899</v>
      </c>
      <c r="L98" s="70">
        <v>1961</v>
      </c>
      <c r="M98" s="86">
        <v>1998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0.49909984766652821</v>
      </c>
      <c r="H99" s="81">
        <f t="shared" ref="H99:M99" si="15">H95/H$4</f>
        <v>0.51051278172742398</v>
      </c>
      <c r="I99" s="81">
        <f t="shared" si="15"/>
        <v>0.56504670366860699</v>
      </c>
      <c r="J99" s="81">
        <f t="shared" si="15"/>
        <v>0.4858144724258846</v>
      </c>
      <c r="K99" s="81">
        <f t="shared" si="15"/>
        <v>0.51053267140748693</v>
      </c>
      <c r="L99" s="81">
        <f t="shared" si="15"/>
        <v>0.64236837103212319</v>
      </c>
      <c r="M99" s="82">
        <f t="shared" si="15"/>
        <v>0.65851594093858745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1850</v>
      </c>
      <c r="H100" s="35">
        <v>1860</v>
      </c>
      <c r="I100" s="35">
        <v>1860</v>
      </c>
      <c r="J100" s="35">
        <v>1840</v>
      </c>
      <c r="K100" s="35">
        <v>1870</v>
      </c>
      <c r="L100" s="35">
        <v>1900</v>
      </c>
      <c r="M100" s="36">
        <v>1900</v>
      </c>
    </row>
    <row r="101" spans="1:13" x14ac:dyDescent="0.15">
      <c r="A101" s="5"/>
      <c r="B101" s="37" t="s">
        <v>110</v>
      </c>
      <c r="C101" s="38"/>
      <c r="D101" s="39"/>
      <c r="E101" s="40"/>
      <c r="F101" s="41" t="s">
        <v>10</v>
      </c>
      <c r="G101" s="42">
        <v>9982</v>
      </c>
      <c r="H101" s="43">
        <v>8841</v>
      </c>
      <c r="I101" s="43">
        <v>9919</v>
      </c>
      <c r="J101" s="43">
        <v>8402</v>
      </c>
      <c r="K101" s="43">
        <v>9602</v>
      </c>
      <c r="L101" s="43">
        <v>14383</v>
      </c>
      <c r="M101" s="44">
        <v>14658</v>
      </c>
    </row>
    <row r="102" spans="1:13" x14ac:dyDescent="0.15">
      <c r="A102" s="5"/>
      <c r="B102" s="45" t="s">
        <v>0</v>
      </c>
      <c r="C102" s="3">
        <v>45873</v>
      </c>
      <c r="F102" s="46" t="s">
        <v>2</v>
      </c>
      <c r="G102" s="47">
        <v>3.83</v>
      </c>
      <c r="H102" s="48">
        <v>3.97</v>
      </c>
      <c r="I102" s="48">
        <v>3.84</v>
      </c>
      <c r="J102" s="48">
        <v>4.04</v>
      </c>
      <c r="K102" s="48">
        <v>3.95</v>
      </c>
      <c r="L102" s="48">
        <v>3.58</v>
      </c>
      <c r="M102" s="49">
        <v>3.57</v>
      </c>
    </row>
    <row r="103" spans="1:13" x14ac:dyDescent="0.15">
      <c r="A103" s="5"/>
      <c r="B103" s="45" t="s">
        <v>1</v>
      </c>
      <c r="C103" s="50">
        <v>3190</v>
      </c>
      <c r="D103" s="4" t="s">
        <v>15</v>
      </c>
      <c r="E103" s="50">
        <v>3270</v>
      </c>
      <c r="F103" s="46" t="s">
        <v>3</v>
      </c>
      <c r="G103" s="47">
        <v>99.2</v>
      </c>
      <c r="H103" s="48">
        <v>98.6</v>
      </c>
      <c r="I103" s="48">
        <v>98.9</v>
      </c>
      <c r="J103" s="48">
        <v>98.4</v>
      </c>
      <c r="K103" s="48">
        <v>98.1</v>
      </c>
      <c r="L103" s="48">
        <v>98.8</v>
      </c>
      <c r="M103" s="49">
        <v>99.2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3921</v>
      </c>
      <c r="H104" s="71">
        <v>4374</v>
      </c>
      <c r="I104" s="71">
        <v>4481</v>
      </c>
      <c r="J104" s="71">
        <v>4690</v>
      </c>
      <c r="K104" s="71">
        <v>5871</v>
      </c>
      <c r="L104" s="71">
        <v>6465</v>
      </c>
      <c r="M104" s="87">
        <v>5285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1.3823570142639523</v>
      </c>
      <c r="H105" s="84">
        <f t="shared" ref="H105:M105" si="16">H101/H$4</f>
        <v>1.3373165935561941</v>
      </c>
      <c r="I105" s="84">
        <f t="shared" si="16"/>
        <v>1.3427643156897251</v>
      </c>
      <c r="J105" s="84">
        <f t="shared" si="16"/>
        <v>1.3391775581766019</v>
      </c>
      <c r="K105" s="84">
        <f t="shared" si="16"/>
        <v>1.2883402656648331</v>
      </c>
      <c r="L105" s="84">
        <f t="shared" si="16"/>
        <v>1.3669454476335297</v>
      </c>
      <c r="M105" s="85">
        <f t="shared" si="16"/>
        <v>1.3785385121790652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3190</v>
      </c>
      <c r="H106" s="53">
        <v>3190</v>
      </c>
      <c r="I106" s="53">
        <v>3190</v>
      </c>
      <c r="J106" s="53">
        <v>3180</v>
      </c>
      <c r="K106" s="53">
        <v>3220</v>
      </c>
      <c r="L106" s="53">
        <v>3260</v>
      </c>
      <c r="M106" s="54">
        <v>3270</v>
      </c>
    </row>
    <row r="107" spans="1:13" x14ac:dyDescent="0.15">
      <c r="A107" s="5"/>
      <c r="B107" s="16" t="s">
        <v>108</v>
      </c>
      <c r="C107" s="17"/>
      <c r="D107" s="18"/>
      <c r="E107" s="19"/>
      <c r="F107" s="20" t="s">
        <v>10</v>
      </c>
      <c r="G107" s="21">
        <v>3719</v>
      </c>
      <c r="H107" s="22">
        <v>3285</v>
      </c>
      <c r="I107" s="22">
        <v>3736</v>
      </c>
      <c r="J107" s="22">
        <v>3171</v>
      </c>
      <c r="K107" s="22">
        <v>3621</v>
      </c>
      <c r="L107" s="22">
        <v>6290</v>
      </c>
      <c r="M107" s="23">
        <v>6559</v>
      </c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3.5</v>
      </c>
      <c r="H108" s="30">
        <v>3.89</v>
      </c>
      <c r="I108" s="30">
        <v>3.74</v>
      </c>
      <c r="J108" s="30">
        <v>3.87</v>
      </c>
      <c r="K108" s="30">
        <v>3.69</v>
      </c>
      <c r="L108" s="30">
        <v>3.38</v>
      </c>
      <c r="M108" s="31">
        <v>3.54</v>
      </c>
    </row>
    <row r="109" spans="1:13" x14ac:dyDescent="0.15">
      <c r="A109" s="5"/>
      <c r="B109" s="24" t="s">
        <v>1</v>
      </c>
      <c r="C109" s="32">
        <v>1620</v>
      </c>
      <c r="D109" s="26" t="s">
        <v>15</v>
      </c>
      <c r="E109" s="32">
        <v>1690</v>
      </c>
      <c r="F109" s="28" t="s">
        <v>3</v>
      </c>
      <c r="G109" s="29">
        <v>99.7</v>
      </c>
      <c r="H109" s="30">
        <v>97.4</v>
      </c>
      <c r="I109" s="30">
        <v>97.8</v>
      </c>
      <c r="J109" s="30">
        <v>97.5</v>
      </c>
      <c r="K109" s="30">
        <v>98.5</v>
      </c>
      <c r="L109" s="30">
        <v>98.4</v>
      </c>
      <c r="M109" s="31">
        <v>97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1007</v>
      </c>
      <c r="H110" s="70">
        <v>2410</v>
      </c>
      <c r="I110" s="70">
        <v>2475</v>
      </c>
      <c r="J110" s="70">
        <v>2274</v>
      </c>
      <c r="K110" s="70">
        <v>1845</v>
      </c>
      <c r="L110" s="70">
        <v>3300</v>
      </c>
      <c r="M110" s="86">
        <v>5211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0.5150256197202604</v>
      </c>
      <c r="H111" s="81">
        <f t="shared" ref="H111:M111" si="17">H107/H$4</f>
        <v>0.49689910754802602</v>
      </c>
      <c r="I111" s="81">
        <f t="shared" si="17"/>
        <v>0.50575335048057402</v>
      </c>
      <c r="J111" s="81">
        <f t="shared" si="17"/>
        <v>0.50541919030921267</v>
      </c>
      <c r="K111" s="81">
        <f t="shared" si="17"/>
        <v>0.48584462632496983</v>
      </c>
      <c r="L111" s="81">
        <f t="shared" si="17"/>
        <v>0.59779509598935565</v>
      </c>
      <c r="M111" s="82">
        <f t="shared" si="17"/>
        <v>0.61685319289005924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1620</v>
      </c>
      <c r="H112" s="35">
        <v>1660</v>
      </c>
      <c r="I112" s="35">
        <v>1700</v>
      </c>
      <c r="J112" s="35">
        <v>1640</v>
      </c>
      <c r="K112" s="35">
        <v>1650</v>
      </c>
      <c r="L112" s="35">
        <v>1680</v>
      </c>
      <c r="M112" s="36">
        <v>1690</v>
      </c>
    </row>
    <row r="113" spans="1:13" x14ac:dyDescent="0.15">
      <c r="A113" s="5"/>
      <c r="B113" s="37" t="s">
        <v>91</v>
      </c>
      <c r="C113" s="38"/>
      <c r="D113" s="39"/>
      <c r="E113" s="40"/>
      <c r="F113" s="41" t="s">
        <v>10</v>
      </c>
      <c r="G113" s="42">
        <v>6977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3.51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7920</v>
      </c>
      <c r="D115" s="4" t="s">
        <v>15</v>
      </c>
      <c r="E115" s="50"/>
      <c r="F115" s="46" t="s">
        <v>3</v>
      </c>
      <c r="G115" s="47">
        <v>99.5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2298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0.96620966625121174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7920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19</v>
      </c>
      <c r="C119" s="17"/>
      <c r="D119" s="18"/>
      <c r="E119" s="19"/>
      <c r="F119" s="20" t="s">
        <v>10</v>
      </c>
      <c r="G119" s="21">
        <v>11888</v>
      </c>
      <c r="H119" s="22">
        <v>10977</v>
      </c>
      <c r="I119" s="22">
        <v>12045</v>
      </c>
      <c r="J119" s="22">
        <v>10471</v>
      </c>
      <c r="K119" s="22">
        <v>13213</v>
      </c>
      <c r="L119" s="22">
        <v>14999</v>
      </c>
      <c r="M119" s="23">
        <v>15055</v>
      </c>
    </row>
    <row r="120" spans="1:13" x14ac:dyDescent="0.15">
      <c r="A120" s="5"/>
      <c r="B120" s="24" t="s">
        <v>0</v>
      </c>
      <c r="C120" s="25">
        <v>44536</v>
      </c>
      <c r="D120" s="26"/>
      <c r="E120" s="27"/>
      <c r="F120" s="28" t="s">
        <v>2</v>
      </c>
      <c r="G120" s="29">
        <v>1.78</v>
      </c>
      <c r="H120" s="30">
        <v>1.85</v>
      </c>
      <c r="I120" s="30">
        <v>1.79</v>
      </c>
      <c r="J120" s="30">
        <v>1.88</v>
      </c>
      <c r="K120" s="30">
        <v>1.72</v>
      </c>
      <c r="L120" s="30">
        <v>1.73</v>
      </c>
      <c r="M120" s="31">
        <v>1.7</v>
      </c>
    </row>
    <row r="121" spans="1:13" x14ac:dyDescent="0.15">
      <c r="A121" s="5"/>
      <c r="B121" s="24" t="s">
        <v>1</v>
      </c>
      <c r="C121" s="32">
        <v>32590</v>
      </c>
      <c r="D121" s="26" t="s">
        <v>15</v>
      </c>
      <c r="E121" s="32">
        <v>32850</v>
      </c>
      <c r="F121" s="28" t="s">
        <v>3</v>
      </c>
      <c r="G121" s="29">
        <v>99.5</v>
      </c>
      <c r="H121" s="30">
        <v>99.2</v>
      </c>
      <c r="I121" s="30">
        <v>99.4</v>
      </c>
      <c r="J121" s="30">
        <v>99.1</v>
      </c>
      <c r="K121" s="30">
        <v>99.8</v>
      </c>
      <c r="L121" s="30">
        <v>99.2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2373</v>
      </c>
      <c r="H122" s="70">
        <v>2894</v>
      </c>
      <c r="I122" s="70">
        <v>2627</v>
      </c>
      <c r="J122" s="70">
        <v>2971</v>
      </c>
      <c r="K122" s="70">
        <v>1864</v>
      </c>
      <c r="L122" s="70">
        <v>4043</v>
      </c>
      <c r="M122" s="86">
        <v>3987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1.6463093754327656</v>
      </c>
      <c r="H123" s="81">
        <f t="shared" ref="H123:M123" si="19">H119/H$4</f>
        <v>1.6604144607472395</v>
      </c>
      <c r="I123" s="81">
        <f t="shared" si="19"/>
        <v>1.6305672126709083</v>
      </c>
      <c r="J123" s="81">
        <f t="shared" si="19"/>
        <v>1.6689512272872171</v>
      </c>
      <c r="K123" s="81">
        <f t="shared" si="19"/>
        <v>1.7728431504092312</v>
      </c>
      <c r="L123" s="81">
        <f t="shared" si="19"/>
        <v>1.4254894506747766</v>
      </c>
      <c r="M123" s="82">
        <f t="shared" si="19"/>
        <v>1.4158751058026897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32590</v>
      </c>
      <c r="H124" s="35">
        <v>32610</v>
      </c>
      <c r="I124" s="35">
        <v>32720</v>
      </c>
      <c r="J124" s="35">
        <v>32400</v>
      </c>
      <c r="K124" s="35">
        <v>32690</v>
      </c>
      <c r="L124" s="35">
        <v>32890</v>
      </c>
      <c r="M124" s="36">
        <v>32850</v>
      </c>
    </row>
    <row r="125" spans="1:13" x14ac:dyDescent="0.15">
      <c r="A125" s="5"/>
      <c r="B125" s="37" t="s">
        <v>27</v>
      </c>
      <c r="C125" s="38"/>
      <c r="D125" s="39"/>
      <c r="E125" s="40"/>
      <c r="F125" s="41" t="s">
        <v>10</v>
      </c>
      <c r="G125" s="42">
        <v>5813</v>
      </c>
      <c r="H125" s="43">
        <v>4849</v>
      </c>
      <c r="I125" s="43">
        <v>6125</v>
      </c>
      <c r="J125" s="43">
        <v>4607</v>
      </c>
      <c r="K125" s="43">
        <v>5402</v>
      </c>
      <c r="L125" s="43">
        <v>8622</v>
      </c>
      <c r="M125" s="44">
        <v>9587</v>
      </c>
    </row>
    <row r="126" spans="1:13" x14ac:dyDescent="0.15">
      <c r="A126" s="5"/>
      <c r="B126" s="45" t="s">
        <v>0</v>
      </c>
      <c r="C126" s="3">
        <v>45019</v>
      </c>
      <c r="F126" s="46" t="s">
        <v>2</v>
      </c>
      <c r="G126" s="47">
        <v>3.27</v>
      </c>
      <c r="H126" s="48">
        <v>3.53</v>
      </c>
      <c r="I126" s="48">
        <v>3.25</v>
      </c>
      <c r="J126" s="48">
        <v>3.59</v>
      </c>
      <c r="K126" s="48">
        <v>3.49</v>
      </c>
      <c r="L126" s="48">
        <v>3.29</v>
      </c>
      <c r="M126" s="49">
        <v>3.17</v>
      </c>
    </row>
    <row r="127" spans="1:13" x14ac:dyDescent="0.15">
      <c r="A127" s="5"/>
      <c r="B127" s="45" t="s">
        <v>1</v>
      </c>
      <c r="C127" s="50">
        <v>28260</v>
      </c>
      <c r="D127" s="4" t="s">
        <v>15</v>
      </c>
      <c r="E127" s="50">
        <v>28510</v>
      </c>
      <c r="F127" s="46" t="s">
        <v>3</v>
      </c>
      <c r="G127" s="47">
        <v>100.3</v>
      </c>
      <c r="H127" s="48">
        <v>99.4</v>
      </c>
      <c r="I127" s="48">
        <v>100.4</v>
      </c>
      <c r="J127" s="48">
        <v>99.4</v>
      </c>
      <c r="K127" s="48">
        <v>99.7</v>
      </c>
      <c r="L127" s="48">
        <v>99.4</v>
      </c>
      <c r="M127" s="49">
        <v>99.7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713</v>
      </c>
      <c r="H128" s="71">
        <v>1557</v>
      </c>
      <c r="I128" s="61">
        <v>721</v>
      </c>
      <c r="J128" s="71">
        <v>1471</v>
      </c>
      <c r="K128" s="71">
        <v>1418</v>
      </c>
      <c r="L128" s="71">
        <v>2659</v>
      </c>
      <c r="M128" s="87">
        <v>2361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0.80501315607256607</v>
      </c>
      <c r="H129" s="84">
        <f t="shared" ref="H129:M129" si="20">H125/H$4</f>
        <v>0.73347451217667525</v>
      </c>
      <c r="I129" s="84">
        <f t="shared" si="20"/>
        <v>0.8291593339650738</v>
      </c>
      <c r="J129" s="84">
        <f t="shared" si="20"/>
        <v>0.73430028689831051</v>
      </c>
      <c r="K129" s="84">
        <f t="shared" si="20"/>
        <v>0.72480880182476859</v>
      </c>
      <c r="L129" s="84">
        <f t="shared" si="20"/>
        <v>0.81942596464550466</v>
      </c>
      <c r="M129" s="85">
        <f t="shared" si="20"/>
        <v>0.90162701025110503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28260</v>
      </c>
      <c r="H130" s="53">
        <v>28220</v>
      </c>
      <c r="I130" s="53">
        <v>28290</v>
      </c>
      <c r="J130" s="53">
        <v>28090</v>
      </c>
      <c r="K130" s="53">
        <v>28420</v>
      </c>
      <c r="L130" s="53">
        <v>28530</v>
      </c>
      <c r="M130" s="54">
        <v>28510</v>
      </c>
    </row>
    <row r="131" spans="1:13" x14ac:dyDescent="0.15">
      <c r="A131" s="5"/>
      <c r="B131" s="16" t="s">
        <v>30</v>
      </c>
      <c r="C131" s="17"/>
      <c r="D131" s="18"/>
      <c r="E131" s="19"/>
      <c r="F131" s="20" t="s">
        <v>10</v>
      </c>
      <c r="G131" s="21">
        <v>8951</v>
      </c>
      <c r="H131" s="22">
        <v>7846</v>
      </c>
      <c r="I131" s="22">
        <v>9145</v>
      </c>
      <c r="J131" s="22">
        <v>7444</v>
      </c>
      <c r="K131" s="22">
        <v>8822</v>
      </c>
      <c r="L131" s="22">
        <v>13054</v>
      </c>
      <c r="M131" s="23">
        <v>13033</v>
      </c>
    </row>
    <row r="132" spans="1:13" x14ac:dyDescent="0.15">
      <c r="A132" s="5"/>
      <c r="B132" s="24" t="s">
        <v>0</v>
      </c>
      <c r="C132" s="25">
        <v>45264</v>
      </c>
      <c r="D132" s="26"/>
      <c r="E132" s="27"/>
      <c r="F132" s="28" t="s">
        <v>2</v>
      </c>
      <c r="G132" s="29">
        <v>3.2</v>
      </c>
      <c r="H132" s="30">
        <v>3.4</v>
      </c>
      <c r="I132" s="30">
        <v>3.26</v>
      </c>
      <c r="J132" s="30">
        <v>3.43</v>
      </c>
      <c r="K132" s="30">
        <v>3.33</v>
      </c>
      <c r="L132" s="30">
        <v>3.08</v>
      </c>
      <c r="M132" s="31">
        <v>3.06</v>
      </c>
    </row>
    <row r="133" spans="1:13" x14ac:dyDescent="0.15">
      <c r="A133" s="5"/>
      <c r="B133" s="24" t="s">
        <v>1</v>
      </c>
      <c r="C133" s="32">
        <v>17760</v>
      </c>
      <c r="D133" s="26" t="s">
        <v>15</v>
      </c>
      <c r="E133" s="32">
        <v>17930</v>
      </c>
      <c r="F133" s="28" t="s">
        <v>3</v>
      </c>
      <c r="G133" s="29">
        <v>100.6</v>
      </c>
      <c r="H133" s="30">
        <v>99.9</v>
      </c>
      <c r="I133" s="30">
        <v>100.1</v>
      </c>
      <c r="J133" s="30">
        <v>100.1</v>
      </c>
      <c r="K133" s="30">
        <v>100</v>
      </c>
      <c r="L133" s="30">
        <v>99.5</v>
      </c>
      <c r="M133" s="31">
        <v>99.4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57">
        <v>523</v>
      </c>
      <c r="H134" s="70">
        <v>1629</v>
      </c>
      <c r="I134" s="70">
        <v>1537</v>
      </c>
      <c r="J134" s="70">
        <v>1346</v>
      </c>
      <c r="K134" s="70">
        <v>1679</v>
      </c>
      <c r="L134" s="70">
        <v>3740</v>
      </c>
      <c r="M134" s="86">
        <v>3908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1.2395790056778839</v>
      </c>
      <c r="H135" s="81">
        <f t="shared" ref="H135:M135" si="21">H131/H$4</f>
        <v>1.1868098623506278</v>
      </c>
      <c r="I135" s="81">
        <f t="shared" si="21"/>
        <v>1.2379856504670368</v>
      </c>
      <c r="J135" s="81">
        <f t="shared" si="21"/>
        <v>1.1864839018170226</v>
      </c>
      <c r="K135" s="81">
        <f t="shared" si="21"/>
        <v>1.1836844223802496</v>
      </c>
      <c r="L135" s="81">
        <f t="shared" si="21"/>
        <v>1.240638661851359</v>
      </c>
      <c r="M135" s="82">
        <f t="shared" si="21"/>
        <v>1.2257124047775791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17760</v>
      </c>
      <c r="H136" s="35">
        <v>17720</v>
      </c>
      <c r="I136" s="35">
        <v>17800</v>
      </c>
      <c r="J136" s="35">
        <v>17660</v>
      </c>
      <c r="K136" s="35">
        <v>17850</v>
      </c>
      <c r="L136" s="35">
        <v>17930</v>
      </c>
      <c r="M136" s="36">
        <v>17930</v>
      </c>
    </row>
    <row r="137" spans="1:13" x14ac:dyDescent="0.15">
      <c r="A137" s="5"/>
      <c r="B137" s="37" t="s">
        <v>18</v>
      </c>
      <c r="C137" s="38"/>
      <c r="D137" s="39"/>
      <c r="E137" s="40"/>
      <c r="F137" s="41" t="s">
        <v>10</v>
      </c>
      <c r="G137" s="42">
        <v>7107</v>
      </c>
      <c r="H137" s="43">
        <v>6570</v>
      </c>
      <c r="I137" s="43">
        <v>7366</v>
      </c>
      <c r="J137" s="43">
        <v>6162</v>
      </c>
      <c r="K137" s="43">
        <v>7905</v>
      </c>
      <c r="L137" s="43">
        <v>9784</v>
      </c>
      <c r="M137" s="44">
        <v>9619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1.99</v>
      </c>
      <c r="H138" s="48">
        <v>2.0499999999999998</v>
      </c>
      <c r="I138" s="48">
        <v>1.97</v>
      </c>
      <c r="J138" s="48">
        <v>2.06</v>
      </c>
      <c r="K138" s="48">
        <v>1.96</v>
      </c>
      <c r="L138" s="48">
        <v>1.91</v>
      </c>
      <c r="M138" s="49">
        <v>1.92</v>
      </c>
    </row>
    <row r="139" spans="1:13" x14ac:dyDescent="0.15">
      <c r="A139" s="5"/>
      <c r="B139" s="45" t="s">
        <v>1</v>
      </c>
      <c r="C139" s="50">
        <v>15450</v>
      </c>
      <c r="D139" s="4" t="s">
        <v>15</v>
      </c>
      <c r="E139" s="50">
        <v>15180</v>
      </c>
      <c r="F139" s="46" t="s">
        <v>3</v>
      </c>
      <c r="G139" s="47">
        <v>99.2</v>
      </c>
      <c r="H139" s="48">
        <v>99.2</v>
      </c>
      <c r="I139" s="48">
        <v>99.3</v>
      </c>
      <c r="J139" s="48">
        <v>99</v>
      </c>
      <c r="K139" s="48">
        <v>99.5</v>
      </c>
      <c r="L139" s="48">
        <v>99.1</v>
      </c>
      <c r="M139" s="49">
        <v>98.7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2015</v>
      </c>
      <c r="H140" s="71">
        <v>1900</v>
      </c>
      <c r="I140" s="71">
        <v>2070</v>
      </c>
      <c r="J140" s="71">
        <v>2030</v>
      </c>
      <c r="K140" s="71">
        <v>1781</v>
      </c>
      <c r="L140" s="71">
        <v>3002</v>
      </c>
      <c r="M140" s="87">
        <v>3640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0.98421271292064816</v>
      </c>
      <c r="H141" s="84">
        <f t="shared" ref="H141:M141" si="22">H137/H$4</f>
        <v>0.99379821509605204</v>
      </c>
      <c r="I141" s="84">
        <f t="shared" si="22"/>
        <v>0.99715716799783405</v>
      </c>
      <c r="J141" s="84">
        <f t="shared" si="22"/>
        <v>0.98214854956965258</v>
      </c>
      <c r="K141" s="84">
        <f t="shared" si="22"/>
        <v>1.0606467194418354</v>
      </c>
      <c r="L141" s="84">
        <f t="shared" si="22"/>
        <v>0.929861243109675</v>
      </c>
      <c r="M141" s="85">
        <f t="shared" si="22"/>
        <v>0.90463650898147274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15450</v>
      </c>
      <c r="H142" s="53">
        <v>15240</v>
      </c>
      <c r="I142" s="53">
        <v>15310</v>
      </c>
      <c r="J142" s="53">
        <v>15080</v>
      </c>
      <c r="K142" s="53">
        <v>15180</v>
      </c>
      <c r="L142" s="53">
        <v>15210</v>
      </c>
      <c r="M142" s="54">
        <v>15180</v>
      </c>
    </row>
    <row r="143" spans="1:13" x14ac:dyDescent="0.15">
      <c r="A143" s="5"/>
      <c r="B143" s="16" t="s">
        <v>62</v>
      </c>
      <c r="C143" s="17"/>
      <c r="D143" s="18"/>
      <c r="E143" s="19"/>
      <c r="F143" s="20" t="s">
        <v>10</v>
      </c>
      <c r="G143" s="21">
        <v>12360</v>
      </c>
      <c r="H143" s="22">
        <v>10726</v>
      </c>
      <c r="I143" s="22">
        <v>12206</v>
      </c>
      <c r="J143" s="22">
        <v>10161</v>
      </c>
      <c r="K143" s="22">
        <v>11671</v>
      </c>
      <c r="L143" s="22">
        <v>16451</v>
      </c>
      <c r="M143" s="23">
        <v>16805</v>
      </c>
    </row>
    <row r="144" spans="1:13" x14ac:dyDescent="0.15">
      <c r="A144" s="5"/>
      <c r="B144" s="24" t="s">
        <v>0</v>
      </c>
      <c r="C144" s="25">
        <v>45691</v>
      </c>
      <c r="D144" s="26"/>
      <c r="E144" s="27"/>
      <c r="F144" s="28" t="s">
        <v>2</v>
      </c>
      <c r="G144" s="29">
        <v>3.84</v>
      </c>
      <c r="H144" s="30">
        <v>4.12</v>
      </c>
      <c r="I144" s="30">
        <v>3.96</v>
      </c>
      <c r="J144" s="30">
        <v>4.2</v>
      </c>
      <c r="K144" s="30">
        <v>4.05</v>
      </c>
      <c r="L144" s="30">
        <v>3.81</v>
      </c>
      <c r="M144" s="31">
        <v>3.72</v>
      </c>
    </row>
    <row r="145" spans="1:13" x14ac:dyDescent="0.15">
      <c r="A145" s="5"/>
      <c r="B145" s="24" t="s">
        <v>1</v>
      </c>
      <c r="C145" s="32">
        <v>14430</v>
      </c>
      <c r="D145" s="26" t="s">
        <v>15</v>
      </c>
      <c r="E145" s="32">
        <v>14580</v>
      </c>
      <c r="F145" s="28" t="s">
        <v>3</v>
      </c>
      <c r="G145" s="29">
        <v>99.7</v>
      </c>
      <c r="H145" s="30">
        <v>98.6</v>
      </c>
      <c r="I145" s="30">
        <v>99.2</v>
      </c>
      <c r="J145" s="30">
        <v>98.6</v>
      </c>
      <c r="K145" s="30">
        <v>98.7</v>
      </c>
      <c r="L145" s="30">
        <v>98.8</v>
      </c>
      <c r="M145" s="31">
        <v>99.1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3531</v>
      </c>
      <c r="H146" s="70">
        <v>5532</v>
      </c>
      <c r="I146" s="70">
        <v>4728</v>
      </c>
      <c r="J146" s="70">
        <v>5356</v>
      </c>
      <c r="K146" s="70">
        <v>5809</v>
      </c>
      <c r="L146" s="70">
        <v>7765</v>
      </c>
      <c r="M146" s="86">
        <v>6799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1.7116742833402576</v>
      </c>
      <c r="H147" s="81">
        <f t="shared" ref="H147:M147" si="23">H143/H$4</f>
        <v>1.6224474360913628</v>
      </c>
      <c r="I147" s="81">
        <f t="shared" si="23"/>
        <v>1.6523622580208475</v>
      </c>
      <c r="J147" s="81">
        <f t="shared" si="23"/>
        <v>1.6195409627032196</v>
      </c>
      <c r="K147" s="81">
        <f t="shared" si="23"/>
        <v>1.5659465986850933</v>
      </c>
      <c r="L147" s="81">
        <f t="shared" si="23"/>
        <v>1.5634860292720014</v>
      </c>
      <c r="M147" s="82">
        <f t="shared" si="23"/>
        <v>1.5804570676196745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14430</v>
      </c>
      <c r="H148" s="35">
        <v>14400</v>
      </c>
      <c r="I148" s="35">
        <v>14430</v>
      </c>
      <c r="J148" s="35">
        <v>14350</v>
      </c>
      <c r="K148" s="35">
        <v>14510</v>
      </c>
      <c r="L148" s="35">
        <v>14550</v>
      </c>
      <c r="M148" s="36">
        <v>14580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5684</v>
      </c>
      <c r="H149" s="43"/>
      <c r="I149" s="43"/>
      <c r="J149" s="43"/>
      <c r="K149" s="43"/>
      <c r="L149" s="43"/>
      <c r="M149" s="44"/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3.91</v>
      </c>
      <c r="H150" s="48"/>
      <c r="I150" s="48"/>
      <c r="J150" s="48"/>
      <c r="K150" s="48"/>
      <c r="L150" s="48"/>
      <c r="M150" s="49"/>
    </row>
    <row r="151" spans="1:13" x14ac:dyDescent="0.15">
      <c r="A151" s="5"/>
      <c r="B151" s="45" t="s">
        <v>1</v>
      </c>
      <c r="C151" s="50">
        <v>9120</v>
      </c>
      <c r="D151" s="4" t="s">
        <v>15</v>
      </c>
      <c r="E151" s="50"/>
      <c r="F151" s="46" t="s">
        <v>3</v>
      </c>
      <c r="G151" s="47">
        <v>98.3</v>
      </c>
      <c r="H151" s="48"/>
      <c r="I151" s="48"/>
      <c r="J151" s="48"/>
      <c r="K151" s="48"/>
      <c r="L151" s="48"/>
      <c r="M151" s="49"/>
    </row>
    <row r="152" spans="1:13" x14ac:dyDescent="0.15">
      <c r="A152" s="5"/>
      <c r="B152" s="45"/>
      <c r="C152" s="50"/>
      <c r="E152" s="50"/>
      <c r="F152" s="55" t="s">
        <v>20</v>
      </c>
      <c r="G152" s="89">
        <v>3273</v>
      </c>
      <c r="H152" s="61"/>
      <c r="I152" s="61"/>
      <c r="J152" s="61"/>
      <c r="K152" s="61"/>
      <c r="L152" s="61"/>
      <c r="M152" s="62"/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0.78714859437751006</v>
      </c>
      <c r="H153" s="84">
        <f t="shared" ref="H153:M153" si="24">H149/H$4</f>
        <v>0</v>
      </c>
      <c r="I153" s="84">
        <f t="shared" si="24"/>
        <v>0</v>
      </c>
      <c r="J153" s="84">
        <f t="shared" si="24"/>
        <v>0</v>
      </c>
      <c r="K153" s="84">
        <f t="shared" si="24"/>
        <v>0</v>
      </c>
      <c r="L153" s="84">
        <f t="shared" si="24"/>
        <v>0</v>
      </c>
      <c r="M153" s="85">
        <f t="shared" si="24"/>
        <v>0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9120</v>
      </c>
      <c r="H154" s="53"/>
      <c r="I154" s="53"/>
      <c r="J154" s="53"/>
      <c r="K154" s="53"/>
      <c r="L154" s="53"/>
      <c r="M154" s="54"/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9033</v>
      </c>
      <c r="H155" s="22">
        <v>8066</v>
      </c>
      <c r="I155" s="22">
        <v>8810</v>
      </c>
      <c r="J155" s="22">
        <v>7729</v>
      </c>
      <c r="K155" s="22">
        <v>10477</v>
      </c>
      <c r="L155" s="22">
        <v>14153</v>
      </c>
      <c r="M155" s="23">
        <v>14020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1.64</v>
      </c>
      <c r="H156" s="30">
        <v>1.74</v>
      </c>
      <c r="I156" s="30">
        <v>1.69</v>
      </c>
      <c r="J156" s="30">
        <v>1.79</v>
      </c>
      <c r="K156" s="30">
        <v>1.61</v>
      </c>
      <c r="L156" s="30">
        <v>1.53</v>
      </c>
      <c r="M156" s="31">
        <v>1.49</v>
      </c>
    </row>
    <row r="157" spans="1:13" x14ac:dyDescent="0.15">
      <c r="A157" s="5"/>
      <c r="B157" s="24" t="s">
        <v>1</v>
      </c>
      <c r="C157" s="32">
        <v>7950</v>
      </c>
      <c r="D157" s="26" t="s">
        <v>15</v>
      </c>
      <c r="E157" s="32">
        <v>8080</v>
      </c>
      <c r="F157" s="28" t="s">
        <v>3</v>
      </c>
      <c r="G157" s="29">
        <v>100</v>
      </c>
      <c r="H157" s="30">
        <v>99.5</v>
      </c>
      <c r="I157" s="30">
        <v>99.5</v>
      </c>
      <c r="J157" s="30">
        <v>99.1</v>
      </c>
      <c r="K157" s="30">
        <v>100.1</v>
      </c>
      <c r="L157" s="30">
        <v>99.7</v>
      </c>
      <c r="M157" s="31">
        <v>99.8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57">
        <v>906</v>
      </c>
      <c r="H158" s="70">
        <v>1778</v>
      </c>
      <c r="I158" s="70">
        <v>1935</v>
      </c>
      <c r="J158" s="70">
        <v>2343</v>
      </c>
      <c r="K158" s="58">
        <v>980</v>
      </c>
      <c r="L158" s="70">
        <v>2229</v>
      </c>
      <c r="M158" s="86">
        <v>1971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1.2509347735770668</v>
      </c>
      <c r="H159" s="81">
        <f t="shared" ref="H159:M159" si="25">H155/H$4</f>
        <v>1.2200877325669339</v>
      </c>
      <c r="I159" s="81">
        <f t="shared" si="25"/>
        <v>1.1926357113848653</v>
      </c>
      <c r="J159" s="81">
        <f t="shared" si="25"/>
        <v>1.2319094676442461</v>
      </c>
      <c r="K159" s="81">
        <f t="shared" si="25"/>
        <v>1.4057426539648463</v>
      </c>
      <c r="L159" s="81">
        <f t="shared" si="25"/>
        <v>1.3450864854590383</v>
      </c>
      <c r="M159" s="82">
        <f t="shared" si="25"/>
        <v>1.3185366312423588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7950</v>
      </c>
      <c r="H160" s="35">
        <v>7900</v>
      </c>
      <c r="I160" s="35">
        <v>7950</v>
      </c>
      <c r="J160" s="35">
        <v>7900</v>
      </c>
      <c r="K160" s="35">
        <v>8020</v>
      </c>
      <c r="L160" s="35">
        <v>8080</v>
      </c>
      <c r="M160" s="36">
        <v>8080</v>
      </c>
    </row>
    <row r="161" spans="1:13" x14ac:dyDescent="0.15">
      <c r="A161" s="5"/>
      <c r="B161" s="16" t="s">
        <v>32</v>
      </c>
      <c r="C161" s="17"/>
      <c r="D161" s="18"/>
      <c r="E161" s="19"/>
      <c r="F161" s="20" t="s">
        <v>10</v>
      </c>
      <c r="G161" s="21"/>
      <c r="H161" s="22">
        <v>7678</v>
      </c>
      <c r="I161" s="22">
        <v>8135</v>
      </c>
      <c r="J161" s="22">
        <v>7269</v>
      </c>
      <c r="K161" s="22">
        <v>8100</v>
      </c>
      <c r="L161" s="22">
        <v>11651</v>
      </c>
      <c r="M161" s="23">
        <v>12424</v>
      </c>
    </row>
    <row r="162" spans="1:13" x14ac:dyDescent="0.15">
      <c r="A162" s="5"/>
      <c r="B162" s="24" t="s">
        <v>0</v>
      </c>
      <c r="C162" s="25">
        <v>45474</v>
      </c>
      <c r="D162" s="26"/>
      <c r="E162" s="27"/>
      <c r="F162" s="28" t="s">
        <v>2</v>
      </c>
      <c r="G162" s="29"/>
      <c r="H162" s="30">
        <v>3.97</v>
      </c>
      <c r="I162" s="30">
        <v>3.91</v>
      </c>
      <c r="J162" s="30">
        <v>3.98</v>
      </c>
      <c r="K162" s="30">
        <v>3.91</v>
      </c>
      <c r="L162" s="30">
        <v>3.74</v>
      </c>
      <c r="M162" s="31">
        <v>3.73</v>
      </c>
    </row>
    <row r="163" spans="1:13" x14ac:dyDescent="0.15">
      <c r="A163" s="5"/>
      <c r="B163" s="24" t="s">
        <v>1</v>
      </c>
      <c r="C163" s="32">
        <v>9240</v>
      </c>
      <c r="D163" s="26" t="s">
        <v>15</v>
      </c>
      <c r="E163" s="32">
        <v>9280</v>
      </c>
      <c r="F163" s="28" t="s">
        <v>3</v>
      </c>
      <c r="G163" s="29"/>
      <c r="H163" s="30">
        <v>98.2</v>
      </c>
      <c r="I163" s="30">
        <v>98.5</v>
      </c>
      <c r="J163" s="30">
        <v>98.4</v>
      </c>
      <c r="K163" s="30">
        <v>98.5</v>
      </c>
      <c r="L163" s="30">
        <v>98.3</v>
      </c>
      <c r="M163" s="31">
        <v>98.2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70">
        <v>4377</v>
      </c>
      <c r="I164" s="70">
        <v>4167</v>
      </c>
      <c r="J164" s="70">
        <v>3955</v>
      </c>
      <c r="K164" s="70">
        <v>4281</v>
      </c>
      <c r="L164" s="70">
        <v>6395</v>
      </c>
      <c r="M164" s="86">
        <v>7015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1.1613976705490849</v>
      </c>
      <c r="I165" s="81">
        <f t="shared" si="26"/>
        <v>1.101258968458102</v>
      </c>
      <c r="J165" s="81">
        <f t="shared" si="26"/>
        <v>1.1585910105196047</v>
      </c>
      <c r="K165" s="81">
        <f t="shared" si="26"/>
        <v>1.0868106802629813</v>
      </c>
      <c r="L165" s="81">
        <f t="shared" si="26"/>
        <v>1.1072989925869607</v>
      </c>
      <c r="M165" s="82">
        <f t="shared" si="26"/>
        <v>1.1684378820652686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>
        <v>9240</v>
      </c>
      <c r="I166" s="35">
        <v>9230</v>
      </c>
      <c r="J166" s="35">
        <v>9210</v>
      </c>
      <c r="K166" s="35">
        <v>9330</v>
      </c>
      <c r="L166" s="35">
        <v>9310</v>
      </c>
      <c r="M166" s="36">
        <v>9280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62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2"/>
  <dimension ref="A1:M268"/>
  <sheetViews>
    <sheetView showGridLines="0" zoomScale="85" zoomScaleNormal="85" workbookViewId="0">
      <pane ySplit="4" topLeftCell="A5" activePane="bottomLeft" state="frozen"/>
      <selection pane="bottomLeft" activeCell="O11" sqref="O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45985</v>
      </c>
      <c r="H3" s="11">
        <v>45986</v>
      </c>
      <c r="I3" s="11">
        <v>45987</v>
      </c>
      <c r="J3" s="11">
        <v>45988</v>
      </c>
      <c r="K3" s="11">
        <v>45989</v>
      </c>
      <c r="L3" s="11">
        <v>45990</v>
      </c>
      <c r="M3" s="12">
        <v>45991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9165</v>
      </c>
      <c r="H4" s="14">
        <v>7256</v>
      </c>
      <c r="I4" s="14">
        <v>6874</v>
      </c>
      <c r="J4" s="14">
        <v>6712</v>
      </c>
      <c r="K4" s="14">
        <v>7449</v>
      </c>
      <c r="L4" s="14">
        <v>10943</v>
      </c>
      <c r="M4" s="15">
        <v>10733</v>
      </c>
    </row>
    <row r="5" spans="1:13" x14ac:dyDescent="0.15">
      <c r="A5" s="5"/>
      <c r="B5" s="16" t="s">
        <v>132</v>
      </c>
      <c r="C5" s="17"/>
      <c r="D5" s="18"/>
      <c r="E5" s="19"/>
      <c r="F5" s="20" t="s">
        <v>10</v>
      </c>
      <c r="G5" s="21">
        <v>17854</v>
      </c>
      <c r="H5" s="22">
        <v>15305</v>
      </c>
      <c r="I5" s="22">
        <v>14662</v>
      </c>
      <c r="J5" s="22">
        <v>13689</v>
      </c>
      <c r="K5" s="22">
        <v>14956</v>
      </c>
      <c r="L5" s="22">
        <v>18189</v>
      </c>
      <c r="M5" s="23">
        <v>16636</v>
      </c>
    </row>
    <row r="6" spans="1:13" x14ac:dyDescent="0.15">
      <c r="A6" s="5"/>
      <c r="B6" s="24" t="s">
        <v>0</v>
      </c>
      <c r="C6" s="25">
        <v>45978</v>
      </c>
      <c r="D6" s="26"/>
      <c r="E6" s="27"/>
      <c r="F6" s="28" t="s">
        <v>2</v>
      </c>
      <c r="G6" s="29">
        <v>3.13</v>
      </c>
      <c r="H6" s="30">
        <v>3.29</v>
      </c>
      <c r="I6" s="30">
        <v>3.34</v>
      </c>
      <c r="J6" s="30">
        <v>3.37</v>
      </c>
      <c r="K6" s="30">
        <v>3.38</v>
      </c>
      <c r="L6" s="30">
        <v>3.12</v>
      </c>
      <c r="M6" s="31">
        <v>3.13</v>
      </c>
    </row>
    <row r="7" spans="1:13" x14ac:dyDescent="0.15">
      <c r="A7" s="5"/>
      <c r="B7" s="24" t="s">
        <v>1</v>
      </c>
      <c r="C7" s="32">
        <v>2700</v>
      </c>
      <c r="D7" s="26" t="s">
        <v>15</v>
      </c>
      <c r="E7" s="32">
        <v>2730</v>
      </c>
      <c r="F7" s="28" t="s">
        <v>3</v>
      </c>
      <c r="G7" s="29">
        <v>98</v>
      </c>
      <c r="H7" s="30">
        <v>98.3</v>
      </c>
      <c r="I7" s="30">
        <v>98.1</v>
      </c>
      <c r="J7" s="30">
        <v>98.4</v>
      </c>
      <c r="K7" s="30">
        <v>98</v>
      </c>
      <c r="L7" s="30">
        <v>97.9</v>
      </c>
      <c r="M7" s="31">
        <v>98.1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10367</v>
      </c>
      <c r="H8" s="70">
        <v>8191</v>
      </c>
      <c r="I8" s="70">
        <v>8397</v>
      </c>
      <c r="J8" s="70">
        <v>7066</v>
      </c>
      <c r="K8" s="70">
        <v>8924</v>
      </c>
      <c r="L8" s="70">
        <v>11282</v>
      </c>
      <c r="M8" s="86">
        <v>9359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1.9480632842334971</v>
      </c>
      <c r="H9" s="75">
        <f t="shared" ref="H9:M9" si="0">H5/H$4</f>
        <v>2.1092888643880925</v>
      </c>
      <c r="I9" s="75">
        <f t="shared" si="0"/>
        <v>2.1329647948792552</v>
      </c>
      <c r="J9" s="75">
        <f t="shared" si="0"/>
        <v>2.039481525625745</v>
      </c>
      <c r="K9" s="75">
        <f t="shared" si="0"/>
        <v>2.007786280037589</v>
      </c>
      <c r="L9" s="75">
        <f t="shared" si="0"/>
        <v>1.6621584574613908</v>
      </c>
      <c r="M9" s="76">
        <f t="shared" si="0"/>
        <v>1.549986024410696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2700</v>
      </c>
      <c r="H10" s="35">
        <v>2700</v>
      </c>
      <c r="I10" s="35">
        <v>2710</v>
      </c>
      <c r="J10" s="35">
        <v>2720</v>
      </c>
      <c r="K10" s="35">
        <v>2730</v>
      </c>
      <c r="L10" s="35">
        <v>2730</v>
      </c>
      <c r="M10" s="36">
        <v>2730</v>
      </c>
    </row>
    <row r="11" spans="1:13" x14ac:dyDescent="0.15">
      <c r="A11" s="5"/>
      <c r="B11" s="37" t="s">
        <v>128</v>
      </c>
      <c r="C11" s="38"/>
      <c r="D11" s="39"/>
      <c r="E11" s="40"/>
      <c r="F11" s="41" t="s">
        <v>10</v>
      </c>
      <c r="G11" s="42">
        <v>16288</v>
      </c>
      <c r="H11" s="43">
        <v>13805</v>
      </c>
      <c r="I11" s="43">
        <v>13074</v>
      </c>
      <c r="J11" s="43">
        <v>12168</v>
      </c>
      <c r="K11" s="43">
        <v>13209</v>
      </c>
      <c r="L11" s="43">
        <v>18034</v>
      </c>
      <c r="M11" s="44">
        <v>17382</v>
      </c>
    </row>
    <row r="12" spans="1:13" x14ac:dyDescent="0.15">
      <c r="A12" s="5"/>
      <c r="B12" s="45" t="s">
        <v>0</v>
      </c>
      <c r="C12" s="3">
        <v>45964</v>
      </c>
      <c r="F12" s="46" t="s">
        <v>2</v>
      </c>
      <c r="G12" s="47">
        <v>3.88</v>
      </c>
      <c r="H12" s="48">
        <v>4.1100000000000003</v>
      </c>
      <c r="I12" s="48">
        <v>4.13</v>
      </c>
      <c r="J12" s="48">
        <v>4.1399999999999997</v>
      </c>
      <c r="K12" s="48">
        <v>4.16</v>
      </c>
      <c r="L12" s="48">
        <v>3.77</v>
      </c>
      <c r="M12" s="49">
        <v>3.79</v>
      </c>
    </row>
    <row r="13" spans="1:13" x14ac:dyDescent="0.15">
      <c r="A13" s="5"/>
      <c r="B13" s="45" t="s">
        <v>1</v>
      </c>
      <c r="C13" s="50">
        <v>17490</v>
      </c>
      <c r="D13" s="4" t="s">
        <v>15</v>
      </c>
      <c r="E13" s="50">
        <v>17530</v>
      </c>
      <c r="F13" s="46" t="s">
        <v>3</v>
      </c>
      <c r="G13" s="47">
        <v>98.8</v>
      </c>
      <c r="H13" s="48">
        <v>99</v>
      </c>
      <c r="I13" s="48">
        <v>99.1</v>
      </c>
      <c r="J13" s="48">
        <v>99.4</v>
      </c>
      <c r="K13" s="48">
        <v>99</v>
      </c>
      <c r="L13" s="48">
        <v>99.1</v>
      </c>
      <c r="M13" s="49">
        <v>98.7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7641</v>
      </c>
      <c r="H14" s="71">
        <v>6081</v>
      </c>
      <c r="I14" s="71">
        <v>5767</v>
      </c>
      <c r="J14" s="71">
        <v>4507</v>
      </c>
      <c r="K14" s="71">
        <v>6005</v>
      </c>
      <c r="L14" s="71">
        <v>7533</v>
      </c>
      <c r="M14" s="87">
        <v>8744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1.7771958537915984</v>
      </c>
      <c r="H15" s="78">
        <f t="shared" ref="H15:M15" si="1">H11/H$4</f>
        <v>1.9025633958103638</v>
      </c>
      <c r="I15" s="78">
        <f t="shared" si="1"/>
        <v>1.9019493744544662</v>
      </c>
      <c r="J15" s="78">
        <f t="shared" si="1"/>
        <v>1.8128724672228844</v>
      </c>
      <c r="K15" s="78">
        <f t="shared" si="1"/>
        <v>1.7732581554571083</v>
      </c>
      <c r="L15" s="78">
        <f t="shared" si="1"/>
        <v>1.6479941515123824</v>
      </c>
      <c r="M15" s="79">
        <f t="shared" si="1"/>
        <v>1.6194912885493338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17490</v>
      </c>
      <c r="H16" s="53">
        <v>17370</v>
      </c>
      <c r="I16" s="53">
        <v>17400</v>
      </c>
      <c r="J16" s="53">
        <v>17430</v>
      </c>
      <c r="K16" s="53">
        <v>17550</v>
      </c>
      <c r="L16" s="53">
        <v>17530</v>
      </c>
      <c r="M16" s="54">
        <v>17530</v>
      </c>
    </row>
    <row r="17" spans="1:13" x14ac:dyDescent="0.15">
      <c r="A17" s="5"/>
      <c r="B17" s="16" t="s">
        <v>129</v>
      </c>
      <c r="C17" s="17"/>
      <c r="D17" s="18"/>
      <c r="E17" s="19"/>
      <c r="F17" s="20" t="s">
        <v>10</v>
      </c>
      <c r="G17" s="21">
        <v>17666</v>
      </c>
      <c r="H17" s="22">
        <v>14580</v>
      </c>
      <c r="I17" s="22">
        <v>14295</v>
      </c>
      <c r="J17" s="22">
        <v>13165</v>
      </c>
      <c r="K17" s="22">
        <v>14180</v>
      </c>
      <c r="L17" s="22">
        <v>18918</v>
      </c>
      <c r="M17" s="23">
        <v>18176</v>
      </c>
    </row>
    <row r="18" spans="1:13" x14ac:dyDescent="0.15">
      <c r="A18" s="5"/>
      <c r="B18" s="24" t="s">
        <v>0</v>
      </c>
      <c r="C18" s="25">
        <v>45964</v>
      </c>
      <c r="D18" s="26"/>
      <c r="E18" s="27"/>
      <c r="F18" s="28" t="s">
        <v>2</v>
      </c>
      <c r="G18" s="29">
        <v>3.17</v>
      </c>
      <c r="H18" s="30">
        <v>3.44</v>
      </c>
      <c r="I18" s="30">
        <v>3.46</v>
      </c>
      <c r="J18" s="30">
        <v>3.46</v>
      </c>
      <c r="K18" s="30">
        <v>3.43</v>
      </c>
      <c r="L18" s="30">
        <v>3.04</v>
      </c>
      <c r="M18" s="31">
        <v>3.09</v>
      </c>
    </row>
    <row r="19" spans="1:13" x14ac:dyDescent="0.15">
      <c r="A19" s="5"/>
      <c r="B19" s="24" t="s">
        <v>1</v>
      </c>
      <c r="C19" s="32">
        <v>2720</v>
      </c>
      <c r="D19" s="26" t="s">
        <v>15</v>
      </c>
      <c r="E19" s="32">
        <v>2720</v>
      </c>
      <c r="F19" s="28" t="s">
        <v>3</v>
      </c>
      <c r="G19" s="29">
        <v>98.4</v>
      </c>
      <c r="H19" s="30">
        <v>98.1</v>
      </c>
      <c r="I19" s="30">
        <v>98.3</v>
      </c>
      <c r="J19" s="30">
        <v>98</v>
      </c>
      <c r="K19" s="30">
        <v>98.4</v>
      </c>
      <c r="L19" s="30">
        <v>98.3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9024</v>
      </c>
      <c r="H20" s="70">
        <v>8622</v>
      </c>
      <c r="I20" s="70">
        <v>8007</v>
      </c>
      <c r="J20" s="70">
        <v>7937</v>
      </c>
      <c r="K20" s="70">
        <v>7674</v>
      </c>
      <c r="L20" s="70">
        <v>9925</v>
      </c>
      <c r="M20" s="86">
        <v>7014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1.9275504637206764</v>
      </c>
      <c r="H21" s="81">
        <f t="shared" ref="H21:M21" si="2">H17/H$4</f>
        <v>2.0093715545755235</v>
      </c>
      <c r="I21" s="81">
        <f t="shared" si="2"/>
        <v>2.0795752109397729</v>
      </c>
      <c r="J21" s="81">
        <f t="shared" si="2"/>
        <v>1.9614123957091776</v>
      </c>
      <c r="K21" s="81">
        <f t="shared" si="2"/>
        <v>1.9036112229829507</v>
      </c>
      <c r="L21" s="81">
        <f t="shared" si="2"/>
        <v>1.7287763867312438</v>
      </c>
      <c r="M21" s="82">
        <f t="shared" si="2"/>
        <v>1.6934687412652567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2720</v>
      </c>
      <c r="H22" s="35">
        <v>2690</v>
      </c>
      <c r="I22" s="35">
        <v>2690</v>
      </c>
      <c r="J22" s="35">
        <v>2700</v>
      </c>
      <c r="K22" s="35">
        <v>2720</v>
      </c>
      <c r="L22" s="35">
        <v>2720</v>
      </c>
      <c r="M22" s="36">
        <v>2720</v>
      </c>
    </row>
    <row r="23" spans="1:13" x14ac:dyDescent="0.15">
      <c r="A23" s="5"/>
      <c r="B23" s="37" t="s">
        <v>130</v>
      </c>
      <c r="C23" s="38"/>
      <c r="D23" s="39"/>
      <c r="E23" s="40"/>
      <c r="F23" s="41" t="s">
        <v>10</v>
      </c>
      <c r="G23" s="42">
        <v>9695</v>
      </c>
      <c r="H23" s="43">
        <v>7626</v>
      </c>
      <c r="I23" s="43">
        <v>6905</v>
      </c>
      <c r="J23" s="43">
        <v>6847</v>
      </c>
      <c r="K23" s="43">
        <v>7206</v>
      </c>
      <c r="L23" s="43">
        <v>10939</v>
      </c>
      <c r="M23" s="44">
        <v>10580</v>
      </c>
    </row>
    <row r="24" spans="1:13" x14ac:dyDescent="0.15">
      <c r="A24" s="5"/>
      <c r="B24" s="45" t="s">
        <v>0</v>
      </c>
      <c r="C24" s="3">
        <v>45964</v>
      </c>
      <c r="F24" s="46" t="s">
        <v>2</v>
      </c>
      <c r="G24" s="47">
        <v>3.54</v>
      </c>
      <c r="H24" s="48">
        <v>3.67</v>
      </c>
      <c r="I24" s="48">
        <v>3.71</v>
      </c>
      <c r="J24" s="48">
        <v>3.57</v>
      </c>
      <c r="K24" s="48">
        <v>3.67</v>
      </c>
      <c r="L24" s="48">
        <v>3.39</v>
      </c>
      <c r="M24" s="49">
        <v>3.41</v>
      </c>
    </row>
    <row r="25" spans="1:13" x14ac:dyDescent="0.15">
      <c r="A25" s="5"/>
      <c r="B25" s="45" t="s">
        <v>1</v>
      </c>
      <c r="C25" s="50">
        <v>2430</v>
      </c>
      <c r="D25" s="4" t="s">
        <v>15</v>
      </c>
      <c r="E25" s="50">
        <v>2440</v>
      </c>
      <c r="F25" s="46" t="s">
        <v>3</v>
      </c>
      <c r="G25" s="47">
        <v>96.2</v>
      </c>
      <c r="H25" s="48">
        <v>96.5</v>
      </c>
      <c r="I25" s="48">
        <v>96.6</v>
      </c>
      <c r="J25" s="48">
        <v>98.3</v>
      </c>
      <c r="K25" s="48">
        <v>96.9</v>
      </c>
      <c r="L25" s="48">
        <v>96.9</v>
      </c>
      <c r="M25" s="49">
        <v>97.4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9403</v>
      </c>
      <c r="H26" s="71">
        <v>6922</v>
      </c>
      <c r="I26" s="71">
        <v>6156</v>
      </c>
      <c r="J26" s="71">
        <v>3801</v>
      </c>
      <c r="K26" s="71">
        <v>5971</v>
      </c>
      <c r="L26" s="71">
        <v>9115</v>
      </c>
      <c r="M26" s="87">
        <v>7567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1.0578286961265684</v>
      </c>
      <c r="H27" s="84">
        <f t="shared" ref="H27:M27" si="3">H23/H$4</f>
        <v>1.0509922822491731</v>
      </c>
      <c r="I27" s="84">
        <f t="shared" si="3"/>
        <v>1.0045097468722723</v>
      </c>
      <c r="J27" s="84">
        <f t="shared" si="3"/>
        <v>1.0201132300357569</v>
      </c>
      <c r="K27" s="84">
        <f t="shared" si="3"/>
        <v>0.96737817156665329</v>
      </c>
      <c r="L27" s="84">
        <f t="shared" si="3"/>
        <v>0.99963446952389656</v>
      </c>
      <c r="M27" s="85">
        <f t="shared" si="3"/>
        <v>0.98574489890990402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2430</v>
      </c>
      <c r="H28" s="53">
        <v>2370</v>
      </c>
      <c r="I28" s="53">
        <v>2380</v>
      </c>
      <c r="J28" s="53">
        <v>2370</v>
      </c>
      <c r="K28" s="53">
        <v>2410</v>
      </c>
      <c r="L28" s="53">
        <v>2430</v>
      </c>
      <c r="M28" s="54">
        <v>2440</v>
      </c>
    </row>
    <row r="29" spans="1:13" x14ac:dyDescent="0.15">
      <c r="A29" s="5"/>
      <c r="B29" s="16" t="s">
        <v>126</v>
      </c>
      <c r="C29" s="17"/>
      <c r="D29" s="18"/>
      <c r="E29" s="19"/>
      <c r="F29" s="20" t="s">
        <v>10</v>
      </c>
      <c r="G29" s="21">
        <v>12365</v>
      </c>
      <c r="H29" s="22">
        <v>10537</v>
      </c>
      <c r="I29" s="22">
        <v>10278</v>
      </c>
      <c r="J29" s="22">
        <v>9949</v>
      </c>
      <c r="K29" s="22">
        <v>10900</v>
      </c>
      <c r="L29" s="22">
        <v>14502</v>
      </c>
      <c r="M29" s="23">
        <v>14612</v>
      </c>
    </row>
    <row r="30" spans="1:13" x14ac:dyDescent="0.15">
      <c r="A30" s="5"/>
      <c r="B30" s="24" t="s">
        <v>0</v>
      </c>
      <c r="C30" s="25">
        <v>45950</v>
      </c>
      <c r="D30" s="26"/>
      <c r="E30" s="27"/>
      <c r="F30" s="28" t="s">
        <v>2</v>
      </c>
      <c r="G30" s="29">
        <v>2.2599999999999998</v>
      </c>
      <c r="H30" s="30">
        <v>2.33</v>
      </c>
      <c r="I30" s="30">
        <v>2.48</v>
      </c>
      <c r="J30" s="30">
        <v>2.4300000000000002</v>
      </c>
      <c r="K30" s="30">
        <v>2.38</v>
      </c>
      <c r="L30" s="30">
        <v>2.11</v>
      </c>
      <c r="M30" s="31">
        <v>2.21</v>
      </c>
    </row>
    <row r="31" spans="1:13" x14ac:dyDescent="0.15">
      <c r="A31" s="5"/>
      <c r="B31" s="24" t="s">
        <v>1</v>
      </c>
      <c r="C31" s="32">
        <v>1780</v>
      </c>
      <c r="D31" s="26" t="s">
        <v>15</v>
      </c>
      <c r="E31" s="32">
        <v>1810</v>
      </c>
      <c r="F31" s="28" t="s">
        <v>3</v>
      </c>
      <c r="G31" s="29">
        <v>99</v>
      </c>
      <c r="H31" s="30">
        <v>99.8</v>
      </c>
      <c r="I31" s="30">
        <v>99.2</v>
      </c>
      <c r="J31" s="30">
        <v>99.6</v>
      </c>
      <c r="K31" s="30">
        <v>99.9</v>
      </c>
      <c r="L31" s="30">
        <v>99.7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3959</v>
      </c>
      <c r="H32" s="70">
        <v>1779</v>
      </c>
      <c r="I32" s="70">
        <v>3078</v>
      </c>
      <c r="J32" s="70">
        <v>2153</v>
      </c>
      <c r="K32" s="70">
        <v>1669</v>
      </c>
      <c r="L32" s="70">
        <v>2776</v>
      </c>
      <c r="M32" s="86">
        <v>4479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1.3491543917075832</v>
      </c>
      <c r="H33" s="81">
        <f t="shared" ref="H33:M33" si="4">H29/H$4</f>
        <v>1.4521775082690187</v>
      </c>
      <c r="I33" s="81">
        <f t="shared" si="4"/>
        <v>1.4951993017166134</v>
      </c>
      <c r="J33" s="81">
        <f t="shared" si="4"/>
        <v>1.4822705601907031</v>
      </c>
      <c r="K33" s="81">
        <f t="shared" si="4"/>
        <v>1.4632836622365417</v>
      </c>
      <c r="L33" s="81">
        <f t="shared" si="4"/>
        <v>1.3252307411130404</v>
      </c>
      <c r="M33" s="82">
        <f t="shared" si="4"/>
        <v>1.3614087394018448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1780</v>
      </c>
      <c r="H34" s="35">
        <v>1790</v>
      </c>
      <c r="I34" s="35">
        <v>1780</v>
      </c>
      <c r="J34" s="35">
        <v>1780</v>
      </c>
      <c r="K34" s="35">
        <v>1800</v>
      </c>
      <c r="L34" s="35">
        <v>1800</v>
      </c>
      <c r="M34" s="36">
        <v>1810</v>
      </c>
    </row>
    <row r="35" spans="1:13" x14ac:dyDescent="0.15">
      <c r="A35" s="5"/>
      <c r="B35" s="37" t="s">
        <v>121</v>
      </c>
      <c r="C35" s="38"/>
      <c r="D35" s="39"/>
      <c r="E35" s="40"/>
      <c r="F35" s="41" t="s">
        <v>10</v>
      </c>
      <c r="G35" s="42">
        <v>13079</v>
      </c>
      <c r="H35" s="43">
        <v>9650</v>
      </c>
      <c r="I35" s="43">
        <v>9287</v>
      </c>
      <c r="J35" s="43">
        <v>8914</v>
      </c>
      <c r="K35" s="43">
        <v>9876</v>
      </c>
      <c r="L35" s="43">
        <v>14843</v>
      </c>
      <c r="M35" s="44">
        <v>14358</v>
      </c>
    </row>
    <row r="36" spans="1:13" x14ac:dyDescent="0.15">
      <c r="A36" s="5"/>
      <c r="B36" s="45" t="s">
        <v>0</v>
      </c>
      <c r="C36" s="3">
        <v>45936</v>
      </c>
      <c r="F36" s="46" t="s">
        <v>2</v>
      </c>
      <c r="G36" s="47">
        <v>3.44</v>
      </c>
      <c r="H36" s="48">
        <v>3.54</v>
      </c>
      <c r="I36" s="48">
        <v>3.59</v>
      </c>
      <c r="J36" s="48">
        <v>3.58</v>
      </c>
      <c r="K36" s="48">
        <v>3.57</v>
      </c>
      <c r="L36" s="48">
        <v>3.32</v>
      </c>
      <c r="M36" s="49">
        <v>3.33</v>
      </c>
    </row>
    <row r="37" spans="1:13" x14ac:dyDescent="0.15">
      <c r="A37" s="5"/>
      <c r="B37" s="45" t="s">
        <v>1</v>
      </c>
      <c r="C37" s="50">
        <v>11320</v>
      </c>
      <c r="D37" s="4" t="s">
        <v>15</v>
      </c>
      <c r="E37" s="50">
        <v>11330</v>
      </c>
      <c r="F37" s="46" t="s">
        <v>3</v>
      </c>
      <c r="G37" s="47">
        <v>98.6</v>
      </c>
      <c r="H37" s="48">
        <v>99.5</v>
      </c>
      <c r="I37" s="48">
        <v>99.1</v>
      </c>
      <c r="J37" s="48">
        <v>99</v>
      </c>
      <c r="K37" s="48">
        <v>98.7</v>
      </c>
      <c r="L37" s="48">
        <v>98.6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6462</v>
      </c>
      <c r="H38" s="71">
        <v>3050</v>
      </c>
      <c r="I38" s="71">
        <v>3703</v>
      </c>
      <c r="J38" s="71">
        <v>3733</v>
      </c>
      <c r="K38" s="71">
        <v>4807</v>
      </c>
      <c r="L38" s="71">
        <v>7077</v>
      </c>
      <c r="M38" s="87">
        <v>6597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1.4270594653573376</v>
      </c>
      <c r="H39" s="84">
        <f t="shared" ref="H39:M39" si="5">H35/H$4</f>
        <v>1.3299338478500551</v>
      </c>
      <c r="I39" s="84">
        <f t="shared" si="5"/>
        <v>1.351032877509456</v>
      </c>
      <c r="J39" s="84">
        <f t="shared" si="5"/>
        <v>1.3280691299165674</v>
      </c>
      <c r="K39" s="84">
        <f t="shared" si="5"/>
        <v>1.3258155457108336</v>
      </c>
      <c r="L39" s="84">
        <f t="shared" si="5"/>
        <v>1.3563922142008591</v>
      </c>
      <c r="M39" s="85">
        <f t="shared" si="5"/>
        <v>1.3377434081803783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11320</v>
      </c>
      <c r="H40" s="53">
        <v>11220</v>
      </c>
      <c r="I40" s="53">
        <v>11250</v>
      </c>
      <c r="J40" s="53">
        <v>11290</v>
      </c>
      <c r="K40" s="53">
        <v>11330</v>
      </c>
      <c r="L40" s="53">
        <v>11320</v>
      </c>
      <c r="M40" s="54">
        <v>11330</v>
      </c>
    </row>
    <row r="41" spans="1:13" x14ac:dyDescent="0.15">
      <c r="A41" s="5"/>
      <c r="B41" s="16" t="s">
        <v>122</v>
      </c>
      <c r="C41" s="17"/>
      <c r="D41" s="18"/>
      <c r="E41" s="19"/>
      <c r="F41" s="20" t="s">
        <v>10</v>
      </c>
      <c r="G41" s="21">
        <v>10704</v>
      </c>
      <c r="H41" s="22">
        <v>8340</v>
      </c>
      <c r="I41" s="22">
        <v>7781</v>
      </c>
      <c r="J41" s="22">
        <v>7478</v>
      </c>
      <c r="K41" s="22">
        <v>8253</v>
      </c>
      <c r="L41" s="22">
        <v>12553</v>
      </c>
      <c r="M41" s="23">
        <v>11912</v>
      </c>
    </row>
    <row r="42" spans="1:13" x14ac:dyDescent="0.15">
      <c r="A42" s="5"/>
      <c r="B42" s="24" t="s">
        <v>0</v>
      </c>
      <c r="C42" s="25">
        <v>45936</v>
      </c>
      <c r="D42" s="26"/>
      <c r="E42" s="27"/>
      <c r="F42" s="28" t="s">
        <v>2</v>
      </c>
      <c r="G42" s="29">
        <v>4.34</v>
      </c>
      <c r="H42" s="30">
        <v>4.45</v>
      </c>
      <c r="I42" s="30">
        <v>4.6100000000000003</v>
      </c>
      <c r="J42" s="30">
        <v>4.4800000000000004</v>
      </c>
      <c r="K42" s="30">
        <v>4.57</v>
      </c>
      <c r="L42" s="30">
        <v>4.2699999999999996</v>
      </c>
      <c r="M42" s="31">
        <v>4.32</v>
      </c>
    </row>
    <row r="43" spans="1:13" x14ac:dyDescent="0.15">
      <c r="A43" s="5"/>
      <c r="B43" s="24" t="s">
        <v>1</v>
      </c>
      <c r="C43" s="32">
        <v>5410</v>
      </c>
      <c r="D43" s="26" t="s">
        <v>15</v>
      </c>
      <c r="E43" s="32">
        <v>5440</v>
      </c>
      <c r="F43" s="28" t="s">
        <v>3</v>
      </c>
      <c r="G43" s="29">
        <v>98.6</v>
      </c>
      <c r="H43" s="30">
        <v>98.8</v>
      </c>
      <c r="I43" s="30">
        <v>98.2</v>
      </c>
      <c r="J43" s="30">
        <v>99.5</v>
      </c>
      <c r="K43" s="30">
        <v>98.9</v>
      </c>
      <c r="L43" s="30">
        <v>98.7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5808</v>
      </c>
      <c r="H44" s="70">
        <v>4289</v>
      </c>
      <c r="I44" s="70">
        <v>4986</v>
      </c>
      <c r="J44" s="70">
        <v>2661</v>
      </c>
      <c r="K44" s="70">
        <v>4139</v>
      </c>
      <c r="L44" s="70">
        <v>6628</v>
      </c>
      <c r="M44" s="86">
        <v>6797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1.1679214402618658</v>
      </c>
      <c r="H45" s="81">
        <f t="shared" ref="H45:M45" si="6">H41/H$4</f>
        <v>1.149393605292172</v>
      </c>
      <c r="I45" s="81">
        <f t="shared" si="6"/>
        <v>1.131946464940355</v>
      </c>
      <c r="J45" s="81">
        <f t="shared" si="6"/>
        <v>1.114123957091776</v>
      </c>
      <c r="K45" s="81">
        <f t="shared" si="6"/>
        <v>1.1079339508658881</v>
      </c>
      <c r="L45" s="81">
        <f t="shared" si="6"/>
        <v>1.1471260166316366</v>
      </c>
      <c r="M45" s="82">
        <f t="shared" si="6"/>
        <v>1.109848131929563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5410</v>
      </c>
      <c r="H46" s="35">
        <v>5360</v>
      </c>
      <c r="I46" s="35">
        <v>5390</v>
      </c>
      <c r="J46" s="35">
        <v>5380</v>
      </c>
      <c r="K46" s="35">
        <v>5430</v>
      </c>
      <c r="L46" s="35">
        <v>5440</v>
      </c>
      <c r="M46" s="36">
        <v>5440</v>
      </c>
    </row>
    <row r="47" spans="1:13" x14ac:dyDescent="0.15">
      <c r="A47" s="5"/>
      <c r="B47" s="37" t="s">
        <v>123</v>
      </c>
      <c r="C47" s="38"/>
      <c r="D47" s="39"/>
      <c r="E47" s="40"/>
      <c r="F47" s="41" t="s">
        <v>10</v>
      </c>
      <c r="G47" s="42">
        <v>2189</v>
      </c>
      <c r="H47" s="43">
        <v>1509</v>
      </c>
      <c r="I47" s="43">
        <v>1391</v>
      </c>
      <c r="J47" s="43">
        <v>1237</v>
      </c>
      <c r="K47" s="43">
        <v>1491</v>
      </c>
      <c r="L47" s="43">
        <v>2666</v>
      </c>
      <c r="M47" s="44">
        <v>2939</v>
      </c>
    </row>
    <row r="48" spans="1:13" x14ac:dyDescent="0.15">
      <c r="A48" s="5"/>
      <c r="B48" s="45" t="s">
        <v>0</v>
      </c>
      <c r="C48" s="3">
        <v>45936</v>
      </c>
      <c r="F48" s="46" t="s">
        <v>2</v>
      </c>
      <c r="G48" s="47">
        <v>4.12</v>
      </c>
      <c r="H48" s="48">
        <v>4.1500000000000004</v>
      </c>
      <c r="I48" s="48">
        <v>4.2699999999999996</v>
      </c>
      <c r="J48" s="48">
        <v>4.57</v>
      </c>
      <c r="K48" s="48">
        <v>4.38</v>
      </c>
      <c r="L48" s="48">
        <v>4.2</v>
      </c>
      <c r="M48" s="49">
        <v>3.93</v>
      </c>
    </row>
    <row r="49" spans="1:13" x14ac:dyDescent="0.15">
      <c r="A49" s="5"/>
      <c r="B49" s="45" t="s">
        <v>1</v>
      </c>
      <c r="C49" s="50">
        <v>1110</v>
      </c>
      <c r="D49" s="4" t="s">
        <v>15</v>
      </c>
      <c r="E49" s="50">
        <v>1080</v>
      </c>
      <c r="F49" s="46" t="s">
        <v>3</v>
      </c>
      <c r="G49" s="47">
        <v>97.8</v>
      </c>
      <c r="H49" s="48">
        <v>98.6</v>
      </c>
      <c r="I49" s="48">
        <v>94.2</v>
      </c>
      <c r="J49" s="48">
        <v>95.7</v>
      </c>
      <c r="K49" s="48">
        <v>95.8</v>
      </c>
      <c r="L49" s="48">
        <v>95.8</v>
      </c>
      <c r="M49" s="49">
        <v>99.3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1421</v>
      </c>
      <c r="H50" s="61">
        <v>753</v>
      </c>
      <c r="I50" s="71">
        <v>1908</v>
      </c>
      <c r="J50" s="71">
        <v>1363</v>
      </c>
      <c r="K50" s="71">
        <v>1599</v>
      </c>
      <c r="L50" s="71">
        <v>2838</v>
      </c>
      <c r="M50" s="87">
        <v>1061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0.23884342607746864</v>
      </c>
      <c r="H51" s="84">
        <f t="shared" ref="H51:M51" si="7">H47/H$4</f>
        <v>0.20796582138919514</v>
      </c>
      <c r="I51" s="84">
        <f t="shared" si="7"/>
        <v>0.20235670643002618</v>
      </c>
      <c r="J51" s="84">
        <f t="shared" si="7"/>
        <v>0.18429678188319429</v>
      </c>
      <c r="K51" s="84">
        <f t="shared" si="7"/>
        <v>0.20016109544905356</v>
      </c>
      <c r="L51" s="84">
        <f t="shared" si="7"/>
        <v>0.24362606232294617</v>
      </c>
      <c r="M51" s="85">
        <f t="shared" si="7"/>
        <v>0.27382837976334667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1110</v>
      </c>
      <c r="H52" s="53">
        <v>1120</v>
      </c>
      <c r="I52" s="53">
        <v>1110</v>
      </c>
      <c r="J52" s="53">
        <v>1110</v>
      </c>
      <c r="K52" s="53">
        <v>1120</v>
      </c>
      <c r="L52" s="53">
        <v>1110</v>
      </c>
      <c r="M52" s="54">
        <v>1080</v>
      </c>
    </row>
    <row r="53" spans="1:13" x14ac:dyDescent="0.15">
      <c r="A53" s="5"/>
      <c r="B53" s="16" t="s">
        <v>119</v>
      </c>
      <c r="C53" s="17"/>
      <c r="D53" s="18"/>
      <c r="E53" s="19"/>
      <c r="F53" s="20" t="s">
        <v>10</v>
      </c>
      <c r="G53" s="21">
        <v>6316</v>
      </c>
      <c r="H53" s="22">
        <v>4701</v>
      </c>
      <c r="I53" s="22">
        <v>4895</v>
      </c>
      <c r="J53" s="22">
        <v>5001</v>
      </c>
      <c r="K53" s="22">
        <v>5627</v>
      </c>
      <c r="L53" s="22">
        <v>8102</v>
      </c>
      <c r="M53" s="23">
        <v>7624</v>
      </c>
    </row>
    <row r="54" spans="1:13" x14ac:dyDescent="0.15">
      <c r="A54" s="5"/>
      <c r="B54" s="24" t="s">
        <v>0</v>
      </c>
      <c r="C54" s="25">
        <v>45922</v>
      </c>
      <c r="D54" s="26"/>
      <c r="E54" s="27"/>
      <c r="F54" s="28" t="s">
        <v>2</v>
      </c>
      <c r="G54" s="29">
        <v>2.41</v>
      </c>
      <c r="H54" s="30">
        <v>2.75</v>
      </c>
      <c r="I54" s="30">
        <v>2.67</v>
      </c>
      <c r="J54" s="30">
        <v>2.5499999999999998</v>
      </c>
      <c r="K54" s="30">
        <v>2.57</v>
      </c>
      <c r="L54" s="30">
        <v>2.33</v>
      </c>
      <c r="M54" s="31">
        <v>2.44</v>
      </c>
    </row>
    <row r="55" spans="1:13" x14ac:dyDescent="0.15">
      <c r="A55" s="5"/>
      <c r="B55" s="24" t="s">
        <v>1</v>
      </c>
      <c r="C55" s="32">
        <v>790</v>
      </c>
      <c r="D55" s="26" t="s">
        <v>15</v>
      </c>
      <c r="E55" s="32">
        <v>840</v>
      </c>
      <c r="F55" s="28" t="s">
        <v>3</v>
      </c>
      <c r="G55" s="29">
        <v>98</v>
      </c>
      <c r="H55" s="30">
        <v>96.9</v>
      </c>
      <c r="I55" s="30">
        <v>97.4</v>
      </c>
      <c r="J55" s="30">
        <v>97.8</v>
      </c>
      <c r="K55" s="30">
        <v>98.3</v>
      </c>
      <c r="L55" s="30">
        <v>98.3</v>
      </c>
      <c r="M55" s="31">
        <v>97.3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3363</v>
      </c>
      <c r="H56" s="70">
        <v>3615</v>
      </c>
      <c r="I56" s="70">
        <v>3256</v>
      </c>
      <c r="J56" s="70">
        <v>2891</v>
      </c>
      <c r="K56" s="70">
        <v>2803</v>
      </c>
      <c r="L56" s="70">
        <v>3800</v>
      </c>
      <c r="M56" s="86">
        <v>5075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0.68914348063284236</v>
      </c>
      <c r="H57" s="81">
        <f t="shared" ref="H57:M57" si="8">H53/H$4</f>
        <v>0.64787761852260195</v>
      </c>
      <c r="I57" s="81">
        <f t="shared" si="8"/>
        <v>0.71210357870235674</v>
      </c>
      <c r="J57" s="81">
        <f t="shared" si="8"/>
        <v>0.74508343265792609</v>
      </c>
      <c r="K57" s="81">
        <f t="shared" si="8"/>
        <v>0.7554034098536716</v>
      </c>
      <c r="L57" s="81">
        <f t="shared" si="8"/>
        <v>0.74038197934752814</v>
      </c>
      <c r="M57" s="82">
        <f t="shared" si="8"/>
        <v>0.71033261902543554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790</v>
      </c>
      <c r="H58" s="35">
        <v>780</v>
      </c>
      <c r="I58" s="35">
        <v>770</v>
      </c>
      <c r="J58" s="35">
        <v>800</v>
      </c>
      <c r="K58" s="35">
        <v>790</v>
      </c>
      <c r="L58" s="35">
        <v>830</v>
      </c>
      <c r="M58" s="36">
        <v>840</v>
      </c>
    </row>
    <row r="59" spans="1:13" x14ac:dyDescent="0.15">
      <c r="A59" s="5"/>
      <c r="B59" s="37" t="s">
        <v>115</v>
      </c>
      <c r="C59" s="38"/>
      <c r="D59" s="39"/>
      <c r="E59" s="40"/>
      <c r="F59" s="41" t="s">
        <v>10</v>
      </c>
      <c r="G59" s="42">
        <v>9864</v>
      </c>
      <c r="H59" s="43">
        <v>7503</v>
      </c>
      <c r="I59" s="43">
        <v>6920</v>
      </c>
      <c r="J59" s="43">
        <v>6791</v>
      </c>
      <c r="K59" s="43">
        <v>7407</v>
      </c>
      <c r="L59" s="43">
        <v>11833</v>
      </c>
      <c r="M59" s="44">
        <v>11634</v>
      </c>
    </row>
    <row r="60" spans="1:13" x14ac:dyDescent="0.15">
      <c r="A60" s="5"/>
      <c r="B60" s="45" t="s">
        <v>0</v>
      </c>
      <c r="C60" s="3">
        <v>45908</v>
      </c>
      <c r="F60" s="46" t="s">
        <v>2</v>
      </c>
      <c r="G60" s="47">
        <v>3.27</v>
      </c>
      <c r="H60" s="48">
        <v>3.37</v>
      </c>
      <c r="I60" s="48">
        <v>3.42</v>
      </c>
      <c r="J60" s="48">
        <v>3.36</v>
      </c>
      <c r="K60" s="48">
        <v>3.39</v>
      </c>
      <c r="L60" s="48">
        <v>3.18</v>
      </c>
      <c r="M60" s="49">
        <v>3.16</v>
      </c>
    </row>
    <row r="61" spans="1:13" x14ac:dyDescent="0.15">
      <c r="A61" s="5"/>
      <c r="B61" s="45" t="s">
        <v>1</v>
      </c>
      <c r="C61" s="50">
        <v>13040</v>
      </c>
      <c r="D61" s="4" t="s">
        <v>15</v>
      </c>
      <c r="E61" s="50">
        <v>13050</v>
      </c>
      <c r="F61" s="46" t="s">
        <v>3</v>
      </c>
      <c r="G61" s="47">
        <v>98.8</v>
      </c>
      <c r="H61" s="48">
        <v>98.8</v>
      </c>
      <c r="I61" s="48">
        <v>98.6</v>
      </c>
      <c r="J61" s="48">
        <v>99.1</v>
      </c>
      <c r="K61" s="48">
        <v>99.3</v>
      </c>
      <c r="L61" s="48">
        <v>99.2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4264</v>
      </c>
      <c r="H62" s="71">
        <v>3412</v>
      </c>
      <c r="I62" s="71">
        <v>3373</v>
      </c>
      <c r="J62" s="71">
        <v>2592</v>
      </c>
      <c r="K62" s="71">
        <v>2557</v>
      </c>
      <c r="L62" s="71">
        <v>4293</v>
      </c>
      <c r="M62" s="87">
        <v>3881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1.0762684124386253</v>
      </c>
      <c r="H63" s="84">
        <f t="shared" ref="H63:M63" si="9">H59/H$4</f>
        <v>1.0340407938257994</v>
      </c>
      <c r="I63" s="84">
        <f t="shared" si="9"/>
        <v>1.0066918824556299</v>
      </c>
      <c r="J63" s="84">
        <f t="shared" si="9"/>
        <v>1.0117699642431466</v>
      </c>
      <c r="K63" s="84">
        <f t="shared" si="9"/>
        <v>0.99436165928312525</v>
      </c>
      <c r="L63" s="84">
        <f t="shared" si="9"/>
        <v>1.0813305309330166</v>
      </c>
      <c r="M63" s="85">
        <f t="shared" si="9"/>
        <v>1.0839467064194541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13040</v>
      </c>
      <c r="H64" s="53">
        <v>12880</v>
      </c>
      <c r="I64" s="53">
        <v>12940</v>
      </c>
      <c r="J64" s="53">
        <v>12930</v>
      </c>
      <c r="K64" s="53">
        <v>13040</v>
      </c>
      <c r="L64" s="53">
        <v>13050</v>
      </c>
      <c r="M64" s="54">
        <v>13050</v>
      </c>
    </row>
    <row r="65" spans="1:13" x14ac:dyDescent="0.15">
      <c r="A65" s="5"/>
      <c r="B65" s="16" t="s">
        <v>116</v>
      </c>
      <c r="C65" s="17"/>
      <c r="D65" s="18"/>
      <c r="E65" s="19"/>
      <c r="F65" s="20" t="s">
        <v>10</v>
      </c>
      <c r="G65" s="21">
        <v>10880</v>
      </c>
      <c r="H65" s="22">
        <v>9281</v>
      </c>
      <c r="I65" s="22">
        <v>9277</v>
      </c>
      <c r="J65" s="22">
        <v>8842</v>
      </c>
      <c r="K65" s="22">
        <v>9674</v>
      </c>
      <c r="L65" s="22">
        <v>12835</v>
      </c>
      <c r="M65" s="23">
        <v>12234</v>
      </c>
    </row>
    <row r="66" spans="1:13" x14ac:dyDescent="0.15">
      <c r="A66" s="5"/>
      <c r="B66" s="24" t="s">
        <v>0</v>
      </c>
      <c r="C66" s="25">
        <v>45908</v>
      </c>
      <c r="D66" s="26"/>
      <c r="E66" s="27"/>
      <c r="F66" s="28" t="s">
        <v>2</v>
      </c>
      <c r="G66" s="29">
        <v>2.21</v>
      </c>
      <c r="H66" s="30">
        <v>2.2999999999999998</v>
      </c>
      <c r="I66" s="30">
        <v>2.2799999999999998</v>
      </c>
      <c r="J66" s="30">
        <v>2.39</v>
      </c>
      <c r="K66" s="30">
        <v>2.35</v>
      </c>
      <c r="L66" s="30">
        <v>2.14</v>
      </c>
      <c r="M66" s="31">
        <v>2.1</v>
      </c>
    </row>
    <row r="67" spans="1:13" x14ac:dyDescent="0.15">
      <c r="A67" s="5"/>
      <c r="B67" s="24" t="s">
        <v>1</v>
      </c>
      <c r="C67" s="32">
        <v>2780</v>
      </c>
      <c r="D67" s="26" t="s">
        <v>15</v>
      </c>
      <c r="E67" s="32">
        <v>2780</v>
      </c>
      <c r="F67" s="28" t="s">
        <v>3</v>
      </c>
      <c r="G67" s="29">
        <v>98.2</v>
      </c>
      <c r="H67" s="30">
        <v>98.8</v>
      </c>
      <c r="I67" s="30">
        <v>99.4</v>
      </c>
      <c r="J67" s="30">
        <v>98.6</v>
      </c>
      <c r="K67" s="30">
        <v>98.6</v>
      </c>
      <c r="L67" s="30">
        <v>98.6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5288</v>
      </c>
      <c r="H68" s="70">
        <v>3386</v>
      </c>
      <c r="I68" s="70">
        <v>2363</v>
      </c>
      <c r="J68" s="70">
        <v>3699</v>
      </c>
      <c r="K68" s="70">
        <v>4132</v>
      </c>
      <c r="L68" s="70">
        <v>5324</v>
      </c>
      <c r="M68" s="86">
        <v>4068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1.1871249318057828</v>
      </c>
      <c r="H69" s="81">
        <f t="shared" ref="H69:M69" si="10">H65/H$4</f>
        <v>1.2790793825799338</v>
      </c>
      <c r="I69" s="81">
        <f t="shared" si="10"/>
        <v>1.3495781204538841</v>
      </c>
      <c r="J69" s="81">
        <f t="shared" si="10"/>
        <v>1.317342073897497</v>
      </c>
      <c r="K69" s="81">
        <f t="shared" si="10"/>
        <v>1.2986978117868171</v>
      </c>
      <c r="L69" s="81">
        <f t="shared" si="10"/>
        <v>1.1728959151969296</v>
      </c>
      <c r="M69" s="82">
        <f t="shared" si="10"/>
        <v>1.1398490636355165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2780</v>
      </c>
      <c r="H70" s="35">
        <v>2780</v>
      </c>
      <c r="I70" s="35">
        <v>2770</v>
      </c>
      <c r="J70" s="35">
        <v>2770</v>
      </c>
      <c r="K70" s="35">
        <v>2790</v>
      </c>
      <c r="L70" s="35">
        <v>2780</v>
      </c>
      <c r="M70" s="36">
        <v>2780</v>
      </c>
    </row>
    <row r="71" spans="1:13" x14ac:dyDescent="0.15">
      <c r="A71" s="5"/>
      <c r="B71" s="37" t="s">
        <v>117</v>
      </c>
      <c r="C71" s="38"/>
      <c r="D71" s="39"/>
      <c r="E71" s="40"/>
      <c r="F71" s="41" t="s">
        <v>10</v>
      </c>
      <c r="G71" s="42">
        <v>6214</v>
      </c>
      <c r="H71" s="43">
        <v>4710</v>
      </c>
      <c r="I71" s="43">
        <v>4609</v>
      </c>
      <c r="J71" s="43">
        <v>4157</v>
      </c>
      <c r="K71" s="43">
        <v>4535</v>
      </c>
      <c r="L71" s="43">
        <v>7282</v>
      </c>
      <c r="M71" s="44">
        <v>6976</v>
      </c>
    </row>
    <row r="72" spans="1:13" x14ac:dyDescent="0.15">
      <c r="A72" s="5"/>
      <c r="B72" s="45" t="s">
        <v>0</v>
      </c>
      <c r="C72" s="3">
        <v>45908</v>
      </c>
      <c r="F72" s="46" t="s">
        <v>2</v>
      </c>
      <c r="G72" s="47">
        <v>2.6</v>
      </c>
      <c r="H72" s="48">
        <v>2.7</v>
      </c>
      <c r="I72" s="48">
        <v>2.84</v>
      </c>
      <c r="J72" s="48">
        <v>2.86</v>
      </c>
      <c r="K72" s="48">
        <v>2.9</v>
      </c>
      <c r="L72" s="48">
        <v>2.4300000000000002</v>
      </c>
      <c r="M72" s="49">
        <v>2.4500000000000002</v>
      </c>
    </row>
    <row r="73" spans="1:13" x14ac:dyDescent="0.15">
      <c r="A73" s="5"/>
      <c r="B73" s="45" t="s">
        <v>1</v>
      </c>
      <c r="C73" s="50">
        <v>1010</v>
      </c>
      <c r="D73" s="4" t="s">
        <v>15</v>
      </c>
      <c r="E73" s="50">
        <v>1030</v>
      </c>
      <c r="F73" s="46" t="s">
        <v>3</v>
      </c>
      <c r="G73" s="47">
        <v>98.3</v>
      </c>
      <c r="H73" s="48">
        <v>98.2</v>
      </c>
      <c r="I73" s="48">
        <v>98</v>
      </c>
      <c r="J73" s="48">
        <v>97.8</v>
      </c>
      <c r="K73" s="48">
        <v>98.2</v>
      </c>
      <c r="L73" s="48">
        <v>98.4</v>
      </c>
      <c r="M73" s="49">
        <v>98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2966</v>
      </c>
      <c r="H74" s="71">
        <v>2359</v>
      </c>
      <c r="I74" s="71">
        <v>2468</v>
      </c>
      <c r="J74" s="71">
        <v>2456</v>
      </c>
      <c r="K74" s="71">
        <v>2319</v>
      </c>
      <c r="L74" s="71">
        <v>3252</v>
      </c>
      <c r="M74" s="87">
        <v>3652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0.6780141843971631</v>
      </c>
      <c r="H75" s="84">
        <f t="shared" ref="H75:M75" si="11">H71/H$4</f>
        <v>0.64911797133406834</v>
      </c>
      <c r="I75" s="84">
        <f t="shared" si="11"/>
        <v>0.67049752691300557</v>
      </c>
      <c r="J75" s="84">
        <f t="shared" si="11"/>
        <v>0.61933849821215736</v>
      </c>
      <c r="K75" s="84">
        <f t="shared" si="11"/>
        <v>0.60880655121492822</v>
      </c>
      <c r="L75" s="84">
        <f t="shared" si="11"/>
        <v>0.66544823174632184</v>
      </c>
      <c r="M75" s="85">
        <f t="shared" si="11"/>
        <v>0.64995807323208799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1010</v>
      </c>
      <c r="H76" s="53">
        <v>1010</v>
      </c>
      <c r="I76" s="53">
        <v>1020</v>
      </c>
      <c r="J76" s="53">
        <v>1040</v>
      </c>
      <c r="K76" s="53">
        <v>1010</v>
      </c>
      <c r="L76" s="53">
        <v>1040</v>
      </c>
      <c r="M76" s="54">
        <v>1030</v>
      </c>
    </row>
    <row r="77" spans="1:13" x14ac:dyDescent="0.15">
      <c r="A77" s="5"/>
      <c r="B77" s="16" t="s">
        <v>113</v>
      </c>
      <c r="C77" s="17"/>
      <c r="D77" s="18"/>
      <c r="E77" s="19"/>
      <c r="F77" s="20" t="s">
        <v>10</v>
      </c>
      <c r="G77" s="21">
        <v>10881</v>
      </c>
      <c r="H77" s="22">
        <v>9568</v>
      </c>
      <c r="I77" s="22">
        <v>8795</v>
      </c>
      <c r="J77" s="22">
        <v>8563</v>
      </c>
      <c r="K77" s="22">
        <v>9457</v>
      </c>
      <c r="L77" s="22">
        <v>12906</v>
      </c>
      <c r="M77" s="23">
        <v>12614</v>
      </c>
    </row>
    <row r="78" spans="1:13" x14ac:dyDescent="0.15">
      <c r="A78" s="5"/>
      <c r="B78" s="24" t="s">
        <v>0</v>
      </c>
      <c r="C78" s="25">
        <v>45901</v>
      </c>
      <c r="D78" s="26"/>
      <c r="E78" s="27"/>
      <c r="F78" s="28" t="s">
        <v>2</v>
      </c>
      <c r="G78" s="29">
        <v>1.88</v>
      </c>
      <c r="H78" s="30">
        <v>1.89</v>
      </c>
      <c r="I78" s="30">
        <v>1.96</v>
      </c>
      <c r="J78" s="30">
        <v>1.96</v>
      </c>
      <c r="K78" s="30">
        <v>1.99</v>
      </c>
      <c r="L78" s="30">
        <v>1.84</v>
      </c>
      <c r="M78" s="31">
        <v>1.83</v>
      </c>
    </row>
    <row r="79" spans="1:13" x14ac:dyDescent="0.15">
      <c r="A79" s="5"/>
      <c r="B79" s="24" t="s">
        <v>1</v>
      </c>
      <c r="C79" s="32">
        <v>21260</v>
      </c>
      <c r="D79" s="26" t="s">
        <v>15</v>
      </c>
      <c r="E79" s="32">
        <v>22020</v>
      </c>
      <c r="F79" s="28" t="s">
        <v>3</v>
      </c>
      <c r="G79" s="29">
        <v>99.2</v>
      </c>
      <c r="H79" s="30">
        <v>99.7</v>
      </c>
      <c r="I79" s="30">
        <v>99.5</v>
      </c>
      <c r="J79" s="30">
        <v>99.5</v>
      </c>
      <c r="K79" s="30">
        <v>99.4</v>
      </c>
      <c r="L79" s="30">
        <v>99.3</v>
      </c>
      <c r="M79" s="31">
        <v>99.3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2995</v>
      </c>
      <c r="H80" s="70">
        <v>1672</v>
      </c>
      <c r="I80" s="70">
        <v>2020</v>
      </c>
      <c r="J80" s="70">
        <v>1885</v>
      </c>
      <c r="K80" s="70">
        <v>2399</v>
      </c>
      <c r="L80" s="70">
        <v>3349</v>
      </c>
      <c r="M80" s="86">
        <v>3390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1.1872340425531915</v>
      </c>
      <c r="H81" s="81">
        <f t="shared" ref="H81:M81" si="12">H77/H$4</f>
        <v>1.318632855567806</v>
      </c>
      <c r="I81" s="81">
        <f t="shared" si="12"/>
        <v>1.2794588303753274</v>
      </c>
      <c r="J81" s="81">
        <f t="shared" si="12"/>
        <v>1.2757747318235995</v>
      </c>
      <c r="K81" s="81">
        <f t="shared" si="12"/>
        <v>1.2695663847496308</v>
      </c>
      <c r="L81" s="81">
        <f t="shared" si="12"/>
        <v>1.1793840811477656</v>
      </c>
      <c r="M81" s="82">
        <f t="shared" si="12"/>
        <v>1.1752538898723563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21260</v>
      </c>
      <c r="H82" s="35">
        <v>21490</v>
      </c>
      <c r="I82" s="35">
        <v>21800</v>
      </c>
      <c r="J82" s="35">
        <v>21890</v>
      </c>
      <c r="K82" s="35">
        <v>21970</v>
      </c>
      <c r="L82" s="35">
        <v>22000</v>
      </c>
      <c r="M82" s="36">
        <v>22020</v>
      </c>
    </row>
    <row r="83" spans="1:13" x14ac:dyDescent="0.15">
      <c r="A83" s="5"/>
      <c r="B83" s="37" t="s">
        <v>107</v>
      </c>
      <c r="C83" s="38"/>
      <c r="D83" s="39"/>
      <c r="E83" s="40"/>
      <c r="F83" s="41" t="s">
        <v>10</v>
      </c>
      <c r="G83" s="42">
        <v>4885</v>
      </c>
      <c r="H83" s="43">
        <v>3668</v>
      </c>
      <c r="I83" s="43">
        <v>3423</v>
      </c>
      <c r="J83" s="43">
        <v>3177</v>
      </c>
      <c r="K83" s="43">
        <v>3773</v>
      </c>
      <c r="L83" s="43">
        <v>6283</v>
      </c>
      <c r="M83" s="44">
        <v>6425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4.21</v>
      </c>
      <c r="H84" s="48">
        <v>4.41</v>
      </c>
      <c r="I84" s="48">
        <v>4.47</v>
      </c>
      <c r="J84" s="48">
        <v>4.5199999999999996</v>
      </c>
      <c r="K84" s="48">
        <v>4.41</v>
      </c>
      <c r="L84" s="48">
        <v>4.08</v>
      </c>
      <c r="M84" s="49">
        <v>4.09</v>
      </c>
    </row>
    <row r="85" spans="1:13" x14ac:dyDescent="0.15">
      <c r="A85" s="5"/>
      <c r="B85" s="45" t="s">
        <v>1</v>
      </c>
      <c r="C85" s="50">
        <v>3590</v>
      </c>
      <c r="D85" s="4" t="s">
        <v>15</v>
      </c>
      <c r="E85" s="50">
        <v>3610</v>
      </c>
      <c r="F85" s="46" t="s">
        <v>3</v>
      </c>
      <c r="G85" s="47">
        <v>98.2</v>
      </c>
      <c r="H85" s="48">
        <v>98.6</v>
      </c>
      <c r="I85" s="48">
        <v>99</v>
      </c>
      <c r="J85" s="48">
        <v>97.2</v>
      </c>
      <c r="K85" s="48">
        <v>99.9</v>
      </c>
      <c r="L85" s="48">
        <v>99.1</v>
      </c>
      <c r="M85" s="49">
        <v>97.9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2958</v>
      </c>
      <c r="H86" s="71">
        <v>1978</v>
      </c>
      <c r="I86" s="71">
        <v>1651</v>
      </c>
      <c r="J86" s="71">
        <v>2654</v>
      </c>
      <c r="K86" s="71">
        <v>1008</v>
      </c>
      <c r="L86" s="71">
        <v>2791</v>
      </c>
      <c r="M86" s="87">
        <v>4309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0.53300600109110752</v>
      </c>
      <c r="H87" s="84">
        <f t="shared" ref="H87:M87" si="13">H83/H$4</f>
        <v>0.50551267916207276</v>
      </c>
      <c r="I87" s="84">
        <f t="shared" si="13"/>
        <v>0.49796334012219962</v>
      </c>
      <c r="J87" s="84">
        <f t="shared" si="13"/>
        <v>0.47333134684147793</v>
      </c>
      <c r="K87" s="84">
        <f t="shared" si="13"/>
        <v>0.50651094106591488</v>
      </c>
      <c r="L87" s="84">
        <f t="shared" si="13"/>
        <v>0.57415699533948639</v>
      </c>
      <c r="M87" s="85">
        <f t="shared" si="13"/>
        <v>0.59862107518867047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3590</v>
      </c>
      <c r="H88" s="53">
        <v>3490</v>
      </c>
      <c r="I88" s="53">
        <v>3500</v>
      </c>
      <c r="J88" s="53">
        <v>3440</v>
      </c>
      <c r="K88" s="53">
        <v>3500</v>
      </c>
      <c r="L88" s="53">
        <v>3560</v>
      </c>
      <c r="M88" s="54">
        <v>3610</v>
      </c>
    </row>
    <row r="89" spans="1:13" x14ac:dyDescent="0.15">
      <c r="A89" s="5"/>
      <c r="B89" s="16" t="s">
        <v>109</v>
      </c>
      <c r="C89" s="17"/>
      <c r="D89" s="18"/>
      <c r="E89" s="19"/>
      <c r="F89" s="20" t="s">
        <v>10</v>
      </c>
      <c r="G89" s="21">
        <v>5615</v>
      </c>
      <c r="H89" s="22">
        <v>3900</v>
      </c>
      <c r="I89" s="22">
        <v>3837</v>
      </c>
      <c r="J89" s="22">
        <v>3575</v>
      </c>
      <c r="K89" s="22">
        <v>4081</v>
      </c>
      <c r="L89" s="22">
        <v>7187</v>
      </c>
      <c r="M89" s="23">
        <v>6940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3.31</v>
      </c>
      <c r="H90" s="30">
        <v>3.43</v>
      </c>
      <c r="I90" s="30">
        <v>3.41</v>
      </c>
      <c r="J90" s="30">
        <v>3.44</v>
      </c>
      <c r="K90" s="30">
        <v>3.45</v>
      </c>
      <c r="L90" s="30">
        <v>3.18</v>
      </c>
      <c r="M90" s="31">
        <v>3.25</v>
      </c>
    </row>
    <row r="91" spans="1:13" x14ac:dyDescent="0.15">
      <c r="A91" s="5"/>
      <c r="B91" s="24" t="s">
        <v>1</v>
      </c>
      <c r="C91" s="32">
        <v>1890</v>
      </c>
      <c r="D91" s="26" t="s">
        <v>15</v>
      </c>
      <c r="E91" s="32">
        <v>1950</v>
      </c>
      <c r="F91" s="28" t="s">
        <v>3</v>
      </c>
      <c r="G91" s="29">
        <v>99.1</v>
      </c>
      <c r="H91" s="30">
        <v>97.9</v>
      </c>
      <c r="I91" s="30">
        <v>98.9</v>
      </c>
      <c r="J91" s="30">
        <v>99</v>
      </c>
      <c r="K91" s="30">
        <v>98.7</v>
      </c>
      <c r="L91" s="30">
        <v>99.3</v>
      </c>
      <c r="M91" s="31">
        <v>98.4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2107</v>
      </c>
      <c r="H92" s="70">
        <v>2421</v>
      </c>
      <c r="I92" s="70">
        <v>1614</v>
      </c>
      <c r="J92" s="70">
        <v>1396</v>
      </c>
      <c r="K92" s="70">
        <v>1942</v>
      </c>
      <c r="L92" s="70">
        <v>2366</v>
      </c>
      <c r="M92" s="86">
        <v>3698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0.6126568466993999</v>
      </c>
      <c r="H93" s="81">
        <f t="shared" ref="H93:M93" si="14">H89/H$4</f>
        <v>0.53748621830209486</v>
      </c>
      <c r="I93" s="81">
        <f t="shared" si="14"/>
        <v>0.55819028222286882</v>
      </c>
      <c r="J93" s="81">
        <f t="shared" si="14"/>
        <v>0.53262812872467225</v>
      </c>
      <c r="K93" s="81">
        <f t="shared" si="14"/>
        <v>0.54785877298966301</v>
      </c>
      <c r="L93" s="81">
        <f t="shared" si="14"/>
        <v>0.65676688293886498</v>
      </c>
      <c r="M93" s="82">
        <f t="shared" si="14"/>
        <v>0.64660393179912423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1890</v>
      </c>
      <c r="H94" s="35">
        <v>1830</v>
      </c>
      <c r="I94" s="35">
        <v>1890</v>
      </c>
      <c r="J94" s="35">
        <v>1880</v>
      </c>
      <c r="K94" s="35">
        <v>1880</v>
      </c>
      <c r="L94" s="35">
        <v>1940</v>
      </c>
      <c r="M94" s="36">
        <v>1950</v>
      </c>
    </row>
    <row r="95" spans="1:13" x14ac:dyDescent="0.15">
      <c r="A95" s="5"/>
      <c r="B95" s="37" t="s">
        <v>110</v>
      </c>
      <c r="C95" s="38"/>
      <c r="D95" s="39"/>
      <c r="E95" s="40"/>
      <c r="F95" s="41" t="s">
        <v>10</v>
      </c>
      <c r="G95" s="42">
        <v>12763</v>
      </c>
      <c r="H95" s="43">
        <v>9863</v>
      </c>
      <c r="I95" s="43">
        <v>9787</v>
      </c>
      <c r="J95" s="43">
        <v>9678</v>
      </c>
      <c r="K95" s="43">
        <v>10027</v>
      </c>
      <c r="L95" s="43">
        <v>15038</v>
      </c>
      <c r="M95" s="44">
        <v>14815</v>
      </c>
    </row>
    <row r="96" spans="1:13" x14ac:dyDescent="0.15">
      <c r="A96" s="5"/>
      <c r="B96" s="45" t="s">
        <v>0</v>
      </c>
      <c r="C96" s="3">
        <v>45873</v>
      </c>
      <c r="F96" s="46" t="s">
        <v>2</v>
      </c>
      <c r="G96" s="47">
        <v>3.71</v>
      </c>
      <c r="H96" s="48">
        <v>3.85</v>
      </c>
      <c r="I96" s="48">
        <v>3.96</v>
      </c>
      <c r="J96" s="48">
        <v>3.76</v>
      </c>
      <c r="K96" s="48">
        <v>3.9</v>
      </c>
      <c r="L96" s="48">
        <v>3.61</v>
      </c>
      <c r="M96" s="49">
        <v>3.63</v>
      </c>
    </row>
    <row r="97" spans="1:13" x14ac:dyDescent="0.15">
      <c r="A97" s="5"/>
      <c r="B97" s="45" t="s">
        <v>1</v>
      </c>
      <c r="C97" s="50">
        <v>3230</v>
      </c>
      <c r="D97" s="4" t="s">
        <v>15</v>
      </c>
      <c r="E97" s="50">
        <v>3260</v>
      </c>
      <c r="F97" s="46" t="s">
        <v>3</v>
      </c>
      <c r="G97" s="47">
        <v>99.1</v>
      </c>
      <c r="H97" s="48">
        <v>98.4</v>
      </c>
      <c r="I97" s="48">
        <v>98.5</v>
      </c>
      <c r="J97" s="48">
        <v>99.6</v>
      </c>
      <c r="K97" s="48">
        <v>98.4</v>
      </c>
      <c r="L97" s="48">
        <v>98.5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5217</v>
      </c>
      <c r="H98" s="71">
        <v>5296</v>
      </c>
      <c r="I98" s="71">
        <v>5227</v>
      </c>
      <c r="J98" s="71">
        <v>2902</v>
      </c>
      <c r="K98" s="71">
        <v>5596</v>
      </c>
      <c r="L98" s="71">
        <v>7724</v>
      </c>
      <c r="M98" s="87">
        <v>6627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1.3925804691762138</v>
      </c>
      <c r="H99" s="84">
        <f t="shared" ref="H99:M99" si="15">H95/H$4</f>
        <v>1.3592888643880927</v>
      </c>
      <c r="I99" s="84">
        <f t="shared" si="15"/>
        <v>1.4237707302880418</v>
      </c>
      <c r="J99" s="84">
        <f t="shared" si="15"/>
        <v>1.4418951132300357</v>
      </c>
      <c r="K99" s="84">
        <f t="shared" si="15"/>
        <v>1.3460867230500739</v>
      </c>
      <c r="L99" s="84">
        <f t="shared" si="15"/>
        <v>1.3742118249109019</v>
      </c>
      <c r="M99" s="85">
        <f t="shared" si="15"/>
        <v>1.3803223702599459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3230</v>
      </c>
      <c r="H100" s="53">
        <v>3190</v>
      </c>
      <c r="I100" s="53">
        <v>3230</v>
      </c>
      <c r="J100" s="53">
        <v>3210</v>
      </c>
      <c r="K100" s="53">
        <v>3240</v>
      </c>
      <c r="L100" s="53">
        <v>3250</v>
      </c>
      <c r="M100" s="54">
        <v>3260</v>
      </c>
    </row>
    <row r="101" spans="1:13" x14ac:dyDescent="0.15">
      <c r="A101" s="5"/>
      <c r="B101" s="16" t="s">
        <v>108</v>
      </c>
      <c r="C101" s="17"/>
      <c r="D101" s="18"/>
      <c r="E101" s="19"/>
      <c r="F101" s="20" t="s">
        <v>10</v>
      </c>
      <c r="G101" s="21">
        <v>5402</v>
      </c>
      <c r="H101" s="22">
        <v>3725</v>
      </c>
      <c r="I101" s="22">
        <v>3508</v>
      </c>
      <c r="J101" s="22">
        <v>3234</v>
      </c>
      <c r="K101" s="22">
        <v>3792</v>
      </c>
      <c r="L101" s="22">
        <v>6850</v>
      </c>
      <c r="M101" s="23">
        <v>6881</v>
      </c>
    </row>
    <row r="102" spans="1:13" x14ac:dyDescent="0.15">
      <c r="A102" s="5"/>
      <c r="B102" s="24" t="s">
        <v>0</v>
      </c>
      <c r="C102" s="25">
        <v>45873</v>
      </c>
      <c r="D102" s="26"/>
      <c r="E102" s="27"/>
      <c r="F102" s="28" t="s">
        <v>2</v>
      </c>
      <c r="G102" s="29">
        <v>3.4</v>
      </c>
      <c r="H102" s="30">
        <v>3.68</v>
      </c>
      <c r="I102" s="30">
        <v>3.75</v>
      </c>
      <c r="J102" s="30">
        <v>3.8</v>
      </c>
      <c r="K102" s="30">
        <v>3.67</v>
      </c>
      <c r="L102" s="30">
        <v>3.38</v>
      </c>
      <c r="M102" s="31">
        <v>3.35</v>
      </c>
    </row>
    <row r="103" spans="1:13" x14ac:dyDescent="0.15">
      <c r="A103" s="5"/>
      <c r="B103" s="24" t="s">
        <v>1</v>
      </c>
      <c r="C103" s="32">
        <v>1710</v>
      </c>
      <c r="D103" s="26" t="s">
        <v>15</v>
      </c>
      <c r="E103" s="32">
        <v>1720</v>
      </c>
      <c r="F103" s="28" t="s">
        <v>3</v>
      </c>
      <c r="G103" s="29">
        <v>98</v>
      </c>
      <c r="H103" s="30">
        <v>98.7</v>
      </c>
      <c r="I103" s="30">
        <v>98.9</v>
      </c>
      <c r="J103" s="30">
        <v>98.3</v>
      </c>
      <c r="K103" s="30">
        <v>99</v>
      </c>
      <c r="L103" s="30">
        <v>97.8</v>
      </c>
      <c r="M103" s="31">
        <v>98.5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3269</v>
      </c>
      <c r="H104" s="70">
        <v>1760</v>
      </c>
      <c r="I104" s="70">
        <v>1568</v>
      </c>
      <c r="J104" s="70">
        <v>1800</v>
      </c>
      <c r="K104" s="70">
        <v>1552</v>
      </c>
      <c r="L104" s="70">
        <v>4347</v>
      </c>
      <c r="M104" s="86">
        <v>3399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0.58941625750136384</v>
      </c>
      <c r="H105" s="81">
        <f t="shared" ref="H105:M105" si="16">H101/H$4</f>
        <v>0.51336824696802641</v>
      </c>
      <c r="I105" s="81">
        <f t="shared" si="16"/>
        <v>0.51032877509455921</v>
      </c>
      <c r="J105" s="81">
        <f t="shared" si="16"/>
        <v>0.48182359952324194</v>
      </c>
      <c r="K105" s="81">
        <f t="shared" si="16"/>
        <v>0.50906161900926294</v>
      </c>
      <c r="L105" s="81">
        <f t="shared" si="16"/>
        <v>0.62597094032714973</v>
      </c>
      <c r="M105" s="82">
        <f t="shared" si="16"/>
        <v>0.64110686667287808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1710</v>
      </c>
      <c r="H106" s="35">
        <v>1660</v>
      </c>
      <c r="I106" s="35">
        <v>1720</v>
      </c>
      <c r="J106" s="35">
        <v>1700</v>
      </c>
      <c r="K106" s="35">
        <v>1730</v>
      </c>
      <c r="L106" s="35">
        <v>1720</v>
      </c>
      <c r="M106" s="36">
        <v>1720</v>
      </c>
    </row>
    <row r="107" spans="1:13" x14ac:dyDescent="0.15">
      <c r="A107" s="5"/>
      <c r="B107" s="37" t="s">
        <v>91</v>
      </c>
      <c r="C107" s="38"/>
      <c r="D107" s="39"/>
      <c r="E107" s="40"/>
      <c r="F107" s="41" t="s">
        <v>10</v>
      </c>
      <c r="G107" s="42">
        <v>10057</v>
      </c>
      <c r="H107" s="43">
        <v>7101</v>
      </c>
      <c r="I107" s="43">
        <v>6610</v>
      </c>
      <c r="J107" s="43">
        <v>6576</v>
      </c>
      <c r="K107" s="43">
        <v>6988</v>
      </c>
      <c r="L107" s="43">
        <v>11783</v>
      </c>
      <c r="M107" s="44">
        <v>11374</v>
      </c>
    </row>
    <row r="108" spans="1:13" x14ac:dyDescent="0.15">
      <c r="A108" s="5"/>
      <c r="B108" s="45" t="s">
        <v>0</v>
      </c>
      <c r="C108" s="3">
        <v>45810</v>
      </c>
      <c r="F108" s="46" t="s">
        <v>2</v>
      </c>
      <c r="G108" s="47">
        <v>3.46</v>
      </c>
      <c r="H108" s="48">
        <v>3.6</v>
      </c>
      <c r="I108" s="48">
        <v>3.61</v>
      </c>
      <c r="J108" s="48">
        <v>3.55</v>
      </c>
      <c r="K108" s="48">
        <v>3.6</v>
      </c>
      <c r="L108" s="48">
        <v>3.44</v>
      </c>
      <c r="M108" s="49">
        <v>3.41</v>
      </c>
    </row>
    <row r="109" spans="1:13" x14ac:dyDescent="0.15">
      <c r="A109" s="5"/>
      <c r="B109" s="45" t="s">
        <v>1</v>
      </c>
      <c r="C109" s="50">
        <v>8030</v>
      </c>
      <c r="D109" s="4" t="s">
        <v>15</v>
      </c>
      <c r="E109" s="50">
        <v>8030</v>
      </c>
      <c r="F109" s="46" t="s">
        <v>3</v>
      </c>
      <c r="G109" s="47">
        <v>99.1</v>
      </c>
      <c r="H109" s="48">
        <v>98.7</v>
      </c>
      <c r="I109" s="48">
        <v>98.9</v>
      </c>
      <c r="J109" s="48">
        <v>99.6</v>
      </c>
      <c r="K109" s="48">
        <v>99.6</v>
      </c>
      <c r="L109" s="48">
        <v>98.7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3969</v>
      </c>
      <c r="H110" s="71">
        <v>3373</v>
      </c>
      <c r="I110" s="71">
        <v>2874</v>
      </c>
      <c r="J110" s="71">
        <v>1909</v>
      </c>
      <c r="K110" s="71">
        <v>2077</v>
      </c>
      <c r="L110" s="71">
        <v>5731</v>
      </c>
      <c r="M110" s="87">
        <v>6100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1.0973267866884888</v>
      </c>
      <c r="H111" s="84">
        <f t="shared" ref="H111:M111" si="17">H107/H$4</f>
        <v>0.97863836824696804</v>
      </c>
      <c r="I111" s="84">
        <f t="shared" si="17"/>
        <v>0.96159441373290655</v>
      </c>
      <c r="J111" s="84">
        <f t="shared" si="17"/>
        <v>0.97973778307508941</v>
      </c>
      <c r="K111" s="84">
        <f t="shared" si="17"/>
        <v>0.93811249832192245</v>
      </c>
      <c r="L111" s="84">
        <f t="shared" si="17"/>
        <v>1.0767613999817234</v>
      </c>
      <c r="M111" s="85">
        <f t="shared" si="17"/>
        <v>1.059722351625827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8030</v>
      </c>
      <c r="H112" s="53">
        <v>7940</v>
      </c>
      <c r="I112" s="53">
        <v>7990</v>
      </c>
      <c r="J112" s="53">
        <v>7980</v>
      </c>
      <c r="K112" s="53">
        <v>8040</v>
      </c>
      <c r="L112" s="53">
        <v>8050</v>
      </c>
      <c r="M112" s="54">
        <v>8030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13472</v>
      </c>
      <c r="H113" s="22">
        <v>12404</v>
      </c>
      <c r="I113" s="22">
        <v>10890</v>
      </c>
      <c r="J113" s="22">
        <v>10953</v>
      </c>
      <c r="K113" s="22">
        <v>11962</v>
      </c>
      <c r="L113" s="22">
        <v>15553</v>
      </c>
      <c r="M113" s="23">
        <v>15133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1.76</v>
      </c>
      <c r="H114" s="30">
        <v>1.7</v>
      </c>
      <c r="I114" s="30">
        <v>1.86</v>
      </c>
      <c r="J114" s="30">
        <v>1.83</v>
      </c>
      <c r="K114" s="30">
        <v>1.84</v>
      </c>
      <c r="L114" s="30">
        <v>1.73</v>
      </c>
      <c r="M114" s="31">
        <v>1.72</v>
      </c>
    </row>
    <row r="115" spans="1:13" x14ac:dyDescent="0.15">
      <c r="A115" s="5"/>
      <c r="B115" s="24" t="s">
        <v>1</v>
      </c>
      <c r="C115" s="32">
        <v>32810</v>
      </c>
      <c r="D115" s="26" t="s">
        <v>15</v>
      </c>
      <c r="E115" s="32">
        <v>32840</v>
      </c>
      <c r="F115" s="28" t="s">
        <v>3</v>
      </c>
      <c r="G115" s="29">
        <v>99</v>
      </c>
      <c r="H115" s="30">
        <v>100</v>
      </c>
      <c r="I115" s="30">
        <v>99.2</v>
      </c>
      <c r="J115" s="30">
        <v>99.3</v>
      </c>
      <c r="K115" s="30">
        <v>99.3</v>
      </c>
      <c r="L115" s="30">
        <v>99.1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4249</v>
      </c>
      <c r="H116" s="70">
        <v>1377</v>
      </c>
      <c r="I116" s="70">
        <v>2872</v>
      </c>
      <c r="J116" s="70">
        <v>2649</v>
      </c>
      <c r="K116" s="70">
        <v>2992</v>
      </c>
      <c r="L116" s="70">
        <v>4309</v>
      </c>
      <c r="M116" s="86">
        <v>4512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1.4699399890889253</v>
      </c>
      <c r="H117" s="81">
        <f t="shared" ref="H117:M117" si="18">H113/H$4</f>
        <v>1.7094818081587653</v>
      </c>
      <c r="I117" s="81">
        <f t="shared" si="18"/>
        <v>1.5842304335176025</v>
      </c>
      <c r="J117" s="81">
        <f t="shared" si="18"/>
        <v>1.6318533969010727</v>
      </c>
      <c r="K117" s="81">
        <f t="shared" si="18"/>
        <v>1.6058531346489462</v>
      </c>
      <c r="L117" s="81">
        <f t="shared" si="18"/>
        <v>1.4212738737092205</v>
      </c>
      <c r="M117" s="82">
        <f t="shared" si="18"/>
        <v>1.4099506195844591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32810</v>
      </c>
      <c r="H118" s="35">
        <v>32640</v>
      </c>
      <c r="I118" s="35">
        <v>32740</v>
      </c>
      <c r="J118" s="35">
        <v>32750</v>
      </c>
      <c r="K118" s="35">
        <v>32860</v>
      </c>
      <c r="L118" s="35">
        <v>32810</v>
      </c>
      <c r="M118" s="36">
        <v>32840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7081</v>
      </c>
      <c r="H119" s="43">
        <v>5256</v>
      </c>
      <c r="I119" s="43">
        <v>5014</v>
      </c>
      <c r="J119" s="43">
        <v>5694</v>
      </c>
      <c r="K119" s="43">
        <v>5656</v>
      </c>
      <c r="L119" s="43">
        <v>9133</v>
      </c>
      <c r="M119" s="44">
        <v>8728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</v>
      </c>
      <c r="H120" s="48">
        <v>3.4</v>
      </c>
      <c r="I120" s="48">
        <v>3.44</v>
      </c>
      <c r="J120" s="48">
        <v>3.21</v>
      </c>
      <c r="K120" s="48">
        <v>3.43</v>
      </c>
      <c r="L120" s="48">
        <v>3.25</v>
      </c>
      <c r="M120" s="49">
        <v>3.32</v>
      </c>
    </row>
    <row r="121" spans="1:13" x14ac:dyDescent="0.15">
      <c r="A121" s="5"/>
      <c r="B121" s="45" t="s">
        <v>1</v>
      </c>
      <c r="C121" s="50">
        <v>28460</v>
      </c>
      <c r="D121" s="4" t="s">
        <v>15</v>
      </c>
      <c r="E121" s="50">
        <v>28500</v>
      </c>
      <c r="F121" s="46" t="s">
        <v>3</v>
      </c>
      <c r="G121" s="47">
        <v>99.1</v>
      </c>
      <c r="H121" s="48">
        <v>99.8</v>
      </c>
      <c r="I121" s="48">
        <v>100</v>
      </c>
      <c r="J121" s="48">
        <v>100.7</v>
      </c>
      <c r="K121" s="48">
        <v>99.9</v>
      </c>
      <c r="L121" s="48">
        <v>99.7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2691</v>
      </c>
      <c r="H122" s="71">
        <v>1204</v>
      </c>
      <c r="I122" s="71">
        <v>1023</v>
      </c>
      <c r="J122" s="61">
        <v>269</v>
      </c>
      <c r="K122" s="71">
        <v>1273</v>
      </c>
      <c r="L122" s="71">
        <v>2389</v>
      </c>
      <c r="M122" s="87">
        <v>2634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0.77261320240043641</v>
      </c>
      <c r="H123" s="84">
        <f t="shared" ref="H123:M123" si="19">H119/H$4</f>
        <v>0.72436604189636167</v>
      </c>
      <c r="I123" s="84">
        <f t="shared" si="19"/>
        <v>0.7294151876636602</v>
      </c>
      <c r="J123" s="84">
        <f t="shared" si="19"/>
        <v>0.84833134684147793</v>
      </c>
      <c r="K123" s="84">
        <f t="shared" si="19"/>
        <v>0.75929654987246609</v>
      </c>
      <c r="L123" s="84">
        <f t="shared" si="19"/>
        <v>0.83459745956319109</v>
      </c>
      <c r="M123" s="85">
        <f t="shared" si="19"/>
        <v>0.81319295630299082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28460</v>
      </c>
      <c r="H124" s="53">
        <v>28220</v>
      </c>
      <c r="I124" s="53">
        <v>28400</v>
      </c>
      <c r="J124" s="53">
        <v>28410</v>
      </c>
      <c r="K124" s="53">
        <v>28510</v>
      </c>
      <c r="L124" s="53">
        <v>28540</v>
      </c>
      <c r="M124" s="54">
        <v>28500</v>
      </c>
    </row>
    <row r="125" spans="1:13" x14ac:dyDescent="0.15">
      <c r="A125" s="5"/>
      <c r="B125" s="16" t="s">
        <v>30</v>
      </c>
      <c r="C125" s="17"/>
      <c r="D125" s="18"/>
      <c r="E125" s="19"/>
      <c r="F125" s="20" t="s">
        <v>10</v>
      </c>
      <c r="G125" s="21">
        <v>10745</v>
      </c>
      <c r="H125" s="22">
        <v>8382</v>
      </c>
      <c r="I125" s="22">
        <v>7952</v>
      </c>
      <c r="J125" s="22">
        <v>8018</v>
      </c>
      <c r="K125" s="22">
        <v>9085</v>
      </c>
      <c r="L125" s="22">
        <v>13289</v>
      </c>
      <c r="M125" s="23">
        <v>12927</v>
      </c>
    </row>
    <row r="126" spans="1:13" x14ac:dyDescent="0.15">
      <c r="A126" s="5"/>
      <c r="B126" s="24" t="s">
        <v>0</v>
      </c>
      <c r="C126" s="25">
        <v>45264</v>
      </c>
      <c r="D126" s="26"/>
      <c r="E126" s="27"/>
      <c r="F126" s="28" t="s">
        <v>2</v>
      </c>
      <c r="G126" s="29">
        <v>3.19</v>
      </c>
      <c r="H126" s="30">
        <v>3.27</v>
      </c>
      <c r="I126" s="30">
        <v>3.34</v>
      </c>
      <c r="J126" s="30">
        <v>3.27</v>
      </c>
      <c r="K126" s="30">
        <v>3.32</v>
      </c>
      <c r="L126" s="30">
        <v>3.12</v>
      </c>
      <c r="M126" s="31">
        <v>3.08</v>
      </c>
    </row>
    <row r="127" spans="1:13" x14ac:dyDescent="0.15">
      <c r="A127" s="5"/>
      <c r="B127" s="24" t="s">
        <v>1</v>
      </c>
      <c r="C127" s="32">
        <v>17960</v>
      </c>
      <c r="D127" s="26" t="s">
        <v>15</v>
      </c>
      <c r="E127" s="32">
        <v>17970</v>
      </c>
      <c r="F127" s="28" t="s">
        <v>3</v>
      </c>
      <c r="G127" s="29">
        <v>99.4</v>
      </c>
      <c r="H127" s="30">
        <v>100.3</v>
      </c>
      <c r="I127" s="30">
        <v>100.1</v>
      </c>
      <c r="J127" s="30">
        <v>100.6</v>
      </c>
      <c r="K127" s="30">
        <v>99.9</v>
      </c>
      <c r="L127" s="30">
        <v>99.5</v>
      </c>
      <c r="M127" s="31">
        <v>99.5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3317</v>
      </c>
      <c r="H128" s="70">
        <v>1023</v>
      </c>
      <c r="I128" s="70">
        <v>1318</v>
      </c>
      <c r="J128" s="58">
        <v>635</v>
      </c>
      <c r="K128" s="70">
        <v>1956</v>
      </c>
      <c r="L128" s="70">
        <v>3861</v>
      </c>
      <c r="M128" s="86">
        <v>3537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1.1723949809056191</v>
      </c>
      <c r="H129" s="81">
        <f t="shared" ref="H129:M129" si="20">H125/H$4</f>
        <v>1.1551819184123484</v>
      </c>
      <c r="I129" s="81">
        <f t="shared" si="20"/>
        <v>1.1568228105906313</v>
      </c>
      <c r="J129" s="81">
        <f t="shared" si="20"/>
        <v>1.1945768772348033</v>
      </c>
      <c r="K129" s="81">
        <f t="shared" si="20"/>
        <v>1.219626795543026</v>
      </c>
      <c r="L129" s="81">
        <f t="shared" si="20"/>
        <v>1.2143836242346706</v>
      </c>
      <c r="M129" s="82">
        <f t="shared" si="20"/>
        <v>1.2044162862200689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17960</v>
      </c>
      <c r="H130" s="35">
        <v>17810</v>
      </c>
      <c r="I130" s="35">
        <v>17900</v>
      </c>
      <c r="J130" s="35">
        <v>17910</v>
      </c>
      <c r="K130" s="35">
        <v>17980</v>
      </c>
      <c r="L130" s="35">
        <v>17960</v>
      </c>
      <c r="M130" s="36">
        <v>17970</v>
      </c>
    </row>
    <row r="131" spans="1:13" x14ac:dyDescent="0.15">
      <c r="A131" s="5"/>
      <c r="B131" s="37" t="s">
        <v>18</v>
      </c>
      <c r="C131" s="38"/>
      <c r="D131" s="39"/>
      <c r="E131" s="40"/>
      <c r="F131" s="41" t="s">
        <v>10</v>
      </c>
      <c r="G131" s="42">
        <v>8693</v>
      </c>
      <c r="H131" s="43">
        <v>7530</v>
      </c>
      <c r="I131" s="43">
        <v>6762</v>
      </c>
      <c r="J131" s="43">
        <v>6359</v>
      </c>
      <c r="K131" s="43">
        <v>7103</v>
      </c>
      <c r="L131" s="43">
        <v>10269</v>
      </c>
      <c r="M131" s="44">
        <v>9836</v>
      </c>
    </row>
    <row r="132" spans="1:13" x14ac:dyDescent="0.15">
      <c r="A132" s="5"/>
      <c r="B132" s="45" t="s">
        <v>0</v>
      </c>
      <c r="C132" s="3">
        <v>44179</v>
      </c>
      <c r="F132" s="46" t="s">
        <v>2</v>
      </c>
      <c r="G132" s="47">
        <v>1.92</v>
      </c>
      <c r="H132" s="48">
        <v>1.93</v>
      </c>
      <c r="I132" s="48">
        <v>2.02</v>
      </c>
      <c r="J132" s="48">
        <v>2.0299999999999998</v>
      </c>
      <c r="K132" s="48">
        <v>2.0499999999999998</v>
      </c>
      <c r="L132" s="48">
        <v>1.9</v>
      </c>
      <c r="M132" s="49">
        <v>1.92</v>
      </c>
    </row>
    <row r="133" spans="1:13" x14ac:dyDescent="0.15">
      <c r="A133" s="5"/>
      <c r="B133" s="45" t="s">
        <v>1</v>
      </c>
      <c r="C133" s="50">
        <v>16570</v>
      </c>
      <c r="D133" s="4" t="s">
        <v>15</v>
      </c>
      <c r="E133" s="50">
        <v>15820</v>
      </c>
      <c r="F133" s="46" t="s">
        <v>3</v>
      </c>
      <c r="G133" s="47">
        <v>98.9</v>
      </c>
      <c r="H133" s="48">
        <v>99.5</v>
      </c>
      <c r="I133" s="48">
        <v>99.3</v>
      </c>
      <c r="J133" s="48">
        <v>99.2</v>
      </c>
      <c r="K133" s="48">
        <v>99.1</v>
      </c>
      <c r="L133" s="48">
        <v>99</v>
      </c>
      <c r="M133" s="49">
        <v>98.9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3040</v>
      </c>
      <c r="H134" s="71">
        <v>1681</v>
      </c>
      <c r="I134" s="71">
        <v>1918</v>
      </c>
      <c r="J134" s="71">
        <v>1830</v>
      </c>
      <c r="K134" s="71">
        <v>2295</v>
      </c>
      <c r="L134" s="71">
        <v>3253</v>
      </c>
      <c r="M134" s="87">
        <v>3386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0.94849972722313147</v>
      </c>
      <c r="H135" s="84">
        <f t="shared" ref="H135:M135" si="21">H131/H$4</f>
        <v>1.0377618522601983</v>
      </c>
      <c r="I135" s="84">
        <f t="shared" si="21"/>
        <v>0.9837067209775967</v>
      </c>
      <c r="J135" s="84">
        <f t="shared" si="21"/>
        <v>0.9474076281287247</v>
      </c>
      <c r="K135" s="84">
        <f t="shared" si="21"/>
        <v>0.95355081218955562</v>
      </c>
      <c r="L135" s="84">
        <f t="shared" si="21"/>
        <v>0.93840811477656949</v>
      </c>
      <c r="M135" s="85">
        <f t="shared" si="21"/>
        <v>0.91642597596198638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16570</v>
      </c>
      <c r="H136" s="53">
        <v>15790</v>
      </c>
      <c r="I136" s="53">
        <v>15880</v>
      </c>
      <c r="J136" s="53">
        <v>15810</v>
      </c>
      <c r="K136" s="53">
        <v>15790</v>
      </c>
      <c r="L136" s="53">
        <v>15820</v>
      </c>
      <c r="M136" s="54">
        <v>15820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14422</v>
      </c>
      <c r="H137" s="22">
        <v>11607</v>
      </c>
      <c r="I137" s="22">
        <v>11102</v>
      </c>
      <c r="J137" s="22">
        <v>11151</v>
      </c>
      <c r="K137" s="22">
        <v>11832</v>
      </c>
      <c r="L137" s="22">
        <v>16792</v>
      </c>
      <c r="M137" s="23">
        <v>16347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3.87</v>
      </c>
      <c r="H138" s="30">
        <v>4</v>
      </c>
      <c r="I138" s="30">
        <v>4.04</v>
      </c>
      <c r="J138" s="30">
        <v>3.94</v>
      </c>
      <c r="K138" s="30">
        <v>4</v>
      </c>
      <c r="L138" s="30">
        <v>3.78</v>
      </c>
      <c r="M138" s="31">
        <v>3.75</v>
      </c>
    </row>
    <row r="139" spans="1:13" x14ac:dyDescent="0.15">
      <c r="A139" s="5"/>
      <c r="B139" s="24" t="s">
        <v>1</v>
      </c>
      <c r="C139" s="32">
        <v>14480</v>
      </c>
      <c r="D139" s="26" t="s">
        <v>15</v>
      </c>
      <c r="E139" s="32">
        <v>14540</v>
      </c>
      <c r="F139" s="28" t="s">
        <v>3</v>
      </c>
      <c r="G139" s="29">
        <v>98.8</v>
      </c>
      <c r="H139" s="30">
        <v>98.8</v>
      </c>
      <c r="I139" s="30">
        <v>99.1</v>
      </c>
      <c r="J139" s="30">
        <v>99.4</v>
      </c>
      <c r="K139" s="30">
        <v>99.1</v>
      </c>
      <c r="L139" s="30">
        <v>98.9</v>
      </c>
      <c r="M139" s="31">
        <v>99.2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6784</v>
      </c>
      <c r="H140" s="70">
        <v>5377</v>
      </c>
      <c r="I140" s="70">
        <v>4609</v>
      </c>
      <c r="J140" s="70">
        <v>3958</v>
      </c>
      <c r="K140" s="70">
        <v>4929</v>
      </c>
      <c r="L140" s="70">
        <v>7557</v>
      </c>
      <c r="M140" s="86">
        <v>6445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1.573595199127114</v>
      </c>
      <c r="H141" s="81">
        <f t="shared" ref="H141:M141" si="22">H137/H$4</f>
        <v>1.5996416758544654</v>
      </c>
      <c r="I141" s="81">
        <f t="shared" si="22"/>
        <v>1.615071283095723</v>
      </c>
      <c r="J141" s="81">
        <f t="shared" si="22"/>
        <v>1.6613528009535161</v>
      </c>
      <c r="K141" s="81">
        <f t="shared" si="22"/>
        <v>1.5884011276681433</v>
      </c>
      <c r="L141" s="81">
        <f t="shared" si="22"/>
        <v>1.5344969386822627</v>
      </c>
      <c r="M141" s="82">
        <f t="shared" si="22"/>
        <v>1.5230597223516258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14480</v>
      </c>
      <c r="H142" s="35">
        <v>14410</v>
      </c>
      <c r="I142" s="35">
        <v>14450</v>
      </c>
      <c r="J142" s="35">
        <v>14490</v>
      </c>
      <c r="K142" s="35">
        <v>14560</v>
      </c>
      <c r="L142" s="35">
        <v>14510</v>
      </c>
      <c r="M142" s="36">
        <v>14540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7657</v>
      </c>
      <c r="H143" s="43">
        <v>5812</v>
      </c>
      <c r="I143" s="43">
        <v>5451</v>
      </c>
      <c r="J143" s="43">
        <v>5427</v>
      </c>
      <c r="K143" s="43">
        <v>5971</v>
      </c>
      <c r="L143" s="43">
        <v>8854</v>
      </c>
      <c r="M143" s="44">
        <v>9544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3.77</v>
      </c>
      <c r="H144" s="48">
        <v>3.84</v>
      </c>
      <c r="I144" s="48">
        <v>3.87</v>
      </c>
      <c r="J144" s="48">
        <v>3.83</v>
      </c>
      <c r="K144" s="48">
        <v>3.92</v>
      </c>
      <c r="L144" s="48">
        <v>3.73</v>
      </c>
      <c r="M144" s="49">
        <v>3.71</v>
      </c>
    </row>
    <row r="145" spans="1:13" x14ac:dyDescent="0.15">
      <c r="A145" s="5"/>
      <c r="B145" s="45" t="s">
        <v>1</v>
      </c>
      <c r="C145" s="50">
        <v>9470</v>
      </c>
      <c r="D145" s="4" t="s">
        <v>15</v>
      </c>
      <c r="E145" s="50">
        <v>9370</v>
      </c>
      <c r="F145" s="46" t="s">
        <v>3</v>
      </c>
      <c r="G145" s="47">
        <v>98.6</v>
      </c>
      <c r="H145" s="48">
        <v>98.6</v>
      </c>
      <c r="I145" s="48">
        <v>98.7</v>
      </c>
      <c r="J145" s="48">
        <v>98.6</v>
      </c>
      <c r="K145" s="48">
        <v>98.4</v>
      </c>
      <c r="L145" s="48">
        <v>98.6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3942</v>
      </c>
      <c r="H146" s="71">
        <v>3042</v>
      </c>
      <c r="I146" s="71">
        <v>2744</v>
      </c>
      <c r="J146" s="71">
        <v>2802</v>
      </c>
      <c r="K146" s="71">
        <v>3426</v>
      </c>
      <c r="L146" s="71">
        <v>4592</v>
      </c>
      <c r="M146" s="87">
        <v>6042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0.8354609929078014</v>
      </c>
      <c r="H147" s="84">
        <f t="shared" ref="H147:M147" si="23">H143/H$4</f>
        <v>0.80099228224917307</v>
      </c>
      <c r="I147" s="84">
        <f t="shared" si="23"/>
        <v>0.7929880709921443</v>
      </c>
      <c r="J147" s="84">
        <f t="shared" si="23"/>
        <v>0.80855184743742547</v>
      </c>
      <c r="K147" s="84">
        <f t="shared" si="23"/>
        <v>0.80158410524902668</v>
      </c>
      <c r="L147" s="84">
        <f t="shared" si="23"/>
        <v>0.80910170885497579</v>
      </c>
      <c r="M147" s="85">
        <f t="shared" si="23"/>
        <v>0.88922016211683597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9470</v>
      </c>
      <c r="H148" s="53">
        <v>9270</v>
      </c>
      <c r="I148" s="53">
        <v>9380</v>
      </c>
      <c r="J148" s="53">
        <v>9320</v>
      </c>
      <c r="K148" s="53">
        <v>9370</v>
      </c>
      <c r="L148" s="53">
        <v>9420</v>
      </c>
      <c r="M148" s="54">
        <v>9370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11323</v>
      </c>
      <c r="H149" s="22">
        <v>9176</v>
      </c>
      <c r="I149" s="22">
        <v>8859</v>
      </c>
      <c r="J149" s="22">
        <v>8815</v>
      </c>
      <c r="K149" s="22">
        <v>10580</v>
      </c>
      <c r="L149" s="22">
        <v>14053</v>
      </c>
      <c r="M149" s="23">
        <v>14808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1.64</v>
      </c>
      <c r="I150" s="30">
        <v>1.68</v>
      </c>
      <c r="J150" s="30">
        <v>1.64</v>
      </c>
      <c r="K150" s="30">
        <v>1.62</v>
      </c>
      <c r="L150" s="30">
        <v>1.56</v>
      </c>
      <c r="M150" s="31">
        <v>1.48</v>
      </c>
    </row>
    <row r="151" spans="1:13" x14ac:dyDescent="0.15">
      <c r="A151" s="5"/>
      <c r="B151" s="24" t="s">
        <v>1</v>
      </c>
      <c r="C151" s="32">
        <v>8080</v>
      </c>
      <c r="D151" s="26" t="s">
        <v>15</v>
      </c>
      <c r="E151" s="32">
        <v>8110</v>
      </c>
      <c r="F151" s="28" t="s">
        <v>3</v>
      </c>
      <c r="G151" s="29">
        <v>99.2</v>
      </c>
      <c r="H151" s="30">
        <v>99.7</v>
      </c>
      <c r="I151" s="30">
        <v>99.7</v>
      </c>
      <c r="J151" s="30">
        <v>100</v>
      </c>
      <c r="K151" s="30">
        <v>100</v>
      </c>
      <c r="L151" s="30">
        <v>99.5</v>
      </c>
      <c r="M151" s="31">
        <v>100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3026</v>
      </c>
      <c r="H152" s="70">
        <v>1528</v>
      </c>
      <c r="I152" s="70">
        <v>1520</v>
      </c>
      <c r="J152" s="58">
        <v>934</v>
      </c>
      <c r="K152" s="70">
        <v>1197</v>
      </c>
      <c r="L152" s="70">
        <v>2948</v>
      </c>
      <c r="M152" s="86">
        <v>1605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1.2354609929078013</v>
      </c>
      <c r="H153" s="81">
        <f t="shared" ref="H153:M153" si="24">H149/H$4</f>
        <v>1.2646085997794929</v>
      </c>
      <c r="I153" s="81">
        <f t="shared" si="24"/>
        <v>1.2887692755309863</v>
      </c>
      <c r="J153" s="81">
        <f t="shared" si="24"/>
        <v>1.3133194278903457</v>
      </c>
      <c r="K153" s="81">
        <f t="shared" si="24"/>
        <v>1.420324875822258</v>
      </c>
      <c r="L153" s="81">
        <f t="shared" si="24"/>
        <v>1.2841999451704287</v>
      </c>
      <c r="M153" s="82">
        <f t="shared" si="24"/>
        <v>1.3796701760924253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8080</v>
      </c>
      <c r="H154" s="35">
        <v>7980</v>
      </c>
      <c r="I154" s="35">
        <v>8020</v>
      </c>
      <c r="J154" s="35">
        <v>8030</v>
      </c>
      <c r="K154" s="35">
        <v>8110</v>
      </c>
      <c r="L154" s="35">
        <v>8090</v>
      </c>
      <c r="M154" s="36">
        <v>8110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79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45978</v>
      </c>
      <c r="H3" s="11">
        <v>45979</v>
      </c>
      <c r="I3" s="11">
        <v>45980</v>
      </c>
      <c r="J3" s="11">
        <v>45981</v>
      </c>
      <c r="K3" s="11">
        <v>45982</v>
      </c>
      <c r="L3" s="11">
        <v>45983</v>
      </c>
      <c r="M3" s="12">
        <v>45984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6943</v>
      </c>
      <c r="H4" s="14">
        <v>6978</v>
      </c>
      <c r="I4" s="14">
        <v>6820</v>
      </c>
      <c r="J4" s="14">
        <v>6649</v>
      </c>
      <c r="K4" s="14">
        <v>7155</v>
      </c>
      <c r="L4" s="14">
        <v>10622</v>
      </c>
      <c r="M4" s="15">
        <v>10604</v>
      </c>
    </row>
    <row r="5" spans="1:13" x14ac:dyDescent="0.15">
      <c r="A5" s="5"/>
      <c r="B5" s="90" t="s">
        <v>132</v>
      </c>
      <c r="C5" s="91"/>
      <c r="D5" s="92"/>
      <c r="E5" s="93"/>
      <c r="F5" s="94" t="s">
        <v>10</v>
      </c>
      <c r="G5" s="95"/>
      <c r="H5" s="96">
        <v>19318</v>
      </c>
      <c r="I5" s="96">
        <v>18759</v>
      </c>
      <c r="J5" s="96">
        <v>17522</v>
      </c>
      <c r="K5" s="96">
        <v>17333</v>
      </c>
      <c r="L5" s="96">
        <v>19959</v>
      </c>
      <c r="M5" s="97">
        <v>19093</v>
      </c>
    </row>
    <row r="6" spans="1:13" x14ac:dyDescent="0.15">
      <c r="A6" s="5"/>
      <c r="B6" s="98" t="s">
        <v>0</v>
      </c>
      <c r="C6" s="99" t="s">
        <v>133</v>
      </c>
      <c r="D6" s="100"/>
      <c r="E6" s="117" t="s">
        <v>51</v>
      </c>
      <c r="F6" s="101" t="s">
        <v>2</v>
      </c>
      <c r="G6" s="102"/>
      <c r="H6" s="103">
        <v>3.11</v>
      </c>
      <c r="I6" s="103">
        <v>3.17</v>
      </c>
      <c r="J6" s="103">
        <v>3.3</v>
      </c>
      <c r="K6" s="103">
        <v>3.32</v>
      </c>
      <c r="L6" s="103">
        <v>2.98</v>
      </c>
      <c r="M6" s="104">
        <v>3.01</v>
      </c>
    </row>
    <row r="7" spans="1:13" x14ac:dyDescent="0.15">
      <c r="A7" s="5"/>
      <c r="B7" s="98" t="s">
        <v>1</v>
      </c>
      <c r="C7" s="105">
        <v>2130</v>
      </c>
      <c r="D7" s="100" t="s">
        <v>15</v>
      </c>
      <c r="E7" s="105">
        <v>2710</v>
      </c>
      <c r="F7" s="101" t="s">
        <v>3</v>
      </c>
      <c r="G7" s="102"/>
      <c r="H7" s="103">
        <v>98.5</v>
      </c>
      <c r="I7" s="103">
        <v>98.9</v>
      </c>
      <c r="J7" s="103">
        <v>97.9</v>
      </c>
      <c r="K7" s="103">
        <v>97.9</v>
      </c>
      <c r="L7" s="103">
        <v>98.4</v>
      </c>
      <c r="M7" s="104">
        <v>97.8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9196</v>
      </c>
      <c r="I8" s="108">
        <v>7817</v>
      </c>
      <c r="J8" s="108">
        <v>10647</v>
      </c>
      <c r="K8" s="108">
        <v>10894</v>
      </c>
      <c r="L8" s="108">
        <v>10067</v>
      </c>
      <c r="M8" s="129">
        <v>11926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2.7684150186299799</v>
      </c>
      <c r="I9" s="111">
        <f t="shared" si="0"/>
        <v>2.7505865102639295</v>
      </c>
      <c r="J9" s="111">
        <f t="shared" si="0"/>
        <v>2.6352835012783875</v>
      </c>
      <c r="K9" s="111">
        <f t="shared" si="0"/>
        <v>2.4225017470300489</v>
      </c>
      <c r="L9" s="111">
        <f t="shared" si="0"/>
        <v>1.8790246657879872</v>
      </c>
      <c r="M9" s="112">
        <f t="shared" si="0"/>
        <v>1.800546963410034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2130</v>
      </c>
      <c r="I10" s="115">
        <v>2450</v>
      </c>
      <c r="J10" s="115">
        <v>2600</v>
      </c>
      <c r="K10" s="115">
        <v>2690</v>
      </c>
      <c r="L10" s="115">
        <v>2700</v>
      </c>
      <c r="M10" s="116">
        <v>2710</v>
      </c>
    </row>
    <row r="11" spans="1:13" x14ac:dyDescent="0.15">
      <c r="A11" s="5"/>
      <c r="B11" s="16" t="s">
        <v>128</v>
      </c>
      <c r="C11" s="17"/>
      <c r="D11" s="18"/>
      <c r="E11" s="19"/>
      <c r="F11" s="20" t="s">
        <v>10</v>
      </c>
      <c r="G11" s="21">
        <v>14456</v>
      </c>
      <c r="H11" s="22">
        <v>14222</v>
      </c>
      <c r="I11" s="22">
        <v>14012</v>
      </c>
      <c r="J11" s="22">
        <v>13179</v>
      </c>
      <c r="K11" s="22">
        <v>13589</v>
      </c>
      <c r="L11" s="22">
        <v>18320</v>
      </c>
      <c r="M11" s="23">
        <v>17958</v>
      </c>
    </row>
    <row r="12" spans="1:13" x14ac:dyDescent="0.15">
      <c r="A12" s="5"/>
      <c r="B12" s="24" t="s">
        <v>0</v>
      </c>
      <c r="C12" s="25">
        <v>45964</v>
      </c>
      <c r="D12" s="26"/>
      <c r="E12" s="27"/>
      <c r="F12" s="28" t="s">
        <v>2</v>
      </c>
      <c r="G12" s="29">
        <v>4.08</v>
      </c>
      <c r="H12" s="30">
        <v>4.1100000000000003</v>
      </c>
      <c r="I12" s="30">
        <v>4.1399999999999997</v>
      </c>
      <c r="J12" s="30">
        <v>4.18</v>
      </c>
      <c r="K12" s="30">
        <v>4.18</v>
      </c>
      <c r="L12" s="30">
        <v>3.79</v>
      </c>
      <c r="M12" s="31">
        <v>3.71</v>
      </c>
    </row>
    <row r="13" spans="1:13" x14ac:dyDescent="0.15">
      <c r="A13" s="5"/>
      <c r="B13" s="24" t="s">
        <v>1</v>
      </c>
      <c r="C13" s="32">
        <v>16220</v>
      </c>
      <c r="D13" s="26" t="s">
        <v>15</v>
      </c>
      <c r="E13" s="32">
        <v>17550</v>
      </c>
      <c r="F13" s="28" t="s">
        <v>3</v>
      </c>
      <c r="G13" s="29">
        <v>99.3</v>
      </c>
      <c r="H13" s="30">
        <v>99.3</v>
      </c>
      <c r="I13" s="30">
        <v>98.8</v>
      </c>
      <c r="J13" s="30">
        <v>99.3</v>
      </c>
      <c r="K13" s="30">
        <v>99</v>
      </c>
      <c r="L13" s="30">
        <v>98.9</v>
      </c>
      <c r="M13" s="31">
        <v>99.3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5596</v>
      </c>
      <c r="H14" s="70">
        <v>5603</v>
      </c>
      <c r="I14" s="70">
        <v>6798</v>
      </c>
      <c r="J14" s="70">
        <v>5086</v>
      </c>
      <c r="K14" s="70">
        <v>6244</v>
      </c>
      <c r="L14" s="70">
        <v>8489</v>
      </c>
      <c r="M14" s="86">
        <v>6434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2.082097076191848</v>
      </c>
      <c r="H15" s="75">
        <f t="shared" ref="H15:M15" si="1">H11/H$4</f>
        <v>2.0381198051017484</v>
      </c>
      <c r="I15" s="75">
        <f t="shared" si="1"/>
        <v>2.0545454545454547</v>
      </c>
      <c r="J15" s="75">
        <f t="shared" si="1"/>
        <v>1.9821025718153105</v>
      </c>
      <c r="K15" s="75">
        <f t="shared" si="1"/>
        <v>1.8992313067784765</v>
      </c>
      <c r="L15" s="75">
        <f t="shared" si="1"/>
        <v>1.7247222745245716</v>
      </c>
      <c r="M15" s="76">
        <f t="shared" si="1"/>
        <v>1.6935118823085629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16220</v>
      </c>
      <c r="H16" s="35">
        <v>16710</v>
      </c>
      <c r="I16" s="35">
        <v>16840</v>
      </c>
      <c r="J16" s="35">
        <v>17190</v>
      </c>
      <c r="K16" s="35">
        <v>17430</v>
      </c>
      <c r="L16" s="35">
        <v>17500</v>
      </c>
      <c r="M16" s="36">
        <v>17550</v>
      </c>
    </row>
    <row r="17" spans="1:13" x14ac:dyDescent="0.15">
      <c r="A17" s="5"/>
      <c r="B17" s="37" t="s">
        <v>129</v>
      </c>
      <c r="C17" s="38"/>
      <c r="D17" s="39"/>
      <c r="E17" s="40"/>
      <c r="F17" s="41" t="s">
        <v>10</v>
      </c>
      <c r="G17" s="42">
        <v>15628</v>
      </c>
      <c r="H17" s="43">
        <v>15253</v>
      </c>
      <c r="I17" s="43">
        <v>15279</v>
      </c>
      <c r="J17" s="43">
        <v>14305</v>
      </c>
      <c r="K17" s="43">
        <v>14864</v>
      </c>
      <c r="L17" s="43">
        <v>19336</v>
      </c>
      <c r="M17" s="44">
        <v>18865</v>
      </c>
    </row>
    <row r="18" spans="1:13" x14ac:dyDescent="0.15">
      <c r="A18" s="5"/>
      <c r="B18" s="45" t="s">
        <v>0</v>
      </c>
      <c r="C18" s="3">
        <v>45964</v>
      </c>
      <c r="F18" s="46" t="s">
        <v>2</v>
      </c>
      <c r="G18" s="47">
        <v>3.42</v>
      </c>
      <c r="H18" s="48">
        <v>3.36</v>
      </c>
      <c r="I18" s="48">
        <v>3.42</v>
      </c>
      <c r="J18" s="48">
        <v>3.49</v>
      </c>
      <c r="K18" s="48">
        <v>3.44</v>
      </c>
      <c r="L18" s="48">
        <v>3.05</v>
      </c>
      <c r="M18" s="49">
        <v>3.11</v>
      </c>
    </row>
    <row r="19" spans="1:13" x14ac:dyDescent="0.15">
      <c r="A19" s="5"/>
      <c r="B19" s="45" t="s">
        <v>1</v>
      </c>
      <c r="C19" s="50">
        <v>2620</v>
      </c>
      <c r="D19" s="4" t="s">
        <v>15</v>
      </c>
      <c r="E19" s="50">
        <v>2730</v>
      </c>
      <c r="F19" s="46" t="s">
        <v>3</v>
      </c>
      <c r="G19" s="47">
        <v>97.7</v>
      </c>
      <c r="H19" s="48">
        <v>98.8</v>
      </c>
      <c r="I19" s="48">
        <v>98.3</v>
      </c>
      <c r="J19" s="48">
        <v>97.9</v>
      </c>
      <c r="K19" s="48">
        <v>97.8</v>
      </c>
      <c r="L19" s="48">
        <v>98.7</v>
      </c>
      <c r="M19" s="49">
        <v>97.8</v>
      </c>
    </row>
    <row r="20" spans="1:13" x14ac:dyDescent="0.15">
      <c r="A20" s="5"/>
      <c r="B20" s="45"/>
      <c r="C20" s="50"/>
      <c r="E20" s="50"/>
      <c r="F20" s="55" t="s">
        <v>20</v>
      </c>
      <c r="G20" s="89">
        <v>10464</v>
      </c>
      <c r="H20" s="71">
        <v>6744</v>
      </c>
      <c r="I20" s="71">
        <v>8313</v>
      </c>
      <c r="J20" s="71">
        <v>9110</v>
      </c>
      <c r="K20" s="71">
        <v>9605</v>
      </c>
      <c r="L20" s="71">
        <v>8574</v>
      </c>
      <c r="M20" s="87">
        <v>12026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2.2509001872389458</v>
      </c>
      <c r="H21" s="78">
        <f t="shared" ref="H21:M21" si="2">H17/H$4</f>
        <v>2.1858698767555174</v>
      </c>
      <c r="I21" s="78">
        <f t="shared" si="2"/>
        <v>2.2403225806451612</v>
      </c>
      <c r="J21" s="78">
        <f t="shared" si="2"/>
        <v>2.1514513460670779</v>
      </c>
      <c r="K21" s="78">
        <f t="shared" si="2"/>
        <v>2.0774283717679944</v>
      </c>
      <c r="L21" s="78">
        <f t="shared" si="2"/>
        <v>1.8203728111466768</v>
      </c>
      <c r="M21" s="79">
        <f t="shared" si="2"/>
        <v>1.7790456431535269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2620</v>
      </c>
      <c r="H22" s="53">
        <v>2650</v>
      </c>
      <c r="I22" s="53">
        <v>2630</v>
      </c>
      <c r="J22" s="53">
        <v>2700</v>
      </c>
      <c r="K22" s="53">
        <v>2710</v>
      </c>
      <c r="L22" s="53">
        <v>2720</v>
      </c>
      <c r="M22" s="54">
        <v>2730</v>
      </c>
    </row>
    <row r="23" spans="1:13" x14ac:dyDescent="0.15">
      <c r="A23" s="5"/>
      <c r="B23" s="16" t="s">
        <v>130</v>
      </c>
      <c r="C23" s="17"/>
      <c r="D23" s="18"/>
      <c r="E23" s="19"/>
      <c r="F23" s="20" t="s">
        <v>10</v>
      </c>
      <c r="G23" s="21">
        <v>9125</v>
      </c>
      <c r="H23" s="22">
        <v>8689</v>
      </c>
      <c r="I23" s="22">
        <v>8253</v>
      </c>
      <c r="J23" s="22">
        <v>7953</v>
      </c>
      <c r="K23" s="22">
        <v>8014</v>
      </c>
      <c r="L23" s="22">
        <v>12197</v>
      </c>
      <c r="M23" s="23">
        <v>11711</v>
      </c>
    </row>
    <row r="24" spans="1:13" x14ac:dyDescent="0.15">
      <c r="A24" s="5"/>
      <c r="B24" s="24" t="s">
        <v>0</v>
      </c>
      <c r="C24" s="25">
        <v>45964</v>
      </c>
      <c r="D24" s="26"/>
      <c r="E24" s="27"/>
      <c r="F24" s="28" t="s">
        <v>2</v>
      </c>
      <c r="G24" s="29">
        <v>3.57</v>
      </c>
      <c r="H24" s="30">
        <v>3.67</v>
      </c>
      <c r="I24" s="30">
        <v>3.66</v>
      </c>
      <c r="J24" s="30">
        <v>3.66</v>
      </c>
      <c r="K24" s="30">
        <v>3.66</v>
      </c>
      <c r="L24" s="30">
        <v>3.27</v>
      </c>
      <c r="M24" s="31">
        <v>3.3</v>
      </c>
    </row>
    <row r="25" spans="1:13" x14ac:dyDescent="0.15">
      <c r="A25" s="5"/>
      <c r="B25" s="24" t="s">
        <v>1</v>
      </c>
      <c r="C25" s="32">
        <v>2350</v>
      </c>
      <c r="D25" s="26" t="s">
        <v>15</v>
      </c>
      <c r="E25" s="32">
        <v>2460</v>
      </c>
      <c r="F25" s="28" t="s">
        <v>3</v>
      </c>
      <c r="G25" s="29">
        <v>97.4</v>
      </c>
      <c r="H25" s="30">
        <v>96</v>
      </c>
      <c r="I25" s="30">
        <v>96</v>
      </c>
      <c r="J25" s="30">
        <v>96.8</v>
      </c>
      <c r="K25" s="30">
        <v>96.2</v>
      </c>
      <c r="L25" s="30">
        <v>97.5</v>
      </c>
      <c r="M25" s="31">
        <v>97.5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6642</v>
      </c>
      <c r="H26" s="70">
        <v>8691</v>
      </c>
      <c r="I26" s="70">
        <v>8370</v>
      </c>
      <c r="J26" s="70">
        <v>6836</v>
      </c>
      <c r="K26" s="70">
        <v>7820</v>
      </c>
      <c r="L26" s="70">
        <v>8408</v>
      </c>
      <c r="M26" s="86">
        <v>8304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1.3142733688607231</v>
      </c>
      <c r="H27" s="81">
        <f t="shared" ref="H27:M27" si="3">H23/H$4</f>
        <v>1.2451991974777874</v>
      </c>
      <c r="I27" s="81">
        <f t="shared" si="3"/>
        <v>1.210117302052786</v>
      </c>
      <c r="J27" s="81">
        <f t="shared" si="3"/>
        <v>1.1961197172507143</v>
      </c>
      <c r="K27" s="81">
        <f t="shared" si="3"/>
        <v>1.1200559049615653</v>
      </c>
      <c r="L27" s="81">
        <f t="shared" si="3"/>
        <v>1.1482771606100546</v>
      </c>
      <c r="M27" s="82">
        <f t="shared" si="3"/>
        <v>1.1043945680875142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2350</v>
      </c>
      <c r="H28" s="35">
        <v>2350</v>
      </c>
      <c r="I28" s="35">
        <v>2320</v>
      </c>
      <c r="J28" s="35">
        <v>2350</v>
      </c>
      <c r="K28" s="35">
        <v>2410</v>
      </c>
      <c r="L28" s="35">
        <v>2450</v>
      </c>
      <c r="M28" s="36">
        <v>2460</v>
      </c>
    </row>
    <row r="29" spans="1:13" x14ac:dyDescent="0.15">
      <c r="A29" s="5"/>
      <c r="B29" s="37" t="s">
        <v>125</v>
      </c>
      <c r="C29" s="38"/>
      <c r="D29" s="39"/>
      <c r="E29" s="40"/>
      <c r="F29" s="41" t="s">
        <v>10</v>
      </c>
      <c r="G29" s="42">
        <v>4939</v>
      </c>
      <c r="H29" s="43">
        <v>4815</v>
      </c>
      <c r="I29" s="43">
        <v>2682</v>
      </c>
      <c r="J29" s="43">
        <v>29</v>
      </c>
      <c r="K29" s="43"/>
      <c r="L29" s="43"/>
      <c r="M29" s="44"/>
    </row>
    <row r="30" spans="1:13" x14ac:dyDescent="0.15">
      <c r="A30" s="5"/>
      <c r="B30" s="45" t="s">
        <v>0</v>
      </c>
      <c r="C30" s="3">
        <v>45950</v>
      </c>
      <c r="F30" s="46" t="s">
        <v>2</v>
      </c>
      <c r="G30" s="47">
        <v>3.41</v>
      </c>
      <c r="H30" s="48">
        <v>3.31</v>
      </c>
      <c r="I30" s="48">
        <v>3.39</v>
      </c>
      <c r="J30" s="48">
        <v>4.26</v>
      </c>
      <c r="K30" s="48"/>
      <c r="L30" s="48"/>
      <c r="M30" s="49"/>
    </row>
    <row r="31" spans="1:13" x14ac:dyDescent="0.15">
      <c r="A31" s="5"/>
      <c r="B31" s="45" t="s">
        <v>1</v>
      </c>
      <c r="C31" s="50">
        <v>2010</v>
      </c>
      <c r="D31" s="4" t="s">
        <v>15</v>
      </c>
      <c r="E31" s="50"/>
      <c r="F31" s="46" t="s">
        <v>3</v>
      </c>
      <c r="G31" s="47">
        <v>99.1</v>
      </c>
      <c r="H31" s="48">
        <v>100.2</v>
      </c>
      <c r="I31" s="48">
        <v>98</v>
      </c>
      <c r="J31" s="48">
        <v>98.4</v>
      </c>
      <c r="K31" s="48"/>
      <c r="L31" s="48"/>
      <c r="M31" s="49"/>
    </row>
    <row r="32" spans="1:13" x14ac:dyDescent="0.15">
      <c r="A32" s="5"/>
      <c r="B32" s="45"/>
      <c r="C32" s="50"/>
      <c r="E32" s="50"/>
      <c r="F32" s="55" t="s">
        <v>20</v>
      </c>
      <c r="G32" s="89">
        <v>1880</v>
      </c>
      <c r="H32" s="61">
        <v>668</v>
      </c>
      <c r="I32" s="71">
        <v>1598</v>
      </c>
      <c r="J32" s="61">
        <v>20</v>
      </c>
      <c r="K32" s="61"/>
      <c r="L32" s="61"/>
      <c r="M32" s="62"/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0.71136396370445054</v>
      </c>
      <c r="H33" s="84">
        <f t="shared" ref="H33:M33" si="4">H29/H$4</f>
        <v>0.69002579535683572</v>
      </c>
      <c r="I33" s="84">
        <f t="shared" si="4"/>
        <v>0.39325513196480938</v>
      </c>
      <c r="J33" s="84">
        <f t="shared" si="4"/>
        <v>4.3615581290419609E-3</v>
      </c>
      <c r="K33" s="84">
        <f t="shared" si="4"/>
        <v>0</v>
      </c>
      <c r="L33" s="84">
        <f t="shared" si="4"/>
        <v>0</v>
      </c>
      <c r="M33" s="85">
        <f t="shared" si="4"/>
        <v>0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2010</v>
      </c>
      <c r="H34" s="53">
        <v>1930</v>
      </c>
      <c r="I34" s="53">
        <v>1900</v>
      </c>
      <c r="J34" s="53">
        <v>1700</v>
      </c>
      <c r="K34" s="53"/>
      <c r="L34" s="53"/>
      <c r="M34" s="54"/>
    </row>
    <row r="35" spans="1:13" x14ac:dyDescent="0.15">
      <c r="A35" s="5"/>
      <c r="B35" s="16" t="s">
        <v>126</v>
      </c>
      <c r="C35" s="17"/>
      <c r="D35" s="18"/>
      <c r="E35" s="19"/>
      <c r="F35" s="20" t="s">
        <v>10</v>
      </c>
      <c r="G35" s="21">
        <v>11407</v>
      </c>
      <c r="H35" s="22">
        <v>11438</v>
      </c>
      <c r="I35" s="22">
        <v>10838</v>
      </c>
      <c r="J35" s="22">
        <v>10488</v>
      </c>
      <c r="K35" s="22">
        <v>11036</v>
      </c>
      <c r="L35" s="22">
        <v>14308</v>
      </c>
      <c r="M35" s="23">
        <v>13795</v>
      </c>
    </row>
    <row r="36" spans="1:13" x14ac:dyDescent="0.15">
      <c r="A36" s="5"/>
      <c r="B36" s="24" t="s">
        <v>0</v>
      </c>
      <c r="C36" s="25">
        <v>45950</v>
      </c>
      <c r="D36" s="26"/>
      <c r="E36" s="27"/>
      <c r="F36" s="28" t="s">
        <v>2</v>
      </c>
      <c r="G36" s="29">
        <v>2.38</v>
      </c>
      <c r="H36" s="30">
        <v>2.35</v>
      </c>
      <c r="I36" s="30">
        <v>2.4500000000000002</v>
      </c>
      <c r="J36" s="30">
        <v>2.44</v>
      </c>
      <c r="K36" s="30">
        <v>2.41</v>
      </c>
      <c r="L36" s="30">
        <v>2.1</v>
      </c>
      <c r="M36" s="31">
        <v>2.11</v>
      </c>
    </row>
    <row r="37" spans="1:13" x14ac:dyDescent="0.15">
      <c r="A37" s="5"/>
      <c r="B37" s="24" t="s">
        <v>1</v>
      </c>
      <c r="C37" s="32">
        <v>1760</v>
      </c>
      <c r="D37" s="26" t="s">
        <v>15</v>
      </c>
      <c r="E37" s="32">
        <v>1800</v>
      </c>
      <c r="F37" s="28" t="s">
        <v>3</v>
      </c>
      <c r="G37" s="29">
        <v>99.5</v>
      </c>
      <c r="H37" s="30">
        <v>100.1</v>
      </c>
      <c r="I37" s="30">
        <v>99.1</v>
      </c>
      <c r="J37" s="30">
        <v>99.6</v>
      </c>
      <c r="K37" s="30">
        <v>100.1</v>
      </c>
      <c r="L37" s="30">
        <v>99.5</v>
      </c>
      <c r="M37" s="31">
        <v>99.7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2528</v>
      </c>
      <c r="H38" s="70">
        <v>1340</v>
      </c>
      <c r="I38" s="70">
        <v>3274</v>
      </c>
      <c r="J38" s="70">
        <v>2181</v>
      </c>
      <c r="K38" s="70">
        <v>1321</v>
      </c>
      <c r="L38" s="70">
        <v>3008</v>
      </c>
      <c r="M38" s="86">
        <v>2498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1.6429497335445773</v>
      </c>
      <c r="H39" s="81">
        <f t="shared" ref="H39:M39" si="5">H35/H$4</f>
        <v>1.6391516193751792</v>
      </c>
      <c r="I39" s="81">
        <f t="shared" si="5"/>
        <v>1.589149560117302</v>
      </c>
      <c r="J39" s="81">
        <f t="shared" si="5"/>
        <v>1.5773800571514514</v>
      </c>
      <c r="K39" s="81">
        <f t="shared" si="5"/>
        <v>1.542417889587701</v>
      </c>
      <c r="L39" s="81">
        <f t="shared" si="5"/>
        <v>1.3470156279420071</v>
      </c>
      <c r="M39" s="82">
        <f t="shared" si="5"/>
        <v>1.3009241795548849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1760</v>
      </c>
      <c r="H40" s="35">
        <v>1730</v>
      </c>
      <c r="I40" s="35">
        <v>1740</v>
      </c>
      <c r="J40" s="35">
        <v>1750</v>
      </c>
      <c r="K40" s="35">
        <v>1800</v>
      </c>
      <c r="L40" s="35">
        <v>1820</v>
      </c>
      <c r="M40" s="36">
        <v>1800</v>
      </c>
    </row>
    <row r="41" spans="1:13" x14ac:dyDescent="0.15">
      <c r="A41" s="5"/>
      <c r="B41" s="37" t="s">
        <v>121</v>
      </c>
      <c r="C41" s="38"/>
      <c r="D41" s="39"/>
      <c r="E41" s="40"/>
      <c r="F41" s="41" t="s">
        <v>10</v>
      </c>
      <c r="G41" s="42">
        <v>9512</v>
      </c>
      <c r="H41" s="43">
        <v>9245</v>
      </c>
      <c r="I41" s="43">
        <v>9059</v>
      </c>
      <c r="J41" s="43">
        <v>9090</v>
      </c>
      <c r="K41" s="43">
        <v>9947</v>
      </c>
      <c r="L41" s="43">
        <v>15336</v>
      </c>
      <c r="M41" s="44">
        <v>15133</v>
      </c>
    </row>
    <row r="42" spans="1:13" x14ac:dyDescent="0.15">
      <c r="A42" s="5"/>
      <c r="B42" s="45" t="s">
        <v>0</v>
      </c>
      <c r="C42" s="3">
        <v>45936</v>
      </c>
      <c r="F42" s="46" t="s">
        <v>2</v>
      </c>
      <c r="G42" s="47">
        <v>3.51</v>
      </c>
      <c r="H42" s="48">
        <v>3.53</v>
      </c>
      <c r="I42" s="48">
        <v>3.59</v>
      </c>
      <c r="J42" s="48">
        <v>3.61</v>
      </c>
      <c r="K42" s="48">
        <v>3.55</v>
      </c>
      <c r="L42" s="48">
        <v>3.28</v>
      </c>
      <c r="M42" s="49">
        <v>3.26</v>
      </c>
    </row>
    <row r="43" spans="1:13" x14ac:dyDescent="0.15">
      <c r="A43" s="5"/>
      <c r="B43" s="45" t="s">
        <v>1</v>
      </c>
      <c r="C43" s="50">
        <v>10900</v>
      </c>
      <c r="D43" s="4" t="s">
        <v>15</v>
      </c>
      <c r="E43" s="50">
        <v>11370</v>
      </c>
      <c r="F43" s="46" t="s">
        <v>3</v>
      </c>
      <c r="G43" s="47">
        <v>99.2</v>
      </c>
      <c r="H43" s="48">
        <v>99.2</v>
      </c>
      <c r="I43" s="48">
        <v>98.8</v>
      </c>
      <c r="J43" s="48">
        <v>98.7</v>
      </c>
      <c r="K43" s="48">
        <v>98.9</v>
      </c>
      <c r="L43" s="48">
        <v>98.8</v>
      </c>
      <c r="M43" s="49">
        <v>98.9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3613</v>
      </c>
      <c r="H44" s="71">
        <v>3438</v>
      </c>
      <c r="I44" s="71">
        <v>4262</v>
      </c>
      <c r="J44" s="71">
        <v>4331</v>
      </c>
      <c r="K44" s="71">
        <v>4407</v>
      </c>
      <c r="L44" s="71">
        <v>6812</v>
      </c>
      <c r="M44" s="87">
        <v>6515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1.3700129626962407</v>
      </c>
      <c r="H45" s="84">
        <f t="shared" ref="H45:M45" si="6">H41/H$4</f>
        <v>1.3248781885927199</v>
      </c>
      <c r="I45" s="84">
        <f t="shared" si="6"/>
        <v>1.3282991202346042</v>
      </c>
      <c r="J45" s="84">
        <f t="shared" si="6"/>
        <v>1.3671228756203941</v>
      </c>
      <c r="K45" s="84">
        <f t="shared" si="6"/>
        <v>1.3902166317260658</v>
      </c>
      <c r="L45" s="84">
        <f t="shared" si="6"/>
        <v>1.4437958953116174</v>
      </c>
      <c r="M45" s="85">
        <f t="shared" si="6"/>
        <v>1.4271029800075443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10900</v>
      </c>
      <c r="H46" s="53">
        <v>10930</v>
      </c>
      <c r="I46" s="53">
        <v>10930</v>
      </c>
      <c r="J46" s="53">
        <v>11160</v>
      </c>
      <c r="K46" s="53">
        <v>11280</v>
      </c>
      <c r="L46" s="53">
        <v>11340</v>
      </c>
      <c r="M46" s="54">
        <v>11370</v>
      </c>
    </row>
    <row r="47" spans="1:13" x14ac:dyDescent="0.15">
      <c r="A47" s="5"/>
      <c r="B47" s="16" t="s">
        <v>122</v>
      </c>
      <c r="C47" s="17"/>
      <c r="D47" s="18"/>
      <c r="E47" s="19"/>
      <c r="F47" s="20" t="s">
        <v>10</v>
      </c>
      <c r="G47" s="21">
        <v>8199</v>
      </c>
      <c r="H47" s="22">
        <v>8313</v>
      </c>
      <c r="I47" s="22">
        <v>8016</v>
      </c>
      <c r="J47" s="22">
        <v>7794</v>
      </c>
      <c r="K47" s="22">
        <v>8285</v>
      </c>
      <c r="L47" s="22">
        <v>12390</v>
      </c>
      <c r="M47" s="23">
        <v>12414</v>
      </c>
    </row>
    <row r="48" spans="1:13" x14ac:dyDescent="0.15">
      <c r="A48" s="5"/>
      <c r="B48" s="24" t="s">
        <v>0</v>
      </c>
      <c r="C48" s="25">
        <v>45936</v>
      </c>
      <c r="D48" s="26"/>
      <c r="E48" s="27"/>
      <c r="F48" s="28" t="s">
        <v>2</v>
      </c>
      <c r="G48" s="29">
        <v>4.4800000000000004</v>
      </c>
      <c r="H48" s="30">
        <v>4.46</v>
      </c>
      <c r="I48" s="30">
        <v>4.57</v>
      </c>
      <c r="J48" s="30">
        <v>4.6100000000000003</v>
      </c>
      <c r="K48" s="30">
        <v>4.46</v>
      </c>
      <c r="L48" s="30">
        <v>4.1900000000000004</v>
      </c>
      <c r="M48" s="31">
        <v>4.22</v>
      </c>
    </row>
    <row r="49" spans="1:13" x14ac:dyDescent="0.15">
      <c r="A49" s="5"/>
      <c r="B49" s="24" t="s">
        <v>1</v>
      </c>
      <c r="C49" s="32">
        <v>5230</v>
      </c>
      <c r="D49" s="26" t="s">
        <v>15</v>
      </c>
      <c r="E49" s="32">
        <v>5450</v>
      </c>
      <c r="F49" s="28" t="s">
        <v>3</v>
      </c>
      <c r="G49" s="29">
        <v>98.7</v>
      </c>
      <c r="H49" s="30">
        <v>99.7</v>
      </c>
      <c r="I49" s="30">
        <v>98.7</v>
      </c>
      <c r="J49" s="30">
        <v>98.2</v>
      </c>
      <c r="K49" s="30">
        <v>99.7</v>
      </c>
      <c r="L49" s="30">
        <v>99.4</v>
      </c>
      <c r="M49" s="31">
        <v>98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4390</v>
      </c>
      <c r="H50" s="70">
        <v>2736</v>
      </c>
      <c r="I50" s="70">
        <v>4229</v>
      </c>
      <c r="J50" s="70">
        <v>5019</v>
      </c>
      <c r="K50" s="70">
        <v>2762</v>
      </c>
      <c r="L50" s="70">
        <v>4663</v>
      </c>
      <c r="M50" s="86">
        <v>8172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1.180901627538528</v>
      </c>
      <c r="H51" s="81">
        <f t="shared" ref="H51:M51" si="7">H47/H$4</f>
        <v>1.1913155631986243</v>
      </c>
      <c r="I51" s="81">
        <f t="shared" si="7"/>
        <v>1.1753665689149559</v>
      </c>
      <c r="J51" s="81">
        <f t="shared" si="7"/>
        <v>1.1722063468190704</v>
      </c>
      <c r="K51" s="81">
        <f t="shared" si="7"/>
        <v>1.1579315164220825</v>
      </c>
      <c r="L51" s="81">
        <f t="shared" si="7"/>
        <v>1.1664469967990962</v>
      </c>
      <c r="M51" s="82">
        <f t="shared" si="7"/>
        <v>1.1706903055450772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5230</v>
      </c>
      <c r="H52" s="35">
        <v>5200</v>
      </c>
      <c r="I52" s="35">
        <v>5250</v>
      </c>
      <c r="J52" s="35">
        <v>5320</v>
      </c>
      <c r="K52" s="35">
        <v>5370</v>
      </c>
      <c r="L52" s="35">
        <v>5420</v>
      </c>
      <c r="M52" s="36">
        <v>5450</v>
      </c>
    </row>
    <row r="53" spans="1:13" x14ac:dyDescent="0.15">
      <c r="A53" s="5"/>
      <c r="B53" s="37" t="s">
        <v>123</v>
      </c>
      <c r="C53" s="38"/>
      <c r="D53" s="39"/>
      <c r="E53" s="40"/>
      <c r="F53" s="41" t="s">
        <v>10</v>
      </c>
      <c r="G53" s="42">
        <v>1514</v>
      </c>
      <c r="H53" s="43">
        <v>1540</v>
      </c>
      <c r="I53" s="43">
        <v>1438</v>
      </c>
      <c r="J53" s="43">
        <v>1316</v>
      </c>
      <c r="K53" s="43">
        <v>1572</v>
      </c>
      <c r="L53" s="43">
        <v>2755</v>
      </c>
      <c r="M53" s="44">
        <v>2760</v>
      </c>
    </row>
    <row r="54" spans="1:13" x14ac:dyDescent="0.15">
      <c r="A54" s="5"/>
      <c r="B54" s="45" t="s">
        <v>0</v>
      </c>
      <c r="C54" s="3">
        <v>45936</v>
      </c>
      <c r="F54" s="46" t="s">
        <v>2</v>
      </c>
      <c r="G54" s="47">
        <v>4.2300000000000004</v>
      </c>
      <c r="H54" s="48">
        <v>4.38</v>
      </c>
      <c r="I54" s="48">
        <v>4</v>
      </c>
      <c r="J54" s="48">
        <v>4.34</v>
      </c>
      <c r="K54" s="48">
        <v>4.07</v>
      </c>
      <c r="L54" s="48">
        <v>4.0599999999999996</v>
      </c>
      <c r="M54" s="49">
        <v>3.95</v>
      </c>
    </row>
    <row r="55" spans="1:13" x14ac:dyDescent="0.15">
      <c r="A55" s="5"/>
      <c r="B55" s="45" t="s">
        <v>1</v>
      </c>
      <c r="C55" s="50">
        <v>1180</v>
      </c>
      <c r="D55" s="4" t="s">
        <v>15</v>
      </c>
      <c r="E55" s="50">
        <v>1100</v>
      </c>
      <c r="F55" s="46" t="s">
        <v>3</v>
      </c>
      <c r="G55" s="47">
        <v>96.5</v>
      </c>
      <c r="H55" s="48">
        <v>98.7</v>
      </c>
      <c r="I55" s="48">
        <v>98.8</v>
      </c>
      <c r="J55" s="48">
        <v>96.9</v>
      </c>
      <c r="K55" s="48">
        <v>101.3</v>
      </c>
      <c r="L55" s="48">
        <v>97.7</v>
      </c>
      <c r="M55" s="49">
        <v>97.2</v>
      </c>
    </row>
    <row r="56" spans="1:13" x14ac:dyDescent="0.15">
      <c r="A56" s="5"/>
      <c r="B56" s="45"/>
      <c r="C56" s="50"/>
      <c r="E56" s="50"/>
      <c r="F56" s="55" t="s">
        <v>20</v>
      </c>
      <c r="G56" s="89">
        <v>1391</v>
      </c>
      <c r="H56" s="61">
        <v>780</v>
      </c>
      <c r="I56" s="61">
        <v>671</v>
      </c>
      <c r="J56" s="71">
        <v>1140</v>
      </c>
      <c r="K56" s="61">
        <v>-45</v>
      </c>
      <c r="L56" s="71">
        <v>1876</v>
      </c>
      <c r="M56" s="87">
        <v>2130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0.21806135676220653</v>
      </c>
      <c r="H57" s="84">
        <f t="shared" ref="H57:M57" si="8">H53/H$4</f>
        <v>0.22069360848380626</v>
      </c>
      <c r="I57" s="84">
        <f t="shared" si="8"/>
        <v>0.21085043988269794</v>
      </c>
      <c r="J57" s="84">
        <f t="shared" si="8"/>
        <v>0.19792449992480071</v>
      </c>
      <c r="K57" s="84">
        <f t="shared" si="8"/>
        <v>0.21970649895178196</v>
      </c>
      <c r="L57" s="84">
        <f t="shared" si="8"/>
        <v>0.25936735078139711</v>
      </c>
      <c r="M57" s="85">
        <f t="shared" si="8"/>
        <v>0.26027913994718976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1180</v>
      </c>
      <c r="H58" s="53">
        <v>1140</v>
      </c>
      <c r="I58" s="53">
        <v>1110</v>
      </c>
      <c r="J58" s="53">
        <v>1100</v>
      </c>
      <c r="K58" s="53">
        <v>1100</v>
      </c>
      <c r="L58" s="53">
        <v>1110</v>
      </c>
      <c r="M58" s="54">
        <v>1100</v>
      </c>
    </row>
    <row r="59" spans="1:13" x14ac:dyDescent="0.15">
      <c r="A59" s="5"/>
      <c r="B59" s="16" t="s">
        <v>119</v>
      </c>
      <c r="C59" s="17"/>
      <c r="D59" s="18"/>
      <c r="E59" s="19"/>
      <c r="F59" s="20" t="s">
        <v>10</v>
      </c>
      <c r="G59" s="21">
        <v>5120</v>
      </c>
      <c r="H59" s="22">
        <v>5177</v>
      </c>
      <c r="I59" s="22">
        <v>5056</v>
      </c>
      <c r="J59" s="22">
        <v>5009</v>
      </c>
      <c r="K59" s="22">
        <v>5587</v>
      </c>
      <c r="L59" s="22">
        <v>8070</v>
      </c>
      <c r="M59" s="23">
        <v>8021</v>
      </c>
    </row>
    <row r="60" spans="1:13" x14ac:dyDescent="0.15">
      <c r="A60" s="5"/>
      <c r="B60" s="24" t="s">
        <v>0</v>
      </c>
      <c r="C60" s="25">
        <v>45922</v>
      </c>
      <c r="D60" s="26"/>
      <c r="E60" s="27"/>
      <c r="F60" s="28" t="s">
        <v>2</v>
      </c>
      <c r="G60" s="29">
        <v>2.64</v>
      </c>
      <c r="H60" s="30">
        <v>2.57</v>
      </c>
      <c r="I60" s="30">
        <v>2.62</v>
      </c>
      <c r="J60" s="30">
        <v>2.57</v>
      </c>
      <c r="K60" s="30">
        <v>2.59</v>
      </c>
      <c r="L60" s="30">
        <v>2.36</v>
      </c>
      <c r="M60" s="31">
        <v>2.25</v>
      </c>
    </row>
    <row r="61" spans="1:13" x14ac:dyDescent="0.15">
      <c r="A61" s="5"/>
      <c r="B61" s="24" t="s">
        <v>1</v>
      </c>
      <c r="C61" s="32">
        <v>780</v>
      </c>
      <c r="D61" s="26" t="s">
        <v>15</v>
      </c>
      <c r="E61" s="32">
        <v>820</v>
      </c>
      <c r="F61" s="28" t="s">
        <v>3</v>
      </c>
      <c r="G61" s="29">
        <v>97.9</v>
      </c>
      <c r="H61" s="30">
        <v>98.5</v>
      </c>
      <c r="I61" s="30">
        <v>98.1</v>
      </c>
      <c r="J61" s="30">
        <v>99.3</v>
      </c>
      <c r="K61" s="30">
        <v>97.8</v>
      </c>
      <c r="L61" s="30">
        <v>96.8</v>
      </c>
      <c r="M61" s="31">
        <v>98.6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2936</v>
      </c>
      <c r="H62" s="70">
        <v>2275</v>
      </c>
      <c r="I62" s="70">
        <v>2728</v>
      </c>
      <c r="J62" s="70">
        <v>1390</v>
      </c>
      <c r="K62" s="70">
        <v>3204</v>
      </c>
      <c r="L62" s="70">
        <v>6232</v>
      </c>
      <c r="M62" s="86">
        <v>3327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0.73743338614431797</v>
      </c>
      <c r="H63" s="81">
        <f t="shared" ref="H63:M63" si="9">H59/H$4</f>
        <v>0.7419031241043279</v>
      </c>
      <c r="I63" s="81">
        <f t="shared" si="9"/>
        <v>0.74134897360703811</v>
      </c>
      <c r="J63" s="81">
        <f t="shared" si="9"/>
        <v>0.75334636787486842</v>
      </c>
      <c r="K63" s="81">
        <f t="shared" si="9"/>
        <v>0.78085255066387138</v>
      </c>
      <c r="L63" s="81">
        <f t="shared" si="9"/>
        <v>0.7597439276972322</v>
      </c>
      <c r="M63" s="82">
        <f t="shared" si="9"/>
        <v>0.75641267446246696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780</v>
      </c>
      <c r="H64" s="35">
        <v>770</v>
      </c>
      <c r="I64" s="35">
        <v>770</v>
      </c>
      <c r="J64" s="35">
        <v>780</v>
      </c>
      <c r="K64" s="35">
        <v>770</v>
      </c>
      <c r="L64" s="35">
        <v>810</v>
      </c>
      <c r="M64" s="36">
        <v>820</v>
      </c>
    </row>
    <row r="65" spans="1:13" x14ac:dyDescent="0.15">
      <c r="A65" s="5"/>
      <c r="B65" s="37" t="s">
        <v>115</v>
      </c>
      <c r="C65" s="38"/>
      <c r="D65" s="39"/>
      <c r="E65" s="40"/>
      <c r="F65" s="41" t="s">
        <v>10</v>
      </c>
      <c r="G65" s="42">
        <v>7866</v>
      </c>
      <c r="H65" s="43">
        <v>7383</v>
      </c>
      <c r="I65" s="43">
        <v>6958</v>
      </c>
      <c r="J65" s="43">
        <v>6758</v>
      </c>
      <c r="K65" s="43">
        <v>7332</v>
      </c>
      <c r="L65" s="43">
        <v>11917</v>
      </c>
      <c r="M65" s="44">
        <v>11948</v>
      </c>
    </row>
    <row r="66" spans="1:13" x14ac:dyDescent="0.15">
      <c r="A66" s="5"/>
      <c r="B66" s="45" t="s">
        <v>0</v>
      </c>
      <c r="C66" s="3">
        <v>45908</v>
      </c>
      <c r="F66" s="46" t="s">
        <v>2</v>
      </c>
      <c r="G66" s="47">
        <v>3.33</v>
      </c>
      <c r="H66" s="48">
        <v>3.37</v>
      </c>
      <c r="I66" s="48">
        <v>3.45</v>
      </c>
      <c r="J66" s="48">
        <v>3.45</v>
      </c>
      <c r="K66" s="48">
        <v>3.38</v>
      </c>
      <c r="L66" s="48">
        <v>3.15</v>
      </c>
      <c r="M66" s="49">
        <v>3.08</v>
      </c>
    </row>
    <row r="67" spans="1:13" x14ac:dyDescent="0.15">
      <c r="A67" s="5"/>
      <c r="B67" s="45" t="s">
        <v>1</v>
      </c>
      <c r="C67" s="50">
        <v>12550</v>
      </c>
      <c r="D67" s="4" t="s">
        <v>15</v>
      </c>
      <c r="E67" s="50">
        <v>13090</v>
      </c>
      <c r="F67" s="46" t="s">
        <v>3</v>
      </c>
      <c r="G67" s="47">
        <v>99.2</v>
      </c>
      <c r="H67" s="48">
        <v>98.8</v>
      </c>
      <c r="I67" s="48">
        <v>98.6</v>
      </c>
      <c r="J67" s="48">
        <v>98.5</v>
      </c>
      <c r="K67" s="48">
        <v>99.2</v>
      </c>
      <c r="L67" s="48">
        <v>99.1</v>
      </c>
      <c r="M67" s="49">
        <v>99.4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2811</v>
      </c>
      <c r="H68" s="71">
        <v>3361</v>
      </c>
      <c r="I68" s="71">
        <v>3440</v>
      </c>
      <c r="J68" s="71">
        <v>3531</v>
      </c>
      <c r="K68" s="71">
        <v>2625</v>
      </c>
      <c r="L68" s="71">
        <v>4340</v>
      </c>
      <c r="M68" s="87">
        <v>3766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1.132939651447501</v>
      </c>
      <c r="H69" s="84">
        <f t="shared" ref="H69:M69" si="10">H65/H$4</f>
        <v>1.0580395528804816</v>
      </c>
      <c r="I69" s="84">
        <f t="shared" si="10"/>
        <v>1.0202346041055719</v>
      </c>
      <c r="J69" s="84">
        <f t="shared" si="10"/>
        <v>1.0163934426229508</v>
      </c>
      <c r="K69" s="84">
        <f t="shared" si="10"/>
        <v>1.0247379454926624</v>
      </c>
      <c r="L69" s="84">
        <f t="shared" si="10"/>
        <v>1.1219167765016005</v>
      </c>
      <c r="M69" s="85">
        <f t="shared" si="10"/>
        <v>1.126744624669936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12550</v>
      </c>
      <c r="H70" s="53">
        <v>12590</v>
      </c>
      <c r="I70" s="53">
        <v>12560</v>
      </c>
      <c r="J70" s="53">
        <v>12800</v>
      </c>
      <c r="K70" s="53">
        <v>12980</v>
      </c>
      <c r="L70" s="53">
        <v>13020</v>
      </c>
      <c r="M70" s="54">
        <v>13090</v>
      </c>
    </row>
    <row r="71" spans="1:13" x14ac:dyDescent="0.15">
      <c r="A71" s="5"/>
      <c r="B71" s="16" t="s">
        <v>116</v>
      </c>
      <c r="C71" s="17"/>
      <c r="D71" s="18"/>
      <c r="E71" s="19"/>
      <c r="F71" s="20" t="s">
        <v>10</v>
      </c>
      <c r="G71" s="21">
        <v>9122</v>
      </c>
      <c r="H71" s="22">
        <v>9042</v>
      </c>
      <c r="I71" s="22">
        <v>8890</v>
      </c>
      <c r="J71" s="22">
        <v>8867</v>
      </c>
      <c r="K71" s="22">
        <v>9721</v>
      </c>
      <c r="L71" s="22">
        <v>13108</v>
      </c>
      <c r="M71" s="23">
        <v>12506</v>
      </c>
    </row>
    <row r="72" spans="1:13" x14ac:dyDescent="0.15">
      <c r="A72" s="5"/>
      <c r="B72" s="24" t="s">
        <v>0</v>
      </c>
      <c r="C72" s="25">
        <v>45908</v>
      </c>
      <c r="D72" s="26"/>
      <c r="E72" s="27"/>
      <c r="F72" s="28" t="s">
        <v>2</v>
      </c>
      <c r="G72" s="29">
        <v>2.3199999999999998</v>
      </c>
      <c r="H72" s="30">
        <v>2.3199999999999998</v>
      </c>
      <c r="I72" s="30">
        <v>2.33</v>
      </c>
      <c r="J72" s="30">
        <v>2.37</v>
      </c>
      <c r="K72" s="30">
        <v>2.38</v>
      </c>
      <c r="L72" s="30">
        <v>2.04</v>
      </c>
      <c r="M72" s="31">
        <v>2.08</v>
      </c>
    </row>
    <row r="73" spans="1:13" x14ac:dyDescent="0.15">
      <c r="A73" s="5"/>
      <c r="B73" s="24" t="s">
        <v>1</v>
      </c>
      <c r="C73" s="32">
        <v>2670</v>
      </c>
      <c r="D73" s="26" t="s">
        <v>15</v>
      </c>
      <c r="E73" s="32">
        <v>2800</v>
      </c>
      <c r="F73" s="28" t="s">
        <v>3</v>
      </c>
      <c r="G73" s="29">
        <v>98.5</v>
      </c>
      <c r="H73" s="30">
        <v>98.7</v>
      </c>
      <c r="I73" s="30">
        <v>99.1</v>
      </c>
      <c r="J73" s="30">
        <v>99</v>
      </c>
      <c r="K73" s="30">
        <v>98.5</v>
      </c>
      <c r="L73" s="30">
        <v>99</v>
      </c>
      <c r="M73" s="31">
        <v>98.5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3911</v>
      </c>
      <c r="H74" s="70">
        <v>3499</v>
      </c>
      <c r="I74" s="70">
        <v>2907</v>
      </c>
      <c r="J74" s="70">
        <v>2986</v>
      </c>
      <c r="K74" s="70">
        <v>4205</v>
      </c>
      <c r="L74" s="70">
        <v>4194</v>
      </c>
      <c r="M74" s="86">
        <v>5196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1.3138412789860292</v>
      </c>
      <c r="H75" s="81">
        <f t="shared" ref="H75:M75" si="11">H71/H$4</f>
        <v>1.295786758383491</v>
      </c>
      <c r="I75" s="81">
        <f t="shared" si="11"/>
        <v>1.3035190615835777</v>
      </c>
      <c r="J75" s="81">
        <f t="shared" si="11"/>
        <v>1.333583997593623</v>
      </c>
      <c r="K75" s="81">
        <f t="shared" si="11"/>
        <v>1.3586303284416492</v>
      </c>
      <c r="L75" s="81">
        <f t="shared" si="11"/>
        <v>1.2340425531914894</v>
      </c>
      <c r="M75" s="82">
        <f t="shared" si="11"/>
        <v>1.1793662768766504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2670</v>
      </c>
      <c r="H76" s="35">
        <v>2670</v>
      </c>
      <c r="I76" s="35">
        <v>2670</v>
      </c>
      <c r="J76" s="35">
        <v>2690</v>
      </c>
      <c r="K76" s="35">
        <v>2780</v>
      </c>
      <c r="L76" s="35">
        <v>2800</v>
      </c>
      <c r="M76" s="36">
        <v>2800</v>
      </c>
    </row>
    <row r="77" spans="1:13" x14ac:dyDescent="0.15">
      <c r="A77" s="5"/>
      <c r="B77" s="37" t="s">
        <v>117</v>
      </c>
      <c r="C77" s="38"/>
      <c r="D77" s="39"/>
      <c r="E77" s="40"/>
      <c r="F77" s="41" t="s">
        <v>10</v>
      </c>
      <c r="G77" s="42">
        <v>4236</v>
      </c>
      <c r="H77" s="43">
        <v>4377</v>
      </c>
      <c r="I77" s="43">
        <v>4269</v>
      </c>
      <c r="J77" s="43">
        <v>4298</v>
      </c>
      <c r="K77" s="43">
        <v>4517</v>
      </c>
      <c r="L77" s="43">
        <v>6781</v>
      </c>
      <c r="M77" s="44">
        <v>6681</v>
      </c>
    </row>
    <row r="78" spans="1:13" x14ac:dyDescent="0.15">
      <c r="A78" s="5"/>
      <c r="B78" s="45" t="s">
        <v>0</v>
      </c>
      <c r="C78" s="3">
        <v>45908</v>
      </c>
      <c r="F78" s="46" t="s">
        <v>2</v>
      </c>
      <c r="G78" s="47">
        <v>2.94</v>
      </c>
      <c r="H78" s="48">
        <v>2.73</v>
      </c>
      <c r="I78" s="48">
        <v>2.76</v>
      </c>
      <c r="J78" s="48">
        <v>2.84</v>
      </c>
      <c r="K78" s="48">
        <v>2.75</v>
      </c>
      <c r="L78" s="48">
        <v>2.4900000000000002</v>
      </c>
      <c r="M78" s="49">
        <v>2.5</v>
      </c>
    </row>
    <row r="79" spans="1:13" x14ac:dyDescent="0.15">
      <c r="A79" s="5"/>
      <c r="B79" s="45" t="s">
        <v>1</v>
      </c>
      <c r="C79" s="50">
        <v>1000</v>
      </c>
      <c r="D79" s="4" t="s">
        <v>15</v>
      </c>
      <c r="E79" s="50">
        <v>1030</v>
      </c>
      <c r="F79" s="46" t="s">
        <v>3</v>
      </c>
      <c r="G79" s="47">
        <v>97.1</v>
      </c>
      <c r="H79" s="48">
        <v>98.9</v>
      </c>
      <c r="I79" s="48">
        <v>99</v>
      </c>
      <c r="J79" s="48">
        <v>99.3</v>
      </c>
      <c r="K79" s="48">
        <v>97.9</v>
      </c>
      <c r="L79" s="48">
        <v>98.8</v>
      </c>
      <c r="M79" s="49">
        <v>98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3119</v>
      </c>
      <c r="H80" s="71">
        <v>1513</v>
      </c>
      <c r="I80" s="71">
        <v>1440</v>
      </c>
      <c r="J80" s="71">
        <v>1146</v>
      </c>
      <c r="K80" s="71">
        <v>2588</v>
      </c>
      <c r="L80" s="71">
        <v>2449</v>
      </c>
      <c r="M80" s="87">
        <v>3477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0.61011090306783811</v>
      </c>
      <c r="H81" s="84">
        <f t="shared" ref="H81:M81" si="12">H77/H$4</f>
        <v>0.62725709372312988</v>
      </c>
      <c r="I81" s="84">
        <f t="shared" si="12"/>
        <v>0.62595307917888565</v>
      </c>
      <c r="J81" s="84">
        <f t="shared" si="12"/>
        <v>0.64641299443525346</v>
      </c>
      <c r="K81" s="84">
        <f t="shared" si="12"/>
        <v>0.63130677847658978</v>
      </c>
      <c r="L81" s="84">
        <f t="shared" si="12"/>
        <v>0.63839201656938427</v>
      </c>
      <c r="M81" s="85">
        <f t="shared" si="12"/>
        <v>0.63004526593738208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1000</v>
      </c>
      <c r="H82" s="53">
        <v>1000</v>
      </c>
      <c r="I82" s="53">
        <v>980</v>
      </c>
      <c r="J82" s="53">
        <v>980</v>
      </c>
      <c r="K82" s="53">
        <v>990</v>
      </c>
      <c r="L82" s="53">
        <v>1020</v>
      </c>
      <c r="M82" s="54">
        <v>1030</v>
      </c>
    </row>
    <row r="83" spans="1:13" x14ac:dyDescent="0.15">
      <c r="A83" s="5"/>
      <c r="B83" s="16" t="s">
        <v>113</v>
      </c>
      <c r="C83" s="17"/>
      <c r="D83" s="18"/>
      <c r="E83" s="19"/>
      <c r="F83" s="20" t="s">
        <v>10</v>
      </c>
      <c r="G83" s="21">
        <v>8795</v>
      </c>
      <c r="H83" s="22">
        <v>9078</v>
      </c>
      <c r="I83" s="22">
        <v>8887</v>
      </c>
      <c r="J83" s="22">
        <v>8735</v>
      </c>
      <c r="K83" s="22">
        <v>9236</v>
      </c>
      <c r="L83" s="22">
        <v>12595</v>
      </c>
      <c r="M83" s="23">
        <v>12458</v>
      </c>
    </row>
    <row r="84" spans="1:13" x14ac:dyDescent="0.15">
      <c r="A84" s="5"/>
      <c r="B84" s="24" t="s">
        <v>0</v>
      </c>
      <c r="C84" s="25">
        <v>45901</v>
      </c>
      <c r="D84" s="26"/>
      <c r="E84" s="27"/>
      <c r="F84" s="28" t="s">
        <v>2</v>
      </c>
      <c r="G84" s="29">
        <v>1.94</v>
      </c>
      <c r="H84" s="30">
        <v>1.92</v>
      </c>
      <c r="I84" s="30">
        <v>1.93</v>
      </c>
      <c r="J84" s="30">
        <v>1.96</v>
      </c>
      <c r="K84" s="30">
        <v>1.95</v>
      </c>
      <c r="L84" s="30">
        <v>1.8</v>
      </c>
      <c r="M84" s="31">
        <v>1.8</v>
      </c>
    </row>
    <row r="85" spans="1:13" x14ac:dyDescent="0.15">
      <c r="A85" s="5"/>
      <c r="B85" s="24" t="s">
        <v>1</v>
      </c>
      <c r="C85" s="32">
        <v>19430</v>
      </c>
      <c r="D85" s="26" t="s">
        <v>15</v>
      </c>
      <c r="E85" s="32">
        <v>21330</v>
      </c>
      <c r="F85" s="28" t="s">
        <v>3</v>
      </c>
      <c r="G85" s="29">
        <v>99.5</v>
      </c>
      <c r="H85" s="30">
        <v>99.6</v>
      </c>
      <c r="I85" s="30">
        <v>99.6</v>
      </c>
      <c r="J85" s="30">
        <v>99.5</v>
      </c>
      <c r="K85" s="30">
        <v>99.5</v>
      </c>
      <c r="L85" s="30">
        <v>99.6</v>
      </c>
      <c r="M85" s="31">
        <v>99.5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1991</v>
      </c>
      <c r="H86" s="70">
        <v>1761</v>
      </c>
      <c r="I86" s="70">
        <v>1847</v>
      </c>
      <c r="J86" s="70">
        <v>1883</v>
      </c>
      <c r="K86" s="70">
        <v>1971</v>
      </c>
      <c r="L86" s="70">
        <v>2565</v>
      </c>
      <c r="M86" s="86">
        <v>2757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1.26674348264439</v>
      </c>
      <c r="H87" s="81">
        <f t="shared" ref="H87:M87" si="13">H83/H$4</f>
        <v>1.3009458297506449</v>
      </c>
      <c r="I87" s="81">
        <f t="shared" si="13"/>
        <v>1.3030791788856304</v>
      </c>
      <c r="J87" s="81">
        <f t="shared" si="13"/>
        <v>1.3137313881786734</v>
      </c>
      <c r="K87" s="81">
        <f t="shared" si="13"/>
        <v>1.2908455625436757</v>
      </c>
      <c r="L87" s="81">
        <f t="shared" si="13"/>
        <v>1.185746563735643</v>
      </c>
      <c r="M87" s="82">
        <f t="shared" si="13"/>
        <v>1.1748396831384382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19430</v>
      </c>
      <c r="H88" s="35">
        <v>19780</v>
      </c>
      <c r="I88" s="35">
        <v>20200</v>
      </c>
      <c r="J88" s="35">
        <v>20720</v>
      </c>
      <c r="K88" s="35">
        <v>21170</v>
      </c>
      <c r="L88" s="35">
        <v>21280</v>
      </c>
      <c r="M88" s="36">
        <v>21330</v>
      </c>
    </row>
    <row r="89" spans="1:13" x14ac:dyDescent="0.15">
      <c r="A89" s="5"/>
      <c r="B89" s="37" t="s">
        <v>107</v>
      </c>
      <c r="C89" s="38"/>
      <c r="D89" s="39"/>
      <c r="E89" s="40"/>
      <c r="F89" s="41" t="s">
        <v>10</v>
      </c>
      <c r="G89" s="42">
        <v>3360</v>
      </c>
      <c r="H89" s="43">
        <v>3394</v>
      </c>
      <c r="I89" s="43">
        <v>3249</v>
      </c>
      <c r="J89" s="43">
        <v>3268</v>
      </c>
      <c r="K89" s="43">
        <v>3469</v>
      </c>
      <c r="L89" s="43">
        <v>6154</v>
      </c>
      <c r="M89" s="44">
        <v>5901</v>
      </c>
    </row>
    <row r="90" spans="1:13" x14ac:dyDescent="0.15">
      <c r="A90" s="5"/>
      <c r="B90" s="45" t="s">
        <v>0</v>
      </c>
      <c r="C90" s="3">
        <v>45873</v>
      </c>
      <c r="F90" s="46" t="s">
        <v>2</v>
      </c>
      <c r="G90" s="47">
        <v>4.3600000000000003</v>
      </c>
      <c r="H90" s="48">
        <v>4.4000000000000004</v>
      </c>
      <c r="I90" s="48">
        <v>4.2699999999999996</v>
      </c>
      <c r="J90" s="48">
        <v>4.46</v>
      </c>
      <c r="K90" s="48">
        <v>4.42</v>
      </c>
      <c r="L90" s="48">
        <v>4</v>
      </c>
      <c r="M90" s="49">
        <v>3.95</v>
      </c>
    </row>
    <row r="91" spans="1:13" x14ac:dyDescent="0.15">
      <c r="A91" s="5"/>
      <c r="B91" s="45" t="s">
        <v>1</v>
      </c>
      <c r="C91" s="50">
        <v>3410</v>
      </c>
      <c r="D91" s="4" t="s">
        <v>15</v>
      </c>
      <c r="E91" s="50">
        <v>3610</v>
      </c>
      <c r="F91" s="46" t="s">
        <v>3</v>
      </c>
      <c r="G91" s="47">
        <v>99</v>
      </c>
      <c r="H91" s="48">
        <v>98</v>
      </c>
      <c r="I91" s="48">
        <v>99.3</v>
      </c>
      <c r="J91" s="48">
        <v>97.7</v>
      </c>
      <c r="K91" s="48">
        <v>99.7</v>
      </c>
      <c r="L91" s="48">
        <v>98.8</v>
      </c>
      <c r="M91" s="49">
        <v>100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1516</v>
      </c>
      <c r="H92" s="71">
        <v>2243</v>
      </c>
      <c r="I92" s="71">
        <v>1290</v>
      </c>
      <c r="J92" s="71">
        <v>2404</v>
      </c>
      <c r="K92" s="71">
        <v>1084</v>
      </c>
      <c r="L92" s="71">
        <v>3048</v>
      </c>
      <c r="M92" s="87">
        <v>1330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0.48394065965720873</v>
      </c>
      <c r="H93" s="84">
        <f t="shared" ref="H93:M93" si="14">H89/H$4</f>
        <v>0.48638578389223275</v>
      </c>
      <c r="I93" s="84">
        <f t="shared" si="14"/>
        <v>0.47639296187683283</v>
      </c>
      <c r="J93" s="84">
        <f t="shared" si="14"/>
        <v>0.49150248157617688</v>
      </c>
      <c r="K93" s="84">
        <f t="shared" si="14"/>
        <v>0.48483577917540183</v>
      </c>
      <c r="L93" s="84">
        <f t="shared" si="14"/>
        <v>0.57936358501223872</v>
      </c>
      <c r="M93" s="85">
        <f t="shared" si="14"/>
        <v>0.55648811769143725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3410</v>
      </c>
      <c r="H94" s="53">
        <v>3450</v>
      </c>
      <c r="I94" s="53">
        <v>3400</v>
      </c>
      <c r="J94" s="53">
        <v>3490</v>
      </c>
      <c r="K94" s="53">
        <v>3490</v>
      </c>
      <c r="L94" s="53">
        <v>3550</v>
      </c>
      <c r="M94" s="54">
        <v>3610</v>
      </c>
    </row>
    <row r="95" spans="1:13" x14ac:dyDescent="0.15">
      <c r="A95" s="5"/>
      <c r="B95" s="16" t="s">
        <v>108</v>
      </c>
      <c r="C95" s="17"/>
      <c r="D95" s="18"/>
      <c r="E95" s="19"/>
      <c r="F95" s="20" t="s">
        <v>10</v>
      </c>
      <c r="G95" s="21">
        <v>3520</v>
      </c>
      <c r="H95" s="22"/>
      <c r="I95" s="22"/>
      <c r="J95" s="22"/>
      <c r="K95" s="22">
        <v>3440</v>
      </c>
      <c r="L95" s="22">
        <v>6651</v>
      </c>
      <c r="M95" s="23">
        <v>6713</v>
      </c>
    </row>
    <row r="96" spans="1:13" x14ac:dyDescent="0.15">
      <c r="A96" s="5"/>
      <c r="B96" s="24" t="s">
        <v>0</v>
      </c>
      <c r="C96" s="25">
        <v>45873</v>
      </c>
      <c r="D96" s="26"/>
      <c r="E96" s="27"/>
      <c r="F96" s="28" t="s">
        <v>2</v>
      </c>
      <c r="G96" s="29">
        <v>3.76</v>
      </c>
      <c r="H96" s="30"/>
      <c r="I96" s="30"/>
      <c r="J96" s="30"/>
      <c r="K96" s="30">
        <v>3.89</v>
      </c>
      <c r="L96" s="30">
        <v>3.26</v>
      </c>
      <c r="M96" s="31">
        <v>3.38</v>
      </c>
    </row>
    <row r="97" spans="1:13" x14ac:dyDescent="0.15">
      <c r="A97" s="5"/>
      <c r="B97" s="24" t="s">
        <v>1</v>
      </c>
      <c r="C97" s="32">
        <v>1710</v>
      </c>
      <c r="D97" s="26" t="s">
        <v>15</v>
      </c>
      <c r="E97" s="32">
        <v>1730</v>
      </c>
      <c r="F97" s="28" t="s">
        <v>3</v>
      </c>
      <c r="G97" s="29">
        <v>97.8</v>
      </c>
      <c r="H97" s="30"/>
      <c r="I97" s="30"/>
      <c r="J97" s="30"/>
      <c r="K97" s="30">
        <v>97.5</v>
      </c>
      <c r="L97" s="30">
        <v>99.3</v>
      </c>
      <c r="M97" s="31">
        <v>98.3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2318</v>
      </c>
      <c r="H98" s="58"/>
      <c r="I98" s="58"/>
      <c r="J98" s="58"/>
      <c r="K98" s="70">
        <v>2450</v>
      </c>
      <c r="L98" s="70">
        <v>2240</v>
      </c>
      <c r="M98" s="86">
        <v>3569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0.5069854529742186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0.48078266946191472</v>
      </c>
      <c r="L99" s="81">
        <f t="shared" si="15"/>
        <v>0.62615326680474492</v>
      </c>
      <c r="M99" s="82">
        <f t="shared" si="15"/>
        <v>0.63306299509619013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1710</v>
      </c>
      <c r="H100" s="35"/>
      <c r="I100" s="35"/>
      <c r="J100" s="35"/>
      <c r="K100" s="35">
        <v>1690</v>
      </c>
      <c r="L100" s="35">
        <v>1730</v>
      </c>
      <c r="M100" s="36">
        <v>1730</v>
      </c>
    </row>
    <row r="101" spans="1:13" x14ac:dyDescent="0.15">
      <c r="A101" s="5"/>
      <c r="B101" s="37" t="s">
        <v>109</v>
      </c>
      <c r="C101" s="38"/>
      <c r="D101" s="39"/>
      <c r="E101" s="40"/>
      <c r="F101" s="41" t="s">
        <v>10</v>
      </c>
      <c r="G101" s="42">
        <v>3679</v>
      </c>
      <c r="H101" s="43">
        <v>3278</v>
      </c>
      <c r="I101" s="43">
        <v>3622</v>
      </c>
      <c r="J101" s="43">
        <v>3397</v>
      </c>
      <c r="K101" s="43">
        <v>3641</v>
      </c>
      <c r="L101" s="43">
        <v>6958</v>
      </c>
      <c r="M101" s="44">
        <v>7061</v>
      </c>
    </row>
    <row r="102" spans="1:13" x14ac:dyDescent="0.15">
      <c r="A102" s="5"/>
      <c r="B102" s="45" t="s">
        <v>0</v>
      </c>
      <c r="C102" s="3">
        <v>45873</v>
      </c>
      <c r="F102" s="46" t="s">
        <v>2</v>
      </c>
      <c r="G102" s="47">
        <v>3.34</v>
      </c>
      <c r="H102" s="48">
        <v>3.5</v>
      </c>
      <c r="I102" s="48">
        <v>3.4</v>
      </c>
      <c r="J102" s="48">
        <v>3.5</v>
      </c>
      <c r="K102" s="48">
        <v>3.45</v>
      </c>
      <c r="L102" s="48">
        <v>3.15</v>
      </c>
      <c r="M102" s="49">
        <v>3.13</v>
      </c>
    </row>
    <row r="103" spans="1:13" x14ac:dyDescent="0.15">
      <c r="A103" s="5"/>
      <c r="B103" s="45" t="s">
        <v>1</v>
      </c>
      <c r="C103" s="50">
        <v>1820</v>
      </c>
      <c r="D103" s="4" t="s">
        <v>15</v>
      </c>
      <c r="E103" s="50">
        <v>1930</v>
      </c>
      <c r="F103" s="46" t="s">
        <v>3</v>
      </c>
      <c r="G103" s="47">
        <v>100.1</v>
      </c>
      <c r="H103" s="48">
        <v>98.2</v>
      </c>
      <c r="I103" s="48">
        <v>99.5</v>
      </c>
      <c r="J103" s="48">
        <v>98</v>
      </c>
      <c r="K103" s="48">
        <v>99</v>
      </c>
      <c r="L103" s="48">
        <v>98.7</v>
      </c>
      <c r="M103" s="49">
        <v>99</v>
      </c>
    </row>
    <row r="104" spans="1:13" x14ac:dyDescent="0.15">
      <c r="A104" s="5"/>
      <c r="B104" s="45"/>
      <c r="C104" s="50"/>
      <c r="E104" s="50"/>
      <c r="F104" s="55" t="s">
        <v>20</v>
      </c>
      <c r="G104" s="60">
        <v>597</v>
      </c>
      <c r="H104" s="71">
        <v>1896</v>
      </c>
      <c r="I104" s="71">
        <v>1051</v>
      </c>
      <c r="J104" s="71">
        <v>2011</v>
      </c>
      <c r="K104" s="71">
        <v>1508</v>
      </c>
      <c r="L104" s="71">
        <v>3139</v>
      </c>
      <c r="M104" s="87">
        <v>2825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0.52988621633299726</v>
      </c>
      <c r="H105" s="84">
        <f t="shared" ref="H105:M105" si="16">H101/H$4</f>
        <v>0.46976210948695901</v>
      </c>
      <c r="I105" s="84">
        <f t="shared" si="16"/>
        <v>0.53108504398826983</v>
      </c>
      <c r="J105" s="84">
        <f t="shared" si="16"/>
        <v>0.51090389532260494</v>
      </c>
      <c r="K105" s="84">
        <f t="shared" si="16"/>
        <v>0.5088749126484976</v>
      </c>
      <c r="L105" s="84">
        <f t="shared" si="16"/>
        <v>0.65505554509508568</v>
      </c>
      <c r="M105" s="85">
        <f t="shared" si="16"/>
        <v>0.66588079969822711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1820</v>
      </c>
      <c r="H106" s="53">
        <v>1790</v>
      </c>
      <c r="I106" s="53">
        <v>1840</v>
      </c>
      <c r="J106" s="53">
        <v>1830</v>
      </c>
      <c r="K106" s="53">
        <v>1870</v>
      </c>
      <c r="L106" s="53">
        <v>1900</v>
      </c>
      <c r="M106" s="54">
        <v>1930</v>
      </c>
    </row>
    <row r="107" spans="1:13" x14ac:dyDescent="0.15">
      <c r="A107" s="5"/>
      <c r="B107" s="16" t="s">
        <v>110</v>
      </c>
      <c r="C107" s="17"/>
      <c r="D107" s="18"/>
      <c r="E107" s="19"/>
      <c r="F107" s="20" t="s">
        <v>10</v>
      </c>
      <c r="G107" s="21">
        <v>9269</v>
      </c>
      <c r="H107" s="22">
        <v>9477</v>
      </c>
      <c r="I107" s="22">
        <v>9495</v>
      </c>
      <c r="J107" s="22">
        <v>9410</v>
      </c>
      <c r="K107" s="22">
        <v>9949</v>
      </c>
      <c r="L107" s="22">
        <v>15056</v>
      </c>
      <c r="M107" s="23">
        <v>14552</v>
      </c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3.81</v>
      </c>
      <c r="H108" s="30">
        <v>3.78</v>
      </c>
      <c r="I108" s="30">
        <v>3.83</v>
      </c>
      <c r="J108" s="30">
        <v>3.85</v>
      </c>
      <c r="K108" s="30">
        <v>3.82</v>
      </c>
      <c r="L108" s="30">
        <v>3.47</v>
      </c>
      <c r="M108" s="31">
        <v>3.56</v>
      </c>
    </row>
    <row r="109" spans="1:13" x14ac:dyDescent="0.15">
      <c r="A109" s="5"/>
      <c r="B109" s="24" t="s">
        <v>1</v>
      </c>
      <c r="C109" s="32">
        <v>2760</v>
      </c>
      <c r="D109" s="26" t="s">
        <v>15</v>
      </c>
      <c r="E109" s="32">
        <v>3240</v>
      </c>
      <c r="F109" s="28" t="s">
        <v>3</v>
      </c>
      <c r="G109" s="29">
        <v>98.6</v>
      </c>
      <c r="H109" s="30">
        <v>99.8</v>
      </c>
      <c r="I109" s="30">
        <v>99.2</v>
      </c>
      <c r="J109" s="30">
        <v>99</v>
      </c>
      <c r="K109" s="30">
        <v>99.7</v>
      </c>
      <c r="L109" s="30">
        <v>98.9</v>
      </c>
      <c r="M109" s="31">
        <v>98.6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4674</v>
      </c>
      <c r="H110" s="70">
        <v>2433</v>
      </c>
      <c r="I110" s="70">
        <v>3694</v>
      </c>
      <c r="J110" s="70">
        <v>3980</v>
      </c>
      <c r="K110" s="70">
        <v>2710</v>
      </c>
      <c r="L110" s="70">
        <v>6326</v>
      </c>
      <c r="M110" s="86">
        <v>7145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1.3350136828460319</v>
      </c>
      <c r="H111" s="81">
        <f t="shared" ref="H111:M111" si="17">H107/H$4</f>
        <v>1.3581255374032675</v>
      </c>
      <c r="I111" s="81">
        <f t="shared" si="17"/>
        <v>1.3922287390029326</v>
      </c>
      <c r="J111" s="81">
        <f t="shared" si="17"/>
        <v>1.4152504135960295</v>
      </c>
      <c r="K111" s="81">
        <f t="shared" si="17"/>
        <v>1.3904961565338925</v>
      </c>
      <c r="L111" s="81">
        <f t="shared" si="17"/>
        <v>1.4174355112031634</v>
      </c>
      <c r="M111" s="82">
        <f t="shared" si="17"/>
        <v>1.3723123349679367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2760</v>
      </c>
      <c r="H112" s="35">
        <v>2990</v>
      </c>
      <c r="I112" s="35">
        <v>3070</v>
      </c>
      <c r="J112" s="35">
        <v>3130</v>
      </c>
      <c r="K112" s="35">
        <v>3190</v>
      </c>
      <c r="L112" s="35">
        <v>3250</v>
      </c>
      <c r="M112" s="36">
        <v>3240</v>
      </c>
    </row>
    <row r="113" spans="1:13" x14ac:dyDescent="0.15">
      <c r="A113" s="5"/>
      <c r="B113" s="37" t="s">
        <v>91</v>
      </c>
      <c r="C113" s="38"/>
      <c r="D113" s="39"/>
      <c r="E113" s="40"/>
      <c r="F113" s="41" t="s">
        <v>10</v>
      </c>
      <c r="G113" s="42">
        <v>6370</v>
      </c>
      <c r="H113" s="43">
        <v>6049</v>
      </c>
      <c r="I113" s="43">
        <v>6265</v>
      </c>
      <c r="J113" s="43">
        <v>5803</v>
      </c>
      <c r="K113" s="43">
        <v>6481</v>
      </c>
      <c r="L113" s="43">
        <v>10855</v>
      </c>
      <c r="M113" s="44">
        <v>11652</v>
      </c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3.53</v>
      </c>
      <c r="H114" s="48">
        <v>3.56</v>
      </c>
      <c r="I114" s="48">
        <v>3.5</v>
      </c>
      <c r="J114" s="48">
        <v>3.61</v>
      </c>
      <c r="K114" s="48">
        <v>3.58</v>
      </c>
      <c r="L114" s="48">
        <v>3.36</v>
      </c>
      <c r="M114" s="49">
        <v>3.35</v>
      </c>
    </row>
    <row r="115" spans="1:13" x14ac:dyDescent="0.15">
      <c r="A115" s="5"/>
      <c r="B115" s="45" t="s">
        <v>1</v>
      </c>
      <c r="C115" s="50">
        <v>7700</v>
      </c>
      <c r="D115" s="4" t="s">
        <v>15</v>
      </c>
      <c r="E115" s="50">
        <v>8090</v>
      </c>
      <c r="F115" s="46" t="s">
        <v>3</v>
      </c>
      <c r="G115" s="47">
        <v>98.8</v>
      </c>
      <c r="H115" s="48">
        <v>99.3</v>
      </c>
      <c r="I115" s="48">
        <v>99.4</v>
      </c>
      <c r="J115" s="48">
        <v>99.3</v>
      </c>
      <c r="K115" s="48">
        <v>99.4</v>
      </c>
      <c r="L115" s="48">
        <v>99</v>
      </c>
      <c r="M115" s="49">
        <v>99.4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2951</v>
      </c>
      <c r="H116" s="71">
        <v>2118</v>
      </c>
      <c r="I116" s="71">
        <v>2060</v>
      </c>
      <c r="J116" s="71">
        <v>2146</v>
      </c>
      <c r="K116" s="71">
        <v>2213</v>
      </c>
      <c r="L116" s="71">
        <v>4391</v>
      </c>
      <c r="M116" s="87">
        <v>3672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0.91747083393345819</v>
      </c>
      <c r="H117" s="84">
        <f t="shared" ref="H117:M117" si="18">H113/H$4</f>
        <v>0.8668672972198338</v>
      </c>
      <c r="I117" s="84">
        <f t="shared" si="18"/>
        <v>0.91862170087976536</v>
      </c>
      <c r="J117" s="84">
        <f t="shared" si="18"/>
        <v>0.87276282147691386</v>
      </c>
      <c r="K117" s="84">
        <f t="shared" si="18"/>
        <v>0.90580013976240392</v>
      </c>
      <c r="L117" s="84">
        <f t="shared" si="18"/>
        <v>1.0219356053473923</v>
      </c>
      <c r="M117" s="85">
        <f t="shared" si="18"/>
        <v>1.0988306299509618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7700</v>
      </c>
      <c r="H118" s="53">
        <v>7710</v>
      </c>
      <c r="I118" s="53">
        <v>7770</v>
      </c>
      <c r="J118" s="53">
        <v>7820</v>
      </c>
      <c r="K118" s="53">
        <v>8000</v>
      </c>
      <c r="L118" s="53">
        <v>8040</v>
      </c>
      <c r="M118" s="54">
        <v>8090</v>
      </c>
    </row>
    <row r="119" spans="1:13" x14ac:dyDescent="0.15">
      <c r="A119" s="5"/>
      <c r="B119" s="16" t="s">
        <v>19</v>
      </c>
      <c r="C119" s="17"/>
      <c r="D119" s="18"/>
      <c r="E119" s="19"/>
      <c r="F119" s="20" t="s">
        <v>10</v>
      </c>
      <c r="G119" s="21">
        <v>11000</v>
      </c>
      <c r="H119" s="22">
        <v>11285</v>
      </c>
      <c r="I119" s="22">
        <v>11063</v>
      </c>
      <c r="J119" s="22">
        <v>10855</v>
      </c>
      <c r="K119" s="22">
        <v>11634</v>
      </c>
      <c r="L119" s="22">
        <v>15213</v>
      </c>
      <c r="M119" s="23">
        <v>15168</v>
      </c>
    </row>
    <row r="120" spans="1:13" x14ac:dyDescent="0.15">
      <c r="A120" s="5"/>
      <c r="B120" s="24" t="s">
        <v>0</v>
      </c>
      <c r="C120" s="25">
        <v>44536</v>
      </c>
      <c r="D120" s="26"/>
      <c r="E120" s="27"/>
      <c r="F120" s="28" t="s">
        <v>2</v>
      </c>
      <c r="G120" s="29">
        <v>1.81</v>
      </c>
      <c r="H120" s="30">
        <v>1.8</v>
      </c>
      <c r="I120" s="30">
        <v>1.83</v>
      </c>
      <c r="J120" s="30">
        <v>1.84</v>
      </c>
      <c r="K120" s="30">
        <v>1.8</v>
      </c>
      <c r="L120" s="30">
        <v>1.67</v>
      </c>
      <c r="M120" s="31">
        <v>1.67</v>
      </c>
    </row>
    <row r="121" spans="1:13" x14ac:dyDescent="0.15">
      <c r="A121" s="5"/>
      <c r="B121" s="24" t="s">
        <v>1</v>
      </c>
      <c r="C121" s="32">
        <v>31690</v>
      </c>
      <c r="D121" s="26" t="s">
        <v>15</v>
      </c>
      <c r="E121" s="32">
        <v>32970</v>
      </c>
      <c r="F121" s="28" t="s">
        <v>3</v>
      </c>
      <c r="G121" s="29">
        <v>99.4</v>
      </c>
      <c r="H121" s="30">
        <v>99.5</v>
      </c>
      <c r="I121" s="30">
        <v>99.3</v>
      </c>
      <c r="J121" s="30">
        <v>99.3</v>
      </c>
      <c r="K121" s="30">
        <v>99.5</v>
      </c>
      <c r="L121" s="30">
        <v>99.5</v>
      </c>
      <c r="M121" s="31">
        <v>99.4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2458</v>
      </c>
      <c r="H122" s="70">
        <v>2337</v>
      </c>
      <c r="I122" s="70">
        <v>2772</v>
      </c>
      <c r="J122" s="70">
        <v>2663</v>
      </c>
      <c r="K122" s="70">
        <v>2358</v>
      </c>
      <c r="L122" s="70">
        <v>3113</v>
      </c>
      <c r="M122" s="86">
        <v>3446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1.5843295405444333</v>
      </c>
      <c r="H123" s="81">
        <f t="shared" ref="H123:M123" si="19">H119/H$4</f>
        <v>1.617225566064775</v>
      </c>
      <c r="I123" s="81">
        <f t="shared" si="19"/>
        <v>1.622140762463343</v>
      </c>
      <c r="J123" s="81">
        <f t="shared" si="19"/>
        <v>1.6325763272672582</v>
      </c>
      <c r="K123" s="81">
        <f t="shared" si="19"/>
        <v>1.6259958071278826</v>
      </c>
      <c r="L123" s="81">
        <f t="shared" si="19"/>
        <v>1.4322161551496893</v>
      </c>
      <c r="M123" s="82">
        <f t="shared" si="19"/>
        <v>1.4304036212749907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31690</v>
      </c>
      <c r="H124" s="35">
        <v>31770</v>
      </c>
      <c r="I124" s="35">
        <v>31710</v>
      </c>
      <c r="J124" s="35">
        <v>32050</v>
      </c>
      <c r="K124" s="35">
        <v>32750</v>
      </c>
      <c r="L124" s="35">
        <v>32860</v>
      </c>
      <c r="M124" s="36">
        <v>32970</v>
      </c>
    </row>
    <row r="125" spans="1:13" x14ac:dyDescent="0.15">
      <c r="A125" s="5"/>
      <c r="B125" s="37" t="s">
        <v>27</v>
      </c>
      <c r="C125" s="38"/>
      <c r="D125" s="39"/>
      <c r="E125" s="40"/>
      <c r="F125" s="41" t="s">
        <v>10</v>
      </c>
      <c r="G125" s="42">
        <v>5670</v>
      </c>
      <c r="H125" s="43">
        <v>5136</v>
      </c>
      <c r="I125" s="43">
        <v>4898</v>
      </c>
      <c r="J125" s="43">
        <v>4770</v>
      </c>
      <c r="K125" s="43">
        <v>5406</v>
      </c>
      <c r="L125" s="43">
        <v>8697</v>
      </c>
      <c r="M125" s="44">
        <v>8701</v>
      </c>
    </row>
    <row r="126" spans="1:13" x14ac:dyDescent="0.15">
      <c r="A126" s="5"/>
      <c r="B126" s="45" t="s">
        <v>0</v>
      </c>
      <c r="C126" s="3">
        <v>45019</v>
      </c>
      <c r="F126" s="46" t="s">
        <v>2</v>
      </c>
      <c r="G126" s="47">
        <v>3.17</v>
      </c>
      <c r="H126" s="48">
        <v>3.32</v>
      </c>
      <c r="I126" s="48">
        <v>3.42</v>
      </c>
      <c r="J126" s="48">
        <v>3.42</v>
      </c>
      <c r="K126" s="48">
        <v>3.33</v>
      </c>
      <c r="L126" s="48">
        <v>3.14</v>
      </c>
      <c r="M126" s="49">
        <v>3.19</v>
      </c>
    </row>
    <row r="127" spans="1:13" x14ac:dyDescent="0.15">
      <c r="A127" s="5"/>
      <c r="B127" s="45" t="s">
        <v>1</v>
      </c>
      <c r="C127" s="50">
        <v>27490</v>
      </c>
      <c r="D127" s="4" t="s">
        <v>15</v>
      </c>
      <c r="E127" s="50">
        <v>28510</v>
      </c>
      <c r="F127" s="46" t="s">
        <v>3</v>
      </c>
      <c r="G127" s="47">
        <v>100.8</v>
      </c>
      <c r="H127" s="48">
        <v>100.2</v>
      </c>
      <c r="I127" s="48">
        <v>100.2</v>
      </c>
      <c r="J127" s="48">
        <v>100</v>
      </c>
      <c r="K127" s="48">
        <v>100.4</v>
      </c>
      <c r="L127" s="48">
        <v>100</v>
      </c>
      <c r="M127" s="49">
        <v>99.8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145</v>
      </c>
      <c r="H128" s="61">
        <v>757</v>
      </c>
      <c r="I128" s="61">
        <v>760</v>
      </c>
      <c r="J128" s="61">
        <v>934</v>
      </c>
      <c r="K128" s="61">
        <v>625</v>
      </c>
      <c r="L128" s="71">
        <v>1595</v>
      </c>
      <c r="M128" s="87">
        <v>1940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0.81664986317153965</v>
      </c>
      <c r="H129" s="84">
        <f t="shared" ref="H129:M129" si="20">H125/H$4</f>
        <v>0.73602751504729147</v>
      </c>
      <c r="I129" s="84">
        <f t="shared" si="20"/>
        <v>0.71818181818181814</v>
      </c>
      <c r="J129" s="84">
        <f t="shared" si="20"/>
        <v>0.71740111294931563</v>
      </c>
      <c r="K129" s="84">
        <f t="shared" si="20"/>
        <v>0.75555555555555554</v>
      </c>
      <c r="L129" s="84">
        <f t="shared" si="20"/>
        <v>0.81877235925437775</v>
      </c>
      <c r="M129" s="85">
        <f t="shared" si="20"/>
        <v>0.8205394190871369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27490</v>
      </c>
      <c r="H130" s="53">
        <v>27590</v>
      </c>
      <c r="I130" s="53">
        <v>27570</v>
      </c>
      <c r="J130" s="53">
        <v>27910</v>
      </c>
      <c r="K130" s="53">
        <v>28390</v>
      </c>
      <c r="L130" s="53">
        <v>28460</v>
      </c>
      <c r="M130" s="54">
        <v>28510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6789</v>
      </c>
      <c r="H131" s="22">
        <v>6842</v>
      </c>
      <c r="I131" s="22">
        <v>6780</v>
      </c>
      <c r="J131" s="22">
        <v>6555</v>
      </c>
      <c r="K131" s="22">
        <v>7062</v>
      </c>
      <c r="L131" s="22">
        <v>9732</v>
      </c>
      <c r="M131" s="23">
        <v>9941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2.02</v>
      </c>
      <c r="H132" s="30">
        <v>2.0099999999999998</v>
      </c>
      <c r="I132" s="30">
        <v>2.0099999999999998</v>
      </c>
      <c r="J132" s="30">
        <v>2.02</v>
      </c>
      <c r="K132" s="30">
        <v>2.0299999999999998</v>
      </c>
      <c r="L132" s="30">
        <v>1.89</v>
      </c>
      <c r="M132" s="31">
        <v>1.86</v>
      </c>
    </row>
    <row r="133" spans="1:13" x14ac:dyDescent="0.15">
      <c r="A133" s="5"/>
      <c r="B133" s="24" t="s">
        <v>1</v>
      </c>
      <c r="C133" s="32">
        <v>16650</v>
      </c>
      <c r="D133" s="26" t="s">
        <v>15</v>
      </c>
      <c r="E133" s="32">
        <v>16630</v>
      </c>
      <c r="F133" s="28" t="s">
        <v>3</v>
      </c>
      <c r="G133" s="29">
        <v>99.1</v>
      </c>
      <c r="H133" s="30">
        <v>99.4</v>
      </c>
      <c r="I133" s="30">
        <v>99.3</v>
      </c>
      <c r="J133" s="30">
        <v>99.2</v>
      </c>
      <c r="K133" s="30">
        <v>99.2</v>
      </c>
      <c r="L133" s="30">
        <v>99.2</v>
      </c>
      <c r="M133" s="31">
        <v>99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2051</v>
      </c>
      <c r="H134" s="70">
        <v>1798</v>
      </c>
      <c r="I134" s="70">
        <v>1811</v>
      </c>
      <c r="J134" s="70">
        <v>1957</v>
      </c>
      <c r="K134" s="70">
        <v>2080</v>
      </c>
      <c r="L134" s="70">
        <v>2840</v>
      </c>
      <c r="M134" s="86">
        <v>3159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0.97781938643237798</v>
      </c>
      <c r="H135" s="81">
        <f t="shared" ref="H135:M135" si="21">H131/H$4</f>
        <v>0.98051017483519631</v>
      </c>
      <c r="I135" s="81">
        <f t="shared" si="21"/>
        <v>0.99413489736070382</v>
      </c>
      <c r="J135" s="81">
        <f t="shared" si="21"/>
        <v>0.9858625357196571</v>
      </c>
      <c r="K135" s="81">
        <f t="shared" si="21"/>
        <v>0.98700209643605874</v>
      </c>
      <c r="L135" s="81">
        <f t="shared" si="21"/>
        <v>0.91621163622669932</v>
      </c>
      <c r="M135" s="82">
        <f t="shared" si="21"/>
        <v>0.93747642399094677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16650</v>
      </c>
      <c r="H136" s="35">
        <v>16230</v>
      </c>
      <c r="I136" s="35">
        <v>16150</v>
      </c>
      <c r="J136" s="35">
        <v>16300</v>
      </c>
      <c r="K136" s="35">
        <v>16550</v>
      </c>
      <c r="L136" s="35">
        <v>16620</v>
      </c>
      <c r="M136" s="36">
        <v>16630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7911</v>
      </c>
      <c r="H137" s="43">
        <v>8189</v>
      </c>
      <c r="I137" s="43">
        <v>7716</v>
      </c>
      <c r="J137" s="43">
        <v>7445</v>
      </c>
      <c r="K137" s="43">
        <v>8034</v>
      </c>
      <c r="L137" s="43">
        <v>12318</v>
      </c>
      <c r="M137" s="44">
        <v>12199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3.24</v>
      </c>
      <c r="H138" s="48">
        <v>3.21</v>
      </c>
      <c r="I138" s="48">
        <v>3.29</v>
      </c>
      <c r="J138" s="48">
        <v>3.31</v>
      </c>
      <c r="K138" s="48">
        <v>3.33</v>
      </c>
      <c r="L138" s="48">
        <v>3.06</v>
      </c>
      <c r="M138" s="49">
        <v>3.01</v>
      </c>
    </row>
    <row r="139" spans="1:13" x14ac:dyDescent="0.15">
      <c r="A139" s="5"/>
      <c r="B139" s="45" t="s">
        <v>1</v>
      </c>
      <c r="C139" s="50">
        <v>17280</v>
      </c>
      <c r="D139" s="4" t="s">
        <v>15</v>
      </c>
      <c r="E139" s="50">
        <v>18010</v>
      </c>
      <c r="F139" s="46" t="s">
        <v>3</v>
      </c>
      <c r="G139" s="47">
        <v>100.6</v>
      </c>
      <c r="H139" s="48">
        <v>100.5</v>
      </c>
      <c r="I139" s="48">
        <v>100.4</v>
      </c>
      <c r="J139" s="48">
        <v>100.4</v>
      </c>
      <c r="K139" s="48">
        <v>100.3</v>
      </c>
      <c r="L139" s="48">
        <v>99.8</v>
      </c>
      <c r="M139" s="49">
        <v>100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605</v>
      </c>
      <c r="H140" s="61">
        <v>656</v>
      </c>
      <c r="I140" s="61">
        <v>809</v>
      </c>
      <c r="J140" s="61">
        <v>900</v>
      </c>
      <c r="K140" s="61">
        <v>982</v>
      </c>
      <c r="L140" s="71">
        <v>2662</v>
      </c>
      <c r="M140" s="87">
        <v>2108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1.1394209995679101</v>
      </c>
      <c r="H141" s="84">
        <f t="shared" ref="H141:M141" si="22">H137/H$4</f>
        <v>1.1735454284895386</v>
      </c>
      <c r="I141" s="84">
        <f t="shared" si="22"/>
        <v>1.1313782991202346</v>
      </c>
      <c r="J141" s="84">
        <f t="shared" si="22"/>
        <v>1.1197172507143931</v>
      </c>
      <c r="K141" s="84">
        <f t="shared" si="22"/>
        <v>1.1228511530398322</v>
      </c>
      <c r="L141" s="84">
        <f t="shared" si="22"/>
        <v>1.1596686123140652</v>
      </c>
      <c r="M141" s="85">
        <f t="shared" si="22"/>
        <v>1.150414937759336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17280</v>
      </c>
      <c r="H142" s="53">
        <v>17390</v>
      </c>
      <c r="I142" s="53">
        <v>17320</v>
      </c>
      <c r="J142" s="53">
        <v>17650</v>
      </c>
      <c r="K142" s="53">
        <v>17890</v>
      </c>
      <c r="L142" s="53">
        <v>17970</v>
      </c>
      <c r="M142" s="54">
        <v>18010</v>
      </c>
    </row>
    <row r="143" spans="1:13" x14ac:dyDescent="0.15">
      <c r="A143" s="5"/>
      <c r="B143" s="16" t="s">
        <v>62</v>
      </c>
      <c r="C143" s="17"/>
      <c r="D143" s="18"/>
      <c r="E143" s="19"/>
      <c r="F143" s="20" t="s">
        <v>10</v>
      </c>
      <c r="G143" s="21">
        <v>10988</v>
      </c>
      <c r="H143" s="22">
        <v>10912</v>
      </c>
      <c r="I143" s="22">
        <v>10956</v>
      </c>
      <c r="J143" s="22">
        <v>10629</v>
      </c>
      <c r="K143" s="22">
        <v>11477</v>
      </c>
      <c r="L143" s="22">
        <v>16328</v>
      </c>
      <c r="M143" s="23">
        <v>16223</v>
      </c>
    </row>
    <row r="144" spans="1:13" x14ac:dyDescent="0.15">
      <c r="A144" s="5"/>
      <c r="B144" s="24" t="s">
        <v>0</v>
      </c>
      <c r="C144" s="25">
        <v>45691</v>
      </c>
      <c r="D144" s="26"/>
      <c r="E144" s="27"/>
      <c r="F144" s="28" t="s">
        <v>2</v>
      </c>
      <c r="G144" s="29">
        <v>3.82</v>
      </c>
      <c r="H144" s="30">
        <v>3.95</v>
      </c>
      <c r="I144" s="30">
        <v>3.94</v>
      </c>
      <c r="J144" s="30">
        <v>3.96</v>
      </c>
      <c r="K144" s="30">
        <v>3.9</v>
      </c>
      <c r="L144" s="30">
        <v>3.68</v>
      </c>
      <c r="M144" s="31">
        <v>3.67</v>
      </c>
    </row>
    <row r="145" spans="1:13" x14ac:dyDescent="0.15">
      <c r="A145" s="5"/>
      <c r="B145" s="24" t="s">
        <v>1</v>
      </c>
      <c r="C145" s="32">
        <v>13670</v>
      </c>
      <c r="D145" s="26" t="s">
        <v>15</v>
      </c>
      <c r="E145" s="32">
        <v>14540</v>
      </c>
      <c r="F145" s="28" t="s">
        <v>3</v>
      </c>
      <c r="G145" s="29">
        <v>99.9</v>
      </c>
      <c r="H145" s="30">
        <v>99.2</v>
      </c>
      <c r="I145" s="30">
        <v>99.5</v>
      </c>
      <c r="J145" s="30">
        <v>99.3</v>
      </c>
      <c r="K145" s="30">
        <v>99.6</v>
      </c>
      <c r="L145" s="30">
        <v>99.4</v>
      </c>
      <c r="M145" s="31">
        <v>99.1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2773</v>
      </c>
      <c r="H146" s="70">
        <v>4308</v>
      </c>
      <c r="I146" s="70">
        <v>3586</v>
      </c>
      <c r="J146" s="70">
        <v>3902</v>
      </c>
      <c r="K146" s="70">
        <v>3521</v>
      </c>
      <c r="L146" s="70">
        <v>5584</v>
      </c>
      <c r="M146" s="86">
        <v>6402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1.5826011810456575</v>
      </c>
      <c r="H147" s="81">
        <f t="shared" ref="H147:M147" si="23">H143/H$4</f>
        <v>1.5637718543995414</v>
      </c>
      <c r="I147" s="81">
        <f t="shared" si="23"/>
        <v>1.6064516129032258</v>
      </c>
      <c r="J147" s="81">
        <f t="shared" si="23"/>
        <v>1.5985862535719657</v>
      </c>
      <c r="K147" s="81">
        <f t="shared" si="23"/>
        <v>1.6040531097134871</v>
      </c>
      <c r="L147" s="81">
        <f t="shared" si="23"/>
        <v>1.537186970438712</v>
      </c>
      <c r="M147" s="82">
        <f t="shared" si="23"/>
        <v>1.5298943794794417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13670</v>
      </c>
      <c r="H148" s="35">
        <v>13910</v>
      </c>
      <c r="I148" s="35">
        <v>13970</v>
      </c>
      <c r="J148" s="35">
        <v>14240</v>
      </c>
      <c r="K148" s="35">
        <v>14420</v>
      </c>
      <c r="L148" s="35">
        <v>14510</v>
      </c>
      <c r="M148" s="36">
        <v>14540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5494</v>
      </c>
      <c r="H149" s="43">
        <v>5653</v>
      </c>
      <c r="I149" s="43">
        <v>5547</v>
      </c>
      <c r="J149" s="43">
        <v>5561</v>
      </c>
      <c r="K149" s="43">
        <v>5668</v>
      </c>
      <c r="L149" s="43">
        <v>8292</v>
      </c>
      <c r="M149" s="44">
        <v>8815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3.81</v>
      </c>
      <c r="H150" s="48">
        <v>3.85</v>
      </c>
      <c r="I150" s="48">
        <v>3.86</v>
      </c>
      <c r="J150" s="48">
        <v>3.83</v>
      </c>
      <c r="K150" s="48">
        <v>3.8</v>
      </c>
      <c r="L150" s="48">
        <v>3.74</v>
      </c>
      <c r="M150" s="49">
        <v>3.72</v>
      </c>
    </row>
    <row r="151" spans="1:13" x14ac:dyDescent="0.15">
      <c r="A151" s="5"/>
      <c r="B151" s="45" t="s">
        <v>1</v>
      </c>
      <c r="C151" s="50">
        <v>8760</v>
      </c>
      <c r="D151" s="4" t="s">
        <v>15</v>
      </c>
      <c r="E151" s="50">
        <v>9480</v>
      </c>
      <c r="F151" s="46" t="s">
        <v>3</v>
      </c>
      <c r="G151" s="47">
        <v>98.7</v>
      </c>
      <c r="H151" s="48">
        <v>98.9</v>
      </c>
      <c r="I151" s="48">
        <v>98.4</v>
      </c>
      <c r="J151" s="48">
        <v>98.8</v>
      </c>
      <c r="K151" s="48">
        <v>98.8</v>
      </c>
      <c r="L151" s="48">
        <v>98.2</v>
      </c>
      <c r="M151" s="49">
        <v>98.5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2678</v>
      </c>
      <c r="H152" s="71">
        <v>2653</v>
      </c>
      <c r="I152" s="71">
        <v>3141</v>
      </c>
      <c r="J152" s="71">
        <v>2761</v>
      </c>
      <c r="K152" s="71">
        <v>2764</v>
      </c>
      <c r="L152" s="71">
        <v>5002</v>
      </c>
      <c r="M152" s="87">
        <v>4687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0.79130059052282875</v>
      </c>
      <c r="H153" s="84">
        <f t="shared" ref="H153:M153" si="24">H149/H$4</f>
        <v>0.8101175121811407</v>
      </c>
      <c r="I153" s="84">
        <f t="shared" si="24"/>
        <v>0.81334310850439884</v>
      </c>
      <c r="J153" s="84">
        <f t="shared" si="24"/>
        <v>0.83636637088283949</v>
      </c>
      <c r="K153" s="84">
        <f t="shared" si="24"/>
        <v>0.79217330538085251</v>
      </c>
      <c r="L153" s="84">
        <f t="shared" si="24"/>
        <v>0.78064394652607794</v>
      </c>
      <c r="M153" s="85">
        <f t="shared" si="24"/>
        <v>0.83129007921539044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8760</v>
      </c>
      <c r="H154" s="53">
        <v>9100</v>
      </c>
      <c r="I154" s="53">
        <v>9100</v>
      </c>
      <c r="J154" s="53">
        <v>9250</v>
      </c>
      <c r="K154" s="53">
        <v>9380</v>
      </c>
      <c r="L154" s="53">
        <v>9430</v>
      </c>
      <c r="M154" s="54">
        <v>9480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9733</v>
      </c>
      <c r="H155" s="22">
        <v>9164</v>
      </c>
      <c r="I155" s="22">
        <v>9022</v>
      </c>
      <c r="J155" s="22">
        <v>9205</v>
      </c>
      <c r="K155" s="22">
        <v>10114</v>
      </c>
      <c r="L155" s="22">
        <v>14111</v>
      </c>
      <c r="M155" s="23">
        <v>13363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</v>
      </c>
      <c r="H156" s="30">
        <v>1.62</v>
      </c>
      <c r="I156" s="30">
        <v>1.66</v>
      </c>
      <c r="J156" s="30">
        <v>1.64</v>
      </c>
      <c r="K156" s="30">
        <v>1.58</v>
      </c>
      <c r="L156" s="30">
        <v>1.49</v>
      </c>
      <c r="M156" s="31">
        <v>1.53</v>
      </c>
    </row>
    <row r="157" spans="1:13" x14ac:dyDescent="0.15">
      <c r="A157" s="5"/>
      <c r="B157" s="24" t="s">
        <v>1</v>
      </c>
      <c r="C157" s="32">
        <v>7570</v>
      </c>
      <c r="D157" s="26" t="s">
        <v>15</v>
      </c>
      <c r="E157" s="32">
        <v>8090</v>
      </c>
      <c r="F157" s="28" t="s">
        <v>3</v>
      </c>
      <c r="G157" s="29">
        <v>100</v>
      </c>
      <c r="H157" s="30">
        <v>99.8</v>
      </c>
      <c r="I157" s="30">
        <v>99.7</v>
      </c>
      <c r="J157" s="30">
        <v>99.7</v>
      </c>
      <c r="K157" s="30">
        <v>100.3</v>
      </c>
      <c r="L157" s="30">
        <v>100</v>
      </c>
      <c r="M157" s="31">
        <v>99.4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57">
        <v>967</v>
      </c>
      <c r="H158" s="70">
        <v>1355</v>
      </c>
      <c r="I158" s="70">
        <v>1476</v>
      </c>
      <c r="J158" s="70">
        <v>1508</v>
      </c>
      <c r="K158" s="58">
        <v>505</v>
      </c>
      <c r="L158" s="70">
        <v>1532</v>
      </c>
      <c r="M158" s="86">
        <v>2979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1.4018435834653609</v>
      </c>
      <c r="H159" s="81">
        <f t="shared" ref="H159:M159" si="25">H155/H$4</f>
        <v>1.3132702780166237</v>
      </c>
      <c r="I159" s="81">
        <f t="shared" si="25"/>
        <v>1.322873900293255</v>
      </c>
      <c r="J159" s="81">
        <f t="shared" si="25"/>
        <v>1.3844187095803879</v>
      </c>
      <c r="K159" s="81">
        <f t="shared" si="25"/>
        <v>1.4135569531795946</v>
      </c>
      <c r="L159" s="81">
        <f t="shared" si="25"/>
        <v>1.3284692148371304</v>
      </c>
      <c r="M159" s="82">
        <f t="shared" si="25"/>
        <v>1.2601848359109771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7570</v>
      </c>
      <c r="H160" s="35">
        <v>7760</v>
      </c>
      <c r="I160" s="35">
        <v>7710</v>
      </c>
      <c r="J160" s="35">
        <v>8000</v>
      </c>
      <c r="K160" s="35">
        <v>8000</v>
      </c>
      <c r="L160" s="35">
        <v>8050</v>
      </c>
      <c r="M160" s="36">
        <v>8090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5544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45971</v>
      </c>
      <c r="H3" s="11">
        <v>45972</v>
      </c>
      <c r="I3" s="11">
        <v>45973</v>
      </c>
      <c r="J3" s="11">
        <v>45974</v>
      </c>
      <c r="K3" s="11">
        <v>45975</v>
      </c>
      <c r="L3" s="11">
        <v>45976</v>
      </c>
      <c r="M3" s="12">
        <v>45977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6984</v>
      </c>
      <c r="H4" s="14">
        <v>8924</v>
      </c>
      <c r="I4" s="14">
        <v>6539</v>
      </c>
      <c r="J4" s="14">
        <v>6574</v>
      </c>
      <c r="K4" s="14">
        <v>7189</v>
      </c>
      <c r="L4" s="14">
        <v>11123</v>
      </c>
      <c r="M4" s="15">
        <v>10633</v>
      </c>
    </row>
    <row r="5" spans="1:13" x14ac:dyDescent="0.15">
      <c r="A5" s="5"/>
      <c r="B5" s="16" t="s">
        <v>128</v>
      </c>
      <c r="C5" s="17"/>
      <c r="D5" s="18"/>
      <c r="E5" s="19"/>
      <c r="F5" s="20" t="s">
        <v>10</v>
      </c>
      <c r="G5" s="21">
        <v>17715</v>
      </c>
      <c r="H5" s="22">
        <v>20420</v>
      </c>
      <c r="I5" s="22">
        <v>16121</v>
      </c>
      <c r="J5" s="22">
        <v>15786</v>
      </c>
      <c r="K5" s="22">
        <v>16301</v>
      </c>
      <c r="L5" s="22">
        <v>20747</v>
      </c>
      <c r="M5" s="23">
        <v>19870</v>
      </c>
    </row>
    <row r="6" spans="1:13" x14ac:dyDescent="0.15">
      <c r="A6" s="5"/>
      <c r="B6" s="24" t="s">
        <v>0</v>
      </c>
      <c r="C6" s="25">
        <v>45964</v>
      </c>
      <c r="D6" s="26"/>
      <c r="E6" s="27"/>
      <c r="F6" s="28" t="s">
        <v>2</v>
      </c>
      <c r="G6" s="29">
        <v>4.08</v>
      </c>
      <c r="H6" s="30">
        <v>3.75</v>
      </c>
      <c r="I6" s="30">
        <v>4.18</v>
      </c>
      <c r="J6" s="30">
        <v>4.16</v>
      </c>
      <c r="K6" s="30">
        <v>4.18</v>
      </c>
      <c r="L6" s="30">
        <v>3.72</v>
      </c>
      <c r="M6" s="31">
        <v>3.73</v>
      </c>
    </row>
    <row r="7" spans="1:13" x14ac:dyDescent="0.15">
      <c r="A7" s="5"/>
      <c r="B7" s="24" t="s">
        <v>1</v>
      </c>
      <c r="C7" s="32">
        <v>16390</v>
      </c>
      <c r="D7" s="26" t="s">
        <v>15</v>
      </c>
      <c r="E7" s="32">
        <v>16530</v>
      </c>
      <c r="F7" s="28" t="s">
        <v>3</v>
      </c>
      <c r="G7" s="29">
        <v>99.1</v>
      </c>
      <c r="H7" s="30">
        <v>99.5</v>
      </c>
      <c r="I7" s="30">
        <v>98.9</v>
      </c>
      <c r="J7" s="30">
        <v>99.2</v>
      </c>
      <c r="K7" s="30">
        <v>99</v>
      </c>
      <c r="L7" s="30">
        <v>98.8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7567</v>
      </c>
      <c r="H8" s="70">
        <v>6529</v>
      </c>
      <c r="I8" s="70">
        <v>7502</v>
      </c>
      <c r="J8" s="70">
        <v>6364</v>
      </c>
      <c r="K8" s="70">
        <v>7548</v>
      </c>
      <c r="L8" s="70">
        <v>9651</v>
      </c>
      <c r="M8" s="86">
        <v>9463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2.5365120274914088</v>
      </c>
      <c r="H9" s="75">
        <f t="shared" ref="H9:M9" si="0">H5/H$4</f>
        <v>2.2882115643209322</v>
      </c>
      <c r="I9" s="75">
        <f t="shared" si="0"/>
        <v>2.4653616760972628</v>
      </c>
      <c r="J9" s="75">
        <f t="shared" si="0"/>
        <v>2.4012777608761788</v>
      </c>
      <c r="K9" s="75">
        <f t="shared" si="0"/>
        <v>2.267492001669217</v>
      </c>
      <c r="L9" s="75">
        <f t="shared" si="0"/>
        <v>1.8652341994066348</v>
      </c>
      <c r="M9" s="76">
        <f t="shared" si="0"/>
        <v>1.868710617887708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16390</v>
      </c>
      <c r="H10" s="35">
        <v>16420</v>
      </c>
      <c r="I10" s="35">
        <v>16460</v>
      </c>
      <c r="J10" s="35">
        <v>16500</v>
      </c>
      <c r="K10" s="35">
        <v>16500</v>
      </c>
      <c r="L10" s="35">
        <v>16500</v>
      </c>
      <c r="M10" s="36">
        <v>16530</v>
      </c>
    </row>
    <row r="11" spans="1:13" x14ac:dyDescent="0.15">
      <c r="A11" s="5"/>
      <c r="B11" s="37" t="s">
        <v>129</v>
      </c>
      <c r="C11" s="38"/>
      <c r="D11" s="39"/>
      <c r="E11" s="40"/>
      <c r="F11" s="41" t="s">
        <v>10</v>
      </c>
      <c r="G11" s="42">
        <v>17537</v>
      </c>
      <c r="H11" s="43">
        <v>19217</v>
      </c>
      <c r="I11" s="43">
        <v>16267</v>
      </c>
      <c r="J11" s="43">
        <v>15902</v>
      </c>
      <c r="K11" s="43">
        <v>16748</v>
      </c>
      <c r="L11" s="43">
        <v>21187</v>
      </c>
      <c r="M11" s="44">
        <v>20439</v>
      </c>
    </row>
    <row r="12" spans="1:13" x14ac:dyDescent="0.15">
      <c r="A12" s="5"/>
      <c r="B12" s="45" t="s">
        <v>0</v>
      </c>
      <c r="C12" s="3">
        <v>45964</v>
      </c>
      <c r="F12" s="46" t="s">
        <v>2</v>
      </c>
      <c r="G12" s="47">
        <v>3.46</v>
      </c>
      <c r="H12" s="48">
        <v>3.21</v>
      </c>
      <c r="I12" s="48">
        <v>3.56</v>
      </c>
      <c r="J12" s="48">
        <v>3.48</v>
      </c>
      <c r="K12" s="48">
        <v>3.44</v>
      </c>
      <c r="L12" s="48">
        <v>3.03</v>
      </c>
      <c r="M12" s="49">
        <v>3.05</v>
      </c>
    </row>
    <row r="13" spans="1:13" x14ac:dyDescent="0.15">
      <c r="A13" s="5"/>
      <c r="B13" s="45" t="s">
        <v>1</v>
      </c>
      <c r="C13" s="50">
        <v>2720</v>
      </c>
      <c r="D13" s="4" t="s">
        <v>15</v>
      </c>
      <c r="E13" s="50">
        <v>2750</v>
      </c>
      <c r="F13" s="46" t="s">
        <v>3</v>
      </c>
      <c r="G13" s="47">
        <v>97.8</v>
      </c>
      <c r="H13" s="48">
        <v>98.7</v>
      </c>
      <c r="I13" s="48">
        <v>97.7</v>
      </c>
      <c r="J13" s="48">
        <v>98.2</v>
      </c>
      <c r="K13" s="48">
        <v>98.2</v>
      </c>
      <c r="L13" s="48">
        <v>98.2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11512</v>
      </c>
      <c r="H14" s="71">
        <v>8634</v>
      </c>
      <c r="I14" s="71">
        <v>10889</v>
      </c>
      <c r="J14" s="71">
        <v>9149</v>
      </c>
      <c r="K14" s="71">
        <v>9528</v>
      </c>
      <c r="L14" s="71">
        <v>11430</v>
      </c>
      <c r="M14" s="87">
        <v>9830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2.5110252004581901</v>
      </c>
      <c r="H15" s="78">
        <f t="shared" ref="H15:M15" si="1">H11/H$4</f>
        <v>2.153406544150605</v>
      </c>
      <c r="I15" s="78">
        <f t="shared" si="1"/>
        <v>2.4876892491206606</v>
      </c>
      <c r="J15" s="78">
        <f t="shared" si="1"/>
        <v>2.4189230301186493</v>
      </c>
      <c r="K15" s="78">
        <f t="shared" si="1"/>
        <v>2.3296703296703298</v>
      </c>
      <c r="L15" s="78">
        <f t="shared" si="1"/>
        <v>1.904791872696215</v>
      </c>
      <c r="M15" s="79">
        <f t="shared" si="1"/>
        <v>1.9222232671870592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2720</v>
      </c>
      <c r="H16" s="53">
        <v>2740</v>
      </c>
      <c r="I16" s="53">
        <v>2740</v>
      </c>
      <c r="J16" s="53">
        <v>2740</v>
      </c>
      <c r="K16" s="53">
        <v>2750</v>
      </c>
      <c r="L16" s="53">
        <v>2750</v>
      </c>
      <c r="M16" s="54">
        <v>2750</v>
      </c>
    </row>
    <row r="17" spans="1:13" x14ac:dyDescent="0.15">
      <c r="A17" s="5"/>
      <c r="B17" s="16" t="s">
        <v>130</v>
      </c>
      <c r="C17" s="17"/>
      <c r="D17" s="18"/>
      <c r="E17" s="19"/>
      <c r="F17" s="20" t="s">
        <v>10</v>
      </c>
      <c r="G17" s="21">
        <v>11969</v>
      </c>
      <c r="H17" s="22">
        <v>13357</v>
      </c>
      <c r="I17" s="22">
        <v>10408</v>
      </c>
      <c r="J17" s="22">
        <v>9905</v>
      </c>
      <c r="K17" s="22">
        <v>10440</v>
      </c>
      <c r="L17" s="22">
        <v>15028</v>
      </c>
      <c r="M17" s="23">
        <v>13876</v>
      </c>
    </row>
    <row r="18" spans="1:13" x14ac:dyDescent="0.15">
      <c r="A18" s="5"/>
      <c r="B18" s="24" t="s">
        <v>0</v>
      </c>
      <c r="C18" s="25">
        <v>45964</v>
      </c>
      <c r="D18" s="26"/>
      <c r="E18" s="27"/>
      <c r="F18" s="28" t="s">
        <v>2</v>
      </c>
      <c r="G18" s="29">
        <v>3.58</v>
      </c>
      <c r="H18" s="30">
        <v>3.52</v>
      </c>
      <c r="I18" s="30">
        <v>3.62</v>
      </c>
      <c r="J18" s="30">
        <v>3.66</v>
      </c>
      <c r="K18" s="30">
        <v>3.67</v>
      </c>
      <c r="L18" s="30">
        <v>3.3</v>
      </c>
      <c r="M18" s="31">
        <v>3.42</v>
      </c>
    </row>
    <row r="19" spans="1:13" x14ac:dyDescent="0.15">
      <c r="A19" s="5"/>
      <c r="B19" s="24" t="s">
        <v>1</v>
      </c>
      <c r="C19" s="32">
        <v>2470</v>
      </c>
      <c r="D19" s="26" t="s">
        <v>15</v>
      </c>
      <c r="E19" s="32">
        <v>2500</v>
      </c>
      <c r="F19" s="28" t="s">
        <v>3</v>
      </c>
      <c r="G19" s="29">
        <v>96.8</v>
      </c>
      <c r="H19" s="30">
        <v>96.2</v>
      </c>
      <c r="I19" s="30">
        <v>97</v>
      </c>
      <c r="J19" s="30">
        <v>96</v>
      </c>
      <c r="K19" s="30">
        <v>96.1</v>
      </c>
      <c r="L19" s="30">
        <v>97.4</v>
      </c>
      <c r="M19" s="31">
        <v>96.3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10215</v>
      </c>
      <c r="H20" s="70">
        <v>12954</v>
      </c>
      <c r="I20" s="70">
        <v>8506</v>
      </c>
      <c r="J20" s="70">
        <v>10034</v>
      </c>
      <c r="K20" s="70">
        <v>10261</v>
      </c>
      <c r="L20" s="70">
        <v>10666</v>
      </c>
      <c r="M20" s="86">
        <v>13081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1.7137743413516608</v>
      </c>
      <c r="H21" s="81">
        <f t="shared" ref="H21:M21" si="2">H17/H$4</f>
        <v>1.4967503361721202</v>
      </c>
      <c r="I21" s="81">
        <f t="shared" si="2"/>
        <v>1.5916806851200489</v>
      </c>
      <c r="J21" s="81">
        <f t="shared" si="2"/>
        <v>1.5066930331609369</v>
      </c>
      <c r="K21" s="81">
        <f t="shared" si="2"/>
        <v>1.4522186674085409</v>
      </c>
      <c r="L21" s="81">
        <f t="shared" si="2"/>
        <v>1.3510743504450238</v>
      </c>
      <c r="M21" s="82">
        <f t="shared" si="2"/>
        <v>1.3049938869557038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2470</v>
      </c>
      <c r="H22" s="35">
        <v>2490</v>
      </c>
      <c r="I22" s="35">
        <v>2460</v>
      </c>
      <c r="J22" s="35">
        <v>2470</v>
      </c>
      <c r="K22" s="35">
        <v>2480</v>
      </c>
      <c r="L22" s="35">
        <v>2500</v>
      </c>
      <c r="M22" s="36">
        <v>2500</v>
      </c>
    </row>
    <row r="23" spans="1:13" x14ac:dyDescent="0.15">
      <c r="A23" s="5"/>
      <c r="B23" s="37" t="s">
        <v>125</v>
      </c>
      <c r="C23" s="38"/>
      <c r="D23" s="39"/>
      <c r="E23" s="40"/>
      <c r="F23" s="41" t="s">
        <v>10</v>
      </c>
      <c r="G23" s="42">
        <v>5098</v>
      </c>
      <c r="H23" s="43">
        <v>7168</v>
      </c>
      <c r="I23" s="43">
        <v>4722</v>
      </c>
      <c r="J23" s="43">
        <v>4942</v>
      </c>
      <c r="K23" s="43">
        <v>5086</v>
      </c>
      <c r="L23" s="43">
        <v>8962</v>
      </c>
      <c r="M23" s="44">
        <v>8610</v>
      </c>
    </row>
    <row r="24" spans="1:13" x14ac:dyDescent="0.15">
      <c r="A24" s="5"/>
      <c r="B24" s="45" t="s">
        <v>0</v>
      </c>
      <c r="C24" s="3">
        <v>45950</v>
      </c>
      <c r="F24" s="46" t="s">
        <v>2</v>
      </c>
      <c r="G24" s="47">
        <v>3.41</v>
      </c>
      <c r="H24" s="48">
        <v>3.27</v>
      </c>
      <c r="I24" s="48">
        <v>3.59</v>
      </c>
      <c r="J24" s="48">
        <v>3.39</v>
      </c>
      <c r="K24" s="48">
        <v>3.53</v>
      </c>
      <c r="L24" s="48">
        <v>3.21</v>
      </c>
      <c r="M24" s="49">
        <v>3.11</v>
      </c>
    </row>
    <row r="25" spans="1:13" x14ac:dyDescent="0.15">
      <c r="A25" s="5"/>
      <c r="B25" s="45" t="s">
        <v>1</v>
      </c>
      <c r="C25" s="50">
        <v>2130</v>
      </c>
      <c r="D25" s="4" t="s">
        <v>15</v>
      </c>
      <c r="E25" s="50">
        <v>2230</v>
      </c>
      <c r="F25" s="46" t="s">
        <v>3</v>
      </c>
      <c r="G25" s="47">
        <v>99.3</v>
      </c>
      <c r="H25" s="48">
        <v>97.5</v>
      </c>
      <c r="I25" s="48">
        <v>98.4</v>
      </c>
      <c r="J25" s="48">
        <v>97.5</v>
      </c>
      <c r="K25" s="48">
        <v>97.4</v>
      </c>
      <c r="L25" s="48">
        <v>97.9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1727</v>
      </c>
      <c r="H26" s="71">
        <v>4949</v>
      </c>
      <c r="I26" s="71">
        <v>2445</v>
      </c>
      <c r="J26" s="71">
        <v>3422</v>
      </c>
      <c r="K26" s="71">
        <v>3575</v>
      </c>
      <c r="L26" s="71">
        <v>5405</v>
      </c>
      <c r="M26" s="87">
        <v>3870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0.72995418098510878</v>
      </c>
      <c r="H27" s="84">
        <f t="shared" ref="H27:M27" si="3">H23/H$4</f>
        <v>0.8032272523532048</v>
      </c>
      <c r="I27" s="84">
        <f t="shared" si="3"/>
        <v>0.72212876586634045</v>
      </c>
      <c r="J27" s="84">
        <f t="shared" si="3"/>
        <v>0.75174931548524493</v>
      </c>
      <c r="K27" s="84">
        <f t="shared" si="3"/>
        <v>0.70746974544442898</v>
      </c>
      <c r="L27" s="84">
        <f t="shared" si="3"/>
        <v>0.80571788186640292</v>
      </c>
      <c r="M27" s="85">
        <f t="shared" si="3"/>
        <v>0.80974325213956555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2130</v>
      </c>
      <c r="H28" s="53">
        <v>2180</v>
      </c>
      <c r="I28" s="53">
        <v>2190</v>
      </c>
      <c r="J28" s="53">
        <v>2140</v>
      </c>
      <c r="K28" s="53">
        <v>2200</v>
      </c>
      <c r="L28" s="53">
        <v>2210</v>
      </c>
      <c r="M28" s="54">
        <v>2230</v>
      </c>
    </row>
    <row r="29" spans="1:13" x14ac:dyDescent="0.15">
      <c r="A29" s="5"/>
      <c r="B29" s="16" t="s">
        <v>126</v>
      </c>
      <c r="C29" s="17"/>
      <c r="D29" s="18"/>
      <c r="E29" s="19"/>
      <c r="F29" s="20" t="s">
        <v>10</v>
      </c>
      <c r="G29" s="21">
        <v>12530</v>
      </c>
      <c r="H29" s="22">
        <v>14205</v>
      </c>
      <c r="I29" s="22">
        <v>11886</v>
      </c>
      <c r="J29" s="22">
        <v>11760</v>
      </c>
      <c r="K29" s="22">
        <v>12527</v>
      </c>
      <c r="L29" s="22">
        <v>15947</v>
      </c>
      <c r="M29" s="23">
        <v>14934</v>
      </c>
    </row>
    <row r="30" spans="1:13" x14ac:dyDescent="0.15">
      <c r="A30" s="5"/>
      <c r="B30" s="24" t="s">
        <v>0</v>
      </c>
      <c r="C30" s="25">
        <v>45950</v>
      </c>
      <c r="D30" s="26"/>
      <c r="E30" s="27"/>
      <c r="F30" s="28" t="s">
        <v>2</v>
      </c>
      <c r="G30" s="29">
        <v>2.37</v>
      </c>
      <c r="H30" s="30">
        <v>2.2400000000000002</v>
      </c>
      <c r="I30" s="30">
        <v>2.42</v>
      </c>
      <c r="J30" s="30">
        <v>2.44</v>
      </c>
      <c r="K30" s="30">
        <v>2.4</v>
      </c>
      <c r="L30" s="30">
        <v>2.08</v>
      </c>
      <c r="M30" s="31">
        <v>2.09</v>
      </c>
    </row>
    <row r="31" spans="1:13" x14ac:dyDescent="0.15">
      <c r="A31" s="5"/>
      <c r="B31" s="24" t="s">
        <v>1</v>
      </c>
      <c r="C31" s="32">
        <v>1820</v>
      </c>
      <c r="D31" s="26" t="s">
        <v>15</v>
      </c>
      <c r="E31" s="32">
        <v>1840</v>
      </c>
      <c r="F31" s="28" t="s">
        <v>3</v>
      </c>
      <c r="G31" s="29">
        <v>99.5</v>
      </c>
      <c r="H31" s="30">
        <v>99.4</v>
      </c>
      <c r="I31" s="30">
        <v>99.4</v>
      </c>
      <c r="J31" s="30">
        <v>99.2</v>
      </c>
      <c r="K31" s="30">
        <v>99.8</v>
      </c>
      <c r="L31" s="30">
        <v>99.4</v>
      </c>
      <c r="M31" s="31">
        <v>99.4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2899</v>
      </c>
      <c r="H32" s="70">
        <v>3448</v>
      </c>
      <c r="I32" s="70">
        <v>3051</v>
      </c>
      <c r="J32" s="70">
        <v>3319</v>
      </c>
      <c r="K32" s="70">
        <v>2135</v>
      </c>
      <c r="L32" s="70">
        <v>3579</v>
      </c>
      <c r="M32" s="86">
        <v>3523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1.7941008018327607</v>
      </c>
      <c r="H33" s="81">
        <f t="shared" ref="H33:M33" si="4">H29/H$4</f>
        <v>1.5917749887942627</v>
      </c>
      <c r="I33" s="81">
        <f t="shared" si="4"/>
        <v>1.8177091298363663</v>
      </c>
      <c r="J33" s="81">
        <f t="shared" si="4"/>
        <v>1.7888652266504412</v>
      </c>
      <c r="K33" s="81">
        <f t="shared" si="4"/>
        <v>1.7425232994853248</v>
      </c>
      <c r="L33" s="81">
        <f t="shared" si="4"/>
        <v>1.4336959453384879</v>
      </c>
      <c r="M33" s="82">
        <f t="shared" si="4"/>
        <v>1.4044954387284867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1820</v>
      </c>
      <c r="H34" s="35">
        <v>1830</v>
      </c>
      <c r="I34" s="35">
        <v>1820</v>
      </c>
      <c r="J34" s="35">
        <v>1840</v>
      </c>
      <c r="K34" s="35">
        <v>1840</v>
      </c>
      <c r="L34" s="35">
        <v>1850</v>
      </c>
      <c r="M34" s="36">
        <v>1840</v>
      </c>
    </row>
    <row r="35" spans="1:13" x14ac:dyDescent="0.15">
      <c r="A35" s="5"/>
      <c r="B35" s="37" t="s">
        <v>121</v>
      </c>
      <c r="C35" s="38"/>
      <c r="D35" s="39"/>
      <c r="E35" s="40"/>
      <c r="F35" s="41" t="s">
        <v>10</v>
      </c>
      <c r="G35" s="42">
        <v>9965</v>
      </c>
      <c r="H35" s="43">
        <v>13647</v>
      </c>
      <c r="I35" s="43">
        <v>9031</v>
      </c>
      <c r="J35" s="43">
        <v>9010</v>
      </c>
      <c r="K35" s="43">
        <v>9726</v>
      </c>
      <c r="L35" s="43">
        <v>15810</v>
      </c>
      <c r="M35" s="44">
        <v>15047</v>
      </c>
    </row>
    <row r="36" spans="1:13" x14ac:dyDescent="0.15">
      <c r="A36" s="5"/>
      <c r="B36" s="45" t="s">
        <v>0</v>
      </c>
      <c r="C36" s="3">
        <v>45936</v>
      </c>
      <c r="F36" s="46" t="s">
        <v>2</v>
      </c>
      <c r="G36" s="47">
        <v>3.54</v>
      </c>
      <c r="H36" s="48">
        <v>3.18</v>
      </c>
      <c r="I36" s="48">
        <v>3.64</v>
      </c>
      <c r="J36" s="48">
        <v>3.66</v>
      </c>
      <c r="K36" s="48">
        <v>3.69</v>
      </c>
      <c r="L36" s="48">
        <v>3.26</v>
      </c>
      <c r="M36" s="49">
        <v>3.31</v>
      </c>
    </row>
    <row r="37" spans="1:13" x14ac:dyDescent="0.15">
      <c r="A37" s="5"/>
      <c r="B37" s="45" t="s">
        <v>1</v>
      </c>
      <c r="C37" s="50">
        <v>11360</v>
      </c>
      <c r="D37" s="4" t="s">
        <v>15</v>
      </c>
      <c r="E37" s="50">
        <v>11460</v>
      </c>
      <c r="F37" s="46" t="s">
        <v>3</v>
      </c>
      <c r="G37" s="47">
        <v>99.2</v>
      </c>
      <c r="H37" s="48">
        <v>100.1</v>
      </c>
      <c r="I37" s="48">
        <v>98.6</v>
      </c>
      <c r="J37" s="48">
        <v>98.9</v>
      </c>
      <c r="K37" s="48">
        <v>98.5</v>
      </c>
      <c r="L37" s="48">
        <v>98.9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3842</v>
      </c>
      <c r="H38" s="71">
        <v>2363</v>
      </c>
      <c r="I38" s="71">
        <v>4518</v>
      </c>
      <c r="J38" s="71">
        <v>3999</v>
      </c>
      <c r="K38" s="71">
        <v>5172</v>
      </c>
      <c r="L38" s="71">
        <v>6540</v>
      </c>
      <c r="M38" s="87">
        <v>6895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1.4268327605956472</v>
      </c>
      <c r="H39" s="84">
        <f t="shared" ref="H39:M39" si="5">H35/H$4</f>
        <v>1.5292469744509189</v>
      </c>
      <c r="I39" s="84">
        <f t="shared" si="5"/>
        <v>1.3810980272212876</v>
      </c>
      <c r="J39" s="84">
        <f t="shared" si="5"/>
        <v>1.370550654091877</v>
      </c>
      <c r="K39" s="84">
        <f t="shared" si="5"/>
        <v>1.3529002642926693</v>
      </c>
      <c r="L39" s="84">
        <f t="shared" si="5"/>
        <v>1.4213791243369593</v>
      </c>
      <c r="M39" s="85">
        <f t="shared" si="5"/>
        <v>1.4151227311200978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11360</v>
      </c>
      <c r="H40" s="53">
        <v>11380</v>
      </c>
      <c r="I40" s="53">
        <v>11390</v>
      </c>
      <c r="J40" s="53">
        <v>11410</v>
      </c>
      <c r="K40" s="53">
        <v>11440</v>
      </c>
      <c r="L40" s="53">
        <v>11460</v>
      </c>
      <c r="M40" s="54">
        <v>11460</v>
      </c>
    </row>
    <row r="41" spans="1:13" x14ac:dyDescent="0.15">
      <c r="A41" s="5"/>
      <c r="B41" s="16" t="s">
        <v>122</v>
      </c>
      <c r="C41" s="17"/>
      <c r="D41" s="18"/>
      <c r="E41" s="19"/>
      <c r="F41" s="20" t="s">
        <v>10</v>
      </c>
      <c r="G41" s="21">
        <v>8188</v>
      </c>
      <c r="H41" s="22">
        <v>10622</v>
      </c>
      <c r="I41" s="22">
        <v>7490</v>
      </c>
      <c r="J41" s="22">
        <v>8238</v>
      </c>
      <c r="K41" s="22">
        <v>8820</v>
      </c>
      <c r="L41" s="22">
        <v>13335</v>
      </c>
      <c r="M41" s="23">
        <v>12823</v>
      </c>
    </row>
    <row r="42" spans="1:13" x14ac:dyDescent="0.15">
      <c r="A42" s="5"/>
      <c r="B42" s="24" t="s">
        <v>0</v>
      </c>
      <c r="C42" s="25">
        <v>45936</v>
      </c>
      <c r="D42" s="26"/>
      <c r="E42" s="27"/>
      <c r="F42" s="28" t="s">
        <v>2</v>
      </c>
      <c r="G42" s="29">
        <v>4.58</v>
      </c>
      <c r="H42" s="30">
        <v>4.38</v>
      </c>
      <c r="I42" s="30">
        <v>4.59</v>
      </c>
      <c r="J42" s="30">
        <v>4.5999999999999996</v>
      </c>
      <c r="K42" s="30">
        <v>4.5999999999999996</v>
      </c>
      <c r="L42" s="30">
        <v>4.29</v>
      </c>
      <c r="M42" s="31">
        <v>4.29</v>
      </c>
    </row>
    <row r="43" spans="1:13" x14ac:dyDescent="0.15">
      <c r="A43" s="5"/>
      <c r="B43" s="24" t="s">
        <v>1</v>
      </c>
      <c r="C43" s="32">
        <v>5470</v>
      </c>
      <c r="D43" s="26" t="s">
        <v>15</v>
      </c>
      <c r="E43" s="32">
        <v>5530</v>
      </c>
      <c r="F43" s="28" t="s">
        <v>3</v>
      </c>
      <c r="G43" s="29">
        <v>98</v>
      </c>
      <c r="H43" s="30">
        <v>98.7</v>
      </c>
      <c r="I43" s="30">
        <v>99.2</v>
      </c>
      <c r="J43" s="30">
        <v>97.7</v>
      </c>
      <c r="K43" s="30">
        <v>99.2</v>
      </c>
      <c r="L43" s="30">
        <v>98</v>
      </c>
      <c r="M43" s="31">
        <v>98.3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5492</v>
      </c>
      <c r="H44" s="70">
        <v>5594</v>
      </c>
      <c r="I44" s="70">
        <v>3105</v>
      </c>
      <c r="J44" s="70">
        <v>5984</v>
      </c>
      <c r="K44" s="70">
        <v>3823</v>
      </c>
      <c r="L44" s="70">
        <v>8805</v>
      </c>
      <c r="M44" s="86">
        <v>7926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1.1723940435280642</v>
      </c>
      <c r="H45" s="81">
        <f t="shared" ref="H45:M45" si="6">H41/H$4</f>
        <v>1.1902734199910354</v>
      </c>
      <c r="I45" s="81">
        <f t="shared" si="6"/>
        <v>1.1454350818167915</v>
      </c>
      <c r="J45" s="81">
        <f t="shared" si="6"/>
        <v>1.2531183449954366</v>
      </c>
      <c r="K45" s="81">
        <f t="shared" si="6"/>
        <v>1.2268743914313534</v>
      </c>
      <c r="L45" s="81">
        <f t="shared" si="6"/>
        <v>1.198867212083071</v>
      </c>
      <c r="M45" s="82">
        <f t="shared" si="6"/>
        <v>1.205962569359541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5470</v>
      </c>
      <c r="H46" s="35">
        <v>5480</v>
      </c>
      <c r="I46" s="35">
        <v>5460</v>
      </c>
      <c r="J46" s="35">
        <v>5470</v>
      </c>
      <c r="K46" s="35">
        <v>5500</v>
      </c>
      <c r="L46" s="35">
        <v>5530</v>
      </c>
      <c r="M46" s="36">
        <v>5530</v>
      </c>
    </row>
    <row r="47" spans="1:13" x14ac:dyDescent="0.15">
      <c r="A47" s="5"/>
      <c r="B47" s="37" t="s">
        <v>123</v>
      </c>
      <c r="C47" s="38"/>
      <c r="D47" s="39"/>
      <c r="E47" s="40"/>
      <c r="F47" s="41" t="s">
        <v>10</v>
      </c>
      <c r="G47" s="42">
        <v>1870</v>
      </c>
      <c r="H47" s="43">
        <v>2486</v>
      </c>
      <c r="I47" s="43">
        <v>1641</v>
      </c>
      <c r="J47" s="43">
        <v>1528</v>
      </c>
      <c r="K47" s="43">
        <v>1632</v>
      </c>
      <c r="L47" s="43">
        <v>3503</v>
      </c>
      <c r="M47" s="44">
        <v>3259</v>
      </c>
    </row>
    <row r="48" spans="1:13" x14ac:dyDescent="0.15">
      <c r="A48" s="5"/>
      <c r="B48" s="45" t="s">
        <v>0</v>
      </c>
      <c r="C48" s="3">
        <v>45936</v>
      </c>
      <c r="F48" s="46" t="s">
        <v>2</v>
      </c>
      <c r="G48" s="47">
        <v>4.08</v>
      </c>
      <c r="H48" s="48">
        <v>4.1399999999999997</v>
      </c>
      <c r="I48" s="48">
        <v>4.32</v>
      </c>
      <c r="J48" s="48">
        <v>4.68</v>
      </c>
      <c r="K48" s="48">
        <v>4.2300000000000004</v>
      </c>
      <c r="L48" s="48">
        <v>3.87</v>
      </c>
      <c r="M48" s="49">
        <v>3.66</v>
      </c>
    </row>
    <row r="49" spans="1:13" x14ac:dyDescent="0.15">
      <c r="A49" s="5"/>
      <c r="B49" s="45" t="s">
        <v>1</v>
      </c>
      <c r="C49" s="50">
        <v>1310</v>
      </c>
      <c r="D49" s="4" t="s">
        <v>15</v>
      </c>
      <c r="E49" s="50">
        <v>1330</v>
      </c>
      <c r="F49" s="46" t="s">
        <v>3</v>
      </c>
      <c r="G49" s="47">
        <v>98.5</v>
      </c>
      <c r="H49" s="48">
        <v>97.5</v>
      </c>
      <c r="I49" s="48">
        <v>97.1</v>
      </c>
      <c r="J49" s="48">
        <v>95.5</v>
      </c>
      <c r="K49" s="48">
        <v>97.5</v>
      </c>
      <c r="L49" s="48">
        <v>97.9</v>
      </c>
      <c r="M49" s="49">
        <v>100.9</v>
      </c>
    </row>
    <row r="50" spans="1:13" x14ac:dyDescent="0.15">
      <c r="A50" s="5"/>
      <c r="B50" s="45"/>
      <c r="C50" s="50"/>
      <c r="E50" s="50"/>
      <c r="F50" s="55" t="s">
        <v>20</v>
      </c>
      <c r="G50" s="60">
        <v>929</v>
      </c>
      <c r="H50" s="71">
        <v>1800</v>
      </c>
      <c r="I50" s="71">
        <v>1359</v>
      </c>
      <c r="J50" s="71">
        <v>1737</v>
      </c>
      <c r="K50" s="71">
        <v>1236</v>
      </c>
      <c r="L50" s="71">
        <v>2221</v>
      </c>
      <c r="M50" s="62">
        <v>82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0.26775486827033218</v>
      </c>
      <c r="H51" s="84">
        <f t="shared" ref="H51:M51" si="7">H47/H$4</f>
        <v>0.27857463021066786</v>
      </c>
      <c r="I51" s="84">
        <f t="shared" si="7"/>
        <v>0.25095580363970027</v>
      </c>
      <c r="J51" s="84">
        <f t="shared" si="7"/>
        <v>0.2324307879525403</v>
      </c>
      <c r="K51" s="84">
        <f t="shared" si="7"/>
        <v>0.22701349283627764</v>
      </c>
      <c r="L51" s="84">
        <f t="shared" si="7"/>
        <v>0.31493302166681653</v>
      </c>
      <c r="M51" s="85">
        <f t="shared" si="7"/>
        <v>0.30649863632088781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1310</v>
      </c>
      <c r="H52" s="53">
        <v>1340</v>
      </c>
      <c r="I52" s="53">
        <v>1340</v>
      </c>
      <c r="J52" s="53">
        <v>1320</v>
      </c>
      <c r="K52" s="53">
        <v>1340</v>
      </c>
      <c r="L52" s="53">
        <v>1280</v>
      </c>
      <c r="M52" s="54">
        <v>1330</v>
      </c>
    </row>
    <row r="53" spans="1:13" x14ac:dyDescent="0.15">
      <c r="A53" s="5"/>
      <c r="B53" s="16" t="s">
        <v>119</v>
      </c>
      <c r="C53" s="17"/>
      <c r="D53" s="18"/>
      <c r="E53" s="19"/>
      <c r="F53" s="20" t="s">
        <v>10</v>
      </c>
      <c r="G53" s="21">
        <v>5685</v>
      </c>
      <c r="H53" s="22">
        <v>7447</v>
      </c>
      <c r="I53" s="22">
        <v>5447</v>
      </c>
      <c r="J53" s="22">
        <v>5188</v>
      </c>
      <c r="K53" s="22">
        <v>5899</v>
      </c>
      <c r="L53" s="22">
        <v>8831</v>
      </c>
      <c r="M53" s="23">
        <v>8415</v>
      </c>
    </row>
    <row r="54" spans="1:13" x14ac:dyDescent="0.15">
      <c r="A54" s="5"/>
      <c r="B54" s="24" t="s">
        <v>0</v>
      </c>
      <c r="C54" s="25">
        <v>45922</v>
      </c>
      <c r="D54" s="26"/>
      <c r="E54" s="27"/>
      <c r="F54" s="28" t="s">
        <v>2</v>
      </c>
      <c r="G54" s="29">
        <v>2.52</v>
      </c>
      <c r="H54" s="30">
        <v>2.34</v>
      </c>
      <c r="I54" s="30">
        <v>2.57</v>
      </c>
      <c r="J54" s="30">
        <v>2.4700000000000002</v>
      </c>
      <c r="K54" s="30">
        <v>2.58</v>
      </c>
      <c r="L54" s="30">
        <v>2.2999999999999998</v>
      </c>
      <c r="M54" s="31">
        <v>2.2799999999999998</v>
      </c>
    </row>
    <row r="55" spans="1:13" x14ac:dyDescent="0.15">
      <c r="A55" s="5"/>
      <c r="B55" s="24" t="s">
        <v>1</v>
      </c>
      <c r="C55" s="32">
        <v>830</v>
      </c>
      <c r="D55" s="26" t="s">
        <v>15</v>
      </c>
      <c r="E55" s="32">
        <v>840</v>
      </c>
      <c r="F55" s="28" t="s">
        <v>3</v>
      </c>
      <c r="G55" s="29">
        <v>98.1</v>
      </c>
      <c r="H55" s="30">
        <v>98.8</v>
      </c>
      <c r="I55" s="30">
        <v>98.5</v>
      </c>
      <c r="J55" s="30">
        <v>98.9</v>
      </c>
      <c r="K55" s="30">
        <v>97.6</v>
      </c>
      <c r="L55" s="30">
        <v>97.8</v>
      </c>
      <c r="M55" s="31">
        <v>97.8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2948</v>
      </c>
      <c r="H56" s="70">
        <v>2774</v>
      </c>
      <c r="I56" s="70">
        <v>2425</v>
      </c>
      <c r="J56" s="70">
        <v>1885</v>
      </c>
      <c r="K56" s="70">
        <v>3627</v>
      </c>
      <c r="L56" s="70">
        <v>5073</v>
      </c>
      <c r="M56" s="86">
        <v>4774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0.81400343642611683</v>
      </c>
      <c r="H57" s="81">
        <f t="shared" ref="H57:M57" si="8">H53/H$4</f>
        <v>0.83449125952487668</v>
      </c>
      <c r="I57" s="81">
        <f t="shared" si="8"/>
        <v>0.83300198807157055</v>
      </c>
      <c r="J57" s="81">
        <f t="shared" si="8"/>
        <v>0.78916945543048367</v>
      </c>
      <c r="K57" s="81">
        <f t="shared" si="8"/>
        <v>0.82055918764779523</v>
      </c>
      <c r="L57" s="81">
        <f t="shared" si="8"/>
        <v>0.79394048368245973</v>
      </c>
      <c r="M57" s="82">
        <f t="shared" si="8"/>
        <v>0.79140411925138721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830</v>
      </c>
      <c r="H58" s="35">
        <v>810</v>
      </c>
      <c r="I58" s="35">
        <v>810</v>
      </c>
      <c r="J58" s="35">
        <v>830</v>
      </c>
      <c r="K58" s="35">
        <v>840</v>
      </c>
      <c r="L58" s="35">
        <v>840</v>
      </c>
      <c r="M58" s="36">
        <v>840</v>
      </c>
    </row>
    <row r="59" spans="1:13" x14ac:dyDescent="0.15">
      <c r="A59" s="5"/>
      <c r="B59" s="37" t="s">
        <v>115</v>
      </c>
      <c r="C59" s="38"/>
      <c r="D59" s="39"/>
      <c r="E59" s="40"/>
      <c r="F59" s="41" t="s">
        <v>10</v>
      </c>
      <c r="G59" s="42">
        <v>6992</v>
      </c>
      <c r="H59" s="43">
        <v>10804</v>
      </c>
      <c r="I59" s="43">
        <v>6404</v>
      </c>
      <c r="J59" s="43">
        <v>6607</v>
      </c>
      <c r="K59" s="43">
        <v>6703</v>
      </c>
      <c r="L59" s="43">
        <v>12044</v>
      </c>
      <c r="M59" s="44">
        <v>12256</v>
      </c>
    </row>
    <row r="60" spans="1:13" x14ac:dyDescent="0.15">
      <c r="A60" s="5"/>
      <c r="B60" s="45" t="s">
        <v>0</v>
      </c>
      <c r="C60" s="3">
        <v>45908</v>
      </c>
      <c r="F60" s="46" t="s">
        <v>2</v>
      </c>
      <c r="G60" s="47">
        <v>3.38</v>
      </c>
      <c r="H60" s="48">
        <v>2.99</v>
      </c>
      <c r="I60" s="48">
        <v>3.44</v>
      </c>
      <c r="J60" s="48">
        <v>3.39</v>
      </c>
      <c r="K60" s="48">
        <v>3.47</v>
      </c>
      <c r="L60" s="48">
        <v>3.11</v>
      </c>
      <c r="M60" s="49">
        <v>3.21</v>
      </c>
    </row>
    <row r="61" spans="1:13" x14ac:dyDescent="0.15">
      <c r="A61" s="5"/>
      <c r="B61" s="45" t="s">
        <v>1</v>
      </c>
      <c r="C61" s="50">
        <v>13120</v>
      </c>
      <c r="D61" s="4" t="s">
        <v>15</v>
      </c>
      <c r="E61" s="50">
        <v>13240</v>
      </c>
      <c r="F61" s="46" t="s">
        <v>3</v>
      </c>
      <c r="G61" s="47">
        <v>99.2</v>
      </c>
      <c r="H61" s="48">
        <v>100.5</v>
      </c>
      <c r="I61" s="48">
        <v>99</v>
      </c>
      <c r="J61" s="48">
        <v>99.3</v>
      </c>
      <c r="K61" s="48">
        <v>98.9</v>
      </c>
      <c r="L61" s="48">
        <v>99.3</v>
      </c>
      <c r="M61" s="49">
        <v>98.9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2645</v>
      </c>
      <c r="H62" s="61">
        <v>820</v>
      </c>
      <c r="I62" s="71">
        <v>2601</v>
      </c>
      <c r="J62" s="71">
        <v>2322</v>
      </c>
      <c r="K62" s="71">
        <v>2839</v>
      </c>
      <c r="L62" s="71">
        <v>4008</v>
      </c>
      <c r="M62" s="87">
        <v>5081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1.0011454753722795</v>
      </c>
      <c r="H63" s="84">
        <f t="shared" ref="H63:M63" si="9">H59/H$4</f>
        <v>1.2106678619453159</v>
      </c>
      <c r="I63" s="84">
        <f t="shared" si="9"/>
        <v>0.97935464138247441</v>
      </c>
      <c r="J63" s="84">
        <f t="shared" si="9"/>
        <v>1.0050197748707028</v>
      </c>
      <c r="K63" s="84">
        <f t="shared" si="9"/>
        <v>0.93239671720684381</v>
      </c>
      <c r="L63" s="84">
        <f t="shared" si="9"/>
        <v>1.0828014024993258</v>
      </c>
      <c r="M63" s="85">
        <f t="shared" si="9"/>
        <v>1.1526380137308379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13120</v>
      </c>
      <c r="H64" s="53">
        <v>13140</v>
      </c>
      <c r="I64" s="53">
        <v>13110</v>
      </c>
      <c r="J64" s="53">
        <v>13110</v>
      </c>
      <c r="K64" s="53">
        <v>13190</v>
      </c>
      <c r="L64" s="53">
        <v>13220</v>
      </c>
      <c r="M64" s="54">
        <v>13240</v>
      </c>
    </row>
    <row r="65" spans="1:13" x14ac:dyDescent="0.15">
      <c r="A65" s="5"/>
      <c r="B65" s="16" t="s">
        <v>116</v>
      </c>
      <c r="C65" s="17"/>
      <c r="D65" s="18"/>
      <c r="E65" s="19"/>
      <c r="F65" s="20" t="s">
        <v>10</v>
      </c>
      <c r="G65" s="21">
        <v>9526</v>
      </c>
      <c r="H65" s="22">
        <v>11926</v>
      </c>
      <c r="I65" s="22">
        <v>9077</v>
      </c>
      <c r="J65" s="22">
        <v>8825</v>
      </c>
      <c r="K65" s="22">
        <v>9836</v>
      </c>
      <c r="L65" s="22">
        <v>13193</v>
      </c>
      <c r="M65" s="23">
        <v>12515</v>
      </c>
    </row>
    <row r="66" spans="1:13" x14ac:dyDescent="0.15">
      <c r="A66" s="5"/>
      <c r="B66" s="24" t="s">
        <v>0</v>
      </c>
      <c r="C66" s="25">
        <v>45908</v>
      </c>
      <c r="D66" s="26"/>
      <c r="E66" s="27"/>
      <c r="F66" s="28" t="s">
        <v>2</v>
      </c>
      <c r="G66" s="29">
        <v>2.29</v>
      </c>
      <c r="H66" s="30">
        <v>2.08</v>
      </c>
      <c r="I66" s="30">
        <v>2.41</v>
      </c>
      <c r="J66" s="30">
        <v>2.39</v>
      </c>
      <c r="K66" s="30">
        <v>2.36</v>
      </c>
      <c r="L66" s="30">
        <v>2.12</v>
      </c>
      <c r="M66" s="31">
        <v>2.12</v>
      </c>
    </row>
    <row r="67" spans="1:13" x14ac:dyDescent="0.15">
      <c r="A67" s="5"/>
      <c r="B67" s="24" t="s">
        <v>1</v>
      </c>
      <c r="C67" s="32">
        <v>2790</v>
      </c>
      <c r="D67" s="26" t="s">
        <v>15</v>
      </c>
      <c r="E67" s="32">
        <v>2840</v>
      </c>
      <c r="F67" s="28" t="s">
        <v>3</v>
      </c>
      <c r="G67" s="29">
        <v>99</v>
      </c>
      <c r="H67" s="30">
        <v>99.8</v>
      </c>
      <c r="I67" s="30">
        <v>98.4</v>
      </c>
      <c r="J67" s="30">
        <v>98.1</v>
      </c>
      <c r="K67" s="30">
        <v>98.8</v>
      </c>
      <c r="L67" s="30">
        <v>98.5</v>
      </c>
      <c r="M67" s="31">
        <v>98.7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3181</v>
      </c>
      <c r="H68" s="70">
        <v>2103</v>
      </c>
      <c r="I68" s="70">
        <v>4120</v>
      </c>
      <c r="J68" s="70">
        <v>4478</v>
      </c>
      <c r="K68" s="70">
        <v>3817</v>
      </c>
      <c r="L68" s="70">
        <v>5779</v>
      </c>
      <c r="M68" s="86">
        <v>4969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1.3639747995418099</v>
      </c>
      <c r="H69" s="81">
        <f t="shared" ref="H69:M69" si="10">H65/H$4</f>
        <v>1.3363962348722547</v>
      </c>
      <c r="I69" s="81">
        <f t="shared" si="10"/>
        <v>1.3881327420094816</v>
      </c>
      <c r="J69" s="81">
        <f t="shared" si="10"/>
        <v>1.3424094919379372</v>
      </c>
      <c r="K69" s="81">
        <f t="shared" si="10"/>
        <v>1.3682014188343303</v>
      </c>
      <c r="L69" s="81">
        <f t="shared" si="10"/>
        <v>1.1861008720668884</v>
      </c>
      <c r="M69" s="82">
        <f t="shared" si="10"/>
        <v>1.1769961440797516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2790</v>
      </c>
      <c r="H70" s="35">
        <v>2810</v>
      </c>
      <c r="I70" s="35">
        <v>2770</v>
      </c>
      <c r="J70" s="35">
        <v>2810</v>
      </c>
      <c r="K70" s="35">
        <v>2810</v>
      </c>
      <c r="L70" s="35">
        <v>2830</v>
      </c>
      <c r="M70" s="36">
        <v>2840</v>
      </c>
    </row>
    <row r="71" spans="1:13" x14ac:dyDescent="0.15">
      <c r="A71" s="5"/>
      <c r="B71" s="37" t="s">
        <v>117</v>
      </c>
      <c r="C71" s="38"/>
      <c r="D71" s="39"/>
      <c r="E71" s="40"/>
      <c r="F71" s="41" t="s">
        <v>10</v>
      </c>
      <c r="G71" s="42">
        <v>4768</v>
      </c>
      <c r="H71" s="43">
        <v>5691</v>
      </c>
      <c r="I71" s="43">
        <v>4456</v>
      </c>
      <c r="J71" s="43">
        <v>4324</v>
      </c>
      <c r="K71" s="43">
        <v>4920</v>
      </c>
      <c r="L71" s="43">
        <v>7436</v>
      </c>
      <c r="M71" s="44">
        <v>6914</v>
      </c>
    </row>
    <row r="72" spans="1:13" x14ac:dyDescent="0.15">
      <c r="A72" s="5"/>
      <c r="B72" s="45" t="s">
        <v>0</v>
      </c>
      <c r="C72" s="3">
        <v>45908</v>
      </c>
      <c r="F72" s="46" t="s">
        <v>2</v>
      </c>
      <c r="G72" s="47">
        <v>2.71</v>
      </c>
      <c r="H72" s="48">
        <v>2.63</v>
      </c>
      <c r="I72" s="48">
        <v>2.73</v>
      </c>
      <c r="J72" s="48">
        <v>2.82</v>
      </c>
      <c r="K72" s="48">
        <v>2.85</v>
      </c>
      <c r="L72" s="48">
        <v>2.54</v>
      </c>
      <c r="M72" s="49">
        <v>2.4700000000000002</v>
      </c>
    </row>
    <row r="73" spans="1:13" x14ac:dyDescent="0.15">
      <c r="A73" s="5"/>
      <c r="B73" s="45" t="s">
        <v>1</v>
      </c>
      <c r="C73" s="50">
        <v>1090</v>
      </c>
      <c r="D73" s="4" t="s">
        <v>15</v>
      </c>
      <c r="E73" s="50">
        <v>1090</v>
      </c>
      <c r="F73" s="46" t="s">
        <v>3</v>
      </c>
      <c r="G73" s="47">
        <v>99.1</v>
      </c>
      <c r="H73" s="48">
        <v>98.9</v>
      </c>
      <c r="I73" s="48">
        <v>99.2</v>
      </c>
      <c r="J73" s="48">
        <v>97.9</v>
      </c>
      <c r="K73" s="48">
        <v>98.1</v>
      </c>
      <c r="L73" s="48">
        <v>97.9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1462</v>
      </c>
      <c r="H74" s="71">
        <v>2048</v>
      </c>
      <c r="I74" s="71">
        <v>1359</v>
      </c>
      <c r="J74" s="71">
        <v>2436</v>
      </c>
      <c r="K74" s="71">
        <v>2557</v>
      </c>
      <c r="L74" s="71">
        <v>3993</v>
      </c>
      <c r="M74" s="87">
        <v>3129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0.68270332187857963</v>
      </c>
      <c r="H75" s="84">
        <f t="shared" ref="H75:M75" si="11">H71/H$4</f>
        <v>0.6377185118780816</v>
      </c>
      <c r="I75" s="84">
        <f t="shared" si="11"/>
        <v>0.68144976296069737</v>
      </c>
      <c r="J75" s="84">
        <f t="shared" si="11"/>
        <v>0.65774262245208392</v>
      </c>
      <c r="K75" s="84">
        <f t="shared" si="11"/>
        <v>0.68437891222701353</v>
      </c>
      <c r="L75" s="84">
        <f t="shared" si="11"/>
        <v>0.66852467859390452</v>
      </c>
      <c r="M75" s="85">
        <f t="shared" si="11"/>
        <v>0.65023981943007614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1090</v>
      </c>
      <c r="H76" s="53">
        <v>1090</v>
      </c>
      <c r="I76" s="53">
        <v>1080</v>
      </c>
      <c r="J76" s="53">
        <v>1090</v>
      </c>
      <c r="K76" s="53">
        <v>1110</v>
      </c>
      <c r="L76" s="53">
        <v>1100</v>
      </c>
      <c r="M76" s="54">
        <v>1090</v>
      </c>
    </row>
    <row r="77" spans="1:13" x14ac:dyDescent="0.15">
      <c r="A77" s="5"/>
      <c r="B77" s="16" t="s">
        <v>113</v>
      </c>
      <c r="C77" s="17"/>
      <c r="D77" s="18"/>
      <c r="E77" s="19"/>
      <c r="F77" s="20" t="s">
        <v>10</v>
      </c>
      <c r="G77" s="21">
        <v>9234</v>
      </c>
      <c r="H77" s="22">
        <v>11169</v>
      </c>
      <c r="I77" s="22">
        <v>8627</v>
      </c>
      <c r="J77" s="22">
        <v>8766</v>
      </c>
      <c r="K77" s="22">
        <v>9610</v>
      </c>
      <c r="L77" s="22">
        <v>14106</v>
      </c>
      <c r="M77" s="23">
        <v>12810</v>
      </c>
    </row>
    <row r="78" spans="1:13" x14ac:dyDescent="0.15">
      <c r="A78" s="5"/>
      <c r="B78" s="24" t="s">
        <v>0</v>
      </c>
      <c r="C78" s="25">
        <v>45901</v>
      </c>
      <c r="D78" s="26"/>
      <c r="E78" s="27"/>
      <c r="F78" s="28" t="s">
        <v>2</v>
      </c>
      <c r="G78" s="29">
        <v>1.94</v>
      </c>
      <c r="H78" s="30">
        <v>1.81</v>
      </c>
      <c r="I78" s="30">
        <v>1.99</v>
      </c>
      <c r="J78" s="30">
        <v>1.98</v>
      </c>
      <c r="K78" s="30">
        <v>1.99</v>
      </c>
      <c r="L78" s="30">
        <v>1.76</v>
      </c>
      <c r="M78" s="31">
        <v>1.83</v>
      </c>
    </row>
    <row r="79" spans="1:13" x14ac:dyDescent="0.15">
      <c r="A79" s="5"/>
      <c r="B79" s="24" t="s">
        <v>1</v>
      </c>
      <c r="C79" s="32">
        <v>19160</v>
      </c>
      <c r="D79" s="26" t="s">
        <v>15</v>
      </c>
      <c r="E79" s="32">
        <v>19620</v>
      </c>
      <c r="F79" s="28" t="s">
        <v>3</v>
      </c>
      <c r="G79" s="29">
        <v>99.5</v>
      </c>
      <c r="H79" s="30">
        <v>99.9</v>
      </c>
      <c r="I79" s="30">
        <v>99.4</v>
      </c>
      <c r="J79" s="30">
        <v>99.5</v>
      </c>
      <c r="K79" s="30">
        <v>99.3</v>
      </c>
      <c r="L79" s="30">
        <v>99.6</v>
      </c>
      <c r="M79" s="31">
        <v>99.2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2050</v>
      </c>
      <c r="H80" s="70">
        <v>1433</v>
      </c>
      <c r="I80" s="70">
        <v>2050</v>
      </c>
      <c r="J80" s="70">
        <v>2003</v>
      </c>
      <c r="K80" s="70">
        <v>2568</v>
      </c>
      <c r="L80" s="70">
        <v>2656</v>
      </c>
      <c r="M80" s="86">
        <v>3513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1.3221649484536082</v>
      </c>
      <c r="H81" s="81">
        <f t="shared" ref="H81:M81" si="12">H77/H$4</f>
        <v>1.2515688032272523</v>
      </c>
      <c r="I81" s="81">
        <f t="shared" si="12"/>
        <v>1.3193148799510628</v>
      </c>
      <c r="J81" s="81">
        <f t="shared" si="12"/>
        <v>1.3334347429266808</v>
      </c>
      <c r="K81" s="81">
        <f t="shared" si="12"/>
        <v>1.3367645013214633</v>
      </c>
      <c r="L81" s="81">
        <f t="shared" si="12"/>
        <v>1.2681830441427673</v>
      </c>
      <c r="M81" s="82">
        <f t="shared" si="12"/>
        <v>1.2047399605003291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19160</v>
      </c>
      <c r="H82" s="35">
        <v>19410</v>
      </c>
      <c r="I82" s="35">
        <v>19490</v>
      </c>
      <c r="J82" s="35">
        <v>19500</v>
      </c>
      <c r="K82" s="35">
        <v>19590</v>
      </c>
      <c r="L82" s="35">
        <v>19630</v>
      </c>
      <c r="M82" s="36">
        <v>19620</v>
      </c>
    </row>
    <row r="83" spans="1:13" x14ac:dyDescent="0.15">
      <c r="A83" s="5"/>
      <c r="B83" s="37" t="s">
        <v>107</v>
      </c>
      <c r="C83" s="38"/>
      <c r="D83" s="39"/>
      <c r="E83" s="40"/>
      <c r="F83" s="41" t="s">
        <v>10</v>
      </c>
      <c r="G83" s="42">
        <v>3309</v>
      </c>
      <c r="H83" s="43">
        <v>5228</v>
      </c>
      <c r="I83" s="43">
        <v>3021</v>
      </c>
      <c r="J83" s="43">
        <v>2978</v>
      </c>
      <c r="K83" s="43">
        <v>3328</v>
      </c>
      <c r="L83" s="43">
        <v>6210</v>
      </c>
      <c r="M83" s="44">
        <v>6003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4.41</v>
      </c>
      <c r="H84" s="48">
        <v>4.05</v>
      </c>
      <c r="I84" s="48">
        <v>4.42</v>
      </c>
      <c r="J84" s="48">
        <v>4.45</v>
      </c>
      <c r="K84" s="48">
        <v>4.41</v>
      </c>
      <c r="L84" s="48">
        <v>4.03</v>
      </c>
      <c r="M84" s="49">
        <v>4.17</v>
      </c>
    </row>
    <row r="85" spans="1:13" x14ac:dyDescent="0.15">
      <c r="A85" s="5"/>
      <c r="B85" s="45" t="s">
        <v>1</v>
      </c>
      <c r="C85" s="50">
        <v>3720</v>
      </c>
      <c r="D85" s="4" t="s">
        <v>15</v>
      </c>
      <c r="E85" s="50">
        <v>3770</v>
      </c>
      <c r="F85" s="46" t="s">
        <v>3</v>
      </c>
      <c r="G85" s="47">
        <v>98.6</v>
      </c>
      <c r="H85" s="48">
        <v>99.6</v>
      </c>
      <c r="I85" s="48">
        <v>100.4</v>
      </c>
      <c r="J85" s="48">
        <v>98.2</v>
      </c>
      <c r="K85" s="48">
        <v>99</v>
      </c>
      <c r="L85" s="48">
        <v>98.8</v>
      </c>
      <c r="M85" s="49">
        <v>97.3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1764</v>
      </c>
      <c r="H86" s="71">
        <v>1710</v>
      </c>
      <c r="I86" s="61">
        <v>619</v>
      </c>
      <c r="J86" s="71">
        <v>1854</v>
      </c>
      <c r="K86" s="71">
        <v>1585</v>
      </c>
      <c r="L86" s="71">
        <v>3082</v>
      </c>
      <c r="M86" s="87">
        <v>4844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0.47379725085910651</v>
      </c>
      <c r="H87" s="84">
        <f t="shared" ref="H87:M87" si="13">H83/H$4</f>
        <v>0.58583594800537875</v>
      </c>
      <c r="I87" s="84">
        <f t="shared" si="13"/>
        <v>0.46199724728551766</v>
      </c>
      <c r="J87" s="84">
        <f t="shared" si="13"/>
        <v>0.45299665348341955</v>
      </c>
      <c r="K87" s="84">
        <f t="shared" si="13"/>
        <v>0.46292947558770342</v>
      </c>
      <c r="L87" s="84">
        <f t="shared" si="13"/>
        <v>0.55830261620066524</v>
      </c>
      <c r="M87" s="85">
        <f t="shared" si="13"/>
        <v>0.56456315244992006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3720</v>
      </c>
      <c r="H88" s="53">
        <v>3700</v>
      </c>
      <c r="I88" s="53">
        <v>3660</v>
      </c>
      <c r="J88" s="53">
        <v>3680</v>
      </c>
      <c r="K88" s="53">
        <v>3690</v>
      </c>
      <c r="L88" s="53">
        <v>3740</v>
      </c>
      <c r="M88" s="54">
        <v>3770</v>
      </c>
    </row>
    <row r="89" spans="1:13" x14ac:dyDescent="0.15">
      <c r="A89" s="5"/>
      <c r="B89" s="16" t="s">
        <v>108</v>
      </c>
      <c r="C89" s="17"/>
      <c r="D89" s="18"/>
      <c r="E89" s="19"/>
      <c r="F89" s="20" t="s">
        <v>10</v>
      </c>
      <c r="G89" s="21">
        <v>3301</v>
      </c>
      <c r="H89" s="22">
        <v>4848</v>
      </c>
      <c r="I89" s="22">
        <v>2954</v>
      </c>
      <c r="J89" s="22">
        <v>3091</v>
      </c>
      <c r="K89" s="22">
        <v>3411</v>
      </c>
      <c r="L89" s="22">
        <v>6495</v>
      </c>
      <c r="M89" s="23">
        <v>6554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3.73</v>
      </c>
      <c r="H90" s="30">
        <v>3.44</v>
      </c>
      <c r="I90" s="30">
        <v>3.8</v>
      </c>
      <c r="J90" s="30">
        <v>3.78</v>
      </c>
      <c r="K90" s="30">
        <v>3.8</v>
      </c>
      <c r="L90" s="30">
        <v>3.41</v>
      </c>
      <c r="M90" s="31">
        <v>3.4</v>
      </c>
    </row>
    <row r="91" spans="1:13" x14ac:dyDescent="0.15">
      <c r="A91" s="5"/>
      <c r="B91" s="24" t="s">
        <v>1</v>
      </c>
      <c r="C91" s="32">
        <v>1850</v>
      </c>
      <c r="D91" s="26" t="s">
        <v>15</v>
      </c>
      <c r="E91" s="32">
        <v>1870</v>
      </c>
      <c r="F91" s="28" t="s">
        <v>3</v>
      </c>
      <c r="G91" s="29">
        <v>98.1</v>
      </c>
      <c r="H91" s="30">
        <v>98.7</v>
      </c>
      <c r="I91" s="30">
        <v>98.5</v>
      </c>
      <c r="J91" s="30">
        <v>98.7</v>
      </c>
      <c r="K91" s="30">
        <v>97.8</v>
      </c>
      <c r="L91" s="30">
        <v>97.9</v>
      </c>
      <c r="M91" s="31">
        <v>98.1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1999</v>
      </c>
      <c r="H92" s="70">
        <v>2199</v>
      </c>
      <c r="I92" s="70">
        <v>1552</v>
      </c>
      <c r="J92" s="70">
        <v>1458</v>
      </c>
      <c r="K92" s="70">
        <v>2226</v>
      </c>
      <c r="L92" s="70">
        <v>4023</v>
      </c>
      <c r="M92" s="86">
        <v>3772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0.47265177548682702</v>
      </c>
      <c r="H93" s="81">
        <f t="shared" ref="H93:M93" si="14">H89/H$4</f>
        <v>0.54325414612281486</v>
      </c>
      <c r="I93" s="81">
        <f t="shared" si="14"/>
        <v>0.4517510322679309</v>
      </c>
      <c r="J93" s="81">
        <f t="shared" si="14"/>
        <v>0.47018557955582596</v>
      </c>
      <c r="K93" s="81">
        <f t="shared" si="14"/>
        <v>0.4744748921964112</v>
      </c>
      <c r="L93" s="81">
        <f t="shared" si="14"/>
        <v>0.58392520003596149</v>
      </c>
      <c r="M93" s="82">
        <f t="shared" si="14"/>
        <v>0.61638295871343929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1850</v>
      </c>
      <c r="H94" s="35">
        <v>1840</v>
      </c>
      <c r="I94" s="35">
        <v>1860</v>
      </c>
      <c r="J94" s="35">
        <v>1870</v>
      </c>
      <c r="K94" s="35">
        <v>1820</v>
      </c>
      <c r="L94" s="35">
        <v>1890</v>
      </c>
      <c r="M94" s="36">
        <v>1870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3526</v>
      </c>
      <c r="H95" s="43">
        <v>5468</v>
      </c>
      <c r="I95" s="43">
        <v>3322</v>
      </c>
      <c r="J95" s="43">
        <v>3246</v>
      </c>
      <c r="K95" s="43">
        <v>3573</v>
      </c>
      <c r="L95" s="43">
        <v>7077</v>
      </c>
      <c r="M95" s="44">
        <v>6826</v>
      </c>
    </row>
    <row r="96" spans="1:13" x14ac:dyDescent="0.15">
      <c r="A96" s="5"/>
      <c r="B96" s="45" t="s">
        <v>0</v>
      </c>
      <c r="C96" s="3">
        <v>45873</v>
      </c>
      <c r="F96" s="46" t="s">
        <v>2</v>
      </c>
      <c r="G96" s="47">
        <v>3.41</v>
      </c>
      <c r="H96" s="48">
        <v>3.14</v>
      </c>
      <c r="I96" s="48">
        <v>3.53</v>
      </c>
      <c r="J96" s="48">
        <v>3.53</v>
      </c>
      <c r="K96" s="48">
        <v>3.52</v>
      </c>
      <c r="L96" s="48">
        <v>3.14</v>
      </c>
      <c r="M96" s="49">
        <v>3.23</v>
      </c>
    </row>
    <row r="97" spans="1:13" x14ac:dyDescent="0.15">
      <c r="A97" s="5"/>
      <c r="B97" s="45" t="s">
        <v>1</v>
      </c>
      <c r="C97" s="50">
        <v>1980</v>
      </c>
      <c r="D97" s="4" t="s">
        <v>15</v>
      </c>
      <c r="E97" s="50">
        <v>2010</v>
      </c>
      <c r="F97" s="46" t="s">
        <v>3</v>
      </c>
      <c r="G97" s="47">
        <v>98.5</v>
      </c>
      <c r="H97" s="48">
        <v>99.2</v>
      </c>
      <c r="I97" s="48">
        <v>99.1</v>
      </c>
      <c r="J97" s="48">
        <v>98</v>
      </c>
      <c r="K97" s="48">
        <v>98.9</v>
      </c>
      <c r="L97" s="48">
        <v>98.7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1723</v>
      </c>
      <c r="H98" s="71">
        <v>1978</v>
      </c>
      <c r="I98" s="71">
        <v>1234</v>
      </c>
      <c r="J98" s="71">
        <v>1914</v>
      </c>
      <c r="K98" s="71">
        <v>1564</v>
      </c>
      <c r="L98" s="71">
        <v>3219</v>
      </c>
      <c r="M98" s="87">
        <v>2636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0.50486827033218784</v>
      </c>
      <c r="H99" s="84">
        <f t="shared" ref="H99:M99" si="15">H95/H$4</f>
        <v>0.61272971761541906</v>
      </c>
      <c r="I99" s="84">
        <f t="shared" si="15"/>
        <v>0.50802875057348218</v>
      </c>
      <c r="J99" s="84">
        <f t="shared" si="15"/>
        <v>0.49376331000912688</v>
      </c>
      <c r="K99" s="84">
        <f t="shared" si="15"/>
        <v>0.49700931979412993</v>
      </c>
      <c r="L99" s="84">
        <f t="shared" si="15"/>
        <v>0.63624921334172435</v>
      </c>
      <c r="M99" s="85">
        <f t="shared" si="15"/>
        <v>0.64196369792156494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1980</v>
      </c>
      <c r="H100" s="53">
        <v>2000</v>
      </c>
      <c r="I100" s="53">
        <v>1950</v>
      </c>
      <c r="J100" s="53">
        <v>1990</v>
      </c>
      <c r="K100" s="53">
        <v>1950</v>
      </c>
      <c r="L100" s="53">
        <v>2020</v>
      </c>
      <c r="M100" s="54">
        <v>2010</v>
      </c>
    </row>
    <row r="101" spans="1:13" x14ac:dyDescent="0.15">
      <c r="A101" s="5"/>
      <c r="B101" s="16" t="s">
        <v>110</v>
      </c>
      <c r="C101" s="17"/>
      <c r="D101" s="18"/>
      <c r="E101" s="19"/>
      <c r="F101" s="20" t="s">
        <v>10</v>
      </c>
      <c r="G101" s="21">
        <v>8052</v>
      </c>
      <c r="H101" s="22">
        <v>11294</v>
      </c>
      <c r="I101" s="22">
        <v>7593</v>
      </c>
      <c r="J101" s="22">
        <v>7804</v>
      </c>
      <c r="K101" s="22">
        <v>8563</v>
      </c>
      <c r="L101" s="22">
        <v>14319</v>
      </c>
      <c r="M101" s="23">
        <v>13570</v>
      </c>
    </row>
    <row r="102" spans="1:13" x14ac:dyDescent="0.15">
      <c r="A102" s="5"/>
      <c r="B102" s="24" t="s">
        <v>0</v>
      </c>
      <c r="C102" s="25">
        <v>45873</v>
      </c>
      <c r="D102" s="26"/>
      <c r="E102" s="27"/>
      <c r="F102" s="28" t="s">
        <v>2</v>
      </c>
      <c r="G102" s="29">
        <v>3.92</v>
      </c>
      <c r="H102" s="30">
        <v>3.63</v>
      </c>
      <c r="I102" s="30">
        <v>3.91</v>
      </c>
      <c r="J102" s="30">
        <v>3.84</v>
      </c>
      <c r="K102" s="30">
        <v>3.92</v>
      </c>
      <c r="L102" s="30">
        <v>3.6</v>
      </c>
      <c r="M102" s="31">
        <v>3.54</v>
      </c>
    </row>
    <row r="103" spans="1:13" x14ac:dyDescent="0.15">
      <c r="A103" s="5"/>
      <c r="B103" s="24" t="s">
        <v>1</v>
      </c>
      <c r="C103" s="32">
        <v>2630</v>
      </c>
      <c r="D103" s="26" t="s">
        <v>15</v>
      </c>
      <c r="E103" s="32">
        <v>2710</v>
      </c>
      <c r="F103" s="28" t="s">
        <v>3</v>
      </c>
      <c r="G103" s="29">
        <v>98.4</v>
      </c>
      <c r="H103" s="30">
        <v>99.4</v>
      </c>
      <c r="I103" s="30">
        <v>98.9</v>
      </c>
      <c r="J103" s="30">
        <v>100</v>
      </c>
      <c r="K103" s="30">
        <v>99.2</v>
      </c>
      <c r="L103" s="30">
        <v>98.6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4638</v>
      </c>
      <c r="H104" s="70">
        <v>3826</v>
      </c>
      <c r="I104" s="70">
        <v>3560</v>
      </c>
      <c r="J104" s="70">
        <v>1891</v>
      </c>
      <c r="K104" s="70">
        <v>3427</v>
      </c>
      <c r="L104" s="70">
        <v>7265</v>
      </c>
      <c r="M104" s="86">
        <v>5990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1.1529209621993126</v>
      </c>
      <c r="H105" s="81">
        <f t="shared" ref="H105:M105" si="16">H101/H$4</f>
        <v>1.2655759748991484</v>
      </c>
      <c r="I105" s="81">
        <f t="shared" si="16"/>
        <v>1.1611867257990518</v>
      </c>
      <c r="J105" s="81">
        <f t="shared" si="16"/>
        <v>1.1871006997261941</v>
      </c>
      <c r="K105" s="81">
        <f t="shared" si="16"/>
        <v>1.1911253303658367</v>
      </c>
      <c r="L105" s="81">
        <f t="shared" si="16"/>
        <v>1.2873325541670413</v>
      </c>
      <c r="M105" s="82">
        <f t="shared" si="16"/>
        <v>1.2762155553465626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2630</v>
      </c>
      <c r="H106" s="35">
        <v>2650</v>
      </c>
      <c r="I106" s="35">
        <v>2640</v>
      </c>
      <c r="J106" s="35">
        <v>2660</v>
      </c>
      <c r="K106" s="35">
        <v>2660</v>
      </c>
      <c r="L106" s="35">
        <v>2710</v>
      </c>
      <c r="M106" s="36">
        <v>2710</v>
      </c>
    </row>
    <row r="107" spans="1:13" x14ac:dyDescent="0.15">
      <c r="A107" s="5"/>
      <c r="B107" s="37" t="s">
        <v>91</v>
      </c>
      <c r="C107" s="38"/>
      <c r="D107" s="39"/>
      <c r="E107" s="40"/>
      <c r="F107" s="41" t="s">
        <v>10</v>
      </c>
      <c r="G107" s="42">
        <v>6339</v>
      </c>
      <c r="H107" s="43">
        <v>10035</v>
      </c>
      <c r="I107" s="43">
        <v>5785</v>
      </c>
      <c r="J107" s="43">
        <v>6037</v>
      </c>
      <c r="K107" s="43">
        <v>6230</v>
      </c>
      <c r="L107" s="43">
        <v>11206</v>
      </c>
      <c r="M107" s="44">
        <v>10630</v>
      </c>
    </row>
    <row r="108" spans="1:13" x14ac:dyDescent="0.15">
      <c r="A108" s="5"/>
      <c r="B108" s="45" t="s">
        <v>0</v>
      </c>
      <c r="C108" s="3">
        <v>45810</v>
      </c>
      <c r="F108" s="46" t="s">
        <v>2</v>
      </c>
      <c r="G108" s="47">
        <v>3.53</v>
      </c>
      <c r="H108" s="48">
        <v>3.26</v>
      </c>
      <c r="I108" s="48">
        <v>3.65</v>
      </c>
      <c r="J108" s="48">
        <v>3.58</v>
      </c>
      <c r="K108" s="48">
        <v>3.7</v>
      </c>
      <c r="L108" s="48">
        <v>3.38</v>
      </c>
      <c r="M108" s="49">
        <v>3.4</v>
      </c>
    </row>
    <row r="109" spans="1:13" x14ac:dyDescent="0.15">
      <c r="A109" s="5"/>
      <c r="B109" s="45" t="s">
        <v>1</v>
      </c>
      <c r="C109" s="50">
        <v>7960</v>
      </c>
      <c r="D109" s="4" t="s">
        <v>15</v>
      </c>
      <c r="E109" s="50">
        <v>8100</v>
      </c>
      <c r="F109" s="46" t="s">
        <v>3</v>
      </c>
      <c r="G109" s="47">
        <v>100</v>
      </c>
      <c r="H109" s="48">
        <v>100.2</v>
      </c>
      <c r="I109" s="48">
        <v>99.2</v>
      </c>
      <c r="J109" s="48">
        <v>98.9</v>
      </c>
      <c r="K109" s="48">
        <v>99</v>
      </c>
      <c r="L109" s="48">
        <v>99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1289</v>
      </c>
      <c r="H110" s="71">
        <v>1462</v>
      </c>
      <c r="I110" s="71">
        <v>2203</v>
      </c>
      <c r="J110" s="71">
        <v>2576</v>
      </c>
      <c r="K110" s="71">
        <v>2638</v>
      </c>
      <c r="L110" s="71">
        <v>4524</v>
      </c>
      <c r="M110" s="87">
        <v>4546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0.90764604810996563</v>
      </c>
      <c r="H111" s="84">
        <f t="shared" ref="H111:M111" si="17">H107/H$4</f>
        <v>1.1244957418198118</v>
      </c>
      <c r="I111" s="84">
        <f t="shared" si="17"/>
        <v>0.88469184890656061</v>
      </c>
      <c r="J111" s="84">
        <f t="shared" si="17"/>
        <v>0.91831457255856408</v>
      </c>
      <c r="K111" s="84">
        <f t="shared" si="17"/>
        <v>0.86660175267770201</v>
      </c>
      <c r="L111" s="84">
        <f t="shared" si="17"/>
        <v>1.0074620156432617</v>
      </c>
      <c r="M111" s="85">
        <f t="shared" si="17"/>
        <v>0.99971785949402803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7960</v>
      </c>
      <c r="H112" s="53">
        <v>7970</v>
      </c>
      <c r="I112" s="53">
        <v>7960</v>
      </c>
      <c r="J112" s="53">
        <v>7960</v>
      </c>
      <c r="K112" s="53">
        <v>8040</v>
      </c>
      <c r="L112" s="53">
        <v>8090</v>
      </c>
      <c r="M112" s="54">
        <v>8100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11218</v>
      </c>
      <c r="H113" s="22">
        <v>13520</v>
      </c>
      <c r="I113" s="22">
        <v>10801</v>
      </c>
      <c r="J113" s="22">
        <v>11012</v>
      </c>
      <c r="K113" s="22">
        <v>11814</v>
      </c>
      <c r="L113" s="22">
        <v>16731</v>
      </c>
      <c r="M113" s="23">
        <v>15050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1.82</v>
      </c>
      <c r="H114" s="30">
        <v>1.67</v>
      </c>
      <c r="I114" s="30">
        <v>1.84</v>
      </c>
      <c r="J114" s="30">
        <v>1.83</v>
      </c>
      <c r="K114" s="30">
        <v>1.85</v>
      </c>
      <c r="L114" s="30">
        <v>1.6</v>
      </c>
      <c r="M114" s="31">
        <v>1.72</v>
      </c>
    </row>
    <row r="115" spans="1:13" x14ac:dyDescent="0.15">
      <c r="A115" s="5"/>
      <c r="B115" s="24" t="s">
        <v>1</v>
      </c>
      <c r="C115" s="32">
        <v>32750</v>
      </c>
      <c r="D115" s="26" t="s">
        <v>15</v>
      </c>
      <c r="E115" s="32">
        <v>33060</v>
      </c>
      <c r="F115" s="28" t="s">
        <v>3</v>
      </c>
      <c r="G115" s="29">
        <v>99.3</v>
      </c>
      <c r="H115" s="30">
        <v>99.9</v>
      </c>
      <c r="I115" s="30">
        <v>99.3</v>
      </c>
      <c r="J115" s="30">
        <v>99.4</v>
      </c>
      <c r="K115" s="30">
        <v>99.3</v>
      </c>
      <c r="L115" s="30">
        <v>99.8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2699</v>
      </c>
      <c r="H116" s="70">
        <v>1704</v>
      </c>
      <c r="I116" s="70">
        <v>2649</v>
      </c>
      <c r="J116" s="70">
        <v>2580</v>
      </c>
      <c r="K116" s="70">
        <v>2895</v>
      </c>
      <c r="L116" s="70">
        <v>2213</v>
      </c>
      <c r="M116" s="86">
        <v>4458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1.6062428407789233</v>
      </c>
      <c r="H117" s="81">
        <f t="shared" ref="H117:M117" si="18">H113/H$4</f>
        <v>1.5150156880322725</v>
      </c>
      <c r="I117" s="81">
        <f t="shared" si="18"/>
        <v>1.6517816179844014</v>
      </c>
      <c r="J117" s="81">
        <f t="shared" si="18"/>
        <v>1.6750836629145116</v>
      </c>
      <c r="K117" s="81">
        <f t="shared" si="18"/>
        <v>1.6433439977743776</v>
      </c>
      <c r="L117" s="81">
        <f t="shared" si="18"/>
        <v>1.5041805268362851</v>
      </c>
      <c r="M117" s="82">
        <f t="shared" si="18"/>
        <v>1.4154048716260699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32750</v>
      </c>
      <c r="H118" s="35">
        <v>32930</v>
      </c>
      <c r="I118" s="35">
        <v>32810</v>
      </c>
      <c r="J118" s="35">
        <v>32860</v>
      </c>
      <c r="K118" s="35">
        <v>33040</v>
      </c>
      <c r="L118" s="35">
        <v>32990</v>
      </c>
      <c r="M118" s="36">
        <v>33060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4946</v>
      </c>
      <c r="H119" s="43">
        <v>7721</v>
      </c>
      <c r="I119" s="43">
        <v>4454</v>
      </c>
      <c r="J119" s="43">
        <v>4683</v>
      </c>
      <c r="K119" s="43">
        <v>4855</v>
      </c>
      <c r="L119" s="43">
        <v>8520</v>
      </c>
      <c r="M119" s="44">
        <v>8168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3.39</v>
      </c>
      <c r="H120" s="48">
        <v>3</v>
      </c>
      <c r="I120" s="48">
        <v>3.54</v>
      </c>
      <c r="J120" s="48">
        <v>3.44</v>
      </c>
      <c r="K120" s="48">
        <v>3.57</v>
      </c>
      <c r="L120" s="48">
        <v>3.26</v>
      </c>
      <c r="M120" s="49">
        <v>3.36</v>
      </c>
    </row>
    <row r="121" spans="1:13" x14ac:dyDescent="0.15">
      <c r="A121" s="5"/>
      <c r="B121" s="45" t="s">
        <v>1</v>
      </c>
      <c r="C121" s="50">
        <v>28330</v>
      </c>
      <c r="D121" s="4" t="s">
        <v>15</v>
      </c>
      <c r="E121" s="50">
        <v>28580</v>
      </c>
      <c r="F121" s="46" t="s">
        <v>3</v>
      </c>
      <c r="G121" s="47">
        <v>100</v>
      </c>
      <c r="H121" s="48">
        <v>100.9</v>
      </c>
      <c r="I121" s="48">
        <v>99.8</v>
      </c>
      <c r="J121" s="48">
        <v>99.9</v>
      </c>
      <c r="K121" s="48">
        <v>99.5</v>
      </c>
      <c r="L121" s="48">
        <v>99.5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987</v>
      </c>
      <c r="H122" s="61">
        <v>-60</v>
      </c>
      <c r="I122" s="71">
        <v>1110</v>
      </c>
      <c r="J122" s="61">
        <v>956</v>
      </c>
      <c r="K122" s="71">
        <v>1470</v>
      </c>
      <c r="L122" s="71">
        <v>2481</v>
      </c>
      <c r="M122" s="87">
        <v>2943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0.70819014891179843</v>
      </c>
      <c r="H123" s="84">
        <f t="shared" ref="H123:M123" si="19">H119/H$4</f>
        <v>0.86519497982967275</v>
      </c>
      <c r="I123" s="84">
        <f t="shared" si="19"/>
        <v>0.68114390579599327</v>
      </c>
      <c r="J123" s="84">
        <f t="shared" si="19"/>
        <v>0.71235168846972918</v>
      </c>
      <c r="K123" s="84">
        <f t="shared" si="19"/>
        <v>0.67533732090694121</v>
      </c>
      <c r="L123" s="84">
        <f t="shared" si="19"/>
        <v>0.7659804009709611</v>
      </c>
      <c r="M123" s="85">
        <f t="shared" si="19"/>
        <v>0.76817455092636133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28330</v>
      </c>
      <c r="H124" s="53">
        <v>28390</v>
      </c>
      <c r="I124" s="53">
        <v>28220</v>
      </c>
      <c r="J124" s="53">
        <v>28390</v>
      </c>
      <c r="K124" s="53">
        <v>28490</v>
      </c>
      <c r="L124" s="53">
        <v>28590</v>
      </c>
      <c r="M124" s="54">
        <v>28580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6915</v>
      </c>
      <c r="H125" s="22">
        <v>8472</v>
      </c>
      <c r="I125" s="22">
        <v>6608</v>
      </c>
      <c r="J125" s="22">
        <v>6789</v>
      </c>
      <c r="K125" s="22">
        <v>7342</v>
      </c>
      <c r="L125" s="22">
        <v>11297</v>
      </c>
      <c r="M125" s="23">
        <v>10376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2</v>
      </c>
      <c r="H126" s="30">
        <v>1.89</v>
      </c>
      <c r="I126" s="30">
        <v>2.0499999999999998</v>
      </c>
      <c r="J126" s="30">
        <v>2.02</v>
      </c>
      <c r="K126" s="30">
        <v>2.0299999999999998</v>
      </c>
      <c r="L126" s="30">
        <v>1.82</v>
      </c>
      <c r="M126" s="31">
        <v>1.88</v>
      </c>
    </row>
    <row r="127" spans="1:13" x14ac:dyDescent="0.15">
      <c r="A127" s="5"/>
      <c r="B127" s="24" t="s">
        <v>1</v>
      </c>
      <c r="C127" s="32">
        <v>18290</v>
      </c>
      <c r="D127" s="26" t="s">
        <v>15</v>
      </c>
      <c r="E127" s="32">
        <v>18290</v>
      </c>
      <c r="F127" s="28" t="s">
        <v>3</v>
      </c>
      <c r="G127" s="29">
        <v>99.3</v>
      </c>
      <c r="H127" s="30">
        <v>99.7</v>
      </c>
      <c r="I127" s="30">
        <v>99.1</v>
      </c>
      <c r="J127" s="30">
        <v>99.3</v>
      </c>
      <c r="K127" s="30">
        <v>99.2</v>
      </c>
      <c r="L127" s="30">
        <v>99.4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1838</v>
      </c>
      <c r="H128" s="70">
        <v>1599</v>
      </c>
      <c r="I128" s="70">
        <v>2116</v>
      </c>
      <c r="J128" s="70">
        <v>1829</v>
      </c>
      <c r="K128" s="70">
        <v>2126</v>
      </c>
      <c r="L128" s="70">
        <v>2668</v>
      </c>
      <c r="M128" s="86">
        <v>3438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0.99012027491408938</v>
      </c>
      <c r="H129" s="81">
        <f t="shared" ref="H129:M129" si="20">H125/H$4</f>
        <v>0.94935006723442406</v>
      </c>
      <c r="I129" s="81">
        <f t="shared" si="20"/>
        <v>1.0105520721822909</v>
      </c>
      <c r="J129" s="81">
        <f t="shared" si="20"/>
        <v>1.0327045938545787</v>
      </c>
      <c r="K129" s="81">
        <f t="shared" si="20"/>
        <v>1.0212825149534011</v>
      </c>
      <c r="L129" s="81">
        <f t="shared" si="20"/>
        <v>1.0156432617099704</v>
      </c>
      <c r="M129" s="82">
        <f t="shared" si="20"/>
        <v>0.97582996332173422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18290</v>
      </c>
      <c r="H130" s="35">
        <v>18170</v>
      </c>
      <c r="I130" s="35">
        <v>18040</v>
      </c>
      <c r="J130" s="35">
        <v>18170</v>
      </c>
      <c r="K130" s="35">
        <v>18170</v>
      </c>
      <c r="L130" s="35">
        <v>18280</v>
      </c>
      <c r="M130" s="36">
        <v>18290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7531</v>
      </c>
      <c r="H131" s="43">
        <v>10986</v>
      </c>
      <c r="I131" s="43">
        <v>7135</v>
      </c>
      <c r="J131" s="43">
        <v>7351</v>
      </c>
      <c r="K131" s="43">
        <v>7716</v>
      </c>
      <c r="L131" s="43">
        <v>12603</v>
      </c>
      <c r="M131" s="44">
        <v>11949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3.32</v>
      </c>
      <c r="H132" s="48">
        <v>2.95</v>
      </c>
      <c r="I132" s="48">
        <v>3.34</v>
      </c>
      <c r="J132" s="48">
        <v>3.33</v>
      </c>
      <c r="K132" s="48">
        <v>3.37</v>
      </c>
      <c r="L132" s="48">
        <v>3.05</v>
      </c>
      <c r="M132" s="49">
        <v>3.11</v>
      </c>
    </row>
    <row r="133" spans="1:13" x14ac:dyDescent="0.15">
      <c r="A133" s="5"/>
      <c r="B133" s="45" t="s">
        <v>1</v>
      </c>
      <c r="C133" s="50">
        <v>17930</v>
      </c>
      <c r="D133" s="4" t="s">
        <v>15</v>
      </c>
      <c r="E133" s="50">
        <v>18070</v>
      </c>
      <c r="F133" s="46" t="s">
        <v>3</v>
      </c>
      <c r="G133" s="47">
        <v>100.2</v>
      </c>
      <c r="H133" s="48">
        <v>100.9</v>
      </c>
      <c r="I133" s="48">
        <v>100.4</v>
      </c>
      <c r="J133" s="48">
        <v>100.3</v>
      </c>
      <c r="K133" s="48">
        <v>100.1</v>
      </c>
      <c r="L133" s="48">
        <v>99.9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1193</v>
      </c>
      <c r="H134" s="61">
        <v>17</v>
      </c>
      <c r="I134" s="61">
        <v>754</v>
      </c>
      <c r="J134" s="61">
        <v>970</v>
      </c>
      <c r="K134" s="71">
        <v>1342</v>
      </c>
      <c r="L134" s="71">
        <v>2656</v>
      </c>
      <c r="M134" s="87">
        <v>3293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1.0783218785796105</v>
      </c>
      <c r="H135" s="84">
        <f t="shared" ref="H135:M135" si="21">H131/H$4</f>
        <v>1.2310623038995967</v>
      </c>
      <c r="I135" s="84">
        <f t="shared" si="21"/>
        <v>1.0911454350818168</v>
      </c>
      <c r="J135" s="84">
        <f t="shared" si="21"/>
        <v>1.1181928810465469</v>
      </c>
      <c r="K135" s="84">
        <f t="shared" si="21"/>
        <v>1.0733064403950481</v>
      </c>
      <c r="L135" s="84">
        <f t="shared" si="21"/>
        <v>1.1330576283376788</v>
      </c>
      <c r="M135" s="85">
        <f t="shared" si="21"/>
        <v>1.1237656352863725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17930</v>
      </c>
      <c r="H136" s="53">
        <v>17970</v>
      </c>
      <c r="I136" s="53">
        <v>17930</v>
      </c>
      <c r="J136" s="53">
        <v>17980</v>
      </c>
      <c r="K136" s="53">
        <v>18050</v>
      </c>
      <c r="L136" s="53">
        <v>18080</v>
      </c>
      <c r="M136" s="54">
        <v>18070</v>
      </c>
    </row>
    <row r="137" spans="1:13" x14ac:dyDescent="0.15">
      <c r="A137" s="5"/>
      <c r="B137" s="16" t="s">
        <v>62</v>
      </c>
      <c r="C137" s="17"/>
      <c r="D137" s="18"/>
      <c r="E137" s="19"/>
      <c r="F137" s="20" t="s">
        <v>10</v>
      </c>
      <c r="G137" s="21">
        <v>10188</v>
      </c>
      <c r="H137" s="22">
        <v>14703</v>
      </c>
      <c r="I137" s="22">
        <v>9609</v>
      </c>
      <c r="J137" s="22">
        <v>9918</v>
      </c>
      <c r="K137" s="22">
        <v>10400</v>
      </c>
      <c r="L137" s="22">
        <v>15938</v>
      </c>
      <c r="M137" s="23">
        <v>15416</v>
      </c>
    </row>
    <row r="138" spans="1:13" x14ac:dyDescent="0.15">
      <c r="A138" s="5"/>
      <c r="B138" s="24" t="s">
        <v>0</v>
      </c>
      <c r="C138" s="25">
        <v>45691</v>
      </c>
      <c r="D138" s="26"/>
      <c r="E138" s="27"/>
      <c r="F138" s="28" t="s">
        <v>2</v>
      </c>
      <c r="G138" s="29">
        <v>3.94</v>
      </c>
      <c r="H138" s="30">
        <v>3.49</v>
      </c>
      <c r="I138" s="30">
        <v>4.04</v>
      </c>
      <c r="J138" s="30">
        <v>4</v>
      </c>
      <c r="K138" s="30">
        <v>4.1100000000000003</v>
      </c>
      <c r="L138" s="30">
        <v>3.77</v>
      </c>
      <c r="M138" s="31">
        <v>3.83</v>
      </c>
    </row>
    <row r="139" spans="1:13" x14ac:dyDescent="0.15">
      <c r="A139" s="5"/>
      <c r="B139" s="24" t="s">
        <v>1</v>
      </c>
      <c r="C139" s="32">
        <v>13780</v>
      </c>
      <c r="D139" s="26" t="s">
        <v>15</v>
      </c>
      <c r="E139" s="32">
        <v>13950</v>
      </c>
      <c r="F139" s="28" t="s">
        <v>3</v>
      </c>
      <c r="G139" s="29">
        <v>99.5</v>
      </c>
      <c r="H139" s="30">
        <v>100.7</v>
      </c>
      <c r="I139" s="30">
        <v>99.2</v>
      </c>
      <c r="J139" s="30">
        <v>99.4</v>
      </c>
      <c r="K139" s="30">
        <v>98.9</v>
      </c>
      <c r="L139" s="30">
        <v>99</v>
      </c>
      <c r="M139" s="31">
        <v>98.7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3428</v>
      </c>
      <c r="H140" s="70">
        <v>1119</v>
      </c>
      <c r="I140" s="70">
        <v>3767</v>
      </c>
      <c r="J140" s="70">
        <v>3418</v>
      </c>
      <c r="K140" s="70">
        <v>4845</v>
      </c>
      <c r="L140" s="70">
        <v>6630</v>
      </c>
      <c r="M140" s="86">
        <v>7704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1.4587628865979381</v>
      </c>
      <c r="H141" s="81">
        <f t="shared" ref="H141:M141" si="22">H137/H$4</f>
        <v>1.6475795607350963</v>
      </c>
      <c r="I141" s="81">
        <f t="shared" si="22"/>
        <v>1.4694907478207677</v>
      </c>
      <c r="J141" s="81">
        <f t="shared" si="22"/>
        <v>1.5086705202312138</v>
      </c>
      <c r="K141" s="81">
        <f t="shared" si="22"/>
        <v>1.4466546112115732</v>
      </c>
      <c r="L141" s="81">
        <f t="shared" si="22"/>
        <v>1.43288681111211</v>
      </c>
      <c r="M141" s="82">
        <f t="shared" si="22"/>
        <v>1.4498260133546506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13780</v>
      </c>
      <c r="H142" s="35">
        <v>13860</v>
      </c>
      <c r="I142" s="35">
        <v>13860</v>
      </c>
      <c r="J142" s="35">
        <v>13900</v>
      </c>
      <c r="K142" s="35">
        <v>13920</v>
      </c>
      <c r="L142" s="35">
        <v>13920</v>
      </c>
      <c r="M142" s="36">
        <v>13950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5912</v>
      </c>
      <c r="H143" s="43">
        <v>6696</v>
      </c>
      <c r="I143" s="43">
        <v>5449</v>
      </c>
      <c r="J143" s="43">
        <v>5500</v>
      </c>
      <c r="K143" s="43">
        <v>5972</v>
      </c>
      <c r="L143" s="43">
        <v>8931</v>
      </c>
      <c r="M143" s="44">
        <v>9139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3.84</v>
      </c>
      <c r="H144" s="48">
        <v>3.82</v>
      </c>
      <c r="I144" s="48">
        <v>3.81</v>
      </c>
      <c r="J144" s="48">
        <v>3.84</v>
      </c>
      <c r="K144" s="48">
        <v>3.86</v>
      </c>
      <c r="L144" s="48">
        <v>3.75</v>
      </c>
      <c r="M144" s="49">
        <v>3.68</v>
      </c>
    </row>
    <row r="145" spans="1:13" x14ac:dyDescent="0.15">
      <c r="A145" s="5"/>
      <c r="B145" s="45" t="s">
        <v>1</v>
      </c>
      <c r="C145" s="50">
        <v>9350</v>
      </c>
      <c r="D145" s="4" t="s">
        <v>15</v>
      </c>
      <c r="E145" s="50">
        <v>9500</v>
      </c>
      <c r="F145" s="46" t="s">
        <v>3</v>
      </c>
      <c r="G145" s="47">
        <v>99</v>
      </c>
      <c r="H145" s="48">
        <v>98.6</v>
      </c>
      <c r="I145" s="48">
        <v>98.9</v>
      </c>
      <c r="J145" s="48">
        <v>98.8</v>
      </c>
      <c r="K145" s="48">
        <v>98.8</v>
      </c>
      <c r="L145" s="48">
        <v>98.2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2673</v>
      </c>
      <c r="H146" s="71">
        <v>3515</v>
      </c>
      <c r="I146" s="71">
        <v>2551</v>
      </c>
      <c r="J146" s="71">
        <v>2735</v>
      </c>
      <c r="K146" s="71">
        <v>2872</v>
      </c>
      <c r="L146" s="71">
        <v>5342</v>
      </c>
      <c r="M146" s="87">
        <v>5150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0.84650630011454753</v>
      </c>
      <c r="H147" s="84">
        <f t="shared" ref="H147:M147" si="23">H143/H$4</f>
        <v>0.75033617212012549</v>
      </c>
      <c r="I147" s="84">
        <f t="shared" si="23"/>
        <v>0.83330784523627466</v>
      </c>
      <c r="J147" s="84">
        <f t="shared" si="23"/>
        <v>0.83662914511712805</v>
      </c>
      <c r="K147" s="84">
        <f t="shared" si="23"/>
        <v>0.8307135902072611</v>
      </c>
      <c r="L147" s="84">
        <f t="shared" si="23"/>
        <v>0.80293086397554614</v>
      </c>
      <c r="M147" s="85">
        <f t="shared" si="23"/>
        <v>0.85949402802595698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9350</v>
      </c>
      <c r="H148" s="53">
        <v>9350</v>
      </c>
      <c r="I148" s="53">
        <v>9340</v>
      </c>
      <c r="J148" s="53">
        <v>9350</v>
      </c>
      <c r="K148" s="53">
        <v>9470</v>
      </c>
      <c r="L148" s="53">
        <v>9490</v>
      </c>
      <c r="M148" s="54">
        <v>9500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9787</v>
      </c>
      <c r="H149" s="22">
        <v>11431</v>
      </c>
      <c r="I149" s="22">
        <v>8270</v>
      </c>
      <c r="J149" s="22">
        <v>7795</v>
      </c>
      <c r="K149" s="22">
        <v>10102</v>
      </c>
      <c r="L149" s="22">
        <v>14477</v>
      </c>
      <c r="M149" s="23">
        <v>13825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1.59</v>
      </c>
      <c r="H150" s="30">
        <v>1.49</v>
      </c>
      <c r="I150" s="30">
        <v>1.71</v>
      </c>
      <c r="J150" s="30">
        <v>1.74</v>
      </c>
      <c r="K150" s="30">
        <v>1.67</v>
      </c>
      <c r="L150" s="30">
        <v>1.52</v>
      </c>
      <c r="M150" s="31">
        <v>1.55</v>
      </c>
    </row>
    <row r="151" spans="1:13" x14ac:dyDescent="0.15">
      <c r="A151" s="5"/>
      <c r="B151" s="24" t="s">
        <v>1</v>
      </c>
      <c r="C151" s="32">
        <v>8020</v>
      </c>
      <c r="D151" s="26" t="s">
        <v>15</v>
      </c>
      <c r="E151" s="32">
        <v>8040</v>
      </c>
      <c r="F151" s="28" t="s">
        <v>3</v>
      </c>
      <c r="G151" s="29">
        <v>100.1</v>
      </c>
      <c r="H151" s="30">
        <v>100.5</v>
      </c>
      <c r="I151" s="30">
        <v>99.7</v>
      </c>
      <c r="J151" s="30">
        <v>99.6</v>
      </c>
      <c r="K151" s="30">
        <v>99.8</v>
      </c>
      <c r="L151" s="30">
        <v>99.7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>
        <v>836</v>
      </c>
      <c r="H152" s="58">
        <v>141</v>
      </c>
      <c r="I152" s="70">
        <v>1396</v>
      </c>
      <c r="J152" s="70">
        <v>1618</v>
      </c>
      <c r="K152" s="70">
        <v>1451</v>
      </c>
      <c r="L152" s="70">
        <v>2272</v>
      </c>
      <c r="M152" s="86">
        <v>3602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1.4013459335624283</v>
      </c>
      <c r="H153" s="81">
        <f t="shared" ref="H153:M153" si="24">H149/H$4</f>
        <v>1.2809278350515463</v>
      </c>
      <c r="I153" s="81">
        <f t="shared" si="24"/>
        <v>1.264719376051384</v>
      </c>
      <c r="J153" s="81">
        <f t="shared" si="24"/>
        <v>1.1857316702160023</v>
      </c>
      <c r="K153" s="81">
        <f t="shared" si="24"/>
        <v>1.4052023925441648</v>
      </c>
      <c r="L153" s="81">
        <f t="shared" si="24"/>
        <v>1.3015373550301177</v>
      </c>
      <c r="M153" s="82">
        <f t="shared" si="24"/>
        <v>1.3001974983541804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8020</v>
      </c>
      <c r="H154" s="35">
        <v>7880</v>
      </c>
      <c r="I154" s="35">
        <v>7990</v>
      </c>
      <c r="J154" s="35">
        <v>7980</v>
      </c>
      <c r="K154" s="35">
        <v>8020</v>
      </c>
      <c r="L154" s="35">
        <v>8040</v>
      </c>
      <c r="M154" s="36">
        <v>8040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520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/>
  <dimension ref="A1:M268"/>
  <sheetViews>
    <sheetView showGridLines="0" zoomScale="85" zoomScaleNormal="85" workbookViewId="0">
      <pane ySplit="4" topLeftCell="A5" activePane="bottomLeft" state="frozen"/>
      <selection pane="bottomLeft" activeCell="P14" sqref="P1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45964</v>
      </c>
      <c r="H3" s="11">
        <v>45965</v>
      </c>
      <c r="I3" s="11">
        <v>45966</v>
      </c>
      <c r="J3" s="11">
        <v>45967</v>
      </c>
      <c r="K3" s="11">
        <v>45968</v>
      </c>
      <c r="L3" s="11">
        <v>45969</v>
      </c>
      <c r="M3" s="12">
        <v>45970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10161</v>
      </c>
      <c r="H4" s="14">
        <v>7006</v>
      </c>
      <c r="I4" s="14">
        <v>7803</v>
      </c>
      <c r="J4" s="14">
        <v>7174</v>
      </c>
      <c r="K4" s="14">
        <v>7402</v>
      </c>
      <c r="L4" s="14">
        <v>10823</v>
      </c>
      <c r="M4" s="15">
        <v>10514</v>
      </c>
    </row>
    <row r="5" spans="1:13" x14ac:dyDescent="0.15">
      <c r="A5" s="5"/>
      <c r="B5" s="90" t="s">
        <v>130</v>
      </c>
      <c r="C5" s="91"/>
      <c r="D5" s="92"/>
      <c r="E5" s="93"/>
      <c r="F5" s="94" t="s">
        <v>10</v>
      </c>
      <c r="G5" s="95"/>
      <c r="H5" s="96"/>
      <c r="I5" s="96">
        <v>17112</v>
      </c>
      <c r="J5" s="96">
        <v>15026</v>
      </c>
      <c r="K5" s="96">
        <v>14032</v>
      </c>
      <c r="L5" s="96">
        <v>17779</v>
      </c>
      <c r="M5" s="97">
        <v>16470</v>
      </c>
    </row>
    <row r="6" spans="1:13" x14ac:dyDescent="0.15">
      <c r="A6" s="5"/>
      <c r="B6" s="98" t="s">
        <v>0</v>
      </c>
      <c r="C6" s="99" t="s">
        <v>131</v>
      </c>
      <c r="D6" s="100"/>
      <c r="E6" s="117" t="s">
        <v>51</v>
      </c>
      <c r="F6" s="101" t="s">
        <v>2</v>
      </c>
      <c r="G6" s="102"/>
      <c r="H6" s="103"/>
      <c r="I6" s="103">
        <v>3.51</v>
      </c>
      <c r="J6" s="103">
        <v>3.57</v>
      </c>
      <c r="K6" s="103">
        <v>3.56</v>
      </c>
      <c r="L6" s="103">
        <v>3.29</v>
      </c>
      <c r="M6" s="104">
        <v>3.31</v>
      </c>
    </row>
    <row r="7" spans="1:13" x14ac:dyDescent="0.15">
      <c r="A7" s="5"/>
      <c r="B7" s="98" t="s">
        <v>1</v>
      </c>
      <c r="C7" s="105">
        <v>1870</v>
      </c>
      <c r="D7" s="100" t="s">
        <v>15</v>
      </c>
      <c r="E7" s="105">
        <v>2490</v>
      </c>
      <c r="F7" s="101" t="s">
        <v>3</v>
      </c>
      <c r="G7" s="102"/>
      <c r="H7" s="103"/>
      <c r="I7" s="103">
        <v>96.8</v>
      </c>
      <c r="J7" s="103">
        <v>97.1</v>
      </c>
      <c r="K7" s="103">
        <v>96.8</v>
      </c>
      <c r="L7" s="103">
        <v>96.8</v>
      </c>
      <c r="M7" s="104">
        <v>97.1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9"/>
      <c r="I8" s="108">
        <v>14618</v>
      </c>
      <c r="J8" s="108">
        <v>11876</v>
      </c>
      <c r="K8" s="108">
        <v>12126</v>
      </c>
      <c r="L8" s="108">
        <v>14963</v>
      </c>
      <c r="M8" s="129">
        <v>12834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0</v>
      </c>
      <c r="I9" s="111">
        <f t="shared" si="0"/>
        <v>2.1930026912725875</v>
      </c>
      <c r="J9" s="111">
        <f t="shared" si="0"/>
        <v>2.094507945358238</v>
      </c>
      <c r="K9" s="111">
        <f t="shared" si="0"/>
        <v>1.895703863820589</v>
      </c>
      <c r="L9" s="111">
        <f t="shared" si="0"/>
        <v>1.6427053497181927</v>
      </c>
      <c r="M9" s="112">
        <f t="shared" si="0"/>
        <v>1.5664827848582843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/>
      <c r="I10" s="115">
        <v>1870</v>
      </c>
      <c r="J10" s="115">
        <v>2270</v>
      </c>
      <c r="K10" s="115">
        <v>2450</v>
      </c>
      <c r="L10" s="115">
        <v>2490</v>
      </c>
      <c r="M10" s="116">
        <v>2490</v>
      </c>
    </row>
    <row r="11" spans="1:13" x14ac:dyDescent="0.15">
      <c r="A11" s="5"/>
      <c r="B11" s="90" t="s">
        <v>129</v>
      </c>
      <c r="C11" s="91"/>
      <c r="D11" s="92"/>
      <c r="E11" s="93"/>
      <c r="F11" s="94" t="s">
        <v>10</v>
      </c>
      <c r="G11" s="118"/>
      <c r="H11" s="119"/>
      <c r="I11" s="119">
        <v>21337</v>
      </c>
      <c r="J11" s="119">
        <v>20008</v>
      </c>
      <c r="K11" s="119">
        <v>19536</v>
      </c>
      <c r="L11" s="119">
        <v>22544</v>
      </c>
      <c r="M11" s="120">
        <v>21517</v>
      </c>
    </row>
    <row r="12" spans="1:13" x14ac:dyDescent="0.15">
      <c r="A12" s="5"/>
      <c r="B12" s="98" t="s">
        <v>0</v>
      </c>
      <c r="C12" s="99" t="s">
        <v>131</v>
      </c>
      <c r="D12" s="100"/>
      <c r="E12" s="117" t="s">
        <v>51</v>
      </c>
      <c r="F12" s="101" t="s">
        <v>2</v>
      </c>
      <c r="G12" s="121"/>
      <c r="H12" s="122"/>
      <c r="I12" s="122">
        <v>3.23</v>
      </c>
      <c r="J12" s="122">
        <v>3.27</v>
      </c>
      <c r="K12" s="122">
        <v>3.35</v>
      </c>
      <c r="L12" s="122">
        <v>2.99</v>
      </c>
      <c r="M12" s="123">
        <v>3.04</v>
      </c>
    </row>
    <row r="13" spans="1:13" x14ac:dyDescent="0.15">
      <c r="A13" s="5"/>
      <c r="B13" s="98" t="s">
        <v>1</v>
      </c>
      <c r="C13" s="105">
        <v>2170</v>
      </c>
      <c r="D13" s="100" t="s">
        <v>15</v>
      </c>
      <c r="E13" s="105">
        <v>2730</v>
      </c>
      <c r="F13" s="101" t="s">
        <v>3</v>
      </c>
      <c r="G13" s="121"/>
      <c r="H13" s="122"/>
      <c r="I13" s="122">
        <v>98.3</v>
      </c>
      <c r="J13" s="122">
        <v>98.2</v>
      </c>
      <c r="K13" s="122">
        <v>98.5</v>
      </c>
      <c r="L13" s="122">
        <v>98.6</v>
      </c>
      <c r="M13" s="123">
        <v>98.1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31"/>
      <c r="I14" s="125">
        <v>11362</v>
      </c>
      <c r="J14" s="125">
        <v>10964</v>
      </c>
      <c r="K14" s="125">
        <v>9929</v>
      </c>
      <c r="L14" s="125">
        <v>10375</v>
      </c>
      <c r="M14" s="130">
        <v>12155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0</v>
      </c>
      <c r="I15" s="127">
        <f t="shared" si="1"/>
        <v>2.7344611047033194</v>
      </c>
      <c r="J15" s="127">
        <f t="shared" si="1"/>
        <v>2.7889601338165599</v>
      </c>
      <c r="K15" s="127">
        <f t="shared" si="1"/>
        <v>2.6392866792758714</v>
      </c>
      <c r="L15" s="127">
        <f t="shared" si="1"/>
        <v>2.0829714496904739</v>
      </c>
      <c r="M15" s="128">
        <f t="shared" si="1"/>
        <v>2.0465094160167396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/>
      <c r="I16" s="115">
        <v>2170</v>
      </c>
      <c r="J16" s="115">
        <v>2510</v>
      </c>
      <c r="K16" s="115">
        <v>2710</v>
      </c>
      <c r="L16" s="115">
        <v>2750</v>
      </c>
      <c r="M16" s="116">
        <v>2730</v>
      </c>
    </row>
    <row r="17" spans="1:13" x14ac:dyDescent="0.15">
      <c r="A17" s="5"/>
      <c r="B17" s="90" t="s">
        <v>128</v>
      </c>
      <c r="C17" s="91"/>
      <c r="D17" s="92"/>
      <c r="E17" s="93"/>
      <c r="F17" s="94" t="s">
        <v>10</v>
      </c>
      <c r="G17" s="95"/>
      <c r="H17" s="96"/>
      <c r="I17" s="96">
        <v>23062</v>
      </c>
      <c r="J17" s="96">
        <v>21182</v>
      </c>
      <c r="K17" s="96">
        <v>20057</v>
      </c>
      <c r="L17" s="96">
        <v>22968</v>
      </c>
      <c r="M17" s="97">
        <v>21761</v>
      </c>
    </row>
    <row r="18" spans="1:13" x14ac:dyDescent="0.15">
      <c r="A18" s="5"/>
      <c r="B18" s="98" t="s">
        <v>0</v>
      </c>
      <c r="C18" s="99" t="s">
        <v>131</v>
      </c>
      <c r="D18" s="100"/>
      <c r="E18" s="117" t="s">
        <v>51</v>
      </c>
      <c r="F18" s="101" t="s">
        <v>2</v>
      </c>
      <c r="G18" s="102"/>
      <c r="H18" s="103"/>
      <c r="I18" s="103">
        <v>3.74</v>
      </c>
      <c r="J18" s="103">
        <v>3.93</v>
      </c>
      <c r="K18" s="103">
        <v>3.99</v>
      </c>
      <c r="L18" s="103">
        <v>3.63</v>
      </c>
      <c r="M18" s="104">
        <v>3.64</v>
      </c>
    </row>
    <row r="19" spans="1:13" x14ac:dyDescent="0.15">
      <c r="A19" s="5"/>
      <c r="B19" s="98" t="s">
        <v>1</v>
      </c>
      <c r="C19" s="105">
        <v>12560</v>
      </c>
      <c r="D19" s="100" t="s">
        <v>15</v>
      </c>
      <c r="E19" s="105">
        <v>16420</v>
      </c>
      <c r="F19" s="101" t="s">
        <v>3</v>
      </c>
      <c r="G19" s="102"/>
      <c r="H19" s="103"/>
      <c r="I19" s="103">
        <v>99.2</v>
      </c>
      <c r="J19" s="103">
        <v>99.4</v>
      </c>
      <c r="K19" s="103">
        <v>99.1</v>
      </c>
      <c r="L19" s="103">
        <v>99.1</v>
      </c>
      <c r="M19" s="104">
        <v>98.8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9"/>
      <c r="I20" s="108">
        <v>9079</v>
      </c>
      <c r="J20" s="108">
        <v>7717</v>
      </c>
      <c r="K20" s="108">
        <v>8428</v>
      </c>
      <c r="L20" s="108">
        <v>9247</v>
      </c>
      <c r="M20" s="129">
        <v>10024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0</v>
      </c>
      <c r="I21" s="111">
        <f t="shared" si="2"/>
        <v>2.9555299243880557</v>
      </c>
      <c r="J21" s="111">
        <f t="shared" si="2"/>
        <v>2.9526066350710902</v>
      </c>
      <c r="K21" s="111">
        <f t="shared" si="2"/>
        <v>2.7096730613347746</v>
      </c>
      <c r="L21" s="111">
        <f t="shared" si="2"/>
        <v>2.1221472789429918</v>
      </c>
      <c r="M21" s="112">
        <f t="shared" si="2"/>
        <v>2.0697165683850103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/>
      <c r="I22" s="115">
        <v>12560</v>
      </c>
      <c r="J22" s="115">
        <v>15010</v>
      </c>
      <c r="K22" s="115">
        <v>16200</v>
      </c>
      <c r="L22" s="115">
        <v>16480</v>
      </c>
      <c r="M22" s="116">
        <v>16420</v>
      </c>
    </row>
    <row r="23" spans="1:13" x14ac:dyDescent="0.15">
      <c r="A23" s="5"/>
      <c r="B23" s="16" t="s">
        <v>125</v>
      </c>
      <c r="C23" s="17"/>
      <c r="D23" s="18"/>
      <c r="E23" s="19"/>
      <c r="F23" s="20" t="s">
        <v>10</v>
      </c>
      <c r="G23" s="21">
        <v>11740</v>
      </c>
      <c r="H23" s="22">
        <v>7394</v>
      </c>
      <c r="I23" s="22">
        <v>6567</v>
      </c>
      <c r="J23" s="22">
        <v>5530</v>
      </c>
      <c r="K23" s="22">
        <v>5482</v>
      </c>
      <c r="L23" s="22">
        <v>9059</v>
      </c>
      <c r="M23" s="23">
        <v>8627</v>
      </c>
    </row>
    <row r="24" spans="1:13" x14ac:dyDescent="0.15">
      <c r="A24" s="5"/>
      <c r="B24" s="24" t="s">
        <v>0</v>
      </c>
      <c r="C24" s="25">
        <v>45950</v>
      </c>
      <c r="D24" s="26"/>
      <c r="E24" s="27"/>
      <c r="F24" s="28" t="s">
        <v>2</v>
      </c>
      <c r="G24" s="29">
        <v>3.27</v>
      </c>
      <c r="H24" s="30">
        <v>3.53</v>
      </c>
      <c r="I24" s="30">
        <v>3.54</v>
      </c>
      <c r="J24" s="30">
        <v>3.57</v>
      </c>
      <c r="K24" s="30">
        <v>3.45</v>
      </c>
      <c r="L24" s="30">
        <v>3.25</v>
      </c>
      <c r="M24" s="31">
        <v>3.21</v>
      </c>
    </row>
    <row r="25" spans="1:13" x14ac:dyDescent="0.15">
      <c r="A25" s="5"/>
      <c r="B25" s="24" t="s">
        <v>1</v>
      </c>
      <c r="C25" s="32">
        <v>2330</v>
      </c>
      <c r="D25" s="26" t="s">
        <v>15</v>
      </c>
      <c r="E25" s="32">
        <v>2250</v>
      </c>
      <c r="F25" s="28" t="s">
        <v>3</v>
      </c>
      <c r="G25" s="29">
        <v>97.5</v>
      </c>
      <c r="H25" s="30">
        <v>97.5</v>
      </c>
      <c r="I25" s="30">
        <v>97.3</v>
      </c>
      <c r="J25" s="30">
        <v>97.3</v>
      </c>
      <c r="K25" s="30">
        <v>98.5</v>
      </c>
      <c r="L25" s="30">
        <v>97.8</v>
      </c>
      <c r="M25" s="31">
        <v>97.1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8117</v>
      </c>
      <c r="H26" s="70">
        <v>5324</v>
      </c>
      <c r="I26" s="70">
        <v>4926</v>
      </c>
      <c r="J26" s="70">
        <v>4161</v>
      </c>
      <c r="K26" s="70">
        <v>2759</v>
      </c>
      <c r="L26" s="70">
        <v>5852</v>
      </c>
      <c r="M26" s="86">
        <v>6711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1.1553980907391004</v>
      </c>
      <c r="H27" s="75">
        <f t="shared" ref="H27:M27" si="3">H23/H$4</f>
        <v>1.0553811019126462</v>
      </c>
      <c r="I27" s="75">
        <f t="shared" si="3"/>
        <v>0.84159938485198005</v>
      </c>
      <c r="J27" s="75">
        <f t="shared" si="3"/>
        <v>0.77083914134374132</v>
      </c>
      <c r="K27" s="75">
        <f t="shared" si="3"/>
        <v>0.74061064577141311</v>
      </c>
      <c r="L27" s="75">
        <f t="shared" si="3"/>
        <v>0.83701376697773255</v>
      </c>
      <c r="M27" s="76">
        <f t="shared" si="3"/>
        <v>0.820525014266692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2330</v>
      </c>
      <c r="H28" s="35">
        <v>1910</v>
      </c>
      <c r="I28" s="35">
        <v>2000</v>
      </c>
      <c r="J28" s="35">
        <v>2060</v>
      </c>
      <c r="K28" s="35">
        <v>2150</v>
      </c>
      <c r="L28" s="35">
        <v>2250</v>
      </c>
      <c r="M28" s="36">
        <v>2250</v>
      </c>
    </row>
    <row r="29" spans="1:13" x14ac:dyDescent="0.15">
      <c r="A29" s="5"/>
      <c r="B29" s="37" t="s">
        <v>126</v>
      </c>
      <c r="C29" s="38"/>
      <c r="D29" s="39"/>
      <c r="E29" s="40"/>
      <c r="F29" s="41" t="s">
        <v>10</v>
      </c>
      <c r="G29" s="42">
        <v>17486</v>
      </c>
      <c r="H29" s="43">
        <v>14196</v>
      </c>
      <c r="I29" s="43">
        <v>14060</v>
      </c>
      <c r="J29" s="43">
        <v>13436</v>
      </c>
      <c r="K29" s="43">
        <v>13389</v>
      </c>
      <c r="L29" s="43">
        <v>16905</v>
      </c>
      <c r="M29" s="44">
        <v>15614</v>
      </c>
    </row>
    <row r="30" spans="1:13" x14ac:dyDescent="0.15">
      <c r="A30" s="5"/>
      <c r="B30" s="45" t="s">
        <v>0</v>
      </c>
      <c r="C30" s="3">
        <v>45950</v>
      </c>
      <c r="F30" s="46" t="s">
        <v>2</v>
      </c>
      <c r="G30" s="47">
        <v>2.11</v>
      </c>
      <c r="H30" s="48">
        <v>2.37</v>
      </c>
      <c r="I30" s="48">
        <v>2.3199999999999998</v>
      </c>
      <c r="J30" s="48">
        <v>2.38</v>
      </c>
      <c r="K30" s="48">
        <v>2.37</v>
      </c>
      <c r="L30" s="48">
        <v>2.04</v>
      </c>
      <c r="M30" s="49">
        <v>2.09</v>
      </c>
    </row>
    <row r="31" spans="1:13" x14ac:dyDescent="0.15">
      <c r="A31" s="5"/>
      <c r="B31" s="45" t="s">
        <v>1</v>
      </c>
      <c r="C31" s="50">
        <v>1750</v>
      </c>
      <c r="D31" s="4" t="s">
        <v>15</v>
      </c>
      <c r="E31" s="50">
        <v>1840</v>
      </c>
      <c r="F31" s="46" t="s">
        <v>3</v>
      </c>
      <c r="G31" s="47">
        <v>99.4</v>
      </c>
      <c r="H31" s="48">
        <v>98.7</v>
      </c>
      <c r="I31" s="48">
        <v>99.7</v>
      </c>
      <c r="J31" s="48">
        <v>99.4</v>
      </c>
      <c r="K31" s="48">
        <v>99.7</v>
      </c>
      <c r="L31" s="48">
        <v>99.8</v>
      </c>
      <c r="M31" s="49">
        <v>99.2</v>
      </c>
    </row>
    <row r="32" spans="1:13" x14ac:dyDescent="0.15">
      <c r="A32" s="5"/>
      <c r="B32" s="45"/>
      <c r="C32" s="50"/>
      <c r="E32" s="50"/>
      <c r="F32" s="55" t="s">
        <v>20</v>
      </c>
      <c r="G32" s="89">
        <v>4090</v>
      </c>
      <c r="H32" s="71">
        <v>5644</v>
      </c>
      <c r="I32" s="71">
        <v>2579</v>
      </c>
      <c r="J32" s="71">
        <v>3482</v>
      </c>
      <c r="K32" s="71">
        <v>2436</v>
      </c>
      <c r="L32" s="71">
        <v>2566</v>
      </c>
      <c r="M32" s="87">
        <v>4360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1.7208936128333825</v>
      </c>
      <c r="H33" s="78">
        <f t="shared" ref="H33:M33" si="4">H29/H$4</f>
        <v>2.0262632029688836</v>
      </c>
      <c r="I33" s="78">
        <f t="shared" si="4"/>
        <v>1.8018710752274767</v>
      </c>
      <c r="J33" s="78">
        <f t="shared" si="4"/>
        <v>1.8728742681906887</v>
      </c>
      <c r="K33" s="78">
        <f t="shared" si="4"/>
        <v>1.8088354498784112</v>
      </c>
      <c r="L33" s="78">
        <f t="shared" si="4"/>
        <v>1.5619513997967291</v>
      </c>
      <c r="M33" s="79">
        <f t="shared" si="4"/>
        <v>1.4850675290089406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1750</v>
      </c>
      <c r="H34" s="53">
        <v>1550</v>
      </c>
      <c r="I34" s="53">
        <v>1650</v>
      </c>
      <c r="J34" s="53">
        <v>1740</v>
      </c>
      <c r="K34" s="53">
        <v>1820</v>
      </c>
      <c r="L34" s="53">
        <v>1850</v>
      </c>
      <c r="M34" s="54">
        <v>1840</v>
      </c>
    </row>
    <row r="35" spans="1:13" x14ac:dyDescent="0.15">
      <c r="A35" s="5"/>
      <c r="B35" s="16" t="s">
        <v>121</v>
      </c>
      <c r="C35" s="17"/>
      <c r="D35" s="18"/>
      <c r="E35" s="19"/>
      <c r="F35" s="20" t="s">
        <v>10</v>
      </c>
      <c r="G35" s="21">
        <v>17782</v>
      </c>
      <c r="H35" s="22">
        <v>12173</v>
      </c>
      <c r="I35" s="22">
        <v>11818</v>
      </c>
      <c r="J35" s="22">
        <v>10502</v>
      </c>
      <c r="K35" s="22">
        <v>10301</v>
      </c>
      <c r="L35" s="22">
        <v>16402</v>
      </c>
      <c r="M35" s="23">
        <v>15475</v>
      </c>
    </row>
    <row r="36" spans="1:13" x14ac:dyDescent="0.15">
      <c r="A36" s="5"/>
      <c r="B36" s="24" t="s">
        <v>0</v>
      </c>
      <c r="C36" s="25">
        <v>45936</v>
      </c>
      <c r="D36" s="26"/>
      <c r="E36" s="27"/>
      <c r="F36" s="28" t="s">
        <v>2</v>
      </c>
      <c r="G36" s="29">
        <v>3.34</v>
      </c>
      <c r="H36" s="30">
        <v>3.66</v>
      </c>
      <c r="I36" s="30">
        <v>3.56</v>
      </c>
      <c r="J36" s="30">
        <v>3.58</v>
      </c>
      <c r="K36" s="30">
        <v>3.59</v>
      </c>
      <c r="L36" s="30">
        <v>3.28</v>
      </c>
      <c r="M36" s="31">
        <v>3.32</v>
      </c>
    </row>
    <row r="37" spans="1:13" x14ac:dyDescent="0.15">
      <c r="A37" s="5"/>
      <c r="B37" s="24" t="s">
        <v>1</v>
      </c>
      <c r="C37" s="32">
        <v>11530</v>
      </c>
      <c r="D37" s="26" t="s">
        <v>15</v>
      </c>
      <c r="E37" s="32">
        <v>11440</v>
      </c>
      <c r="F37" s="28" t="s">
        <v>3</v>
      </c>
      <c r="G37" s="29">
        <v>98.6</v>
      </c>
      <c r="H37" s="30">
        <v>98.3</v>
      </c>
      <c r="I37" s="30">
        <v>98.7</v>
      </c>
      <c r="J37" s="30">
        <v>99</v>
      </c>
      <c r="K37" s="30">
        <v>99</v>
      </c>
      <c r="L37" s="30">
        <v>98.9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8423</v>
      </c>
      <c r="H38" s="70">
        <v>6911</v>
      </c>
      <c r="I38" s="70">
        <v>5657</v>
      </c>
      <c r="J38" s="70">
        <v>4369</v>
      </c>
      <c r="K38" s="70">
        <v>4304</v>
      </c>
      <c r="L38" s="70">
        <v>6952</v>
      </c>
      <c r="M38" s="86">
        <v>6955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1.7500246038775711</v>
      </c>
      <c r="H39" s="81">
        <f t="shared" ref="H39:M39" si="5">H35/H$4</f>
        <v>1.7375107051099057</v>
      </c>
      <c r="I39" s="81">
        <f t="shared" si="5"/>
        <v>1.5145456875560681</v>
      </c>
      <c r="J39" s="81">
        <f t="shared" si="5"/>
        <v>1.463897407304154</v>
      </c>
      <c r="K39" s="81">
        <f t="shared" si="5"/>
        <v>1.3916509051607673</v>
      </c>
      <c r="L39" s="81">
        <f t="shared" si="5"/>
        <v>1.5154763004712186</v>
      </c>
      <c r="M39" s="82">
        <f t="shared" si="5"/>
        <v>1.4718470610614418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11530</v>
      </c>
      <c r="H40" s="35">
        <v>9870</v>
      </c>
      <c r="I40" s="35">
        <v>10390</v>
      </c>
      <c r="J40" s="35">
        <v>10780</v>
      </c>
      <c r="K40" s="35">
        <v>11270</v>
      </c>
      <c r="L40" s="35">
        <v>11450</v>
      </c>
      <c r="M40" s="36">
        <v>11440</v>
      </c>
    </row>
    <row r="41" spans="1:13" x14ac:dyDescent="0.15">
      <c r="A41" s="5"/>
      <c r="B41" s="37" t="s">
        <v>122</v>
      </c>
      <c r="C41" s="38"/>
      <c r="D41" s="39"/>
      <c r="E41" s="40"/>
      <c r="F41" s="41" t="s">
        <v>10</v>
      </c>
      <c r="G41" s="42">
        <v>15530</v>
      </c>
      <c r="H41" s="43">
        <v>10298</v>
      </c>
      <c r="I41" s="43">
        <v>10016</v>
      </c>
      <c r="J41" s="43">
        <v>8791</v>
      </c>
      <c r="K41" s="43">
        <v>8749</v>
      </c>
      <c r="L41" s="43">
        <v>13139</v>
      </c>
      <c r="M41" s="44">
        <v>13014</v>
      </c>
    </row>
    <row r="42" spans="1:13" x14ac:dyDescent="0.15">
      <c r="A42" s="5"/>
      <c r="B42" s="45" t="s">
        <v>0</v>
      </c>
      <c r="C42" s="3">
        <v>45936</v>
      </c>
      <c r="F42" s="46" t="s">
        <v>2</v>
      </c>
      <c r="G42" s="47">
        <v>4.24</v>
      </c>
      <c r="H42" s="48">
        <v>4.63</v>
      </c>
      <c r="I42" s="48">
        <v>4.5199999999999996</v>
      </c>
      <c r="J42" s="48">
        <v>4.62</v>
      </c>
      <c r="K42" s="48">
        <v>4.55</v>
      </c>
      <c r="L42" s="48">
        <v>4.3</v>
      </c>
      <c r="M42" s="49">
        <v>4.29</v>
      </c>
    </row>
    <row r="43" spans="1:13" x14ac:dyDescent="0.15">
      <c r="A43" s="5"/>
      <c r="B43" s="45" t="s">
        <v>1</v>
      </c>
      <c r="C43" s="50">
        <v>5610</v>
      </c>
      <c r="D43" s="4" t="s">
        <v>15</v>
      </c>
      <c r="E43" s="50">
        <v>5520</v>
      </c>
      <c r="F43" s="46" t="s">
        <v>3</v>
      </c>
      <c r="G43" s="47">
        <v>99.1</v>
      </c>
      <c r="H43" s="48">
        <v>99.2</v>
      </c>
      <c r="I43" s="48">
        <v>98.5</v>
      </c>
      <c r="J43" s="48">
        <v>98.1</v>
      </c>
      <c r="K43" s="48">
        <v>98.5</v>
      </c>
      <c r="L43" s="48">
        <v>98.5</v>
      </c>
      <c r="M43" s="49">
        <v>98.4</v>
      </c>
    </row>
    <row r="44" spans="1:13" x14ac:dyDescent="0.15">
      <c r="A44" s="5"/>
      <c r="B44" s="45"/>
      <c r="C44" s="50"/>
      <c r="E44" s="50"/>
      <c r="F44" s="55" t="s">
        <v>20</v>
      </c>
      <c r="G44" s="89">
        <v>6767</v>
      </c>
      <c r="H44" s="71">
        <v>4675</v>
      </c>
      <c r="I44" s="71">
        <v>5565</v>
      </c>
      <c r="J44" s="71">
        <v>5726</v>
      </c>
      <c r="K44" s="71">
        <v>5020</v>
      </c>
      <c r="L44" s="71">
        <v>7446</v>
      </c>
      <c r="M44" s="87">
        <v>7587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1.5283928747170554</v>
      </c>
      <c r="H45" s="84">
        <f t="shared" ref="H45:M45" si="6">H41/H$4</f>
        <v>1.4698829574650301</v>
      </c>
      <c r="I45" s="84">
        <f t="shared" si="6"/>
        <v>1.2836088683839548</v>
      </c>
      <c r="J45" s="84">
        <f t="shared" si="6"/>
        <v>1.2253972679119041</v>
      </c>
      <c r="K45" s="84">
        <f t="shared" si="6"/>
        <v>1.1819778438259929</v>
      </c>
      <c r="L45" s="84">
        <f t="shared" si="6"/>
        <v>1.2139887277095076</v>
      </c>
      <c r="M45" s="85">
        <f t="shared" si="6"/>
        <v>1.2377782004945788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5610</v>
      </c>
      <c r="H46" s="53">
        <v>4850</v>
      </c>
      <c r="I46" s="53">
        <v>5050</v>
      </c>
      <c r="J46" s="53">
        <v>5220</v>
      </c>
      <c r="K46" s="53">
        <v>5450</v>
      </c>
      <c r="L46" s="53">
        <v>5540</v>
      </c>
      <c r="M46" s="54">
        <v>5520</v>
      </c>
    </row>
    <row r="47" spans="1:13" x14ac:dyDescent="0.15">
      <c r="A47" s="5"/>
      <c r="B47" s="16" t="s">
        <v>123</v>
      </c>
      <c r="C47" s="17"/>
      <c r="D47" s="18"/>
      <c r="E47" s="19"/>
      <c r="F47" s="20" t="s">
        <v>10</v>
      </c>
      <c r="G47" s="21">
        <v>4353</v>
      </c>
      <c r="H47" s="22">
        <v>2401</v>
      </c>
      <c r="I47" s="22">
        <v>2249</v>
      </c>
      <c r="J47" s="22">
        <v>1899</v>
      </c>
      <c r="K47" s="22">
        <v>1951</v>
      </c>
      <c r="L47" s="22">
        <v>3598</v>
      </c>
      <c r="M47" s="23">
        <v>3583</v>
      </c>
    </row>
    <row r="48" spans="1:13" x14ac:dyDescent="0.15">
      <c r="A48" s="5"/>
      <c r="B48" s="24" t="s">
        <v>0</v>
      </c>
      <c r="C48" s="25">
        <v>45936</v>
      </c>
      <c r="D48" s="26"/>
      <c r="E48" s="27"/>
      <c r="F48" s="28" t="s">
        <v>2</v>
      </c>
      <c r="G48" s="29">
        <v>3.76</v>
      </c>
      <c r="H48" s="30">
        <v>4.18</v>
      </c>
      <c r="I48" s="30">
        <v>4.41</v>
      </c>
      <c r="J48" s="30">
        <v>4.3899999999999997</v>
      </c>
      <c r="K48" s="30">
        <v>4.1399999999999997</v>
      </c>
      <c r="L48" s="30">
        <v>4.1399999999999997</v>
      </c>
      <c r="M48" s="31">
        <v>3.96</v>
      </c>
    </row>
    <row r="49" spans="1:13" x14ac:dyDescent="0.15">
      <c r="A49" s="5"/>
      <c r="B49" s="24" t="s">
        <v>1</v>
      </c>
      <c r="C49" s="32">
        <v>1770</v>
      </c>
      <c r="D49" s="26" t="s">
        <v>15</v>
      </c>
      <c r="E49" s="32">
        <v>1340</v>
      </c>
      <c r="F49" s="28" t="s">
        <v>3</v>
      </c>
      <c r="G49" s="29">
        <v>99.7</v>
      </c>
      <c r="H49" s="30">
        <v>97.3</v>
      </c>
      <c r="I49" s="30">
        <v>96.5</v>
      </c>
      <c r="J49" s="30">
        <v>96.4</v>
      </c>
      <c r="K49" s="30">
        <v>99</v>
      </c>
      <c r="L49" s="30">
        <v>97.6</v>
      </c>
      <c r="M49" s="31">
        <v>98.4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1267</v>
      </c>
      <c r="H50" s="70">
        <v>1844</v>
      </c>
      <c r="I50" s="70">
        <v>2163</v>
      </c>
      <c r="J50" s="70">
        <v>1820</v>
      </c>
      <c r="K50" s="58">
        <v>883</v>
      </c>
      <c r="L50" s="70">
        <v>2558</v>
      </c>
      <c r="M50" s="86">
        <v>1870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0.42840271626808385</v>
      </c>
      <c r="H51" s="81">
        <f t="shared" ref="H51:M51" si="7">H47/H$4</f>
        <v>0.34270625178418501</v>
      </c>
      <c r="I51" s="81">
        <f t="shared" si="7"/>
        <v>0.28822247853389721</v>
      </c>
      <c r="J51" s="81">
        <f t="shared" si="7"/>
        <v>0.26470588235294118</v>
      </c>
      <c r="K51" s="81">
        <f t="shared" si="7"/>
        <v>0.26357741151040259</v>
      </c>
      <c r="L51" s="81">
        <f t="shared" si="7"/>
        <v>0.33244017370414858</v>
      </c>
      <c r="M51" s="82">
        <f t="shared" si="7"/>
        <v>0.34078371694883014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1770</v>
      </c>
      <c r="H52" s="35">
        <v>1280</v>
      </c>
      <c r="I52" s="35">
        <v>1270</v>
      </c>
      <c r="J52" s="35">
        <v>1310</v>
      </c>
      <c r="K52" s="35">
        <v>1310</v>
      </c>
      <c r="L52" s="35">
        <v>1350</v>
      </c>
      <c r="M52" s="36">
        <v>1340</v>
      </c>
    </row>
    <row r="53" spans="1:13" x14ac:dyDescent="0.15">
      <c r="A53" s="5"/>
      <c r="B53" s="37" t="s">
        <v>119</v>
      </c>
      <c r="C53" s="38"/>
      <c r="D53" s="39"/>
      <c r="E53" s="40"/>
      <c r="F53" s="41" t="s">
        <v>10</v>
      </c>
      <c r="G53" s="42">
        <v>9101</v>
      </c>
      <c r="H53" s="43">
        <v>6222</v>
      </c>
      <c r="I53" s="43">
        <v>6528</v>
      </c>
      <c r="J53" s="43">
        <v>6167</v>
      </c>
      <c r="K53" s="43">
        <v>5949</v>
      </c>
      <c r="L53" s="43">
        <v>9001</v>
      </c>
      <c r="M53" s="44">
        <v>8223</v>
      </c>
    </row>
    <row r="54" spans="1:13" x14ac:dyDescent="0.15">
      <c r="A54" s="5"/>
      <c r="B54" s="45" t="s">
        <v>0</v>
      </c>
      <c r="C54" s="3">
        <v>45922</v>
      </c>
      <c r="F54" s="46" t="s">
        <v>2</v>
      </c>
      <c r="G54" s="47">
        <v>2.39</v>
      </c>
      <c r="H54" s="48">
        <v>2.68</v>
      </c>
      <c r="I54" s="48">
        <v>2.5099999999999998</v>
      </c>
      <c r="J54" s="48">
        <v>2.5499999999999998</v>
      </c>
      <c r="K54" s="48">
        <v>2.61</v>
      </c>
      <c r="L54" s="48">
        <v>2.2799999999999998</v>
      </c>
      <c r="M54" s="49">
        <v>2.38</v>
      </c>
    </row>
    <row r="55" spans="1:13" x14ac:dyDescent="0.15">
      <c r="A55" s="5"/>
      <c r="B55" s="45" t="s">
        <v>1</v>
      </c>
      <c r="C55" s="50">
        <v>900</v>
      </c>
      <c r="D55" s="4" t="s">
        <v>15</v>
      </c>
      <c r="E55" s="50">
        <v>830</v>
      </c>
      <c r="F55" s="46" t="s">
        <v>3</v>
      </c>
      <c r="G55" s="47">
        <v>97.9</v>
      </c>
      <c r="H55" s="48">
        <v>97.1</v>
      </c>
      <c r="I55" s="48">
        <v>98.5</v>
      </c>
      <c r="J55" s="48">
        <v>98.5</v>
      </c>
      <c r="K55" s="48">
        <v>97.2</v>
      </c>
      <c r="L55" s="48">
        <v>97.5</v>
      </c>
      <c r="M55" s="49">
        <v>98.1</v>
      </c>
    </row>
    <row r="56" spans="1:13" x14ac:dyDescent="0.15">
      <c r="A56" s="5"/>
      <c r="B56" s="45"/>
      <c r="C56" s="50"/>
      <c r="E56" s="50"/>
      <c r="F56" s="55" t="s">
        <v>20</v>
      </c>
      <c r="G56" s="89">
        <v>5032</v>
      </c>
      <c r="H56" s="71">
        <v>4569</v>
      </c>
      <c r="I56" s="71">
        <v>2807</v>
      </c>
      <c r="J56" s="71">
        <v>2738</v>
      </c>
      <c r="K56" s="71">
        <v>4199</v>
      </c>
      <c r="L56" s="71">
        <v>5702</v>
      </c>
      <c r="M56" s="87">
        <v>4141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0.89567955909851393</v>
      </c>
      <c r="H57" s="84">
        <f t="shared" ref="H57:M57" si="8">H53/H$4</f>
        <v>0.88809591778475594</v>
      </c>
      <c r="I57" s="84">
        <f t="shared" si="8"/>
        <v>0.83660130718954251</v>
      </c>
      <c r="J57" s="84">
        <f t="shared" si="8"/>
        <v>0.85963200446055199</v>
      </c>
      <c r="K57" s="84">
        <f t="shared" si="8"/>
        <v>0.80370170224263715</v>
      </c>
      <c r="L57" s="84">
        <f t="shared" si="8"/>
        <v>0.83165480920262402</v>
      </c>
      <c r="M57" s="85">
        <f t="shared" si="8"/>
        <v>0.78210005706676811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900</v>
      </c>
      <c r="H58" s="53">
        <v>760</v>
      </c>
      <c r="I58" s="53">
        <v>760</v>
      </c>
      <c r="J58" s="53">
        <v>790</v>
      </c>
      <c r="K58" s="53">
        <v>830</v>
      </c>
      <c r="L58" s="53">
        <v>840</v>
      </c>
      <c r="M58" s="54">
        <v>830</v>
      </c>
    </row>
    <row r="59" spans="1:13" x14ac:dyDescent="0.15">
      <c r="A59" s="5"/>
      <c r="B59" s="16" t="s">
        <v>115</v>
      </c>
      <c r="C59" s="17"/>
      <c r="D59" s="18"/>
      <c r="E59" s="19"/>
      <c r="F59" s="20" t="s">
        <v>10</v>
      </c>
      <c r="G59" s="21">
        <v>14022</v>
      </c>
      <c r="H59" s="22">
        <v>8169</v>
      </c>
      <c r="I59" s="22">
        <v>8136</v>
      </c>
      <c r="J59" s="22">
        <v>6975</v>
      </c>
      <c r="K59" s="22">
        <v>7253</v>
      </c>
      <c r="L59" s="22">
        <v>11801</v>
      </c>
      <c r="M59" s="23">
        <v>11671</v>
      </c>
    </row>
    <row r="60" spans="1:13" x14ac:dyDescent="0.15">
      <c r="A60" s="5"/>
      <c r="B60" s="24" t="s">
        <v>0</v>
      </c>
      <c r="C60" s="25">
        <v>45908</v>
      </c>
      <c r="D60" s="26"/>
      <c r="E60" s="27"/>
      <c r="F60" s="28" t="s">
        <v>2</v>
      </c>
      <c r="G60" s="29">
        <v>3.15</v>
      </c>
      <c r="H60" s="30">
        <v>3.51</v>
      </c>
      <c r="I60" s="30">
        <v>3.41</v>
      </c>
      <c r="J60" s="30">
        <v>3.47</v>
      </c>
      <c r="K60" s="30">
        <v>3.33</v>
      </c>
      <c r="L60" s="30">
        <v>3.13</v>
      </c>
      <c r="M60" s="31">
        <v>3.19</v>
      </c>
    </row>
    <row r="61" spans="1:13" x14ac:dyDescent="0.15">
      <c r="A61" s="5"/>
      <c r="B61" s="24" t="s">
        <v>1</v>
      </c>
      <c r="C61" s="32">
        <v>13750</v>
      </c>
      <c r="D61" s="26" t="s">
        <v>15</v>
      </c>
      <c r="E61" s="32">
        <v>13220</v>
      </c>
      <c r="F61" s="28" t="s">
        <v>3</v>
      </c>
      <c r="G61" s="29">
        <v>99.2</v>
      </c>
      <c r="H61" s="30">
        <v>98.4</v>
      </c>
      <c r="I61" s="30">
        <v>98.8</v>
      </c>
      <c r="J61" s="30">
        <v>98.7</v>
      </c>
      <c r="K61" s="30">
        <v>99.7</v>
      </c>
      <c r="L61" s="30">
        <v>99.5</v>
      </c>
      <c r="M61" s="31">
        <v>98.8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4994</v>
      </c>
      <c r="H62" s="70">
        <v>4455</v>
      </c>
      <c r="I62" s="70">
        <v>3653</v>
      </c>
      <c r="J62" s="70">
        <v>3337</v>
      </c>
      <c r="K62" s="70">
        <v>1899</v>
      </c>
      <c r="L62" s="70">
        <v>3536</v>
      </c>
      <c r="M62" s="86">
        <v>5074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1.3799822852081487</v>
      </c>
      <c r="H63" s="81">
        <f t="shared" ref="H63:M63" si="9">H59/H$4</f>
        <v>1.166000570939195</v>
      </c>
      <c r="I63" s="81">
        <f t="shared" si="9"/>
        <v>1.0426758938869665</v>
      </c>
      <c r="J63" s="81">
        <f t="shared" si="9"/>
        <v>0.97226094229160853</v>
      </c>
      <c r="K63" s="81">
        <f t="shared" si="9"/>
        <v>0.97987030532288566</v>
      </c>
      <c r="L63" s="81">
        <f t="shared" si="9"/>
        <v>1.0903631155871754</v>
      </c>
      <c r="M63" s="82">
        <f t="shared" si="9"/>
        <v>1.110043751188891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13750</v>
      </c>
      <c r="H64" s="35">
        <v>11710</v>
      </c>
      <c r="I64" s="35">
        <v>11980</v>
      </c>
      <c r="J64" s="35">
        <v>12420</v>
      </c>
      <c r="K64" s="35">
        <v>12960</v>
      </c>
      <c r="L64" s="35">
        <v>13240</v>
      </c>
      <c r="M64" s="36">
        <v>13220</v>
      </c>
    </row>
    <row r="65" spans="1:13" x14ac:dyDescent="0.15">
      <c r="A65" s="5"/>
      <c r="B65" s="37" t="s">
        <v>116</v>
      </c>
      <c r="C65" s="38"/>
      <c r="D65" s="39"/>
      <c r="E65" s="40"/>
      <c r="F65" s="41" t="s">
        <v>10</v>
      </c>
      <c r="G65" s="42">
        <v>13291</v>
      </c>
      <c r="H65" s="43">
        <v>9897</v>
      </c>
      <c r="I65" s="43">
        <v>10113</v>
      </c>
      <c r="J65" s="43">
        <v>9694</v>
      </c>
      <c r="K65" s="43">
        <v>10076</v>
      </c>
      <c r="L65" s="43">
        <v>13432</v>
      </c>
      <c r="M65" s="44">
        <v>12451</v>
      </c>
    </row>
    <row r="66" spans="1:13" x14ac:dyDescent="0.15">
      <c r="A66" s="5"/>
      <c r="B66" s="45" t="s">
        <v>0</v>
      </c>
      <c r="C66" s="3">
        <v>45908</v>
      </c>
      <c r="F66" s="46" t="s">
        <v>2</v>
      </c>
      <c r="G66" s="47">
        <v>2.1</v>
      </c>
      <c r="H66" s="48">
        <v>2.4300000000000002</v>
      </c>
      <c r="I66" s="48">
        <v>2.3199999999999998</v>
      </c>
      <c r="J66" s="48">
        <v>2.37</v>
      </c>
      <c r="K66" s="48">
        <v>2.2999999999999998</v>
      </c>
      <c r="L66" s="48">
        <v>2.08</v>
      </c>
      <c r="M66" s="49">
        <v>2.08</v>
      </c>
    </row>
    <row r="67" spans="1:13" x14ac:dyDescent="0.15">
      <c r="A67" s="5"/>
      <c r="B67" s="45" t="s">
        <v>1</v>
      </c>
      <c r="C67" s="50">
        <v>2850</v>
      </c>
      <c r="D67" s="4" t="s">
        <v>15</v>
      </c>
      <c r="E67" s="50">
        <v>2820</v>
      </c>
      <c r="F67" s="46" t="s">
        <v>3</v>
      </c>
      <c r="G67" s="47">
        <v>98.5</v>
      </c>
      <c r="H67" s="48">
        <v>98.3</v>
      </c>
      <c r="I67" s="48">
        <v>98.9</v>
      </c>
      <c r="J67" s="48">
        <v>98.8</v>
      </c>
      <c r="K67" s="48">
        <v>99.1</v>
      </c>
      <c r="L67" s="48">
        <v>99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5607</v>
      </c>
      <c r="H68" s="71">
        <v>4737</v>
      </c>
      <c r="I68" s="71">
        <v>3633</v>
      </c>
      <c r="J68" s="71">
        <v>3702</v>
      </c>
      <c r="K68" s="71">
        <v>3215</v>
      </c>
      <c r="L68" s="71">
        <v>4322</v>
      </c>
      <c r="M68" s="87">
        <v>4910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1.3080405471902372</v>
      </c>
      <c r="H69" s="84">
        <f t="shared" ref="H69:M69" si="10">H65/H$4</f>
        <v>1.4126463031687124</v>
      </c>
      <c r="I69" s="84">
        <f t="shared" si="10"/>
        <v>1.2960399846212995</v>
      </c>
      <c r="J69" s="84">
        <f t="shared" si="10"/>
        <v>1.3512684694730972</v>
      </c>
      <c r="K69" s="84">
        <f t="shared" si="10"/>
        <v>1.3612537152121049</v>
      </c>
      <c r="L69" s="84">
        <f t="shared" si="10"/>
        <v>1.2410607040561767</v>
      </c>
      <c r="M69" s="85">
        <f t="shared" si="10"/>
        <v>1.1842305497431995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2850</v>
      </c>
      <c r="H70" s="53">
        <v>2430</v>
      </c>
      <c r="I70" s="53">
        <v>2540</v>
      </c>
      <c r="J70" s="53">
        <v>2640</v>
      </c>
      <c r="K70" s="53">
        <v>2770</v>
      </c>
      <c r="L70" s="53">
        <v>2820</v>
      </c>
      <c r="M70" s="54">
        <v>2820</v>
      </c>
    </row>
    <row r="71" spans="1:13" x14ac:dyDescent="0.15">
      <c r="A71" s="5"/>
      <c r="B71" s="16" t="s">
        <v>117</v>
      </c>
      <c r="C71" s="17"/>
      <c r="D71" s="18"/>
      <c r="E71" s="19"/>
      <c r="F71" s="20" t="s">
        <v>10</v>
      </c>
      <c r="G71" s="21">
        <v>6929</v>
      </c>
      <c r="H71" s="22">
        <v>5097</v>
      </c>
      <c r="I71" s="22">
        <v>4894</v>
      </c>
      <c r="J71" s="22">
        <v>5204</v>
      </c>
      <c r="K71" s="22">
        <v>5001</v>
      </c>
      <c r="L71" s="22">
        <v>7715</v>
      </c>
      <c r="M71" s="23">
        <v>7029</v>
      </c>
    </row>
    <row r="72" spans="1:13" x14ac:dyDescent="0.15">
      <c r="A72" s="5"/>
      <c r="B72" s="24" t="s">
        <v>0</v>
      </c>
      <c r="C72" s="25">
        <v>45908</v>
      </c>
      <c r="D72" s="26"/>
      <c r="E72" s="27"/>
      <c r="F72" s="28" t="s">
        <v>2</v>
      </c>
      <c r="G72" s="29">
        <v>2.5499999999999998</v>
      </c>
      <c r="H72" s="30">
        <v>2.74</v>
      </c>
      <c r="I72" s="30">
        <v>2.79</v>
      </c>
      <c r="J72" s="30">
        <v>2.76</v>
      </c>
      <c r="K72" s="30">
        <v>2.73</v>
      </c>
      <c r="L72" s="30">
        <v>2.4300000000000002</v>
      </c>
      <c r="M72" s="31">
        <v>2.5099999999999998</v>
      </c>
    </row>
    <row r="73" spans="1:13" x14ac:dyDescent="0.15">
      <c r="A73" s="5"/>
      <c r="B73" s="24" t="s">
        <v>1</v>
      </c>
      <c r="C73" s="32">
        <v>1270</v>
      </c>
      <c r="D73" s="26" t="s">
        <v>15</v>
      </c>
      <c r="E73" s="32">
        <v>1110</v>
      </c>
      <c r="F73" s="28" t="s">
        <v>3</v>
      </c>
      <c r="G73" s="29">
        <v>98.3</v>
      </c>
      <c r="H73" s="30">
        <v>98.7</v>
      </c>
      <c r="I73" s="30">
        <v>98.3</v>
      </c>
      <c r="J73" s="30">
        <v>98.2</v>
      </c>
      <c r="K73" s="30">
        <v>99.1</v>
      </c>
      <c r="L73" s="30">
        <v>97.8</v>
      </c>
      <c r="M73" s="31">
        <v>98.2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3198</v>
      </c>
      <c r="H74" s="70">
        <v>1961</v>
      </c>
      <c r="I74" s="70">
        <v>2430</v>
      </c>
      <c r="J74" s="70">
        <v>2653</v>
      </c>
      <c r="K74" s="70">
        <v>1630</v>
      </c>
      <c r="L74" s="70">
        <v>4310</v>
      </c>
      <c r="M74" s="86">
        <v>3447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0.68192107076075192</v>
      </c>
      <c r="H75" s="81">
        <f t="shared" ref="H75:M75" si="11">H71/H$4</f>
        <v>0.72751926919783039</v>
      </c>
      <c r="I75" s="81">
        <f t="shared" si="11"/>
        <v>0.62719466871716012</v>
      </c>
      <c r="J75" s="81">
        <f t="shared" si="11"/>
        <v>0.72539726791190406</v>
      </c>
      <c r="K75" s="81">
        <f t="shared" si="11"/>
        <v>0.67562820859227235</v>
      </c>
      <c r="L75" s="81">
        <f t="shared" si="11"/>
        <v>0.71283377991314789</v>
      </c>
      <c r="M75" s="82">
        <f t="shared" si="11"/>
        <v>0.66853718851055732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1270</v>
      </c>
      <c r="H76" s="35">
        <v>1030</v>
      </c>
      <c r="I76" s="35">
        <v>1040</v>
      </c>
      <c r="J76" s="35">
        <v>1030</v>
      </c>
      <c r="K76" s="35">
        <v>1100</v>
      </c>
      <c r="L76" s="35">
        <v>1120</v>
      </c>
      <c r="M76" s="36">
        <v>1110</v>
      </c>
    </row>
    <row r="77" spans="1:13" x14ac:dyDescent="0.15">
      <c r="A77" s="5"/>
      <c r="B77" s="37" t="s">
        <v>113</v>
      </c>
      <c r="C77" s="38"/>
      <c r="D77" s="39"/>
      <c r="E77" s="40"/>
      <c r="F77" s="41" t="s">
        <v>10</v>
      </c>
      <c r="G77" s="42">
        <v>12663</v>
      </c>
      <c r="H77" s="43">
        <v>9077</v>
      </c>
      <c r="I77" s="43">
        <v>11105</v>
      </c>
      <c r="J77" s="43">
        <v>9724</v>
      </c>
      <c r="K77" s="43">
        <v>9838</v>
      </c>
      <c r="L77" s="43">
        <v>13151</v>
      </c>
      <c r="M77" s="44">
        <v>12574</v>
      </c>
    </row>
    <row r="78" spans="1:13" x14ac:dyDescent="0.15">
      <c r="A78" s="5"/>
      <c r="B78" s="45" t="s">
        <v>0</v>
      </c>
      <c r="C78" s="3">
        <v>45901</v>
      </c>
      <c r="F78" s="46" t="s">
        <v>2</v>
      </c>
      <c r="G78" s="47">
        <v>1.85</v>
      </c>
      <c r="H78" s="48">
        <v>2.0099999999999998</v>
      </c>
      <c r="I78" s="48">
        <v>1.83</v>
      </c>
      <c r="J78" s="48">
        <v>1.94</v>
      </c>
      <c r="K78" s="48">
        <v>1.92</v>
      </c>
      <c r="L78" s="48">
        <v>1.79</v>
      </c>
      <c r="M78" s="49">
        <v>1.8</v>
      </c>
    </row>
    <row r="79" spans="1:13" x14ac:dyDescent="0.15">
      <c r="A79" s="5"/>
      <c r="B79" s="45" t="s">
        <v>1</v>
      </c>
      <c r="C79" s="50">
        <v>16520</v>
      </c>
      <c r="D79" s="4" t="s">
        <v>15</v>
      </c>
      <c r="E79" s="50">
        <v>19030</v>
      </c>
      <c r="F79" s="46" t="s">
        <v>3</v>
      </c>
      <c r="G79" s="47">
        <v>99.1</v>
      </c>
      <c r="H79" s="48">
        <v>99.3</v>
      </c>
      <c r="I79" s="48">
        <v>100.1</v>
      </c>
      <c r="J79" s="48">
        <v>99.6</v>
      </c>
      <c r="K79" s="48">
        <v>99.7</v>
      </c>
      <c r="L79" s="48">
        <v>99.6</v>
      </c>
      <c r="M79" s="49">
        <v>99.4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3735</v>
      </c>
      <c r="H80" s="71">
        <v>2454</v>
      </c>
      <c r="I80" s="71">
        <v>1059</v>
      </c>
      <c r="J80" s="71">
        <v>1907</v>
      </c>
      <c r="K80" s="71">
        <v>1676</v>
      </c>
      <c r="L80" s="71">
        <v>2614</v>
      </c>
      <c r="M80" s="87">
        <v>3074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1.2462356067316209</v>
      </c>
      <c r="H81" s="84">
        <f t="shared" ref="H81:M81" si="12">H77/H$4</f>
        <v>1.2956037681986869</v>
      </c>
      <c r="I81" s="84">
        <f t="shared" si="12"/>
        <v>1.4231705754197104</v>
      </c>
      <c r="J81" s="84">
        <f t="shared" si="12"/>
        <v>1.3554502369668247</v>
      </c>
      <c r="K81" s="84">
        <f t="shared" si="12"/>
        <v>1.3291002431775196</v>
      </c>
      <c r="L81" s="84">
        <f t="shared" si="12"/>
        <v>1.2150974775940127</v>
      </c>
      <c r="M81" s="85">
        <f t="shared" si="12"/>
        <v>1.1959292372075327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16520</v>
      </c>
      <c r="H82" s="53">
        <v>15110</v>
      </c>
      <c r="I82" s="53">
        <v>16650</v>
      </c>
      <c r="J82" s="53">
        <v>17650</v>
      </c>
      <c r="K82" s="53">
        <v>18780</v>
      </c>
      <c r="L82" s="53">
        <v>19090</v>
      </c>
      <c r="M82" s="54">
        <v>19030</v>
      </c>
    </row>
    <row r="83" spans="1:13" x14ac:dyDescent="0.15">
      <c r="A83" s="5"/>
      <c r="B83" s="16" t="s">
        <v>107</v>
      </c>
      <c r="C83" s="17"/>
      <c r="D83" s="18"/>
      <c r="E83" s="19"/>
      <c r="F83" s="20" t="s">
        <v>10</v>
      </c>
      <c r="G83" s="21">
        <v>6777</v>
      </c>
      <c r="H83" s="22">
        <v>4094</v>
      </c>
      <c r="I83" s="22">
        <v>4006</v>
      </c>
      <c r="J83" s="22">
        <v>3472</v>
      </c>
      <c r="K83" s="22">
        <v>3514</v>
      </c>
      <c r="L83" s="22">
        <v>5916</v>
      </c>
      <c r="M83" s="23">
        <v>5945</v>
      </c>
    </row>
    <row r="84" spans="1:13" x14ac:dyDescent="0.15">
      <c r="A84" s="5"/>
      <c r="B84" s="24" t="s">
        <v>0</v>
      </c>
      <c r="C84" s="25">
        <v>45873</v>
      </c>
      <c r="D84" s="26"/>
      <c r="E84" s="27"/>
      <c r="F84" s="28" t="s">
        <v>2</v>
      </c>
      <c r="G84" s="29">
        <v>4.13</v>
      </c>
      <c r="H84" s="30">
        <v>4.43</v>
      </c>
      <c r="I84" s="30">
        <v>4.38</v>
      </c>
      <c r="J84" s="30">
        <v>4.46</v>
      </c>
      <c r="K84" s="30">
        <v>4.46</v>
      </c>
      <c r="L84" s="30">
        <v>4.0599999999999996</v>
      </c>
      <c r="M84" s="31">
        <v>4.12</v>
      </c>
    </row>
    <row r="85" spans="1:13" x14ac:dyDescent="0.15">
      <c r="A85" s="5"/>
      <c r="B85" s="24" t="s">
        <v>1</v>
      </c>
      <c r="C85" s="32">
        <v>4730</v>
      </c>
      <c r="D85" s="26" t="s">
        <v>15</v>
      </c>
      <c r="E85" s="32">
        <v>3760</v>
      </c>
      <c r="F85" s="28" t="s">
        <v>3</v>
      </c>
      <c r="G85" s="29">
        <v>98.3</v>
      </c>
      <c r="H85" s="30">
        <v>98.7</v>
      </c>
      <c r="I85" s="30">
        <v>98.4</v>
      </c>
      <c r="J85" s="30">
        <v>98.5</v>
      </c>
      <c r="K85" s="30">
        <v>98.1</v>
      </c>
      <c r="L85" s="30">
        <v>99.5</v>
      </c>
      <c r="M85" s="31">
        <v>98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3986</v>
      </c>
      <c r="H86" s="70">
        <v>2110</v>
      </c>
      <c r="I86" s="70">
        <v>2268</v>
      </c>
      <c r="J86" s="70">
        <v>2020</v>
      </c>
      <c r="K86" s="70">
        <v>2277</v>
      </c>
      <c r="L86" s="70">
        <v>2092</v>
      </c>
      <c r="M86" s="86">
        <v>3875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0.66696191319751996</v>
      </c>
      <c r="H87" s="81">
        <f t="shared" ref="H87:M87" si="13">H83/H$4</f>
        <v>0.58435626605766489</v>
      </c>
      <c r="I87" s="81">
        <f t="shared" si="13"/>
        <v>0.51339228501858258</v>
      </c>
      <c r="J87" s="81">
        <f t="shared" si="13"/>
        <v>0.48396989127404516</v>
      </c>
      <c r="K87" s="81">
        <f t="shared" si="13"/>
        <v>0.47473655768711159</v>
      </c>
      <c r="L87" s="81">
        <f t="shared" si="13"/>
        <v>0.54661369306107366</v>
      </c>
      <c r="M87" s="82">
        <f t="shared" si="13"/>
        <v>0.56543656077610804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4730</v>
      </c>
      <c r="H88" s="35">
        <v>3590</v>
      </c>
      <c r="I88" s="35">
        <v>3490</v>
      </c>
      <c r="J88" s="35">
        <v>3510</v>
      </c>
      <c r="K88" s="35">
        <v>3630</v>
      </c>
      <c r="L88" s="35">
        <v>3760</v>
      </c>
      <c r="M88" s="36">
        <v>3760</v>
      </c>
    </row>
    <row r="89" spans="1:13" x14ac:dyDescent="0.15">
      <c r="A89" s="5"/>
      <c r="B89" s="37" t="s">
        <v>108</v>
      </c>
      <c r="C89" s="38"/>
      <c r="D89" s="39"/>
      <c r="E89" s="40"/>
      <c r="F89" s="41" t="s">
        <v>10</v>
      </c>
      <c r="G89" s="42">
        <v>6410</v>
      </c>
      <c r="H89" s="43">
        <v>3843</v>
      </c>
      <c r="I89" s="43">
        <v>3670</v>
      </c>
      <c r="J89" s="43">
        <v>3199</v>
      </c>
      <c r="K89" s="43">
        <v>3181</v>
      </c>
      <c r="L89" s="43">
        <v>6104</v>
      </c>
      <c r="M89" s="44">
        <v>6082</v>
      </c>
    </row>
    <row r="90" spans="1:13" x14ac:dyDescent="0.15">
      <c r="A90" s="5"/>
      <c r="B90" s="45" t="s">
        <v>0</v>
      </c>
      <c r="C90" s="3">
        <v>45873</v>
      </c>
      <c r="F90" s="46" t="s">
        <v>2</v>
      </c>
      <c r="G90" s="47">
        <v>3.46</v>
      </c>
      <c r="H90" s="48">
        <v>3.75</v>
      </c>
      <c r="I90" s="48">
        <v>3.7</v>
      </c>
      <c r="J90" s="48">
        <v>3.78</v>
      </c>
      <c r="K90" s="48">
        <v>3.77</v>
      </c>
      <c r="L90" s="48">
        <v>3.37</v>
      </c>
      <c r="M90" s="49">
        <v>3.41</v>
      </c>
    </row>
    <row r="91" spans="1:13" x14ac:dyDescent="0.15">
      <c r="A91" s="5"/>
      <c r="B91" s="45" t="s">
        <v>1</v>
      </c>
      <c r="C91" s="50">
        <v>2340</v>
      </c>
      <c r="D91" s="4" t="s">
        <v>15</v>
      </c>
      <c r="E91" s="50">
        <v>1870</v>
      </c>
      <c r="F91" s="46" t="s">
        <v>3</v>
      </c>
      <c r="G91" s="47">
        <v>97.7</v>
      </c>
      <c r="H91" s="48">
        <v>98.7</v>
      </c>
      <c r="I91" s="48">
        <v>98.7</v>
      </c>
      <c r="J91" s="48">
        <v>98.2</v>
      </c>
      <c r="K91" s="48">
        <v>98.3</v>
      </c>
      <c r="L91" s="48">
        <v>98.2</v>
      </c>
      <c r="M91" s="49">
        <v>98.5</v>
      </c>
    </row>
    <row r="92" spans="1:13" x14ac:dyDescent="0.15">
      <c r="A92" s="5"/>
      <c r="B92" s="45"/>
      <c r="C92" s="50"/>
      <c r="E92" s="50"/>
      <c r="F92" s="55" t="s">
        <v>20</v>
      </c>
      <c r="G92" s="89">
        <v>4189</v>
      </c>
      <c r="H92" s="71">
        <v>1875</v>
      </c>
      <c r="I92" s="71">
        <v>1777</v>
      </c>
      <c r="J92" s="71">
        <v>1801</v>
      </c>
      <c r="K92" s="71">
        <v>1804</v>
      </c>
      <c r="L92" s="71">
        <v>3382</v>
      </c>
      <c r="M92" s="87">
        <v>3078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0.6308434209231375</v>
      </c>
      <c r="H93" s="84">
        <f t="shared" ref="H93:M93" si="14">H89/H$4</f>
        <v>0.54852983157293744</v>
      </c>
      <c r="I93" s="84">
        <f t="shared" si="14"/>
        <v>0.47033192361912085</v>
      </c>
      <c r="J93" s="84">
        <f t="shared" si="14"/>
        <v>0.44591580708112627</v>
      </c>
      <c r="K93" s="84">
        <f t="shared" si="14"/>
        <v>0.42974871656309105</v>
      </c>
      <c r="L93" s="84">
        <f t="shared" si="14"/>
        <v>0.5639841079183221</v>
      </c>
      <c r="M93" s="85">
        <f t="shared" si="14"/>
        <v>0.578466806163211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2340</v>
      </c>
      <c r="H94" s="53">
        <v>1750</v>
      </c>
      <c r="I94" s="53">
        <v>1740</v>
      </c>
      <c r="J94" s="53">
        <v>1740</v>
      </c>
      <c r="K94" s="53">
        <v>1850</v>
      </c>
      <c r="L94" s="53">
        <v>1890</v>
      </c>
      <c r="M94" s="54">
        <v>1870</v>
      </c>
    </row>
    <row r="95" spans="1:13" x14ac:dyDescent="0.15">
      <c r="A95" s="5"/>
      <c r="B95" s="16" t="s">
        <v>109</v>
      </c>
      <c r="C95" s="17"/>
      <c r="D95" s="18"/>
      <c r="E95" s="19"/>
      <c r="F95" s="20" t="s">
        <v>10</v>
      </c>
      <c r="G95" s="21">
        <v>7516</v>
      </c>
      <c r="H95" s="22">
        <v>4286</v>
      </c>
      <c r="I95" s="22">
        <v>4162</v>
      </c>
      <c r="J95" s="22">
        <v>3852</v>
      </c>
      <c r="K95" s="22">
        <v>3726</v>
      </c>
      <c r="L95" s="22">
        <v>6967</v>
      </c>
      <c r="M95" s="23">
        <v>6792</v>
      </c>
    </row>
    <row r="96" spans="1:13" x14ac:dyDescent="0.15">
      <c r="A96" s="5"/>
      <c r="B96" s="24" t="s">
        <v>0</v>
      </c>
      <c r="C96" s="25">
        <v>45873</v>
      </c>
      <c r="D96" s="26"/>
      <c r="E96" s="27"/>
      <c r="F96" s="28" t="s">
        <v>2</v>
      </c>
      <c r="G96" s="29">
        <v>3.24</v>
      </c>
      <c r="H96" s="30">
        <v>3.54</v>
      </c>
      <c r="I96" s="30">
        <v>3.38</v>
      </c>
      <c r="J96" s="30">
        <v>3.38</v>
      </c>
      <c r="K96" s="30">
        <v>3.43</v>
      </c>
      <c r="L96" s="30">
        <v>3.16</v>
      </c>
      <c r="M96" s="31">
        <v>3.13</v>
      </c>
    </row>
    <row r="97" spans="1:13" x14ac:dyDescent="0.15">
      <c r="A97" s="5"/>
      <c r="B97" s="24" t="s">
        <v>1</v>
      </c>
      <c r="C97" s="32">
        <v>2300</v>
      </c>
      <c r="D97" s="26" t="s">
        <v>15</v>
      </c>
      <c r="E97" s="32">
        <v>2020</v>
      </c>
      <c r="F97" s="28" t="s">
        <v>3</v>
      </c>
      <c r="G97" s="29">
        <v>98.4</v>
      </c>
      <c r="H97" s="30">
        <v>97.7</v>
      </c>
      <c r="I97" s="30">
        <v>98.8</v>
      </c>
      <c r="J97" s="30">
        <v>99.4</v>
      </c>
      <c r="K97" s="30">
        <v>98.9</v>
      </c>
      <c r="L97" s="30">
        <v>99.3</v>
      </c>
      <c r="M97" s="31">
        <v>99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3861</v>
      </c>
      <c r="H98" s="70">
        <v>2891</v>
      </c>
      <c r="I98" s="70">
        <v>1854</v>
      </c>
      <c r="J98" s="70">
        <v>1306</v>
      </c>
      <c r="K98" s="70">
        <v>1551</v>
      </c>
      <c r="L98" s="70">
        <v>2204</v>
      </c>
      <c r="M98" s="86">
        <v>2653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0.73969097529770689</v>
      </c>
      <c r="H99" s="81">
        <f t="shared" ref="H99:M99" si="15">H95/H$4</f>
        <v>0.61176134741650012</v>
      </c>
      <c r="I99" s="81">
        <f t="shared" si="15"/>
        <v>0.53338459566833274</v>
      </c>
      <c r="J99" s="81">
        <f t="shared" si="15"/>
        <v>0.53693894619459159</v>
      </c>
      <c r="K99" s="81">
        <f t="shared" si="15"/>
        <v>0.50337746554985141</v>
      </c>
      <c r="L99" s="81">
        <f t="shared" si="15"/>
        <v>0.64372170377898918</v>
      </c>
      <c r="M99" s="82">
        <f t="shared" si="15"/>
        <v>0.64599581510367132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2300</v>
      </c>
      <c r="H100" s="35">
        <v>1810</v>
      </c>
      <c r="I100" s="35">
        <v>1810</v>
      </c>
      <c r="J100" s="35">
        <v>1900</v>
      </c>
      <c r="K100" s="35">
        <v>1930</v>
      </c>
      <c r="L100" s="35">
        <v>2000</v>
      </c>
      <c r="M100" s="36">
        <v>2020</v>
      </c>
    </row>
    <row r="101" spans="1:13" x14ac:dyDescent="0.15">
      <c r="A101" s="5"/>
      <c r="B101" s="37" t="s">
        <v>110</v>
      </c>
      <c r="C101" s="38"/>
      <c r="D101" s="39"/>
      <c r="E101" s="40"/>
      <c r="F101" s="41" t="s">
        <v>10</v>
      </c>
      <c r="G101" s="42">
        <v>13738</v>
      </c>
      <c r="H101" s="43">
        <v>8707</v>
      </c>
      <c r="I101" s="43">
        <v>8858</v>
      </c>
      <c r="J101" s="43">
        <v>7778</v>
      </c>
      <c r="K101" s="43">
        <v>8161</v>
      </c>
      <c r="L101" s="43">
        <v>13309</v>
      </c>
      <c r="M101" s="44">
        <v>12765</v>
      </c>
    </row>
    <row r="102" spans="1:13" x14ac:dyDescent="0.15">
      <c r="A102" s="5"/>
      <c r="B102" s="45" t="s">
        <v>0</v>
      </c>
      <c r="C102" s="3">
        <v>45873</v>
      </c>
      <c r="F102" s="46" t="s">
        <v>2</v>
      </c>
      <c r="G102" s="47">
        <v>3.66</v>
      </c>
      <c r="H102" s="48">
        <v>3.94</v>
      </c>
      <c r="I102" s="48">
        <v>3.9</v>
      </c>
      <c r="J102" s="48">
        <v>3.85</v>
      </c>
      <c r="K102" s="48">
        <v>3.98</v>
      </c>
      <c r="L102" s="48">
        <v>3.51</v>
      </c>
      <c r="M102" s="49">
        <v>3.6</v>
      </c>
    </row>
    <row r="103" spans="1:13" x14ac:dyDescent="0.15">
      <c r="A103" s="5"/>
      <c r="B103" s="45" t="s">
        <v>1</v>
      </c>
      <c r="C103" s="50">
        <v>2720</v>
      </c>
      <c r="D103" s="4" t="s">
        <v>15</v>
      </c>
      <c r="E103" s="50">
        <v>2680</v>
      </c>
      <c r="F103" s="46" t="s">
        <v>3</v>
      </c>
      <c r="G103" s="47">
        <v>98.6</v>
      </c>
      <c r="H103" s="48">
        <v>99.6</v>
      </c>
      <c r="I103" s="48">
        <v>99</v>
      </c>
      <c r="J103" s="48">
        <v>99.2</v>
      </c>
      <c r="K103" s="48">
        <v>99</v>
      </c>
      <c r="L103" s="48">
        <v>99.4</v>
      </c>
      <c r="M103" s="49">
        <v>99.3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6864</v>
      </c>
      <c r="H104" s="71">
        <v>2866</v>
      </c>
      <c r="I104" s="71">
        <v>3719</v>
      </c>
      <c r="J104" s="71">
        <v>3040</v>
      </c>
      <c r="K104" s="71">
        <v>3443</v>
      </c>
      <c r="L104" s="71">
        <v>4287</v>
      </c>
      <c r="M104" s="87">
        <v>4710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1.3520322802873732</v>
      </c>
      <c r="H105" s="84">
        <f t="shared" ref="H105:M105" si="16">H101/H$4</f>
        <v>1.2427918926634314</v>
      </c>
      <c r="I105" s="84">
        <f t="shared" si="16"/>
        <v>1.13520440856081</v>
      </c>
      <c r="J105" s="84">
        <f t="shared" si="16"/>
        <v>1.0841929188737107</v>
      </c>
      <c r="K105" s="84">
        <f t="shared" si="16"/>
        <v>1.1025398540934883</v>
      </c>
      <c r="L105" s="84">
        <f t="shared" si="16"/>
        <v>1.2296960177399983</v>
      </c>
      <c r="M105" s="85">
        <f t="shared" si="16"/>
        <v>1.2140954917253186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2720</v>
      </c>
      <c r="H106" s="53">
        <v>2340</v>
      </c>
      <c r="I106" s="53">
        <v>2410</v>
      </c>
      <c r="J106" s="53">
        <v>2500</v>
      </c>
      <c r="K106" s="53">
        <v>2600</v>
      </c>
      <c r="L106" s="53">
        <v>2700</v>
      </c>
      <c r="M106" s="54">
        <v>2680</v>
      </c>
    </row>
    <row r="107" spans="1:13" x14ac:dyDescent="0.15">
      <c r="A107" s="5"/>
      <c r="B107" s="16" t="s">
        <v>111</v>
      </c>
      <c r="C107" s="17"/>
      <c r="D107" s="18"/>
      <c r="E107" s="19"/>
      <c r="F107" s="20" t="s">
        <v>10</v>
      </c>
      <c r="G107" s="21">
        <v>4606</v>
      </c>
      <c r="H107" s="22">
        <v>3157</v>
      </c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45873</v>
      </c>
      <c r="D108" s="26"/>
      <c r="E108" s="27"/>
      <c r="F108" s="28" t="s">
        <v>2</v>
      </c>
      <c r="G108" s="29">
        <v>2.33</v>
      </c>
      <c r="H108" s="30">
        <v>2.5099999999999998</v>
      </c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1110</v>
      </c>
      <c r="D109" s="26" t="s">
        <v>15</v>
      </c>
      <c r="E109" s="32"/>
      <c r="F109" s="28" t="s">
        <v>3</v>
      </c>
      <c r="G109" s="29">
        <v>97.9</v>
      </c>
      <c r="H109" s="30">
        <v>98.6</v>
      </c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2601</v>
      </c>
      <c r="H110" s="70">
        <v>1367</v>
      </c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0.45330184037004234</v>
      </c>
      <c r="H111" s="81">
        <f t="shared" ref="H111:M111" si="17">H107/H$4</f>
        <v>0.45061375963459893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1110</v>
      </c>
      <c r="H112" s="35">
        <v>900</v>
      </c>
      <c r="I112" s="35"/>
      <c r="J112" s="35"/>
      <c r="K112" s="35"/>
      <c r="L112" s="35"/>
      <c r="M112" s="36"/>
    </row>
    <row r="113" spans="1:13" x14ac:dyDescent="0.15">
      <c r="A113" s="5"/>
      <c r="B113" s="37" t="s">
        <v>102</v>
      </c>
      <c r="C113" s="38"/>
      <c r="D113" s="39"/>
      <c r="E113" s="40"/>
      <c r="F113" s="41" t="s">
        <v>10</v>
      </c>
      <c r="G113" s="42">
        <v>11008</v>
      </c>
      <c r="H113" s="43">
        <v>8322</v>
      </c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45845</v>
      </c>
      <c r="F114" s="46" t="s">
        <v>2</v>
      </c>
      <c r="G114" s="47">
        <v>2.17</v>
      </c>
      <c r="H114" s="48">
        <v>2.44</v>
      </c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2560</v>
      </c>
      <c r="D115" s="4" t="s">
        <v>15</v>
      </c>
      <c r="E115" s="50"/>
      <c r="F115" s="46" t="s">
        <v>3</v>
      </c>
      <c r="G115" s="47">
        <v>99.3</v>
      </c>
      <c r="H115" s="48">
        <v>98.9</v>
      </c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2878</v>
      </c>
      <c r="H116" s="71">
        <v>2850</v>
      </c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1.0833579372109043</v>
      </c>
      <c r="H117" s="84">
        <f t="shared" ref="H117:M117" si="18">H113/H$4</f>
        <v>1.1878389951470167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2560</v>
      </c>
      <c r="H118" s="53">
        <v>2230</v>
      </c>
      <c r="I118" s="53"/>
      <c r="J118" s="53"/>
      <c r="K118" s="53"/>
      <c r="L118" s="53"/>
      <c r="M118" s="54"/>
    </row>
    <row r="119" spans="1:13" x14ac:dyDescent="0.15">
      <c r="A119" s="5"/>
      <c r="B119" s="16" t="s">
        <v>91</v>
      </c>
      <c r="C119" s="17"/>
      <c r="D119" s="18"/>
      <c r="E119" s="19"/>
      <c r="F119" s="20" t="s">
        <v>10</v>
      </c>
      <c r="G119" s="21">
        <v>11974</v>
      </c>
      <c r="H119" s="22">
        <v>7260</v>
      </c>
      <c r="I119" s="22">
        <v>7654</v>
      </c>
      <c r="J119" s="22">
        <v>6741</v>
      </c>
      <c r="K119" s="22">
        <v>7092</v>
      </c>
      <c r="L119" s="22">
        <v>11684</v>
      </c>
      <c r="M119" s="23">
        <v>11316</v>
      </c>
    </row>
    <row r="120" spans="1:13" x14ac:dyDescent="0.15">
      <c r="A120" s="5"/>
      <c r="B120" s="24" t="s">
        <v>0</v>
      </c>
      <c r="C120" s="25">
        <v>45810</v>
      </c>
      <c r="D120" s="26"/>
      <c r="E120" s="27"/>
      <c r="F120" s="28" t="s">
        <v>2</v>
      </c>
      <c r="G120" s="29">
        <v>3.42</v>
      </c>
      <c r="H120" s="30">
        <v>3.55</v>
      </c>
      <c r="I120" s="30">
        <v>3.51</v>
      </c>
      <c r="J120" s="30">
        <v>3.54</v>
      </c>
      <c r="K120" s="30">
        <v>3.54</v>
      </c>
      <c r="L120" s="30">
        <v>3.23</v>
      </c>
      <c r="M120" s="31">
        <v>3.39</v>
      </c>
    </row>
    <row r="121" spans="1:13" x14ac:dyDescent="0.15">
      <c r="A121" s="5"/>
      <c r="B121" s="24" t="s">
        <v>1</v>
      </c>
      <c r="C121" s="32">
        <v>7180</v>
      </c>
      <c r="D121" s="26" t="s">
        <v>15</v>
      </c>
      <c r="E121" s="32">
        <v>8040</v>
      </c>
      <c r="F121" s="28" t="s">
        <v>3</v>
      </c>
      <c r="G121" s="29">
        <v>98.9</v>
      </c>
      <c r="H121" s="30">
        <v>99.8</v>
      </c>
      <c r="I121" s="30">
        <v>99.8</v>
      </c>
      <c r="J121" s="30">
        <v>99.7</v>
      </c>
      <c r="K121" s="30">
        <v>99.9</v>
      </c>
      <c r="L121" s="30">
        <v>99.8</v>
      </c>
      <c r="M121" s="31">
        <v>99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5047</v>
      </c>
      <c r="H122" s="70">
        <v>1826</v>
      </c>
      <c r="I122" s="70">
        <v>1847</v>
      </c>
      <c r="J122" s="70">
        <v>1755</v>
      </c>
      <c r="K122" s="70">
        <v>1661</v>
      </c>
      <c r="L122" s="70">
        <v>2655</v>
      </c>
      <c r="M122" s="86">
        <v>4599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1.178427320145655</v>
      </c>
      <c r="H123" s="81">
        <f t="shared" ref="H123:M123" si="19">H119/H$4</f>
        <v>1.0362546388809593</v>
      </c>
      <c r="I123" s="81">
        <f t="shared" si="19"/>
        <v>0.98090478021273864</v>
      </c>
      <c r="J123" s="81">
        <f t="shared" si="19"/>
        <v>0.93964315584053526</v>
      </c>
      <c r="K123" s="81">
        <f t="shared" si="19"/>
        <v>0.95811942718184273</v>
      </c>
      <c r="L123" s="81">
        <f t="shared" si="19"/>
        <v>1.0795528042132496</v>
      </c>
      <c r="M123" s="82">
        <f t="shared" si="19"/>
        <v>1.0762792467186608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7180</v>
      </c>
      <c r="H124" s="35">
        <v>6490</v>
      </c>
      <c r="I124" s="35">
        <v>7110</v>
      </c>
      <c r="J124" s="35">
        <v>7480</v>
      </c>
      <c r="K124" s="35">
        <v>7870</v>
      </c>
      <c r="L124" s="35">
        <v>8050</v>
      </c>
      <c r="M124" s="36">
        <v>8040</v>
      </c>
    </row>
    <row r="125" spans="1:13" x14ac:dyDescent="0.15">
      <c r="A125" s="5"/>
      <c r="B125" s="37" t="s">
        <v>62</v>
      </c>
      <c r="C125" s="38"/>
      <c r="D125" s="39"/>
      <c r="E125" s="40"/>
      <c r="F125" s="41" t="s">
        <v>10</v>
      </c>
      <c r="G125" s="42">
        <v>16569</v>
      </c>
      <c r="H125" s="43">
        <v>11531</v>
      </c>
      <c r="I125" s="43">
        <v>11597</v>
      </c>
      <c r="J125" s="43">
        <v>10449</v>
      </c>
      <c r="K125" s="43">
        <v>10816</v>
      </c>
      <c r="L125" s="43">
        <v>15820</v>
      </c>
      <c r="M125" s="44">
        <v>15600</v>
      </c>
    </row>
    <row r="126" spans="1:13" x14ac:dyDescent="0.15">
      <c r="A126" s="5"/>
      <c r="B126" s="45" t="s">
        <v>0</v>
      </c>
      <c r="C126" s="3">
        <v>45691</v>
      </c>
      <c r="F126" s="46" t="s">
        <v>2</v>
      </c>
      <c r="G126" s="47">
        <v>3.8</v>
      </c>
      <c r="H126" s="48">
        <v>4.12</v>
      </c>
      <c r="I126" s="48">
        <v>3.98</v>
      </c>
      <c r="J126" s="48">
        <v>4.01</v>
      </c>
      <c r="K126" s="48">
        <v>3.93</v>
      </c>
      <c r="L126" s="48">
        <v>3.7</v>
      </c>
      <c r="M126" s="49">
        <v>3.75</v>
      </c>
    </row>
    <row r="127" spans="1:13" x14ac:dyDescent="0.15">
      <c r="A127" s="5"/>
      <c r="B127" s="45" t="s">
        <v>1</v>
      </c>
      <c r="C127" s="50">
        <v>13870</v>
      </c>
      <c r="D127" s="4" t="s">
        <v>15</v>
      </c>
      <c r="E127" s="50">
        <v>13840</v>
      </c>
      <c r="F127" s="46" t="s">
        <v>3</v>
      </c>
      <c r="G127" s="47">
        <v>98.8</v>
      </c>
      <c r="H127" s="48">
        <v>98.7</v>
      </c>
      <c r="I127" s="48">
        <v>99.3</v>
      </c>
      <c r="J127" s="48">
        <v>99.2</v>
      </c>
      <c r="K127" s="48">
        <v>99.5</v>
      </c>
      <c r="L127" s="48">
        <v>99.4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7662</v>
      </c>
      <c r="H128" s="71">
        <v>5865</v>
      </c>
      <c r="I128" s="71">
        <v>4290</v>
      </c>
      <c r="J128" s="71">
        <v>4081</v>
      </c>
      <c r="K128" s="71">
        <v>3555</v>
      </c>
      <c r="L128" s="71">
        <v>5356</v>
      </c>
      <c r="M128" s="87">
        <v>6319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1.6306465899025686</v>
      </c>
      <c r="H129" s="84">
        <f t="shared" ref="H129:M129" si="20">H125/H$4</f>
        <v>1.6458749643163002</v>
      </c>
      <c r="I129" s="84">
        <f t="shared" si="20"/>
        <v>1.4862232474689223</v>
      </c>
      <c r="J129" s="84">
        <f t="shared" si="20"/>
        <v>1.4565096180652355</v>
      </c>
      <c r="K129" s="84">
        <f t="shared" si="20"/>
        <v>1.461226695487706</v>
      </c>
      <c r="L129" s="84">
        <f t="shared" si="20"/>
        <v>1.4617019310727155</v>
      </c>
      <c r="M129" s="85">
        <f t="shared" si="20"/>
        <v>1.4837359710861708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13870</v>
      </c>
      <c r="H130" s="53">
        <v>12110</v>
      </c>
      <c r="I130" s="53">
        <v>12660</v>
      </c>
      <c r="J130" s="53">
        <v>13180</v>
      </c>
      <c r="K130" s="53">
        <v>13670</v>
      </c>
      <c r="L130" s="53">
        <v>13890</v>
      </c>
      <c r="M130" s="54">
        <v>13840</v>
      </c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14903</v>
      </c>
      <c r="H131" s="22">
        <v>11184</v>
      </c>
      <c r="I131" s="22">
        <v>13205</v>
      </c>
      <c r="J131" s="22">
        <v>11310</v>
      </c>
      <c r="K131" s="22">
        <v>11662</v>
      </c>
      <c r="L131" s="22">
        <v>15305</v>
      </c>
      <c r="M131" s="23">
        <v>14747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1.72</v>
      </c>
      <c r="H132" s="30">
        <v>1.86</v>
      </c>
      <c r="I132" s="30">
        <v>1.71</v>
      </c>
      <c r="J132" s="30">
        <v>1.86</v>
      </c>
      <c r="K132" s="30">
        <v>1.83</v>
      </c>
      <c r="L132" s="30">
        <v>1.69</v>
      </c>
      <c r="M132" s="31">
        <v>1.69</v>
      </c>
    </row>
    <row r="133" spans="1:13" x14ac:dyDescent="0.15">
      <c r="A133" s="5"/>
      <c r="B133" s="24" t="s">
        <v>1</v>
      </c>
      <c r="C133" s="32">
        <v>32990</v>
      </c>
      <c r="D133" s="26" t="s">
        <v>15</v>
      </c>
      <c r="E133" s="32">
        <v>32980</v>
      </c>
      <c r="F133" s="28" t="s">
        <v>3</v>
      </c>
      <c r="G133" s="29">
        <v>99.1</v>
      </c>
      <c r="H133" s="30">
        <v>99.2</v>
      </c>
      <c r="I133" s="30">
        <v>99.9</v>
      </c>
      <c r="J133" s="30">
        <v>99.3</v>
      </c>
      <c r="K133" s="30">
        <v>99.5</v>
      </c>
      <c r="L133" s="30">
        <v>99.4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4172</v>
      </c>
      <c r="H134" s="70">
        <v>2990</v>
      </c>
      <c r="I134" s="70">
        <v>1484</v>
      </c>
      <c r="J134" s="70">
        <v>2871</v>
      </c>
      <c r="K134" s="70">
        <v>2533</v>
      </c>
      <c r="L134" s="70">
        <v>3359</v>
      </c>
      <c r="M134" s="86">
        <v>3974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1.4666863497687235</v>
      </c>
      <c r="H135" s="81">
        <f t="shared" ref="H135:M135" si="21">H131/H$4</f>
        <v>1.5963459891521552</v>
      </c>
      <c r="I135" s="81">
        <f t="shared" si="21"/>
        <v>1.6922978341663464</v>
      </c>
      <c r="J135" s="81">
        <f t="shared" si="21"/>
        <v>1.5765263451352105</v>
      </c>
      <c r="K135" s="81">
        <f t="shared" si="21"/>
        <v>1.575520129694677</v>
      </c>
      <c r="L135" s="81">
        <f t="shared" si="21"/>
        <v>1.4141180818626997</v>
      </c>
      <c r="M135" s="82">
        <f t="shared" si="21"/>
        <v>1.4026060490774206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32990</v>
      </c>
      <c r="H136" s="35">
        <v>28650</v>
      </c>
      <c r="I136" s="35">
        <v>29640</v>
      </c>
      <c r="J136" s="35">
        <v>30650</v>
      </c>
      <c r="K136" s="35">
        <v>32440</v>
      </c>
      <c r="L136" s="35">
        <v>33050</v>
      </c>
      <c r="M136" s="36">
        <v>32980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8653</v>
      </c>
      <c r="H137" s="43">
        <v>4866</v>
      </c>
      <c r="I137" s="43">
        <v>5307</v>
      </c>
      <c r="J137" s="43">
        <v>4876</v>
      </c>
      <c r="K137" s="43">
        <v>5769</v>
      </c>
      <c r="L137" s="43">
        <v>8417</v>
      </c>
      <c r="M137" s="44">
        <v>8270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3.27</v>
      </c>
      <c r="H138" s="48">
        <v>3.54</v>
      </c>
      <c r="I138" s="48">
        <v>3.44</v>
      </c>
      <c r="J138" s="48">
        <v>3.43</v>
      </c>
      <c r="K138" s="48">
        <v>3.22</v>
      </c>
      <c r="L138" s="48">
        <v>3.2</v>
      </c>
      <c r="M138" s="49">
        <v>3.32</v>
      </c>
    </row>
    <row r="139" spans="1:13" x14ac:dyDescent="0.15">
      <c r="A139" s="5"/>
      <c r="B139" s="45" t="s">
        <v>1</v>
      </c>
      <c r="C139" s="50">
        <v>29120</v>
      </c>
      <c r="D139" s="4" t="s">
        <v>15</v>
      </c>
      <c r="E139" s="50">
        <v>28540</v>
      </c>
      <c r="F139" s="46" t="s">
        <v>3</v>
      </c>
      <c r="G139" s="47">
        <v>99.6</v>
      </c>
      <c r="H139" s="48">
        <v>100</v>
      </c>
      <c r="I139" s="48">
        <v>99.6</v>
      </c>
      <c r="J139" s="48">
        <v>100.2</v>
      </c>
      <c r="K139" s="48">
        <v>100.8</v>
      </c>
      <c r="L139" s="48">
        <v>99.9</v>
      </c>
      <c r="M139" s="49">
        <v>99.4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2444</v>
      </c>
      <c r="H140" s="71">
        <v>1038</v>
      </c>
      <c r="I140" s="71">
        <v>1538</v>
      </c>
      <c r="J140" s="61">
        <v>783</v>
      </c>
      <c r="K140" s="61">
        <v>177</v>
      </c>
      <c r="L140" s="71">
        <v>1831</v>
      </c>
      <c r="M140" s="87">
        <v>2663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0.85158941049109338</v>
      </c>
      <c r="H141" s="84">
        <f t="shared" ref="H141:M141" si="22">H137/H$4</f>
        <v>0.6945475306879817</v>
      </c>
      <c r="I141" s="84">
        <f t="shared" si="22"/>
        <v>0.68012302960399851</v>
      </c>
      <c r="J141" s="84">
        <f t="shared" si="22"/>
        <v>0.67967660998048507</v>
      </c>
      <c r="K141" s="84">
        <f t="shared" si="22"/>
        <v>0.77938395028370711</v>
      </c>
      <c r="L141" s="84">
        <f t="shared" si="22"/>
        <v>0.77769564815670333</v>
      </c>
      <c r="M141" s="85">
        <f t="shared" si="22"/>
        <v>0.78657028723606615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29120</v>
      </c>
      <c r="H142" s="53">
        <v>25140</v>
      </c>
      <c r="I142" s="53">
        <v>26020</v>
      </c>
      <c r="J142" s="53">
        <v>26730</v>
      </c>
      <c r="K142" s="53">
        <v>28140</v>
      </c>
      <c r="L142" s="53">
        <v>28570</v>
      </c>
      <c r="M142" s="54">
        <v>28540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10165</v>
      </c>
      <c r="H143" s="22">
        <v>7182</v>
      </c>
      <c r="I143" s="22">
        <v>8394</v>
      </c>
      <c r="J143" s="22">
        <v>7390</v>
      </c>
      <c r="K143" s="22">
        <v>7304</v>
      </c>
      <c r="L143" s="22">
        <v>10167</v>
      </c>
      <c r="M143" s="23">
        <v>10061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1.9</v>
      </c>
      <c r="H144" s="30">
        <v>2.06</v>
      </c>
      <c r="I144" s="30">
        <v>1.95</v>
      </c>
      <c r="J144" s="30">
        <v>2.0099999999999998</v>
      </c>
      <c r="K144" s="30">
        <v>2.0299999999999998</v>
      </c>
      <c r="L144" s="30">
        <v>1.89</v>
      </c>
      <c r="M144" s="31">
        <v>1.87</v>
      </c>
    </row>
    <row r="145" spans="1:13" x14ac:dyDescent="0.15">
      <c r="A145" s="5"/>
      <c r="B145" s="24" t="s">
        <v>1</v>
      </c>
      <c r="C145" s="32">
        <v>21130</v>
      </c>
      <c r="D145" s="26" t="s">
        <v>15</v>
      </c>
      <c r="E145" s="32">
        <v>18720</v>
      </c>
      <c r="F145" s="28" t="s">
        <v>3</v>
      </c>
      <c r="G145" s="29">
        <v>99</v>
      </c>
      <c r="H145" s="30">
        <v>99</v>
      </c>
      <c r="I145" s="30">
        <v>99.5</v>
      </c>
      <c r="J145" s="30">
        <v>99.4</v>
      </c>
      <c r="K145" s="30">
        <v>99.3</v>
      </c>
      <c r="L145" s="30">
        <v>99.1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3392</v>
      </c>
      <c r="H146" s="70">
        <v>2496</v>
      </c>
      <c r="I146" s="70">
        <v>1978</v>
      </c>
      <c r="J146" s="70">
        <v>1911</v>
      </c>
      <c r="K146" s="70">
        <v>2011</v>
      </c>
      <c r="L146" s="70">
        <v>3029</v>
      </c>
      <c r="M146" s="86">
        <v>3199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1.0003936620411378</v>
      </c>
      <c r="H147" s="81">
        <f t="shared" ref="H147:M147" si="23">H143/H$4</f>
        <v>1.0251213245789323</v>
      </c>
      <c r="I147" s="81">
        <f t="shared" si="23"/>
        <v>1.0757400999615532</v>
      </c>
      <c r="J147" s="81">
        <f t="shared" si="23"/>
        <v>1.0301087259548369</v>
      </c>
      <c r="K147" s="81">
        <f t="shared" si="23"/>
        <v>0.98676033504458249</v>
      </c>
      <c r="L147" s="81">
        <f t="shared" si="23"/>
        <v>0.93938833964704793</v>
      </c>
      <c r="M147" s="82">
        <f t="shared" si="23"/>
        <v>0.95691459007038238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21130</v>
      </c>
      <c r="H148" s="35">
        <v>17010</v>
      </c>
      <c r="I148" s="35">
        <v>16790</v>
      </c>
      <c r="J148" s="35">
        <v>17210</v>
      </c>
      <c r="K148" s="35">
        <v>18410</v>
      </c>
      <c r="L148" s="35">
        <v>18730</v>
      </c>
      <c r="M148" s="36">
        <v>18720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11970</v>
      </c>
      <c r="H149" s="43">
        <v>8025</v>
      </c>
      <c r="I149" s="43">
        <v>8444</v>
      </c>
      <c r="J149" s="43">
        <v>7629</v>
      </c>
      <c r="K149" s="43">
        <v>8010</v>
      </c>
      <c r="L149" s="43">
        <v>12831</v>
      </c>
      <c r="M149" s="44">
        <v>12185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3.11</v>
      </c>
      <c r="H150" s="48">
        <v>3.38</v>
      </c>
      <c r="I150" s="48">
        <v>3.31</v>
      </c>
      <c r="J150" s="48">
        <v>3.31</v>
      </c>
      <c r="K150" s="48">
        <v>3.24</v>
      </c>
      <c r="L150" s="48">
        <v>2.98</v>
      </c>
      <c r="M150" s="49">
        <v>3.09</v>
      </c>
    </row>
    <row r="151" spans="1:13" x14ac:dyDescent="0.15">
      <c r="A151" s="5"/>
      <c r="B151" s="45" t="s">
        <v>1</v>
      </c>
      <c r="C151" s="50">
        <v>18200</v>
      </c>
      <c r="D151" s="4" t="s">
        <v>15</v>
      </c>
      <c r="E151" s="50">
        <v>18040</v>
      </c>
      <c r="F151" s="46" t="s">
        <v>3</v>
      </c>
      <c r="G151" s="47">
        <v>99.9</v>
      </c>
      <c r="H151" s="48">
        <v>100.1</v>
      </c>
      <c r="I151" s="48">
        <v>100</v>
      </c>
      <c r="J151" s="48">
        <v>100.4</v>
      </c>
      <c r="K151" s="48">
        <v>100.5</v>
      </c>
      <c r="L151" s="48">
        <v>100.1</v>
      </c>
      <c r="M151" s="49">
        <v>99.7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2436</v>
      </c>
      <c r="H152" s="71">
        <v>1456</v>
      </c>
      <c r="I152" s="71">
        <v>1552</v>
      </c>
      <c r="J152" s="61">
        <v>792</v>
      </c>
      <c r="K152" s="61">
        <v>653</v>
      </c>
      <c r="L152" s="71">
        <v>2121</v>
      </c>
      <c r="M152" s="87">
        <v>3084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1.1780336581045172</v>
      </c>
      <c r="H153" s="84">
        <f t="shared" ref="H153:M153" si="24">H149/H$4</f>
        <v>1.1454467599200686</v>
      </c>
      <c r="I153" s="84">
        <f t="shared" si="24"/>
        <v>1.0821478918364731</v>
      </c>
      <c r="J153" s="84">
        <f t="shared" si="24"/>
        <v>1.0634234736548649</v>
      </c>
      <c r="K153" s="84">
        <f t="shared" si="24"/>
        <v>1.0821399621723859</v>
      </c>
      <c r="L153" s="84">
        <f t="shared" si="24"/>
        <v>1.1855308140072069</v>
      </c>
      <c r="M153" s="85">
        <f t="shared" si="24"/>
        <v>1.1589309492105764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18200</v>
      </c>
      <c r="H154" s="53">
        <v>15710</v>
      </c>
      <c r="I154" s="53">
        <v>16410</v>
      </c>
      <c r="J154" s="53">
        <v>16900</v>
      </c>
      <c r="K154" s="53">
        <v>17780</v>
      </c>
      <c r="L154" s="53">
        <v>18070</v>
      </c>
      <c r="M154" s="54">
        <v>18040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8169</v>
      </c>
      <c r="H155" s="22">
        <v>4323</v>
      </c>
      <c r="I155" s="22"/>
      <c r="J155" s="22"/>
      <c r="K155" s="22"/>
      <c r="L155" s="22"/>
      <c r="M155" s="23"/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3.99</v>
      </c>
      <c r="H156" s="30">
        <v>4.3099999999999996</v>
      </c>
      <c r="I156" s="30"/>
      <c r="J156" s="30"/>
      <c r="K156" s="30"/>
      <c r="L156" s="30"/>
      <c r="M156" s="31"/>
    </row>
    <row r="157" spans="1:13" x14ac:dyDescent="0.15">
      <c r="A157" s="5"/>
      <c r="B157" s="24" t="s">
        <v>1</v>
      </c>
      <c r="C157" s="32">
        <v>13850</v>
      </c>
      <c r="D157" s="26" t="s">
        <v>15</v>
      </c>
      <c r="E157" s="32"/>
      <c r="F157" s="28" t="s">
        <v>3</v>
      </c>
      <c r="G157" s="29">
        <v>98.9</v>
      </c>
      <c r="H157" s="30">
        <v>98.2</v>
      </c>
      <c r="I157" s="30"/>
      <c r="J157" s="30"/>
      <c r="K157" s="30"/>
      <c r="L157" s="30"/>
      <c r="M157" s="31"/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3803</v>
      </c>
      <c r="H158" s="70">
        <v>2716</v>
      </c>
      <c r="I158" s="58"/>
      <c r="J158" s="58"/>
      <c r="K158" s="58"/>
      <c r="L158" s="58"/>
      <c r="M158" s="59"/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0.80395630351343372</v>
      </c>
      <c r="H159" s="81">
        <f t="shared" ref="H159:M159" si="25">H155/H$4</f>
        <v>0.6170425349700257</v>
      </c>
      <c r="I159" s="81">
        <f t="shared" si="25"/>
        <v>0</v>
      </c>
      <c r="J159" s="81">
        <f t="shared" si="25"/>
        <v>0</v>
      </c>
      <c r="K159" s="81">
        <f t="shared" si="25"/>
        <v>0</v>
      </c>
      <c r="L159" s="81">
        <f t="shared" si="25"/>
        <v>0</v>
      </c>
      <c r="M159" s="82">
        <f t="shared" si="25"/>
        <v>0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13850</v>
      </c>
      <c r="H160" s="35">
        <v>10980</v>
      </c>
      <c r="I160" s="35"/>
      <c r="J160" s="35"/>
      <c r="K160" s="35"/>
      <c r="L160" s="35"/>
      <c r="M160" s="36"/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8549</v>
      </c>
      <c r="H161" s="43">
        <v>5887</v>
      </c>
      <c r="I161" s="43">
        <v>6043</v>
      </c>
      <c r="J161" s="43">
        <v>5706</v>
      </c>
      <c r="K161" s="43">
        <v>5558</v>
      </c>
      <c r="L161" s="43">
        <v>8497</v>
      </c>
      <c r="M161" s="44">
        <v>9119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3.74</v>
      </c>
      <c r="H162" s="48">
        <v>3.98</v>
      </c>
      <c r="I162" s="48">
        <v>3.89</v>
      </c>
      <c r="J162" s="48">
        <v>3.89</v>
      </c>
      <c r="K162" s="48">
        <v>3.82</v>
      </c>
      <c r="L162" s="48">
        <v>3.69</v>
      </c>
      <c r="M162" s="49">
        <v>3.69</v>
      </c>
    </row>
    <row r="163" spans="1:13" x14ac:dyDescent="0.15">
      <c r="A163" s="5"/>
      <c r="B163" s="45" t="s">
        <v>1</v>
      </c>
      <c r="C163" s="50">
        <v>9660</v>
      </c>
      <c r="D163" s="4" t="s">
        <v>15</v>
      </c>
      <c r="E163" s="50">
        <v>9460</v>
      </c>
      <c r="F163" s="46" t="s">
        <v>3</v>
      </c>
      <c r="G163" s="47">
        <v>98.3</v>
      </c>
      <c r="H163" s="48">
        <v>97.9</v>
      </c>
      <c r="I163" s="48">
        <v>98.4</v>
      </c>
      <c r="J163" s="48">
        <v>98.6</v>
      </c>
      <c r="K163" s="48">
        <v>99.1</v>
      </c>
      <c r="L163" s="48">
        <v>98.7</v>
      </c>
      <c r="M163" s="49">
        <v>98.1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4894</v>
      </c>
      <c r="H164" s="71">
        <v>3976</v>
      </c>
      <c r="I164" s="71">
        <v>3397</v>
      </c>
      <c r="J164" s="71">
        <v>3045</v>
      </c>
      <c r="K164" s="71">
        <v>2316</v>
      </c>
      <c r="L164" s="71">
        <v>4138</v>
      </c>
      <c r="M164" s="87">
        <v>5620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0.84135419742151363</v>
      </c>
      <c r="H165" s="84">
        <f t="shared" ref="H165:M165" si="26">H161/H$4</f>
        <v>0.84027976020553807</v>
      </c>
      <c r="I165" s="84">
        <f t="shared" si="26"/>
        <v>0.77444572600281947</v>
      </c>
      <c r="J165" s="84">
        <f t="shared" si="26"/>
        <v>0.79537217730694176</v>
      </c>
      <c r="K165" s="84">
        <f t="shared" si="26"/>
        <v>0.75087814104296136</v>
      </c>
      <c r="L165" s="84">
        <f t="shared" si="26"/>
        <v>0.78508731405340482</v>
      </c>
      <c r="M165" s="85">
        <f t="shared" si="26"/>
        <v>0.86731976412402512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9660</v>
      </c>
      <c r="H166" s="53">
        <v>7890</v>
      </c>
      <c r="I166" s="53">
        <v>8740</v>
      </c>
      <c r="J166" s="53">
        <v>8740</v>
      </c>
      <c r="K166" s="53">
        <v>9300</v>
      </c>
      <c r="L166" s="53">
        <v>9520</v>
      </c>
      <c r="M166" s="54">
        <v>9460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12441</v>
      </c>
      <c r="H167" s="22">
        <v>8545</v>
      </c>
      <c r="I167" s="22">
        <v>9765</v>
      </c>
      <c r="J167" s="22">
        <v>8875</v>
      </c>
      <c r="K167" s="22">
        <v>10944</v>
      </c>
      <c r="L167" s="22">
        <v>14209</v>
      </c>
      <c r="M167" s="23">
        <v>13357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1.57</v>
      </c>
      <c r="H168" s="30">
        <v>1.74</v>
      </c>
      <c r="I168" s="30">
        <v>1.65</v>
      </c>
      <c r="J168" s="30">
        <v>1.71</v>
      </c>
      <c r="K168" s="30">
        <v>1.53</v>
      </c>
      <c r="L168" s="30">
        <v>1.48</v>
      </c>
      <c r="M168" s="31">
        <v>1.55</v>
      </c>
    </row>
    <row r="169" spans="1:13" x14ac:dyDescent="0.15">
      <c r="A169" s="5"/>
      <c r="B169" s="24" t="s">
        <v>1</v>
      </c>
      <c r="C169" s="32">
        <v>8060</v>
      </c>
      <c r="D169" s="26" t="s">
        <v>15</v>
      </c>
      <c r="E169" s="32">
        <v>8040</v>
      </c>
      <c r="F169" s="28" t="s">
        <v>3</v>
      </c>
      <c r="G169" s="29">
        <v>99.5</v>
      </c>
      <c r="H169" s="30">
        <v>99.5</v>
      </c>
      <c r="I169" s="30">
        <v>99.9</v>
      </c>
      <c r="J169" s="30">
        <v>99.5</v>
      </c>
      <c r="K169" s="30">
        <v>100.6</v>
      </c>
      <c r="L169" s="30">
        <v>100</v>
      </c>
      <c r="M169" s="31">
        <v>99.4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2660</v>
      </c>
      <c r="H170" s="70">
        <v>1883</v>
      </c>
      <c r="I170" s="70">
        <v>1311</v>
      </c>
      <c r="J170" s="70">
        <v>1840</v>
      </c>
      <c r="K170" s="58">
        <v>-209</v>
      </c>
      <c r="L170" s="70">
        <v>1505</v>
      </c>
      <c r="M170" s="86">
        <v>3119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1.2243873634484794</v>
      </c>
      <c r="H171" s="81">
        <f t="shared" ref="H171:M171" si="27">H167/H$4</f>
        <v>1.2196688552669142</v>
      </c>
      <c r="I171" s="81">
        <f t="shared" si="27"/>
        <v>1.2514417531718569</v>
      </c>
      <c r="J171" s="81">
        <f t="shared" si="27"/>
        <v>1.2371062168943407</v>
      </c>
      <c r="K171" s="81">
        <f t="shared" si="27"/>
        <v>1.4785193191029451</v>
      </c>
      <c r="L171" s="81">
        <f t="shared" si="27"/>
        <v>1.3128522590778897</v>
      </c>
      <c r="M171" s="82">
        <f t="shared" si="27"/>
        <v>1.2704013696024348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8060</v>
      </c>
      <c r="H172" s="35">
        <v>7000</v>
      </c>
      <c r="I172" s="35">
        <v>7380</v>
      </c>
      <c r="J172" s="35">
        <v>7560</v>
      </c>
      <c r="K172" s="35">
        <v>7980</v>
      </c>
      <c r="L172" s="35">
        <v>8050</v>
      </c>
      <c r="M172" s="36">
        <v>8040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50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45957</v>
      </c>
      <c r="H3" s="11">
        <v>45958</v>
      </c>
      <c r="I3" s="11">
        <v>45959</v>
      </c>
      <c r="J3" s="11">
        <v>45960</v>
      </c>
      <c r="K3" s="11">
        <v>45961</v>
      </c>
      <c r="L3" s="11">
        <v>45962</v>
      </c>
      <c r="M3" s="12">
        <v>45963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7308</v>
      </c>
      <c r="H4" s="14">
        <v>6924</v>
      </c>
      <c r="I4" s="14">
        <v>6896</v>
      </c>
      <c r="J4" s="14">
        <v>6628</v>
      </c>
      <c r="K4" s="14">
        <v>7334</v>
      </c>
      <c r="L4" s="14">
        <v>11601</v>
      </c>
      <c r="M4" s="15">
        <v>10360</v>
      </c>
    </row>
    <row r="5" spans="1:13" x14ac:dyDescent="0.15">
      <c r="A5" s="5"/>
      <c r="B5" s="16" t="s">
        <v>125</v>
      </c>
      <c r="C5" s="17"/>
      <c r="D5" s="18"/>
      <c r="E5" s="19"/>
      <c r="F5" s="20" t="s">
        <v>10</v>
      </c>
      <c r="G5" s="21">
        <v>11771</v>
      </c>
      <c r="H5" s="22">
        <v>10670</v>
      </c>
      <c r="I5" s="22">
        <v>10075</v>
      </c>
      <c r="J5" s="22">
        <v>9206</v>
      </c>
      <c r="K5" s="22">
        <v>9483</v>
      </c>
      <c r="L5" s="22">
        <v>14151</v>
      </c>
      <c r="M5" s="23">
        <v>12338</v>
      </c>
    </row>
    <row r="6" spans="1:13" x14ac:dyDescent="0.15">
      <c r="A6" s="5"/>
      <c r="B6" s="24" t="s">
        <v>0</v>
      </c>
      <c r="C6" s="25">
        <v>45950</v>
      </c>
      <c r="D6" s="26"/>
      <c r="E6" s="27"/>
      <c r="F6" s="28" t="s">
        <v>2</v>
      </c>
      <c r="G6" s="29">
        <v>3.49</v>
      </c>
      <c r="H6" s="30">
        <v>3.47</v>
      </c>
      <c r="I6" s="30">
        <v>3.56</v>
      </c>
      <c r="J6" s="30">
        <v>3.55</v>
      </c>
      <c r="K6" s="30">
        <v>3.49</v>
      </c>
      <c r="L6" s="30">
        <v>3.15</v>
      </c>
      <c r="M6" s="31">
        <v>3.23</v>
      </c>
    </row>
    <row r="7" spans="1:13" x14ac:dyDescent="0.15">
      <c r="A7" s="5"/>
      <c r="B7" s="24" t="s">
        <v>1</v>
      </c>
      <c r="C7" s="32">
        <v>2320</v>
      </c>
      <c r="D7" s="26" t="s">
        <v>15</v>
      </c>
      <c r="E7" s="32">
        <v>2340</v>
      </c>
      <c r="F7" s="28" t="s">
        <v>3</v>
      </c>
      <c r="G7" s="29">
        <v>97.6</v>
      </c>
      <c r="H7" s="30">
        <v>97.2</v>
      </c>
      <c r="I7" s="30">
        <v>96.4</v>
      </c>
      <c r="J7" s="30">
        <v>97</v>
      </c>
      <c r="K7" s="30">
        <v>97</v>
      </c>
      <c r="L7" s="30">
        <v>97.5</v>
      </c>
      <c r="M7" s="31">
        <v>97.2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8159</v>
      </c>
      <c r="H8" s="70">
        <v>8152</v>
      </c>
      <c r="I8" s="70">
        <v>9474</v>
      </c>
      <c r="J8" s="70">
        <v>7460</v>
      </c>
      <c r="K8" s="70">
        <v>7527</v>
      </c>
      <c r="L8" s="70">
        <v>9750</v>
      </c>
      <c r="M8" s="86">
        <v>9298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1.6107006020799124</v>
      </c>
      <c r="H9" s="75">
        <f t="shared" ref="H9:M9" si="0">H5/H$4</f>
        <v>1.5410167533217793</v>
      </c>
      <c r="I9" s="75">
        <f t="shared" si="0"/>
        <v>1.460991879350348</v>
      </c>
      <c r="J9" s="75">
        <f t="shared" si="0"/>
        <v>1.3889559444779722</v>
      </c>
      <c r="K9" s="75">
        <f t="shared" si="0"/>
        <v>1.29301881647123</v>
      </c>
      <c r="L9" s="75">
        <f t="shared" si="0"/>
        <v>1.2198086371864494</v>
      </c>
      <c r="M9" s="76">
        <f t="shared" si="0"/>
        <v>1.190926640926641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2320</v>
      </c>
      <c r="H10" s="35">
        <v>2310</v>
      </c>
      <c r="I10" s="35">
        <v>2310</v>
      </c>
      <c r="J10" s="35">
        <v>2310</v>
      </c>
      <c r="K10" s="35">
        <v>2290</v>
      </c>
      <c r="L10" s="35">
        <v>2330</v>
      </c>
      <c r="M10" s="36">
        <v>2340</v>
      </c>
    </row>
    <row r="11" spans="1:13" x14ac:dyDescent="0.15">
      <c r="A11" s="5"/>
      <c r="B11" s="37" t="s">
        <v>126</v>
      </c>
      <c r="C11" s="38"/>
      <c r="D11" s="39"/>
      <c r="E11" s="40"/>
      <c r="F11" s="41" t="s">
        <v>10</v>
      </c>
      <c r="G11" s="42">
        <v>16596</v>
      </c>
      <c r="H11" s="43">
        <v>15794</v>
      </c>
      <c r="I11" s="43">
        <v>15499</v>
      </c>
      <c r="J11" s="43">
        <v>14706</v>
      </c>
      <c r="K11" s="43">
        <v>15661</v>
      </c>
      <c r="L11" s="43">
        <v>19234</v>
      </c>
      <c r="M11" s="44">
        <v>17762</v>
      </c>
    </row>
    <row r="12" spans="1:13" x14ac:dyDescent="0.15">
      <c r="A12" s="5"/>
      <c r="B12" s="45" t="s">
        <v>0</v>
      </c>
      <c r="C12" s="3">
        <v>45950</v>
      </c>
      <c r="F12" s="46" t="s">
        <v>2</v>
      </c>
      <c r="G12" s="47">
        <v>2.31</v>
      </c>
      <c r="H12" s="48">
        <v>2.31</v>
      </c>
      <c r="I12" s="48">
        <v>2.31</v>
      </c>
      <c r="J12" s="48">
        <v>2.36</v>
      </c>
      <c r="K12" s="48">
        <v>2.31</v>
      </c>
      <c r="L12" s="48">
        <v>2.0299999999999998</v>
      </c>
      <c r="M12" s="49">
        <v>2.06</v>
      </c>
    </row>
    <row r="13" spans="1:13" x14ac:dyDescent="0.15">
      <c r="A13" s="5"/>
      <c r="B13" s="45" t="s">
        <v>1</v>
      </c>
      <c r="C13" s="50">
        <v>1730</v>
      </c>
      <c r="D13" s="4" t="s">
        <v>15</v>
      </c>
      <c r="E13" s="50">
        <v>1750</v>
      </c>
      <c r="F13" s="46" t="s">
        <v>3</v>
      </c>
      <c r="G13" s="47">
        <v>98.9</v>
      </c>
      <c r="H13" s="48">
        <v>99.4</v>
      </c>
      <c r="I13" s="48">
        <v>99.5</v>
      </c>
      <c r="J13" s="48">
        <v>99.3</v>
      </c>
      <c r="K13" s="48">
        <v>99.5</v>
      </c>
      <c r="L13" s="48">
        <v>99.5</v>
      </c>
      <c r="M13" s="49">
        <v>99.4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5685</v>
      </c>
      <c r="H14" s="71">
        <v>3977</v>
      </c>
      <c r="I14" s="71">
        <v>3665</v>
      </c>
      <c r="J14" s="71">
        <v>4029</v>
      </c>
      <c r="K14" s="71">
        <v>3467</v>
      </c>
      <c r="L14" s="71">
        <v>4329</v>
      </c>
      <c r="M14" s="87">
        <v>4320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2.270935960591133</v>
      </c>
      <c r="H15" s="78">
        <f t="shared" ref="H15:M15" si="1">H11/H$4</f>
        <v>2.2810514153668402</v>
      </c>
      <c r="I15" s="78">
        <f t="shared" si="1"/>
        <v>2.2475348027842226</v>
      </c>
      <c r="J15" s="78">
        <f t="shared" si="1"/>
        <v>2.2187688593844297</v>
      </c>
      <c r="K15" s="78">
        <f t="shared" si="1"/>
        <v>2.1353967821107172</v>
      </c>
      <c r="L15" s="78">
        <f t="shared" si="1"/>
        <v>1.6579605206447721</v>
      </c>
      <c r="M15" s="79">
        <f t="shared" si="1"/>
        <v>1.7144787644787645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1730</v>
      </c>
      <c r="H16" s="53">
        <v>1730</v>
      </c>
      <c r="I16" s="53">
        <v>1720</v>
      </c>
      <c r="J16" s="53">
        <v>1740</v>
      </c>
      <c r="K16" s="53">
        <v>1740</v>
      </c>
      <c r="L16" s="53">
        <v>1750</v>
      </c>
      <c r="M16" s="54">
        <v>1750</v>
      </c>
    </row>
    <row r="17" spans="1:13" x14ac:dyDescent="0.15">
      <c r="A17" s="5"/>
      <c r="B17" s="16" t="s">
        <v>121</v>
      </c>
      <c r="C17" s="17"/>
      <c r="D17" s="18"/>
      <c r="E17" s="19"/>
      <c r="F17" s="20" t="s">
        <v>10</v>
      </c>
      <c r="G17" s="21">
        <v>14823</v>
      </c>
      <c r="H17" s="22">
        <v>14369</v>
      </c>
      <c r="I17" s="22">
        <v>14152</v>
      </c>
      <c r="J17" s="22">
        <v>13177</v>
      </c>
      <c r="K17" s="22">
        <v>14235</v>
      </c>
      <c r="L17" s="22">
        <v>19823</v>
      </c>
      <c r="M17" s="23">
        <v>18286</v>
      </c>
    </row>
    <row r="18" spans="1:13" x14ac:dyDescent="0.15">
      <c r="A18" s="5"/>
      <c r="B18" s="24" t="s">
        <v>0</v>
      </c>
      <c r="C18" s="25">
        <v>45936</v>
      </c>
      <c r="D18" s="26"/>
      <c r="E18" s="27"/>
      <c r="F18" s="28" t="s">
        <v>2</v>
      </c>
      <c r="G18" s="29">
        <v>3.59</v>
      </c>
      <c r="H18" s="30">
        <v>3.54</v>
      </c>
      <c r="I18" s="30">
        <v>3.63</v>
      </c>
      <c r="J18" s="30">
        <v>3.67</v>
      </c>
      <c r="K18" s="30">
        <v>3.63</v>
      </c>
      <c r="L18" s="30">
        <v>3.23</v>
      </c>
      <c r="M18" s="31">
        <v>3.33</v>
      </c>
    </row>
    <row r="19" spans="1:13" x14ac:dyDescent="0.15">
      <c r="A19" s="5"/>
      <c r="B19" s="24" t="s">
        <v>1</v>
      </c>
      <c r="C19" s="32">
        <v>11460</v>
      </c>
      <c r="D19" s="26" t="s">
        <v>15</v>
      </c>
      <c r="E19" s="32">
        <v>11560</v>
      </c>
      <c r="F19" s="28" t="s">
        <v>3</v>
      </c>
      <c r="G19" s="29">
        <v>98.4</v>
      </c>
      <c r="H19" s="30">
        <v>98.7</v>
      </c>
      <c r="I19" s="30">
        <v>98.5</v>
      </c>
      <c r="J19" s="30">
        <v>98.2</v>
      </c>
      <c r="K19" s="30">
        <v>98.7</v>
      </c>
      <c r="L19" s="30">
        <v>98.7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7846</v>
      </c>
      <c r="H20" s="70">
        <v>6859</v>
      </c>
      <c r="I20" s="70">
        <v>7412</v>
      </c>
      <c r="J20" s="70">
        <v>7544</v>
      </c>
      <c r="K20" s="70">
        <v>6913</v>
      </c>
      <c r="L20" s="70">
        <v>9280</v>
      </c>
      <c r="M20" s="86">
        <v>10461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2.0283251231527095</v>
      </c>
      <c r="H21" s="81">
        <f t="shared" ref="H21:M21" si="2">H17/H$4</f>
        <v>2.0752455228191797</v>
      </c>
      <c r="I21" s="81">
        <f t="shared" si="2"/>
        <v>2.0522041763341066</v>
      </c>
      <c r="J21" s="81">
        <f t="shared" si="2"/>
        <v>1.9880808690404346</v>
      </c>
      <c r="K21" s="81">
        <f t="shared" si="2"/>
        <v>1.940959912735206</v>
      </c>
      <c r="L21" s="81">
        <f t="shared" si="2"/>
        <v>1.7087320058615636</v>
      </c>
      <c r="M21" s="82">
        <f t="shared" si="2"/>
        <v>1.7650579150579151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11460</v>
      </c>
      <c r="H22" s="35">
        <v>11490</v>
      </c>
      <c r="I22" s="35">
        <v>11460</v>
      </c>
      <c r="J22" s="35">
        <v>11440</v>
      </c>
      <c r="K22" s="35">
        <v>11410</v>
      </c>
      <c r="L22" s="35">
        <v>11520</v>
      </c>
      <c r="M22" s="36">
        <v>11560</v>
      </c>
    </row>
    <row r="23" spans="1:13" x14ac:dyDescent="0.15">
      <c r="A23" s="5"/>
      <c r="B23" s="37" t="s">
        <v>122</v>
      </c>
      <c r="C23" s="38"/>
      <c r="D23" s="39"/>
      <c r="E23" s="40"/>
      <c r="F23" s="41" t="s">
        <v>10</v>
      </c>
      <c r="G23" s="42">
        <v>13366</v>
      </c>
      <c r="H23" s="43">
        <v>12583</v>
      </c>
      <c r="I23" s="43">
        <v>12507</v>
      </c>
      <c r="J23" s="43">
        <v>11675</v>
      </c>
      <c r="K23" s="43">
        <v>12356</v>
      </c>
      <c r="L23" s="43">
        <v>17069</v>
      </c>
      <c r="M23" s="44">
        <v>15590</v>
      </c>
    </row>
    <row r="24" spans="1:13" x14ac:dyDescent="0.15">
      <c r="A24" s="5"/>
      <c r="B24" s="45" t="s">
        <v>0</v>
      </c>
      <c r="C24" s="3">
        <v>45936</v>
      </c>
      <c r="F24" s="46" t="s">
        <v>2</v>
      </c>
      <c r="G24" s="47">
        <v>4.47</v>
      </c>
      <c r="H24" s="48">
        <v>4.53</v>
      </c>
      <c r="I24" s="48">
        <v>4.5599999999999996</v>
      </c>
      <c r="J24" s="48">
        <v>4.5599999999999996</v>
      </c>
      <c r="K24" s="48">
        <v>4.58</v>
      </c>
      <c r="L24" s="48">
        <v>4.22</v>
      </c>
      <c r="M24" s="49">
        <v>4.28</v>
      </c>
    </row>
    <row r="25" spans="1:13" x14ac:dyDescent="0.15">
      <c r="A25" s="5"/>
      <c r="B25" s="45" t="s">
        <v>1</v>
      </c>
      <c r="C25" s="50">
        <v>5600</v>
      </c>
      <c r="D25" s="4" t="s">
        <v>15</v>
      </c>
      <c r="E25" s="50">
        <v>5630</v>
      </c>
      <c r="F25" s="46" t="s">
        <v>3</v>
      </c>
      <c r="G25" s="47">
        <v>98.3</v>
      </c>
      <c r="H25" s="48">
        <v>98.5</v>
      </c>
      <c r="I25" s="48">
        <v>98.7</v>
      </c>
      <c r="J25" s="48">
        <v>98.9</v>
      </c>
      <c r="K25" s="48">
        <v>98.4</v>
      </c>
      <c r="L25" s="48">
        <v>98.7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8205</v>
      </c>
      <c r="H26" s="71">
        <v>7308</v>
      </c>
      <c r="I26" s="71">
        <v>6646</v>
      </c>
      <c r="J26" s="71">
        <v>5762</v>
      </c>
      <c r="K26" s="71">
        <v>7403</v>
      </c>
      <c r="L26" s="71">
        <v>9091</v>
      </c>
      <c r="M26" s="87">
        <v>11451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1.8289545703338808</v>
      </c>
      <c r="H27" s="84">
        <f t="shared" ref="H27:M27" si="3">H23/H$4</f>
        <v>1.8173021374927787</v>
      </c>
      <c r="I27" s="84">
        <f t="shared" si="3"/>
        <v>1.8136600928074247</v>
      </c>
      <c r="J27" s="84">
        <f t="shared" si="3"/>
        <v>1.7614665057332528</v>
      </c>
      <c r="K27" s="84">
        <f t="shared" si="3"/>
        <v>1.6847559312789746</v>
      </c>
      <c r="L27" s="84">
        <f t="shared" si="3"/>
        <v>1.4713386777001982</v>
      </c>
      <c r="M27" s="85">
        <f t="shared" si="3"/>
        <v>1.5048262548262548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5600</v>
      </c>
      <c r="H28" s="53">
        <v>5610</v>
      </c>
      <c r="I28" s="53">
        <v>5580</v>
      </c>
      <c r="J28" s="53">
        <v>5550</v>
      </c>
      <c r="K28" s="53">
        <v>5520</v>
      </c>
      <c r="L28" s="53">
        <v>5610</v>
      </c>
      <c r="M28" s="54">
        <v>5630</v>
      </c>
    </row>
    <row r="29" spans="1:13" x14ac:dyDescent="0.15">
      <c r="A29" s="5"/>
      <c r="B29" s="16" t="s">
        <v>123</v>
      </c>
      <c r="C29" s="17"/>
      <c r="D29" s="18"/>
      <c r="E29" s="19"/>
      <c r="F29" s="20" t="s">
        <v>10</v>
      </c>
      <c r="G29" s="21">
        <v>3551</v>
      </c>
      <c r="H29" s="22">
        <v>3037</v>
      </c>
      <c r="I29" s="22">
        <v>3053</v>
      </c>
      <c r="J29" s="22">
        <v>2733</v>
      </c>
      <c r="K29" s="22">
        <v>2926</v>
      </c>
      <c r="L29" s="22">
        <v>5640</v>
      </c>
      <c r="M29" s="23">
        <v>4342</v>
      </c>
    </row>
    <row r="30" spans="1:13" x14ac:dyDescent="0.15">
      <c r="A30" s="5"/>
      <c r="B30" s="24" t="s">
        <v>0</v>
      </c>
      <c r="C30" s="25">
        <v>45936</v>
      </c>
      <c r="D30" s="26"/>
      <c r="E30" s="27"/>
      <c r="F30" s="28" t="s">
        <v>2</v>
      </c>
      <c r="G30" s="29">
        <v>4.1399999999999997</v>
      </c>
      <c r="H30" s="30">
        <v>4.1399999999999997</v>
      </c>
      <c r="I30" s="30">
        <v>3.9</v>
      </c>
      <c r="J30" s="30">
        <v>4.17</v>
      </c>
      <c r="K30" s="30">
        <v>4.0599999999999996</v>
      </c>
      <c r="L30" s="30">
        <v>3.81</v>
      </c>
      <c r="M30" s="31">
        <v>3.86</v>
      </c>
    </row>
    <row r="31" spans="1:13" x14ac:dyDescent="0.15">
      <c r="A31" s="5"/>
      <c r="B31" s="24" t="s">
        <v>1</v>
      </c>
      <c r="C31" s="32">
        <v>1740</v>
      </c>
      <c r="D31" s="26" t="s">
        <v>15</v>
      </c>
      <c r="E31" s="32">
        <v>1720</v>
      </c>
      <c r="F31" s="28" t="s">
        <v>3</v>
      </c>
      <c r="G31" s="29">
        <v>97.3</v>
      </c>
      <c r="H31" s="30">
        <v>96.9</v>
      </c>
      <c r="I31" s="30">
        <v>99.9</v>
      </c>
      <c r="J31" s="30">
        <v>98</v>
      </c>
      <c r="K31" s="30">
        <v>97.4</v>
      </c>
      <c r="L31" s="30">
        <v>97.6</v>
      </c>
      <c r="M31" s="31">
        <v>98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2694</v>
      </c>
      <c r="H32" s="70">
        <v>2582</v>
      </c>
      <c r="I32" s="58">
        <v>704</v>
      </c>
      <c r="J32" s="70">
        <v>1653</v>
      </c>
      <c r="K32" s="70">
        <v>2249</v>
      </c>
      <c r="L32" s="70">
        <v>3980</v>
      </c>
      <c r="M32" s="86">
        <v>2659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0.48590585659551178</v>
      </c>
      <c r="H33" s="81">
        <f t="shared" ref="H33:M33" si="4">H29/H$4</f>
        <v>0.43861929520508375</v>
      </c>
      <c r="I33" s="81">
        <f t="shared" si="4"/>
        <v>0.44272041763341069</v>
      </c>
      <c r="J33" s="81">
        <f t="shared" si="4"/>
        <v>0.41234158117079056</v>
      </c>
      <c r="K33" s="81">
        <f t="shared" si="4"/>
        <v>0.39896373056994816</v>
      </c>
      <c r="L33" s="81">
        <f t="shared" si="4"/>
        <v>0.48616498577708817</v>
      </c>
      <c r="M33" s="82">
        <f t="shared" si="4"/>
        <v>0.41911196911196913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1740</v>
      </c>
      <c r="H34" s="35">
        <v>1760</v>
      </c>
      <c r="I34" s="35">
        <v>1770</v>
      </c>
      <c r="J34" s="35">
        <v>1760</v>
      </c>
      <c r="K34" s="35">
        <v>1740</v>
      </c>
      <c r="L34" s="35">
        <v>1760</v>
      </c>
      <c r="M34" s="36">
        <v>1720</v>
      </c>
    </row>
    <row r="35" spans="1:13" x14ac:dyDescent="0.15">
      <c r="A35" s="5"/>
      <c r="B35" s="37" t="s">
        <v>119</v>
      </c>
      <c r="C35" s="38"/>
      <c r="D35" s="39"/>
      <c r="E35" s="40"/>
      <c r="F35" s="41" t="s">
        <v>10</v>
      </c>
      <c r="G35" s="42">
        <v>7038</v>
      </c>
      <c r="H35" s="43">
        <v>6857</v>
      </c>
      <c r="I35" s="43">
        <v>6987</v>
      </c>
      <c r="J35" s="43">
        <v>6605</v>
      </c>
      <c r="K35" s="43">
        <v>14218</v>
      </c>
      <c r="L35" s="43">
        <v>11548</v>
      </c>
      <c r="M35" s="44">
        <v>9640</v>
      </c>
    </row>
    <row r="36" spans="1:13" x14ac:dyDescent="0.15">
      <c r="A36" s="5"/>
      <c r="B36" s="45" t="s">
        <v>0</v>
      </c>
      <c r="C36" s="3">
        <v>45922</v>
      </c>
      <c r="F36" s="46" t="s">
        <v>2</v>
      </c>
      <c r="G36" s="47">
        <v>2.59</v>
      </c>
      <c r="H36" s="48">
        <v>2.5299999999999998</v>
      </c>
      <c r="I36" s="48">
        <v>2.57</v>
      </c>
      <c r="J36" s="48">
        <v>2.52</v>
      </c>
      <c r="K36" s="48">
        <v>1.9</v>
      </c>
      <c r="L36" s="48">
        <v>2.15</v>
      </c>
      <c r="M36" s="49">
        <v>2.4</v>
      </c>
    </row>
    <row r="37" spans="1:13" x14ac:dyDescent="0.15">
      <c r="A37" s="5"/>
      <c r="B37" s="45" t="s">
        <v>1</v>
      </c>
      <c r="C37" s="50">
        <v>890</v>
      </c>
      <c r="D37" s="4" t="s">
        <v>15</v>
      </c>
      <c r="E37" s="50">
        <v>900</v>
      </c>
      <c r="F37" s="46" t="s">
        <v>3</v>
      </c>
      <c r="G37" s="47">
        <v>97.7</v>
      </c>
      <c r="H37" s="48">
        <v>97.8</v>
      </c>
      <c r="I37" s="48">
        <v>97.9</v>
      </c>
      <c r="J37" s="48">
        <v>97.8</v>
      </c>
      <c r="K37" s="48">
        <v>100.1</v>
      </c>
      <c r="L37" s="48">
        <v>98.3</v>
      </c>
      <c r="M37" s="49">
        <v>97.1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4333</v>
      </c>
      <c r="H38" s="71">
        <v>4023</v>
      </c>
      <c r="I38" s="71">
        <v>3974</v>
      </c>
      <c r="J38" s="71">
        <v>3746</v>
      </c>
      <c r="K38" s="71">
        <v>1134</v>
      </c>
      <c r="L38" s="71">
        <v>5391</v>
      </c>
      <c r="M38" s="87">
        <v>6809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0.96305418719211822</v>
      </c>
      <c r="H39" s="84">
        <f t="shared" ref="H39:M39" si="5">H35/H$4</f>
        <v>0.99032351242056615</v>
      </c>
      <c r="I39" s="84">
        <f t="shared" si="5"/>
        <v>1.0131960556844548</v>
      </c>
      <c r="J39" s="84">
        <f t="shared" si="5"/>
        <v>0.99652987326493658</v>
      </c>
      <c r="K39" s="84">
        <f t="shared" si="5"/>
        <v>1.9386419416416689</v>
      </c>
      <c r="L39" s="84">
        <f t="shared" si="5"/>
        <v>0.99543142832514442</v>
      </c>
      <c r="M39" s="85">
        <f t="shared" si="5"/>
        <v>0.93050193050193053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890</v>
      </c>
      <c r="H40" s="53">
        <v>900</v>
      </c>
      <c r="I40" s="53">
        <v>880</v>
      </c>
      <c r="J40" s="53">
        <v>890</v>
      </c>
      <c r="K40" s="53">
        <v>920</v>
      </c>
      <c r="L40" s="53">
        <v>910</v>
      </c>
      <c r="M40" s="54">
        <v>900</v>
      </c>
    </row>
    <row r="41" spans="1:13" x14ac:dyDescent="0.15">
      <c r="A41" s="5"/>
      <c r="B41" s="16" t="s">
        <v>115</v>
      </c>
      <c r="C41" s="17"/>
      <c r="D41" s="18"/>
      <c r="E41" s="19"/>
      <c r="F41" s="20" t="s">
        <v>10</v>
      </c>
      <c r="G41" s="21">
        <v>9663</v>
      </c>
      <c r="H41" s="22">
        <v>9049</v>
      </c>
      <c r="I41" s="22">
        <v>8944</v>
      </c>
      <c r="J41" s="22">
        <v>8541</v>
      </c>
      <c r="K41" s="22">
        <v>10983</v>
      </c>
      <c r="L41" s="22">
        <v>16353</v>
      </c>
      <c r="M41" s="23">
        <v>13391</v>
      </c>
    </row>
    <row r="42" spans="1:13" x14ac:dyDescent="0.15">
      <c r="A42" s="5"/>
      <c r="B42" s="24" t="s">
        <v>0</v>
      </c>
      <c r="C42" s="25">
        <v>45908</v>
      </c>
      <c r="D42" s="26"/>
      <c r="E42" s="27"/>
      <c r="F42" s="28" t="s">
        <v>2</v>
      </c>
      <c r="G42" s="29">
        <v>3.34</v>
      </c>
      <c r="H42" s="30">
        <v>3.37</v>
      </c>
      <c r="I42" s="30">
        <v>3.39</v>
      </c>
      <c r="J42" s="30">
        <v>3.42</v>
      </c>
      <c r="K42" s="30">
        <v>3.29</v>
      </c>
      <c r="L42" s="30">
        <v>2.93</v>
      </c>
      <c r="M42" s="31">
        <v>3.19</v>
      </c>
    </row>
    <row r="43" spans="1:13" x14ac:dyDescent="0.15">
      <c r="A43" s="5"/>
      <c r="B43" s="24" t="s">
        <v>1</v>
      </c>
      <c r="C43" s="32">
        <v>13690</v>
      </c>
      <c r="D43" s="26" t="s">
        <v>15</v>
      </c>
      <c r="E43" s="32">
        <v>13810</v>
      </c>
      <c r="F43" s="28" t="s">
        <v>3</v>
      </c>
      <c r="G43" s="29">
        <v>99.3</v>
      </c>
      <c r="H43" s="30">
        <v>99.1</v>
      </c>
      <c r="I43" s="30">
        <v>99.2</v>
      </c>
      <c r="J43" s="30">
        <v>98.9</v>
      </c>
      <c r="K43" s="30">
        <v>99.4</v>
      </c>
      <c r="L43" s="30">
        <v>100.2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3383</v>
      </c>
      <c r="H44" s="70">
        <v>3535</v>
      </c>
      <c r="I44" s="70">
        <v>3340</v>
      </c>
      <c r="J44" s="70">
        <v>3666</v>
      </c>
      <c r="K44" s="70">
        <v>3540</v>
      </c>
      <c r="L44" s="70">
        <v>2289</v>
      </c>
      <c r="M44" s="86">
        <v>5831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1.3222495894909687</v>
      </c>
      <c r="H45" s="81">
        <f t="shared" ref="H45:M45" si="6">H41/H$4</f>
        <v>1.3069035239745812</v>
      </c>
      <c r="I45" s="81">
        <f t="shared" si="6"/>
        <v>1.296983758700696</v>
      </c>
      <c r="J45" s="81">
        <f t="shared" si="6"/>
        <v>1.2886240193120098</v>
      </c>
      <c r="K45" s="81">
        <f t="shared" si="6"/>
        <v>1.4975456776656668</v>
      </c>
      <c r="L45" s="81">
        <f t="shared" si="6"/>
        <v>1.4096198603568657</v>
      </c>
      <c r="M45" s="82">
        <f t="shared" si="6"/>
        <v>1.2925675675675676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13690</v>
      </c>
      <c r="H46" s="35">
        <v>13730</v>
      </c>
      <c r="I46" s="35">
        <v>13660</v>
      </c>
      <c r="J46" s="35">
        <v>13630</v>
      </c>
      <c r="K46" s="35">
        <v>13610</v>
      </c>
      <c r="L46" s="35">
        <v>13770</v>
      </c>
      <c r="M46" s="36">
        <v>13810</v>
      </c>
    </row>
    <row r="47" spans="1:13" x14ac:dyDescent="0.15">
      <c r="A47" s="5"/>
      <c r="B47" s="37" t="s">
        <v>116</v>
      </c>
      <c r="C47" s="38"/>
      <c r="D47" s="39"/>
      <c r="E47" s="40"/>
      <c r="F47" s="41" t="s">
        <v>10</v>
      </c>
      <c r="G47" s="42">
        <v>11125</v>
      </c>
      <c r="H47" s="43">
        <v>10467</v>
      </c>
      <c r="I47" s="43">
        <v>10656</v>
      </c>
      <c r="J47" s="43">
        <v>10277</v>
      </c>
      <c r="K47" s="43">
        <v>11004</v>
      </c>
      <c r="L47" s="43">
        <v>15189</v>
      </c>
      <c r="M47" s="44">
        <v>13759</v>
      </c>
    </row>
    <row r="48" spans="1:13" x14ac:dyDescent="0.15">
      <c r="A48" s="5"/>
      <c r="B48" s="45" t="s">
        <v>0</v>
      </c>
      <c r="C48" s="3">
        <v>45908</v>
      </c>
      <c r="F48" s="46" t="s">
        <v>2</v>
      </c>
      <c r="G48" s="47">
        <v>2.2599999999999998</v>
      </c>
      <c r="H48" s="48">
        <v>2.37</v>
      </c>
      <c r="I48" s="48">
        <v>2.35</v>
      </c>
      <c r="J48" s="48">
        <v>2.3199999999999998</v>
      </c>
      <c r="K48" s="48">
        <v>2.36</v>
      </c>
      <c r="L48" s="48">
        <v>2.0699999999999998</v>
      </c>
      <c r="M48" s="49">
        <v>2.09</v>
      </c>
    </row>
    <row r="49" spans="1:13" x14ac:dyDescent="0.15">
      <c r="A49" s="5"/>
      <c r="B49" s="45" t="s">
        <v>1</v>
      </c>
      <c r="C49" s="50">
        <v>2810</v>
      </c>
      <c r="D49" s="4" t="s">
        <v>15</v>
      </c>
      <c r="E49" s="50">
        <v>2850</v>
      </c>
      <c r="F49" s="46" t="s">
        <v>3</v>
      </c>
      <c r="G49" s="47">
        <v>99</v>
      </c>
      <c r="H49" s="48">
        <v>98.2</v>
      </c>
      <c r="I49" s="48">
        <v>98.4</v>
      </c>
      <c r="J49" s="48">
        <v>98.6</v>
      </c>
      <c r="K49" s="48">
        <v>98.6</v>
      </c>
      <c r="L49" s="48">
        <v>98.8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3620</v>
      </c>
      <c r="H50" s="71">
        <v>5124</v>
      </c>
      <c r="I50" s="71">
        <v>4872</v>
      </c>
      <c r="J50" s="71">
        <v>4324</v>
      </c>
      <c r="K50" s="71">
        <v>4628</v>
      </c>
      <c r="L50" s="71">
        <v>5660</v>
      </c>
      <c r="M50" s="87">
        <v>5693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1.5223043240284619</v>
      </c>
      <c r="H51" s="84">
        <f t="shared" ref="H51:M51" si="7">H47/H$4</f>
        <v>1.5116984402079723</v>
      </c>
      <c r="I51" s="84">
        <f t="shared" si="7"/>
        <v>1.5452436194895591</v>
      </c>
      <c r="J51" s="84">
        <f t="shared" si="7"/>
        <v>1.5505431502715752</v>
      </c>
      <c r="K51" s="84">
        <f t="shared" si="7"/>
        <v>1.5004090537223889</v>
      </c>
      <c r="L51" s="84">
        <f t="shared" si="7"/>
        <v>1.3092836824411689</v>
      </c>
      <c r="M51" s="85">
        <f t="shared" si="7"/>
        <v>1.3280888030888032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2810</v>
      </c>
      <c r="H52" s="53">
        <v>2840</v>
      </c>
      <c r="I52" s="53">
        <v>2810</v>
      </c>
      <c r="J52" s="53">
        <v>2820</v>
      </c>
      <c r="K52" s="53">
        <v>2800</v>
      </c>
      <c r="L52" s="53">
        <v>2860</v>
      </c>
      <c r="M52" s="54">
        <v>2850</v>
      </c>
    </row>
    <row r="53" spans="1:13" x14ac:dyDescent="0.15">
      <c r="A53" s="5"/>
      <c r="B53" s="16" t="s">
        <v>117</v>
      </c>
      <c r="C53" s="17"/>
      <c r="D53" s="18"/>
      <c r="E53" s="19"/>
      <c r="F53" s="20" t="s">
        <v>10</v>
      </c>
      <c r="G53" s="21">
        <v>5186</v>
      </c>
      <c r="H53" s="22">
        <v>5251</v>
      </c>
      <c r="I53" s="22">
        <v>5040</v>
      </c>
      <c r="J53" s="22">
        <v>5140</v>
      </c>
      <c r="K53" s="22">
        <v>5295</v>
      </c>
      <c r="L53" s="22">
        <v>8276</v>
      </c>
      <c r="M53" s="23">
        <v>7478</v>
      </c>
    </row>
    <row r="54" spans="1:13" x14ac:dyDescent="0.15">
      <c r="A54" s="5"/>
      <c r="B54" s="24" t="s">
        <v>0</v>
      </c>
      <c r="C54" s="25">
        <v>45908</v>
      </c>
      <c r="D54" s="26"/>
      <c r="E54" s="27"/>
      <c r="F54" s="28" t="s">
        <v>2</v>
      </c>
      <c r="G54" s="29">
        <v>2.76</v>
      </c>
      <c r="H54" s="30">
        <v>2.78</v>
      </c>
      <c r="I54" s="30">
        <v>2.79</v>
      </c>
      <c r="J54" s="30">
        <v>2.83</v>
      </c>
      <c r="K54" s="30">
        <v>2.74</v>
      </c>
      <c r="L54" s="30">
        <v>2.5099999999999998</v>
      </c>
      <c r="M54" s="31">
        <v>2.44</v>
      </c>
    </row>
    <row r="55" spans="1:13" x14ac:dyDescent="0.15">
      <c r="A55" s="5"/>
      <c r="B55" s="24" t="s">
        <v>1</v>
      </c>
      <c r="C55" s="32">
        <v>1260</v>
      </c>
      <c r="D55" s="26" t="s">
        <v>15</v>
      </c>
      <c r="E55" s="32">
        <v>1270</v>
      </c>
      <c r="F55" s="28" t="s">
        <v>3</v>
      </c>
      <c r="G55" s="29">
        <v>98.5</v>
      </c>
      <c r="H55" s="30">
        <v>98.3</v>
      </c>
      <c r="I55" s="30">
        <v>98</v>
      </c>
      <c r="J55" s="30">
        <v>98.1</v>
      </c>
      <c r="K55" s="30">
        <v>97.8</v>
      </c>
      <c r="L55" s="30">
        <v>97.9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2235</v>
      </c>
      <c r="H56" s="70">
        <v>2549</v>
      </c>
      <c r="I56" s="70">
        <v>2719</v>
      </c>
      <c r="J56" s="70">
        <v>2695</v>
      </c>
      <c r="K56" s="70">
        <v>3073</v>
      </c>
      <c r="L56" s="70">
        <v>4642</v>
      </c>
      <c r="M56" s="86">
        <v>3332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0.70963327859879588</v>
      </c>
      <c r="H57" s="81">
        <f t="shared" ref="H57:M57" si="8">H53/H$4</f>
        <v>0.75837666088965916</v>
      </c>
      <c r="I57" s="81">
        <f t="shared" si="8"/>
        <v>0.73085846867749416</v>
      </c>
      <c r="J57" s="81">
        <f t="shared" si="8"/>
        <v>0.7754978877489439</v>
      </c>
      <c r="K57" s="81">
        <f t="shared" si="8"/>
        <v>0.72197982001636218</v>
      </c>
      <c r="L57" s="81">
        <f t="shared" si="8"/>
        <v>0.71338677700198261</v>
      </c>
      <c r="M57" s="82">
        <f t="shared" si="8"/>
        <v>0.72181467181467185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1260</v>
      </c>
      <c r="H58" s="35">
        <v>1250</v>
      </c>
      <c r="I58" s="35">
        <v>1210</v>
      </c>
      <c r="J58" s="35">
        <v>1250</v>
      </c>
      <c r="K58" s="35">
        <v>1260</v>
      </c>
      <c r="L58" s="35">
        <v>1280</v>
      </c>
      <c r="M58" s="36">
        <v>1270</v>
      </c>
    </row>
    <row r="59" spans="1:13" x14ac:dyDescent="0.15">
      <c r="A59" s="5"/>
      <c r="B59" s="37" t="s">
        <v>113</v>
      </c>
      <c r="C59" s="38"/>
      <c r="D59" s="39"/>
      <c r="E59" s="40"/>
      <c r="F59" s="41" t="s">
        <v>10</v>
      </c>
      <c r="G59" s="42">
        <v>9973</v>
      </c>
      <c r="H59" s="43">
        <v>9494</v>
      </c>
      <c r="I59" s="43">
        <v>9467</v>
      </c>
      <c r="J59" s="43">
        <v>9320</v>
      </c>
      <c r="K59" s="43">
        <v>10047</v>
      </c>
      <c r="L59" s="43">
        <v>14238</v>
      </c>
      <c r="M59" s="44">
        <v>12937</v>
      </c>
    </row>
    <row r="60" spans="1:13" x14ac:dyDescent="0.15">
      <c r="A60" s="5"/>
      <c r="B60" s="45" t="s">
        <v>0</v>
      </c>
      <c r="C60" s="3">
        <v>45901</v>
      </c>
      <c r="F60" s="46" t="s">
        <v>2</v>
      </c>
      <c r="G60" s="47">
        <v>1.95</v>
      </c>
      <c r="H60" s="48">
        <v>1.95</v>
      </c>
      <c r="I60" s="48">
        <v>1.97</v>
      </c>
      <c r="J60" s="48">
        <v>1.98</v>
      </c>
      <c r="K60" s="48">
        <v>1.95</v>
      </c>
      <c r="L60" s="48">
        <v>1.77</v>
      </c>
      <c r="M60" s="49">
        <v>1.85</v>
      </c>
    </row>
    <row r="61" spans="1:13" x14ac:dyDescent="0.15">
      <c r="A61" s="5"/>
      <c r="B61" s="45" t="s">
        <v>1</v>
      </c>
      <c r="C61" s="50">
        <v>16060</v>
      </c>
      <c r="D61" s="4" t="s">
        <v>15</v>
      </c>
      <c r="E61" s="50">
        <v>16540</v>
      </c>
      <c r="F61" s="46" t="s">
        <v>3</v>
      </c>
      <c r="G61" s="47">
        <v>99.4</v>
      </c>
      <c r="H61" s="48">
        <v>99.3</v>
      </c>
      <c r="I61" s="48">
        <v>99.4</v>
      </c>
      <c r="J61" s="48">
        <v>99.4</v>
      </c>
      <c r="K61" s="48">
        <v>99.4</v>
      </c>
      <c r="L61" s="48">
        <v>99.6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2465</v>
      </c>
      <c r="H62" s="71">
        <v>2412</v>
      </c>
      <c r="I62" s="71">
        <v>2254</v>
      </c>
      <c r="J62" s="71">
        <v>2284</v>
      </c>
      <c r="K62" s="71">
        <v>2440</v>
      </c>
      <c r="L62" s="71">
        <v>2785</v>
      </c>
      <c r="M62" s="87">
        <v>3627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1.3646688560481663</v>
      </c>
      <c r="H63" s="84">
        <f t="shared" ref="H63:M63" si="9">H59/H$4</f>
        <v>1.3711727325245522</v>
      </c>
      <c r="I63" s="84">
        <f t="shared" si="9"/>
        <v>1.3728248259860789</v>
      </c>
      <c r="J63" s="84">
        <f t="shared" si="9"/>
        <v>1.4061557030778515</v>
      </c>
      <c r="K63" s="84">
        <f t="shared" si="9"/>
        <v>1.3699209162803381</v>
      </c>
      <c r="L63" s="84">
        <f t="shared" si="9"/>
        <v>1.2273079906904578</v>
      </c>
      <c r="M63" s="85">
        <f t="shared" si="9"/>
        <v>1.2487451737451738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16060</v>
      </c>
      <c r="H64" s="53">
        <v>16220</v>
      </c>
      <c r="I64" s="53">
        <v>16280</v>
      </c>
      <c r="J64" s="53">
        <v>16340</v>
      </c>
      <c r="K64" s="53">
        <v>16210</v>
      </c>
      <c r="L64" s="53">
        <v>16510</v>
      </c>
      <c r="M64" s="54">
        <v>16540</v>
      </c>
    </row>
    <row r="65" spans="1:13" x14ac:dyDescent="0.15">
      <c r="A65" s="5"/>
      <c r="B65" s="16" t="s">
        <v>107</v>
      </c>
      <c r="C65" s="17"/>
      <c r="D65" s="18"/>
      <c r="E65" s="19"/>
      <c r="F65" s="20" t="s">
        <v>10</v>
      </c>
      <c r="G65" s="21">
        <v>4786</v>
      </c>
      <c r="H65" s="22">
        <v>4644</v>
      </c>
      <c r="I65" s="22">
        <v>4351</v>
      </c>
      <c r="J65" s="22">
        <v>3998</v>
      </c>
      <c r="K65" s="22">
        <v>4314</v>
      </c>
      <c r="L65" s="22">
        <v>8273</v>
      </c>
      <c r="M65" s="23">
        <v>6872</v>
      </c>
    </row>
    <row r="66" spans="1:13" x14ac:dyDescent="0.15">
      <c r="A66" s="5"/>
      <c r="B66" s="24" t="s">
        <v>0</v>
      </c>
      <c r="C66" s="25">
        <v>45873</v>
      </c>
      <c r="D66" s="26"/>
      <c r="E66" s="27"/>
      <c r="F66" s="28" t="s">
        <v>2</v>
      </c>
      <c r="G66" s="29">
        <v>4.33</v>
      </c>
      <c r="H66" s="30">
        <v>4.2699999999999996</v>
      </c>
      <c r="I66" s="30">
        <v>4.34</v>
      </c>
      <c r="J66" s="30">
        <v>4.3899999999999997</v>
      </c>
      <c r="K66" s="30">
        <v>4.3600000000000003</v>
      </c>
      <c r="L66" s="30">
        <v>3.95</v>
      </c>
      <c r="M66" s="31">
        <v>4.05</v>
      </c>
    </row>
    <row r="67" spans="1:13" x14ac:dyDescent="0.15">
      <c r="A67" s="5"/>
      <c r="B67" s="24" t="s">
        <v>1</v>
      </c>
      <c r="C67" s="32">
        <v>4680</v>
      </c>
      <c r="D67" s="26" t="s">
        <v>15</v>
      </c>
      <c r="E67" s="32">
        <v>4720</v>
      </c>
      <c r="F67" s="28" t="s">
        <v>3</v>
      </c>
      <c r="G67" s="29">
        <v>98.9</v>
      </c>
      <c r="H67" s="30">
        <v>99.5</v>
      </c>
      <c r="I67" s="30">
        <v>99.4</v>
      </c>
      <c r="J67" s="30">
        <v>99.2</v>
      </c>
      <c r="K67" s="30">
        <v>99.1</v>
      </c>
      <c r="L67" s="30">
        <v>98.4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2307</v>
      </c>
      <c r="H68" s="70">
        <v>1730</v>
      </c>
      <c r="I68" s="70">
        <v>1635</v>
      </c>
      <c r="J68" s="70">
        <v>1681</v>
      </c>
      <c r="K68" s="70">
        <v>1898</v>
      </c>
      <c r="L68" s="70">
        <v>4662</v>
      </c>
      <c r="M68" s="86">
        <v>3063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0.65489874110563762</v>
      </c>
      <c r="H69" s="81">
        <f t="shared" ref="H69:M69" si="10">H65/H$4</f>
        <v>0.6707105719237435</v>
      </c>
      <c r="I69" s="81">
        <f t="shared" si="10"/>
        <v>0.63094547563805103</v>
      </c>
      <c r="J69" s="81">
        <f t="shared" si="10"/>
        <v>0.60319855159927582</v>
      </c>
      <c r="K69" s="81">
        <f t="shared" si="10"/>
        <v>0.58821925279520049</v>
      </c>
      <c r="L69" s="81">
        <f t="shared" si="10"/>
        <v>0.71312817860529265</v>
      </c>
      <c r="M69" s="82">
        <f t="shared" si="10"/>
        <v>0.66332046332046335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4680</v>
      </c>
      <c r="H70" s="35">
        <v>4690</v>
      </c>
      <c r="I70" s="35">
        <v>4640</v>
      </c>
      <c r="J70" s="35">
        <v>4620</v>
      </c>
      <c r="K70" s="35">
        <v>4630</v>
      </c>
      <c r="L70" s="35">
        <v>4750</v>
      </c>
      <c r="M70" s="36">
        <v>4720</v>
      </c>
    </row>
    <row r="71" spans="1:13" x14ac:dyDescent="0.15">
      <c r="A71" s="5"/>
      <c r="B71" s="37" t="s">
        <v>108</v>
      </c>
      <c r="C71" s="38"/>
      <c r="D71" s="39"/>
      <c r="E71" s="40"/>
      <c r="F71" s="41" t="s">
        <v>10</v>
      </c>
      <c r="G71" s="42">
        <v>4882</v>
      </c>
      <c r="H71" s="43">
        <v>3837</v>
      </c>
      <c r="I71" s="43">
        <v>3909</v>
      </c>
      <c r="J71" s="43">
        <v>3587</v>
      </c>
      <c r="K71" s="43">
        <v>4037</v>
      </c>
      <c r="L71" s="43">
        <v>8112</v>
      </c>
      <c r="M71" s="44">
        <v>6439</v>
      </c>
    </row>
    <row r="72" spans="1:13" x14ac:dyDescent="0.15">
      <c r="A72" s="5"/>
      <c r="B72" s="45" t="s">
        <v>0</v>
      </c>
      <c r="C72" s="3">
        <v>45873</v>
      </c>
      <c r="F72" s="46" t="s">
        <v>2</v>
      </c>
      <c r="G72" s="47">
        <v>3.37</v>
      </c>
      <c r="H72" s="48">
        <v>3.57</v>
      </c>
      <c r="I72" s="48">
        <v>3.59</v>
      </c>
      <c r="J72" s="48">
        <v>3.77</v>
      </c>
      <c r="K72" s="48">
        <v>3.66</v>
      </c>
      <c r="L72" s="48">
        <v>3.24</v>
      </c>
      <c r="M72" s="49">
        <v>3.43</v>
      </c>
    </row>
    <row r="73" spans="1:13" x14ac:dyDescent="0.15">
      <c r="A73" s="5"/>
      <c r="B73" s="45" t="s">
        <v>1</v>
      </c>
      <c r="C73" s="50">
        <v>2330</v>
      </c>
      <c r="D73" s="4" t="s">
        <v>15</v>
      </c>
      <c r="E73" s="50">
        <v>2370</v>
      </c>
      <c r="F73" s="46" t="s">
        <v>3</v>
      </c>
      <c r="G73" s="47">
        <v>98.7</v>
      </c>
      <c r="H73" s="48">
        <v>98.3</v>
      </c>
      <c r="I73" s="48">
        <v>98.7</v>
      </c>
      <c r="J73" s="48">
        <v>98.4</v>
      </c>
      <c r="K73" s="48">
        <v>98.2</v>
      </c>
      <c r="L73" s="48">
        <v>98.6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2240</v>
      </c>
      <c r="H74" s="71">
        <v>2133</v>
      </c>
      <c r="I74" s="71">
        <v>1787</v>
      </c>
      <c r="J74" s="71">
        <v>1965</v>
      </c>
      <c r="K74" s="71">
        <v>2289</v>
      </c>
      <c r="L74" s="71">
        <v>3898</v>
      </c>
      <c r="M74" s="87">
        <v>4028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0.66803503010399568</v>
      </c>
      <c r="H75" s="84">
        <f t="shared" ref="H75:M75" si="11">H71/H$4</f>
        <v>0.55415944540727902</v>
      </c>
      <c r="I75" s="84">
        <f t="shared" si="11"/>
        <v>0.56685034802784218</v>
      </c>
      <c r="J75" s="84">
        <f t="shared" si="11"/>
        <v>0.54118889559444783</v>
      </c>
      <c r="K75" s="84">
        <f t="shared" si="11"/>
        <v>0.55044995909462779</v>
      </c>
      <c r="L75" s="84">
        <f t="shared" si="11"/>
        <v>0.69925006464959916</v>
      </c>
      <c r="M75" s="85">
        <f t="shared" si="11"/>
        <v>0.62152509652509658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2330</v>
      </c>
      <c r="H76" s="53">
        <v>2370</v>
      </c>
      <c r="I76" s="53">
        <v>2310</v>
      </c>
      <c r="J76" s="53">
        <v>2320</v>
      </c>
      <c r="K76" s="53">
        <v>2300</v>
      </c>
      <c r="L76" s="53">
        <v>2380</v>
      </c>
      <c r="M76" s="54">
        <v>2370</v>
      </c>
    </row>
    <row r="77" spans="1:13" x14ac:dyDescent="0.15">
      <c r="A77" s="5"/>
      <c r="B77" s="16" t="s">
        <v>109</v>
      </c>
      <c r="C77" s="17"/>
      <c r="D77" s="18"/>
      <c r="E77" s="19"/>
      <c r="F77" s="20" t="s">
        <v>10</v>
      </c>
      <c r="G77" s="21">
        <v>4676</v>
      </c>
      <c r="H77" s="22">
        <v>4476</v>
      </c>
      <c r="I77" s="22">
        <v>4447</v>
      </c>
      <c r="J77" s="22">
        <v>4021</v>
      </c>
      <c r="K77" s="22">
        <v>4511</v>
      </c>
      <c r="L77" s="22">
        <v>8633</v>
      </c>
      <c r="M77" s="23">
        <v>7860</v>
      </c>
    </row>
    <row r="78" spans="1:13" x14ac:dyDescent="0.15">
      <c r="A78" s="5"/>
      <c r="B78" s="24" t="s">
        <v>0</v>
      </c>
      <c r="C78" s="25">
        <v>45873</v>
      </c>
      <c r="D78" s="26"/>
      <c r="E78" s="27"/>
      <c r="F78" s="28" t="s">
        <v>2</v>
      </c>
      <c r="G78" s="29">
        <v>3.36</v>
      </c>
      <c r="H78" s="30">
        <v>3.33</v>
      </c>
      <c r="I78" s="30">
        <v>3.44</v>
      </c>
      <c r="J78" s="30">
        <v>3.48</v>
      </c>
      <c r="K78" s="30">
        <v>3.32</v>
      </c>
      <c r="L78" s="30">
        <v>3.18</v>
      </c>
      <c r="M78" s="31">
        <v>3.14</v>
      </c>
    </row>
    <row r="79" spans="1:13" x14ac:dyDescent="0.15">
      <c r="A79" s="5"/>
      <c r="B79" s="24" t="s">
        <v>1</v>
      </c>
      <c r="C79" s="32">
        <v>2220</v>
      </c>
      <c r="D79" s="26" t="s">
        <v>15</v>
      </c>
      <c r="E79" s="32">
        <v>2300</v>
      </c>
      <c r="F79" s="28" t="s">
        <v>3</v>
      </c>
      <c r="G79" s="29">
        <v>99</v>
      </c>
      <c r="H79" s="30">
        <v>99</v>
      </c>
      <c r="I79" s="30">
        <v>99.1</v>
      </c>
      <c r="J79" s="30">
        <v>97.4</v>
      </c>
      <c r="K79" s="30">
        <v>99.4</v>
      </c>
      <c r="L79" s="30">
        <v>98.5</v>
      </c>
      <c r="M79" s="31">
        <v>99.7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1834</v>
      </c>
      <c r="H80" s="70">
        <v>1735</v>
      </c>
      <c r="I80" s="70">
        <v>1678</v>
      </c>
      <c r="J80" s="70">
        <v>2971</v>
      </c>
      <c r="K80" s="70">
        <v>1497</v>
      </c>
      <c r="L80" s="70">
        <v>4201</v>
      </c>
      <c r="M80" s="86">
        <v>1993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0.63984674329501912</v>
      </c>
      <c r="H81" s="81">
        <f t="shared" ref="H81:M81" si="12">H77/H$4</f>
        <v>0.64644714038128248</v>
      </c>
      <c r="I81" s="81">
        <f t="shared" si="12"/>
        <v>0.64486658932714613</v>
      </c>
      <c r="J81" s="81">
        <f t="shared" si="12"/>
        <v>0.60666867833433913</v>
      </c>
      <c r="K81" s="81">
        <f t="shared" si="12"/>
        <v>0.61508044723206978</v>
      </c>
      <c r="L81" s="81">
        <f t="shared" si="12"/>
        <v>0.74415998620808554</v>
      </c>
      <c r="M81" s="82">
        <f t="shared" si="12"/>
        <v>0.75868725868725873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2220</v>
      </c>
      <c r="H82" s="35">
        <v>2210</v>
      </c>
      <c r="I82" s="35">
        <v>2200</v>
      </c>
      <c r="J82" s="35">
        <v>2230</v>
      </c>
      <c r="K82" s="35">
        <v>2220</v>
      </c>
      <c r="L82" s="35">
        <v>2310</v>
      </c>
      <c r="M82" s="36">
        <v>2300</v>
      </c>
    </row>
    <row r="83" spans="1:13" x14ac:dyDescent="0.15">
      <c r="A83" s="5"/>
      <c r="B83" s="37" t="s">
        <v>110</v>
      </c>
      <c r="C83" s="38"/>
      <c r="D83" s="39"/>
      <c r="E83" s="40"/>
      <c r="F83" s="41" t="s">
        <v>10</v>
      </c>
      <c r="G83" s="42">
        <v>10137</v>
      </c>
      <c r="H83" s="43">
        <v>9610</v>
      </c>
      <c r="I83" s="43">
        <v>9555</v>
      </c>
      <c r="J83" s="43">
        <v>9435</v>
      </c>
      <c r="K83" s="43">
        <v>10081</v>
      </c>
      <c r="L83" s="43">
        <v>15818</v>
      </c>
      <c r="M83" s="44">
        <v>14231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3.82</v>
      </c>
      <c r="H84" s="48">
        <v>3.96</v>
      </c>
      <c r="I84" s="48">
        <v>3.88</v>
      </c>
      <c r="J84" s="48">
        <v>3.94</v>
      </c>
      <c r="K84" s="48">
        <v>3.95</v>
      </c>
      <c r="L84" s="48">
        <v>3.51</v>
      </c>
      <c r="M84" s="49">
        <v>3.67</v>
      </c>
    </row>
    <row r="85" spans="1:13" x14ac:dyDescent="0.15">
      <c r="A85" s="5"/>
      <c r="B85" s="45" t="s">
        <v>1</v>
      </c>
      <c r="C85" s="50">
        <v>2680</v>
      </c>
      <c r="D85" s="4" t="s">
        <v>15</v>
      </c>
      <c r="E85" s="50">
        <v>2720</v>
      </c>
      <c r="F85" s="46" t="s">
        <v>3</v>
      </c>
      <c r="G85" s="47">
        <v>99</v>
      </c>
      <c r="H85" s="48">
        <v>97.8</v>
      </c>
      <c r="I85" s="48">
        <v>98.6</v>
      </c>
      <c r="J85" s="48">
        <v>99.3</v>
      </c>
      <c r="K85" s="48">
        <v>98</v>
      </c>
      <c r="L85" s="48">
        <v>99</v>
      </c>
      <c r="M85" s="49">
        <v>98.1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4322</v>
      </c>
      <c r="H86" s="71">
        <v>6519</v>
      </c>
      <c r="I86" s="71">
        <v>5051</v>
      </c>
      <c r="J86" s="71">
        <v>3502</v>
      </c>
      <c r="K86" s="71">
        <v>6409</v>
      </c>
      <c r="L86" s="71">
        <v>6809</v>
      </c>
      <c r="M86" s="87">
        <v>8593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1.3871100164203614</v>
      </c>
      <c r="H87" s="84">
        <f t="shared" ref="H87:M87" si="13">H83/H$4</f>
        <v>1.3879260543038705</v>
      </c>
      <c r="I87" s="84">
        <f t="shared" si="13"/>
        <v>1.3855858468677493</v>
      </c>
      <c r="J87" s="84">
        <f t="shared" si="13"/>
        <v>1.4235063367531684</v>
      </c>
      <c r="K87" s="84">
        <f t="shared" si="13"/>
        <v>1.3745568584674122</v>
      </c>
      <c r="L87" s="84">
        <f t="shared" si="13"/>
        <v>1.363503146280493</v>
      </c>
      <c r="M87" s="85">
        <f t="shared" si="13"/>
        <v>1.3736486486486486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2680</v>
      </c>
      <c r="H88" s="53">
        <v>2670</v>
      </c>
      <c r="I88" s="53">
        <v>2650</v>
      </c>
      <c r="J88" s="53">
        <v>2650</v>
      </c>
      <c r="K88" s="53">
        <v>2680</v>
      </c>
      <c r="L88" s="53">
        <v>2720</v>
      </c>
      <c r="M88" s="54">
        <v>2720</v>
      </c>
    </row>
    <row r="89" spans="1:13" x14ac:dyDescent="0.15">
      <c r="A89" s="5"/>
      <c r="B89" s="16" t="s">
        <v>111</v>
      </c>
      <c r="C89" s="17"/>
      <c r="D89" s="18"/>
      <c r="E89" s="19"/>
      <c r="F89" s="20" t="s">
        <v>10</v>
      </c>
      <c r="G89" s="21">
        <v>3374</v>
      </c>
      <c r="H89" s="22">
        <v>3299</v>
      </c>
      <c r="I89" s="22">
        <v>3259</v>
      </c>
      <c r="J89" s="22">
        <v>3150</v>
      </c>
      <c r="K89" s="22">
        <v>3604</v>
      </c>
      <c r="L89" s="22">
        <v>5691</v>
      </c>
      <c r="M89" s="23">
        <v>4970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2.57</v>
      </c>
      <c r="H90" s="30">
        <v>2.4900000000000002</v>
      </c>
      <c r="I90" s="30">
        <v>2.4900000000000002</v>
      </c>
      <c r="J90" s="30">
        <v>2.48</v>
      </c>
      <c r="K90" s="30">
        <v>2.42</v>
      </c>
      <c r="L90" s="30">
        <v>2.2000000000000002</v>
      </c>
      <c r="M90" s="31">
        <v>2.2400000000000002</v>
      </c>
    </row>
    <row r="91" spans="1:13" x14ac:dyDescent="0.15">
      <c r="A91" s="5"/>
      <c r="B91" s="24" t="s">
        <v>1</v>
      </c>
      <c r="C91" s="32">
        <v>1060</v>
      </c>
      <c r="D91" s="26" t="s">
        <v>15</v>
      </c>
      <c r="E91" s="32">
        <v>1130</v>
      </c>
      <c r="F91" s="28" t="s">
        <v>3</v>
      </c>
      <c r="G91" s="29">
        <v>98</v>
      </c>
      <c r="H91" s="30">
        <v>98.6</v>
      </c>
      <c r="I91" s="30">
        <v>98.8</v>
      </c>
      <c r="J91" s="30">
        <v>98.4</v>
      </c>
      <c r="K91" s="30">
        <v>98.9</v>
      </c>
      <c r="L91" s="30">
        <v>97.7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1858</v>
      </c>
      <c r="H92" s="70">
        <v>1404</v>
      </c>
      <c r="I92" s="70">
        <v>1211</v>
      </c>
      <c r="J92" s="70">
        <v>1494</v>
      </c>
      <c r="K92" s="70">
        <v>1275</v>
      </c>
      <c r="L92" s="70">
        <v>3411</v>
      </c>
      <c r="M92" s="86">
        <v>1874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0.46168582375478928</v>
      </c>
      <c r="H93" s="81">
        <f t="shared" ref="H93:M93" si="14">H89/H$4</f>
        <v>0.47645869439630273</v>
      </c>
      <c r="I93" s="81">
        <f t="shared" si="14"/>
        <v>0.47259280742459397</v>
      </c>
      <c r="J93" s="81">
        <f t="shared" si="14"/>
        <v>0.4752564876282438</v>
      </c>
      <c r="K93" s="81">
        <f t="shared" si="14"/>
        <v>0.49140987182983364</v>
      </c>
      <c r="L93" s="81">
        <f t="shared" si="14"/>
        <v>0.49056115852081716</v>
      </c>
      <c r="M93" s="82">
        <f t="shared" si="14"/>
        <v>0.47972972972972971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1060</v>
      </c>
      <c r="H94" s="35">
        <v>1070</v>
      </c>
      <c r="I94" s="35">
        <v>1060</v>
      </c>
      <c r="J94" s="35">
        <v>1090</v>
      </c>
      <c r="K94" s="35">
        <v>1090</v>
      </c>
      <c r="L94" s="35">
        <v>1110</v>
      </c>
      <c r="M94" s="36">
        <v>1130</v>
      </c>
    </row>
    <row r="95" spans="1:13" x14ac:dyDescent="0.15">
      <c r="A95" s="5"/>
      <c r="B95" s="37" t="s">
        <v>102</v>
      </c>
      <c r="C95" s="38"/>
      <c r="D95" s="39"/>
      <c r="E95" s="40"/>
      <c r="F95" s="41" t="s">
        <v>10</v>
      </c>
      <c r="G95" s="42">
        <v>9290</v>
      </c>
      <c r="H95" s="43">
        <v>8801</v>
      </c>
      <c r="I95" s="43">
        <v>8956</v>
      </c>
      <c r="J95" s="43">
        <v>8316</v>
      </c>
      <c r="K95" s="43">
        <v>8854</v>
      </c>
      <c r="L95" s="43">
        <v>12869</v>
      </c>
      <c r="M95" s="44">
        <v>11398</v>
      </c>
    </row>
    <row r="96" spans="1:13" x14ac:dyDescent="0.15">
      <c r="A96" s="5"/>
      <c r="B96" s="45" t="s">
        <v>0</v>
      </c>
      <c r="C96" s="3">
        <v>45845</v>
      </c>
      <c r="F96" s="46" t="s">
        <v>2</v>
      </c>
      <c r="G96" s="47">
        <v>2.2799999999999998</v>
      </c>
      <c r="H96" s="48">
        <v>2.35</v>
      </c>
      <c r="I96" s="48">
        <v>2.36</v>
      </c>
      <c r="J96" s="48">
        <v>2.38</v>
      </c>
      <c r="K96" s="48">
        <v>2.36</v>
      </c>
      <c r="L96" s="48">
        <v>2.0299999999999998</v>
      </c>
      <c r="M96" s="49">
        <v>2.1</v>
      </c>
    </row>
    <row r="97" spans="1:13" x14ac:dyDescent="0.15">
      <c r="A97" s="5"/>
      <c r="B97" s="45" t="s">
        <v>1</v>
      </c>
      <c r="C97" s="50">
        <v>2560</v>
      </c>
      <c r="D97" s="4" t="s">
        <v>15</v>
      </c>
      <c r="E97" s="50">
        <v>2580</v>
      </c>
      <c r="F97" s="46" t="s">
        <v>3</v>
      </c>
      <c r="G97" s="47">
        <v>99.6</v>
      </c>
      <c r="H97" s="48">
        <v>99.6</v>
      </c>
      <c r="I97" s="48">
        <v>99.5</v>
      </c>
      <c r="J97" s="48">
        <v>99.6</v>
      </c>
      <c r="K97" s="48">
        <v>99.2</v>
      </c>
      <c r="L97" s="48">
        <v>99.7</v>
      </c>
      <c r="M97" s="49">
        <v>99.2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1848</v>
      </c>
      <c r="H98" s="71">
        <v>1717</v>
      </c>
      <c r="I98" s="71">
        <v>1989</v>
      </c>
      <c r="J98" s="71">
        <v>1752</v>
      </c>
      <c r="K98" s="71">
        <v>2522</v>
      </c>
      <c r="L98" s="71">
        <v>2299</v>
      </c>
      <c r="M98" s="87">
        <v>3066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1.2712096332785987</v>
      </c>
      <c r="H99" s="84">
        <f t="shared" ref="H99:M99" si="15">H95/H$4</f>
        <v>1.2710860774119006</v>
      </c>
      <c r="I99" s="84">
        <f t="shared" si="15"/>
        <v>1.298723897911833</v>
      </c>
      <c r="J99" s="84">
        <f t="shared" si="15"/>
        <v>1.2546771273385637</v>
      </c>
      <c r="K99" s="84">
        <f t="shared" si="15"/>
        <v>1.2072538860103628</v>
      </c>
      <c r="L99" s="84">
        <f t="shared" si="15"/>
        <v>1.1093009223342816</v>
      </c>
      <c r="M99" s="85">
        <f t="shared" si="15"/>
        <v>1.1001930501930501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2560</v>
      </c>
      <c r="H100" s="53">
        <v>2540</v>
      </c>
      <c r="I100" s="53">
        <v>2540</v>
      </c>
      <c r="J100" s="53">
        <v>2550</v>
      </c>
      <c r="K100" s="53">
        <v>2530</v>
      </c>
      <c r="L100" s="53">
        <v>2590</v>
      </c>
      <c r="M100" s="54">
        <v>2580</v>
      </c>
    </row>
    <row r="101" spans="1:13" x14ac:dyDescent="0.15">
      <c r="A101" s="5"/>
      <c r="B101" s="16" t="s">
        <v>91</v>
      </c>
      <c r="C101" s="17"/>
      <c r="D101" s="18"/>
      <c r="E101" s="19"/>
      <c r="F101" s="20" t="s">
        <v>10</v>
      </c>
      <c r="G101" s="21">
        <v>7847</v>
      </c>
      <c r="H101" s="22">
        <v>7403</v>
      </c>
      <c r="I101" s="22">
        <v>7372</v>
      </c>
      <c r="J101" s="22">
        <v>6976</v>
      </c>
      <c r="K101" s="22">
        <v>7674</v>
      </c>
      <c r="L101" s="22">
        <v>13954</v>
      </c>
      <c r="M101" s="23">
        <v>11710</v>
      </c>
    </row>
    <row r="102" spans="1:13" x14ac:dyDescent="0.15">
      <c r="A102" s="5"/>
      <c r="B102" s="24" t="s">
        <v>0</v>
      </c>
      <c r="C102" s="25">
        <v>45810</v>
      </c>
      <c r="D102" s="26"/>
      <c r="E102" s="27"/>
      <c r="F102" s="28" t="s">
        <v>2</v>
      </c>
      <c r="G102" s="29">
        <v>3.58</v>
      </c>
      <c r="H102" s="30">
        <v>3.58</v>
      </c>
      <c r="I102" s="30">
        <v>3.59</v>
      </c>
      <c r="J102" s="30">
        <v>3.57</v>
      </c>
      <c r="K102" s="30">
        <v>3.64</v>
      </c>
      <c r="L102" s="30">
        <v>3.23</v>
      </c>
      <c r="M102" s="31">
        <v>3.44</v>
      </c>
    </row>
    <row r="103" spans="1:13" x14ac:dyDescent="0.15">
      <c r="A103" s="5"/>
      <c r="B103" s="24" t="s">
        <v>1</v>
      </c>
      <c r="C103" s="32">
        <v>7100</v>
      </c>
      <c r="D103" s="26" t="s">
        <v>15</v>
      </c>
      <c r="E103" s="32">
        <v>7190</v>
      </c>
      <c r="F103" s="28" t="s">
        <v>3</v>
      </c>
      <c r="G103" s="29">
        <v>98.4</v>
      </c>
      <c r="H103" s="30">
        <v>98.9</v>
      </c>
      <c r="I103" s="30">
        <v>98.9</v>
      </c>
      <c r="J103" s="30">
        <v>99.3</v>
      </c>
      <c r="K103" s="30">
        <v>99.3</v>
      </c>
      <c r="L103" s="30">
        <v>99.8</v>
      </c>
      <c r="M103" s="31">
        <v>98.6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4263</v>
      </c>
      <c r="H104" s="70">
        <v>3134</v>
      </c>
      <c r="I104" s="70">
        <v>3122</v>
      </c>
      <c r="J104" s="70">
        <v>2517</v>
      </c>
      <c r="K104" s="70">
        <v>2703</v>
      </c>
      <c r="L104" s="70">
        <v>3268</v>
      </c>
      <c r="M104" s="86">
        <v>5732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1.0737547892720307</v>
      </c>
      <c r="H105" s="81">
        <f t="shared" ref="H105:M105" si="16">H101/H$4</f>
        <v>1.0691796649335643</v>
      </c>
      <c r="I105" s="81">
        <f t="shared" si="16"/>
        <v>1.0690255220417633</v>
      </c>
      <c r="J105" s="81">
        <f t="shared" si="16"/>
        <v>1.0525045262522632</v>
      </c>
      <c r="K105" s="81">
        <f t="shared" si="16"/>
        <v>1.046359421870739</v>
      </c>
      <c r="L105" s="81">
        <f t="shared" si="16"/>
        <v>1.2028273424704767</v>
      </c>
      <c r="M105" s="82">
        <f t="shared" si="16"/>
        <v>1.1303088803088803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7100</v>
      </c>
      <c r="H106" s="35">
        <v>7100</v>
      </c>
      <c r="I106" s="35">
        <v>7090</v>
      </c>
      <c r="J106" s="35">
        <v>7100</v>
      </c>
      <c r="K106" s="35">
        <v>7060</v>
      </c>
      <c r="L106" s="35">
        <v>7190</v>
      </c>
      <c r="M106" s="36">
        <v>7190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12508</v>
      </c>
      <c r="H107" s="43">
        <v>11907</v>
      </c>
      <c r="I107" s="43">
        <v>12049</v>
      </c>
      <c r="J107" s="43">
        <v>11324</v>
      </c>
      <c r="K107" s="43">
        <v>12418</v>
      </c>
      <c r="L107" s="43">
        <v>18450</v>
      </c>
      <c r="M107" s="44">
        <v>16687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3.93</v>
      </c>
      <c r="H108" s="48">
        <v>3.97</v>
      </c>
      <c r="I108" s="48">
        <v>4.07</v>
      </c>
      <c r="J108" s="48">
        <v>4.13</v>
      </c>
      <c r="K108" s="48">
        <v>4.05</v>
      </c>
      <c r="L108" s="48">
        <v>3.56</v>
      </c>
      <c r="M108" s="49">
        <v>3.8</v>
      </c>
    </row>
    <row r="109" spans="1:13" x14ac:dyDescent="0.15">
      <c r="A109" s="5"/>
      <c r="B109" s="45" t="s">
        <v>1</v>
      </c>
      <c r="C109" s="50">
        <v>13750</v>
      </c>
      <c r="D109" s="4" t="s">
        <v>15</v>
      </c>
      <c r="E109" s="50">
        <v>13900</v>
      </c>
      <c r="F109" s="46" t="s">
        <v>3</v>
      </c>
      <c r="G109" s="47">
        <v>99.3</v>
      </c>
      <c r="H109" s="48">
        <v>99.4</v>
      </c>
      <c r="I109" s="48">
        <v>98.8</v>
      </c>
      <c r="J109" s="48">
        <v>98.3</v>
      </c>
      <c r="K109" s="48">
        <v>98.7</v>
      </c>
      <c r="L109" s="48">
        <v>100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4688</v>
      </c>
      <c r="H110" s="71">
        <v>4344</v>
      </c>
      <c r="I110" s="71">
        <v>5759</v>
      </c>
      <c r="J110" s="71">
        <v>6574</v>
      </c>
      <c r="K110" s="71">
        <v>6156</v>
      </c>
      <c r="L110" s="71">
        <v>4202</v>
      </c>
      <c r="M110" s="87">
        <v>7600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1.7115489874110563</v>
      </c>
      <c r="H111" s="84">
        <f t="shared" ref="H111:M111" si="17">H107/H$4</f>
        <v>1.7196707105719238</v>
      </c>
      <c r="I111" s="84">
        <f t="shared" si="17"/>
        <v>1.7472447795823667</v>
      </c>
      <c r="J111" s="84">
        <f t="shared" si="17"/>
        <v>1.7085093542546772</v>
      </c>
      <c r="K111" s="84">
        <f t="shared" si="17"/>
        <v>1.6932097082083446</v>
      </c>
      <c r="L111" s="84">
        <f t="shared" si="17"/>
        <v>1.5903801396431343</v>
      </c>
      <c r="M111" s="85">
        <f t="shared" si="17"/>
        <v>1.6107142857142858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13750</v>
      </c>
      <c r="H112" s="53">
        <v>13790</v>
      </c>
      <c r="I112" s="53">
        <v>13730</v>
      </c>
      <c r="J112" s="53">
        <v>13740</v>
      </c>
      <c r="K112" s="53">
        <v>13680</v>
      </c>
      <c r="L112" s="53">
        <v>13850</v>
      </c>
      <c r="M112" s="54">
        <v>13900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11615</v>
      </c>
      <c r="H113" s="22">
        <v>11175</v>
      </c>
      <c r="I113" s="22">
        <v>11187</v>
      </c>
      <c r="J113" s="22">
        <v>10893</v>
      </c>
      <c r="K113" s="22">
        <v>11808</v>
      </c>
      <c r="L113" s="22">
        <v>16141</v>
      </c>
      <c r="M113" s="23">
        <v>14972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1.82</v>
      </c>
      <c r="H114" s="30">
        <v>1.82</v>
      </c>
      <c r="I114" s="30">
        <v>1.85</v>
      </c>
      <c r="J114" s="30">
        <v>1.87</v>
      </c>
      <c r="K114" s="30">
        <v>1.85</v>
      </c>
      <c r="L114" s="30">
        <v>1.67</v>
      </c>
      <c r="M114" s="31">
        <v>1.72</v>
      </c>
    </row>
    <row r="115" spans="1:13" x14ac:dyDescent="0.15">
      <c r="A115" s="5"/>
      <c r="B115" s="24" t="s">
        <v>1</v>
      </c>
      <c r="C115" s="32">
        <v>32700</v>
      </c>
      <c r="D115" s="26" t="s">
        <v>15</v>
      </c>
      <c r="E115" s="32">
        <v>33110</v>
      </c>
      <c r="F115" s="28" t="s">
        <v>3</v>
      </c>
      <c r="G115" s="29">
        <v>99.3</v>
      </c>
      <c r="H115" s="30">
        <v>99.4</v>
      </c>
      <c r="I115" s="30">
        <v>99.2</v>
      </c>
      <c r="J115" s="30">
        <v>99.2</v>
      </c>
      <c r="K115" s="30">
        <v>99.2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2897</v>
      </c>
      <c r="H116" s="70">
        <v>2471</v>
      </c>
      <c r="I116" s="70">
        <v>2930</v>
      </c>
      <c r="J116" s="70">
        <v>2922</v>
      </c>
      <c r="K116" s="70">
        <v>3241</v>
      </c>
      <c r="L116" s="70">
        <v>3446</v>
      </c>
      <c r="M116" s="86">
        <v>4309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1.5893541324575808</v>
      </c>
      <c r="H117" s="81">
        <f t="shared" ref="H117:M117" si="18">H113/H$4</f>
        <v>1.6139514731369151</v>
      </c>
      <c r="I117" s="81">
        <f t="shared" si="18"/>
        <v>1.6222447795823667</v>
      </c>
      <c r="J117" s="81">
        <f t="shared" si="18"/>
        <v>1.6434821967410984</v>
      </c>
      <c r="K117" s="81">
        <f t="shared" si="18"/>
        <v>1.6100354513226069</v>
      </c>
      <c r="L117" s="81">
        <f t="shared" si="18"/>
        <v>1.3913455736574434</v>
      </c>
      <c r="M117" s="82">
        <f t="shared" si="18"/>
        <v>1.4451737451737452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32700</v>
      </c>
      <c r="H118" s="35">
        <v>32800</v>
      </c>
      <c r="I118" s="35">
        <v>32740</v>
      </c>
      <c r="J118" s="35">
        <v>32790</v>
      </c>
      <c r="K118" s="35">
        <v>32950</v>
      </c>
      <c r="L118" s="35">
        <v>33040</v>
      </c>
      <c r="M118" s="36">
        <v>33110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6067</v>
      </c>
      <c r="H119" s="43">
        <v>5189</v>
      </c>
      <c r="I119" s="43">
        <v>5167</v>
      </c>
      <c r="J119" s="43">
        <v>4858</v>
      </c>
      <c r="K119" s="43">
        <v>5448</v>
      </c>
      <c r="L119" s="43">
        <v>11022</v>
      </c>
      <c r="M119" s="44">
        <v>8243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3.22</v>
      </c>
      <c r="H120" s="48">
        <v>3.41</v>
      </c>
      <c r="I120" s="48">
        <v>3.45</v>
      </c>
      <c r="J120" s="48">
        <v>3.48</v>
      </c>
      <c r="K120" s="48">
        <v>3.51</v>
      </c>
      <c r="L120" s="48">
        <v>2.94</v>
      </c>
      <c r="M120" s="49">
        <v>3.35</v>
      </c>
    </row>
    <row r="121" spans="1:13" x14ac:dyDescent="0.15">
      <c r="A121" s="5"/>
      <c r="B121" s="45" t="s">
        <v>1</v>
      </c>
      <c r="C121" s="50">
        <v>28910</v>
      </c>
      <c r="D121" s="4" t="s">
        <v>15</v>
      </c>
      <c r="E121" s="50">
        <v>29230</v>
      </c>
      <c r="F121" s="46" t="s">
        <v>3</v>
      </c>
      <c r="G121" s="47">
        <v>100.8</v>
      </c>
      <c r="H121" s="48">
        <v>100</v>
      </c>
      <c r="I121" s="48">
        <v>99.9</v>
      </c>
      <c r="J121" s="48">
        <v>100</v>
      </c>
      <c r="K121" s="48">
        <v>99.6</v>
      </c>
      <c r="L121" s="48">
        <v>100.7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148</v>
      </c>
      <c r="H122" s="71">
        <v>1043</v>
      </c>
      <c r="I122" s="71">
        <v>1092</v>
      </c>
      <c r="J122" s="61">
        <v>992</v>
      </c>
      <c r="K122" s="71">
        <v>1560</v>
      </c>
      <c r="L122" s="61">
        <v>401</v>
      </c>
      <c r="M122" s="87">
        <v>2908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0.83018609742747673</v>
      </c>
      <c r="H123" s="84">
        <f t="shared" ref="H123:M123" si="19">H119/H$4</f>
        <v>0.74942229924898907</v>
      </c>
      <c r="I123" s="84">
        <f t="shared" si="19"/>
        <v>0.7492749419953596</v>
      </c>
      <c r="J123" s="84">
        <f t="shared" si="19"/>
        <v>0.73295111647555822</v>
      </c>
      <c r="K123" s="84">
        <f t="shared" si="19"/>
        <v>0.74284155985819467</v>
      </c>
      <c r="L123" s="84">
        <f t="shared" si="19"/>
        <v>0.95009050943884144</v>
      </c>
      <c r="M123" s="85">
        <f t="shared" si="19"/>
        <v>0.79565637065637063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28910</v>
      </c>
      <c r="H124" s="53">
        <v>29010</v>
      </c>
      <c r="I124" s="53">
        <v>28940</v>
      </c>
      <c r="J124" s="53">
        <v>28890</v>
      </c>
      <c r="K124" s="53">
        <v>28850</v>
      </c>
      <c r="L124" s="53">
        <v>29200</v>
      </c>
      <c r="M124" s="54">
        <v>29230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7521</v>
      </c>
      <c r="H125" s="22">
        <v>7080</v>
      </c>
      <c r="I125" s="22">
        <v>7327</v>
      </c>
      <c r="J125" s="22">
        <v>6794</v>
      </c>
      <c r="K125" s="22">
        <v>7536</v>
      </c>
      <c r="L125" s="22">
        <v>11386</v>
      </c>
      <c r="M125" s="23">
        <v>10303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2.0099999999999998</v>
      </c>
      <c r="H126" s="30">
        <v>2</v>
      </c>
      <c r="I126" s="30">
        <v>2</v>
      </c>
      <c r="J126" s="30">
        <v>2.0499999999999998</v>
      </c>
      <c r="K126" s="30">
        <v>2.0499999999999998</v>
      </c>
      <c r="L126" s="30">
        <v>1.85</v>
      </c>
      <c r="M126" s="31">
        <v>1.9</v>
      </c>
    </row>
    <row r="127" spans="1:13" x14ac:dyDescent="0.15">
      <c r="A127" s="5"/>
      <c r="B127" s="24" t="s">
        <v>1</v>
      </c>
      <c r="C127" s="32">
        <v>21210</v>
      </c>
      <c r="D127" s="26" t="s">
        <v>15</v>
      </c>
      <c r="E127" s="32">
        <v>21180</v>
      </c>
      <c r="F127" s="28" t="s">
        <v>3</v>
      </c>
      <c r="G127" s="29">
        <v>99.3</v>
      </c>
      <c r="H127" s="30">
        <v>99.3</v>
      </c>
      <c r="I127" s="30">
        <v>99.3</v>
      </c>
      <c r="J127" s="30">
        <v>99.1</v>
      </c>
      <c r="K127" s="30">
        <v>99</v>
      </c>
      <c r="L127" s="30">
        <v>99.3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2079</v>
      </c>
      <c r="H128" s="70">
        <v>1918</v>
      </c>
      <c r="I128" s="70">
        <v>2059</v>
      </c>
      <c r="J128" s="70">
        <v>2152</v>
      </c>
      <c r="K128" s="70">
        <v>2581</v>
      </c>
      <c r="L128" s="70">
        <v>3009</v>
      </c>
      <c r="M128" s="86">
        <v>3381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1.0291461412151068</v>
      </c>
      <c r="H129" s="81">
        <f t="shared" ref="H129:M129" si="20">H125/H$4</f>
        <v>1.0225303292894281</v>
      </c>
      <c r="I129" s="81">
        <f t="shared" si="20"/>
        <v>1.0625</v>
      </c>
      <c r="J129" s="81">
        <f t="shared" si="20"/>
        <v>1.0250452625226312</v>
      </c>
      <c r="K129" s="81">
        <f t="shared" si="20"/>
        <v>1.0275429506408509</v>
      </c>
      <c r="L129" s="81">
        <f t="shared" si="20"/>
        <v>0.98146711490388761</v>
      </c>
      <c r="M129" s="82">
        <f t="shared" si="20"/>
        <v>0.99449806949806951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21210</v>
      </c>
      <c r="H130" s="35">
        <v>21090</v>
      </c>
      <c r="I130" s="35">
        <v>21080</v>
      </c>
      <c r="J130" s="35">
        <v>21010</v>
      </c>
      <c r="K130" s="35">
        <v>20730</v>
      </c>
      <c r="L130" s="35">
        <v>21170</v>
      </c>
      <c r="M130" s="36">
        <v>21180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8232</v>
      </c>
      <c r="H131" s="43">
        <v>7993</v>
      </c>
      <c r="I131" s="43">
        <v>7530</v>
      </c>
      <c r="J131" s="43">
        <v>7341</v>
      </c>
      <c r="K131" s="43">
        <v>7869</v>
      </c>
      <c r="L131" s="43">
        <v>13624</v>
      </c>
      <c r="M131" s="44">
        <v>11632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3.25</v>
      </c>
      <c r="H132" s="48">
        <v>3.28</v>
      </c>
      <c r="I132" s="48">
        <v>3.37</v>
      </c>
      <c r="J132" s="48">
        <v>3.35</v>
      </c>
      <c r="K132" s="48">
        <v>3.4</v>
      </c>
      <c r="L132" s="48">
        <v>2.97</v>
      </c>
      <c r="M132" s="49">
        <v>3.12</v>
      </c>
    </row>
    <row r="133" spans="1:13" x14ac:dyDescent="0.15">
      <c r="A133" s="5"/>
      <c r="B133" s="45" t="s">
        <v>1</v>
      </c>
      <c r="C133" s="50">
        <v>18070</v>
      </c>
      <c r="D133" s="4" t="s">
        <v>15</v>
      </c>
      <c r="E133" s="50">
        <v>18240</v>
      </c>
      <c r="F133" s="46" t="s">
        <v>3</v>
      </c>
      <c r="G133" s="47">
        <v>100.2</v>
      </c>
      <c r="H133" s="48">
        <v>100.3</v>
      </c>
      <c r="I133" s="48">
        <v>100.2</v>
      </c>
      <c r="J133" s="48">
        <v>100.5</v>
      </c>
      <c r="K133" s="48">
        <v>99.8</v>
      </c>
      <c r="L133" s="48">
        <v>99.9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1150</v>
      </c>
      <c r="H134" s="71">
        <v>1024</v>
      </c>
      <c r="I134" s="71">
        <v>1182</v>
      </c>
      <c r="J134" s="61">
        <v>766</v>
      </c>
      <c r="K134" s="71">
        <v>1807</v>
      </c>
      <c r="L134" s="71">
        <v>2683</v>
      </c>
      <c r="M134" s="87">
        <v>2689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1.1264367816091954</v>
      </c>
      <c r="H135" s="84">
        <f t="shared" ref="H135:M135" si="21">H131/H$4</f>
        <v>1.1543905257076834</v>
      </c>
      <c r="I135" s="84">
        <f t="shared" si="21"/>
        <v>1.0919373549883991</v>
      </c>
      <c r="J135" s="84">
        <f t="shared" si="21"/>
        <v>1.1075739287869644</v>
      </c>
      <c r="K135" s="84">
        <f t="shared" si="21"/>
        <v>1.0729479138260158</v>
      </c>
      <c r="L135" s="84">
        <f t="shared" si="21"/>
        <v>1.1743815188345832</v>
      </c>
      <c r="M135" s="85">
        <f t="shared" si="21"/>
        <v>1.1227799227799229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18070</v>
      </c>
      <c r="H136" s="53">
        <v>18070</v>
      </c>
      <c r="I136" s="53">
        <v>18010</v>
      </c>
      <c r="J136" s="53">
        <v>18020</v>
      </c>
      <c r="K136" s="53">
        <v>17990</v>
      </c>
      <c r="L136" s="53">
        <v>18200</v>
      </c>
      <c r="M136" s="54">
        <v>18240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4711</v>
      </c>
      <c r="H137" s="22">
        <v>4539</v>
      </c>
      <c r="I137" s="22">
        <v>4268</v>
      </c>
      <c r="J137" s="22">
        <v>3823</v>
      </c>
      <c r="K137" s="22">
        <v>4803</v>
      </c>
      <c r="L137" s="22">
        <v>10236</v>
      </c>
      <c r="M137" s="23">
        <v>7927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4.17</v>
      </c>
      <c r="H138" s="30">
        <v>4.08</v>
      </c>
      <c r="I138" s="30">
        <v>4.25</v>
      </c>
      <c r="J138" s="30">
        <v>4.34</v>
      </c>
      <c r="K138" s="30">
        <v>4.18</v>
      </c>
      <c r="L138" s="30">
        <v>3.83</v>
      </c>
      <c r="M138" s="31">
        <v>4.01</v>
      </c>
    </row>
    <row r="139" spans="1:13" x14ac:dyDescent="0.15">
      <c r="A139" s="5"/>
      <c r="B139" s="24" t="s">
        <v>1</v>
      </c>
      <c r="C139" s="32">
        <v>13720</v>
      </c>
      <c r="D139" s="26" t="s">
        <v>15</v>
      </c>
      <c r="E139" s="32">
        <v>13850</v>
      </c>
      <c r="F139" s="28" t="s">
        <v>3</v>
      </c>
      <c r="G139" s="29">
        <v>98.6</v>
      </c>
      <c r="H139" s="30">
        <v>99</v>
      </c>
      <c r="I139" s="30">
        <v>98.4</v>
      </c>
      <c r="J139" s="30">
        <v>98.2</v>
      </c>
      <c r="K139" s="30">
        <v>99.2</v>
      </c>
      <c r="L139" s="30">
        <v>99.7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2523</v>
      </c>
      <c r="H140" s="70">
        <v>1988</v>
      </c>
      <c r="I140" s="70">
        <v>2560</v>
      </c>
      <c r="J140" s="70">
        <v>2448</v>
      </c>
      <c r="K140" s="70">
        <v>2042</v>
      </c>
      <c r="L140" s="70">
        <v>3134</v>
      </c>
      <c r="M140" s="86">
        <v>3886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0.6446360153256705</v>
      </c>
      <c r="H141" s="81">
        <f t="shared" ref="H141:M141" si="22">H137/H$4</f>
        <v>0.65554592720970539</v>
      </c>
      <c r="I141" s="81">
        <f t="shared" si="22"/>
        <v>0.61890951276102091</v>
      </c>
      <c r="J141" s="81">
        <f t="shared" si="22"/>
        <v>0.57679541339770668</v>
      </c>
      <c r="K141" s="81">
        <f t="shared" si="22"/>
        <v>0.6548950095445869</v>
      </c>
      <c r="L141" s="81">
        <f t="shared" si="22"/>
        <v>0.88233772950607703</v>
      </c>
      <c r="M141" s="82">
        <f t="shared" si="22"/>
        <v>0.76515444015444012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13720</v>
      </c>
      <c r="H142" s="35">
        <v>13690</v>
      </c>
      <c r="I142" s="35">
        <v>13730</v>
      </c>
      <c r="J142" s="35">
        <v>13700</v>
      </c>
      <c r="K142" s="35">
        <v>13580</v>
      </c>
      <c r="L142" s="35">
        <v>13840</v>
      </c>
      <c r="M142" s="36">
        <v>13850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5681</v>
      </c>
      <c r="H143" s="43">
        <v>5567</v>
      </c>
      <c r="I143" s="43">
        <v>5588</v>
      </c>
      <c r="J143" s="43">
        <v>5613</v>
      </c>
      <c r="K143" s="43">
        <v>5805</v>
      </c>
      <c r="L143" s="43">
        <v>9219</v>
      </c>
      <c r="M143" s="44">
        <v>8946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3.87</v>
      </c>
      <c r="H144" s="48">
        <v>3.84</v>
      </c>
      <c r="I144" s="48">
        <v>3.87</v>
      </c>
      <c r="J144" s="48">
        <v>3.86</v>
      </c>
      <c r="K144" s="48">
        <v>3.92</v>
      </c>
      <c r="L144" s="48">
        <v>3.72</v>
      </c>
      <c r="M144" s="49">
        <v>3.72</v>
      </c>
    </row>
    <row r="145" spans="1:13" x14ac:dyDescent="0.15">
      <c r="A145" s="5"/>
      <c r="B145" s="45" t="s">
        <v>1</v>
      </c>
      <c r="C145" s="50">
        <v>9360</v>
      </c>
      <c r="D145" s="4" t="s">
        <v>15</v>
      </c>
      <c r="E145" s="50">
        <v>9650</v>
      </c>
      <c r="F145" s="46" t="s">
        <v>3</v>
      </c>
      <c r="G145" s="47">
        <v>98.2</v>
      </c>
      <c r="H145" s="48">
        <v>99.1</v>
      </c>
      <c r="I145" s="48">
        <v>98.7</v>
      </c>
      <c r="J145" s="48">
        <v>98.8</v>
      </c>
      <c r="K145" s="48">
        <v>98.6</v>
      </c>
      <c r="L145" s="48">
        <v>98.3</v>
      </c>
      <c r="M145" s="49">
        <v>98.1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3424</v>
      </c>
      <c r="H146" s="71">
        <v>2401</v>
      </c>
      <c r="I146" s="71">
        <v>2869</v>
      </c>
      <c r="J146" s="71">
        <v>2726</v>
      </c>
      <c r="K146" s="71">
        <v>3035</v>
      </c>
      <c r="L146" s="71">
        <v>5401</v>
      </c>
      <c r="M146" s="87">
        <v>5498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0.77736726874657913</v>
      </c>
      <c r="H147" s="84">
        <f t="shared" ref="H147:M147" si="23">H143/H$4</f>
        <v>0.80401502021952631</v>
      </c>
      <c r="I147" s="84">
        <f t="shared" si="23"/>
        <v>0.81032482598607891</v>
      </c>
      <c r="J147" s="84">
        <f t="shared" si="23"/>
        <v>0.84686179843089926</v>
      </c>
      <c r="K147" s="84">
        <f t="shared" si="23"/>
        <v>0.79151895282247065</v>
      </c>
      <c r="L147" s="84">
        <f t="shared" si="23"/>
        <v>0.79467287302818723</v>
      </c>
      <c r="M147" s="85">
        <f t="shared" si="23"/>
        <v>0.86351351351351346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9360</v>
      </c>
      <c r="H148" s="53">
        <v>9590</v>
      </c>
      <c r="I148" s="53">
        <v>9490</v>
      </c>
      <c r="J148" s="53">
        <v>9570</v>
      </c>
      <c r="K148" s="53">
        <v>9160</v>
      </c>
      <c r="L148" s="53">
        <v>9660</v>
      </c>
      <c r="M148" s="54">
        <v>9650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9939</v>
      </c>
      <c r="H149" s="22">
        <v>8899</v>
      </c>
      <c r="I149" s="22">
        <v>8881</v>
      </c>
      <c r="J149" s="22">
        <v>9941</v>
      </c>
      <c r="K149" s="22">
        <v>10160</v>
      </c>
      <c r="L149" s="22">
        <v>15150</v>
      </c>
      <c r="M149" s="23">
        <v>13782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1.63</v>
      </c>
      <c r="H150" s="30">
        <v>1.65</v>
      </c>
      <c r="I150" s="30">
        <v>1.7</v>
      </c>
      <c r="J150" s="30">
        <v>1.59</v>
      </c>
      <c r="K150" s="30">
        <v>1.66</v>
      </c>
      <c r="L150" s="30">
        <v>1.48</v>
      </c>
      <c r="M150" s="31">
        <v>1.52</v>
      </c>
    </row>
    <row r="151" spans="1:13" x14ac:dyDescent="0.15">
      <c r="A151" s="5"/>
      <c r="B151" s="24" t="s">
        <v>1</v>
      </c>
      <c r="C151" s="32">
        <v>7960</v>
      </c>
      <c r="D151" s="26" t="s">
        <v>15</v>
      </c>
      <c r="E151" s="32">
        <v>8070</v>
      </c>
      <c r="F151" s="28" t="s">
        <v>3</v>
      </c>
      <c r="G151" s="29">
        <v>99.9</v>
      </c>
      <c r="H151" s="30">
        <v>99.9</v>
      </c>
      <c r="I151" s="30">
        <v>99.6</v>
      </c>
      <c r="J151" s="30">
        <v>100</v>
      </c>
      <c r="K151" s="30">
        <v>99.6</v>
      </c>
      <c r="L151" s="30">
        <v>100</v>
      </c>
      <c r="M151" s="31">
        <v>99.7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1308</v>
      </c>
      <c r="H152" s="70">
        <v>1142</v>
      </c>
      <c r="I152" s="70">
        <v>1684</v>
      </c>
      <c r="J152" s="58">
        <v>960</v>
      </c>
      <c r="K152" s="70">
        <v>1865</v>
      </c>
      <c r="L152" s="70">
        <v>1560</v>
      </c>
      <c r="M152" s="86">
        <v>2335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1.3600164203612479</v>
      </c>
      <c r="H153" s="81">
        <f t="shared" ref="H153:M153" si="24">H149/H$4</f>
        <v>1.2852397458116696</v>
      </c>
      <c r="I153" s="81">
        <f t="shared" si="24"/>
        <v>1.2878480278422273</v>
      </c>
      <c r="J153" s="81">
        <f t="shared" si="24"/>
        <v>1.4998491249245625</v>
      </c>
      <c r="K153" s="81">
        <f t="shared" si="24"/>
        <v>1.385328606490319</v>
      </c>
      <c r="L153" s="81">
        <f t="shared" si="24"/>
        <v>1.3059219032841995</v>
      </c>
      <c r="M153" s="82">
        <f t="shared" si="24"/>
        <v>1.3303088803088803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7960</v>
      </c>
      <c r="H154" s="35">
        <v>7980</v>
      </c>
      <c r="I154" s="35">
        <v>7980</v>
      </c>
      <c r="J154" s="35">
        <v>7930</v>
      </c>
      <c r="K154" s="35">
        <v>7910</v>
      </c>
      <c r="L154" s="35">
        <v>8000</v>
      </c>
      <c r="M154" s="36">
        <v>8070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50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45950</v>
      </c>
      <c r="H3" s="11">
        <v>45951</v>
      </c>
      <c r="I3" s="11">
        <v>45952</v>
      </c>
      <c r="J3" s="11">
        <v>45953</v>
      </c>
      <c r="K3" s="11">
        <v>45954</v>
      </c>
      <c r="L3" s="11">
        <v>45955</v>
      </c>
      <c r="M3" s="12">
        <v>45956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7394</v>
      </c>
      <c r="H4" s="14">
        <v>7306</v>
      </c>
      <c r="I4" s="14">
        <v>7461</v>
      </c>
      <c r="J4" s="14">
        <v>6778</v>
      </c>
      <c r="K4" s="14">
        <v>7350</v>
      </c>
      <c r="L4" s="14">
        <v>11305</v>
      </c>
      <c r="M4" s="15">
        <v>10770</v>
      </c>
    </row>
    <row r="5" spans="1:13" x14ac:dyDescent="0.15">
      <c r="A5" s="5"/>
      <c r="B5" s="90" t="s">
        <v>126</v>
      </c>
      <c r="C5" s="91"/>
      <c r="D5" s="92"/>
      <c r="E5" s="93"/>
      <c r="F5" s="94" t="s">
        <v>10</v>
      </c>
      <c r="G5" s="118"/>
      <c r="H5" s="119">
        <v>19626</v>
      </c>
      <c r="I5" s="119">
        <v>18526</v>
      </c>
      <c r="J5" s="119">
        <v>17207</v>
      </c>
      <c r="K5" s="119">
        <v>17179</v>
      </c>
      <c r="L5" s="119">
        <v>19653</v>
      </c>
      <c r="M5" s="120">
        <v>19494</v>
      </c>
    </row>
    <row r="6" spans="1:13" x14ac:dyDescent="0.15">
      <c r="A6" s="5"/>
      <c r="B6" s="98" t="s">
        <v>0</v>
      </c>
      <c r="C6" s="99" t="s">
        <v>127</v>
      </c>
      <c r="D6" s="100"/>
      <c r="E6" s="117" t="s">
        <v>51</v>
      </c>
      <c r="F6" s="101" t="s">
        <v>2</v>
      </c>
      <c r="G6" s="121"/>
      <c r="H6" s="122">
        <v>2.09</v>
      </c>
      <c r="I6" s="122">
        <v>2.19</v>
      </c>
      <c r="J6" s="122">
        <v>2.25</v>
      </c>
      <c r="K6" s="122">
        <v>2.2999999999999998</v>
      </c>
      <c r="L6" s="122">
        <v>2.04</v>
      </c>
      <c r="M6" s="123">
        <v>1.99</v>
      </c>
    </row>
    <row r="7" spans="1:13" x14ac:dyDescent="0.15">
      <c r="A7" s="5"/>
      <c r="B7" s="98" t="s">
        <v>1</v>
      </c>
      <c r="C7" s="105">
        <v>1360</v>
      </c>
      <c r="D7" s="100" t="s">
        <v>15</v>
      </c>
      <c r="E7" s="105">
        <v>1740</v>
      </c>
      <c r="F7" s="101" t="s">
        <v>3</v>
      </c>
      <c r="G7" s="121"/>
      <c r="H7" s="122">
        <v>99.5</v>
      </c>
      <c r="I7" s="122">
        <v>99.2</v>
      </c>
      <c r="J7" s="122">
        <v>99.8</v>
      </c>
      <c r="K7" s="122">
        <v>98.9</v>
      </c>
      <c r="L7" s="122">
        <v>99.3</v>
      </c>
      <c r="M7" s="123">
        <v>99.3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4301</v>
      </c>
      <c r="I8" s="125">
        <v>5251</v>
      </c>
      <c r="J8" s="125">
        <v>2680</v>
      </c>
      <c r="K8" s="125">
        <v>5843</v>
      </c>
      <c r="L8" s="125">
        <v>4812</v>
      </c>
      <c r="M8" s="130">
        <v>4694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2.6862852450041061</v>
      </c>
      <c r="I9" s="127">
        <f t="shared" si="0"/>
        <v>2.4830451682080148</v>
      </c>
      <c r="J9" s="127">
        <f t="shared" si="0"/>
        <v>2.5386544703452345</v>
      </c>
      <c r="K9" s="127">
        <f t="shared" si="0"/>
        <v>2.337278911564626</v>
      </c>
      <c r="L9" s="127">
        <f t="shared" si="0"/>
        <v>1.7384343210968598</v>
      </c>
      <c r="M9" s="128">
        <f t="shared" si="0"/>
        <v>1.8100278551532034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1360</v>
      </c>
      <c r="I10" s="115">
        <v>1590</v>
      </c>
      <c r="J10" s="115">
        <v>1700</v>
      </c>
      <c r="K10" s="115">
        <v>1740</v>
      </c>
      <c r="L10" s="115">
        <v>1740</v>
      </c>
      <c r="M10" s="116">
        <v>1740</v>
      </c>
    </row>
    <row r="11" spans="1:13" x14ac:dyDescent="0.15">
      <c r="A11" s="5"/>
      <c r="B11" s="90" t="s">
        <v>125</v>
      </c>
      <c r="C11" s="91"/>
      <c r="D11" s="92"/>
      <c r="E11" s="93"/>
      <c r="F11" s="94" t="s">
        <v>10</v>
      </c>
      <c r="G11" s="95"/>
      <c r="H11" s="96">
        <v>17525</v>
      </c>
      <c r="I11" s="96">
        <v>16086</v>
      </c>
      <c r="J11" s="96">
        <v>13912</v>
      </c>
      <c r="K11" s="96">
        <v>13951</v>
      </c>
      <c r="L11" s="96">
        <v>17638</v>
      </c>
      <c r="M11" s="97">
        <v>16561</v>
      </c>
    </row>
    <row r="12" spans="1:13" x14ac:dyDescent="0.15">
      <c r="A12" s="5"/>
      <c r="B12" s="98" t="s">
        <v>0</v>
      </c>
      <c r="C12" s="99" t="s">
        <v>127</v>
      </c>
      <c r="D12" s="100"/>
      <c r="E12" s="117" t="s">
        <v>51</v>
      </c>
      <c r="F12" s="101" t="s">
        <v>2</v>
      </c>
      <c r="G12" s="102"/>
      <c r="H12" s="103">
        <v>3.21</v>
      </c>
      <c r="I12" s="103">
        <v>3.34</v>
      </c>
      <c r="J12" s="103">
        <v>3.49</v>
      </c>
      <c r="K12" s="103">
        <v>3.47</v>
      </c>
      <c r="L12" s="103">
        <v>3.1</v>
      </c>
      <c r="M12" s="104">
        <v>3.17</v>
      </c>
    </row>
    <row r="13" spans="1:13" x14ac:dyDescent="0.15">
      <c r="A13" s="5"/>
      <c r="B13" s="98" t="s">
        <v>1</v>
      </c>
      <c r="C13" s="105">
        <v>1850</v>
      </c>
      <c r="D13" s="100" t="s">
        <v>15</v>
      </c>
      <c r="E13" s="105">
        <v>2340</v>
      </c>
      <c r="F13" s="101" t="s">
        <v>3</v>
      </c>
      <c r="G13" s="102"/>
      <c r="H13" s="103">
        <v>98.4</v>
      </c>
      <c r="I13" s="103">
        <v>97.8</v>
      </c>
      <c r="J13" s="103">
        <v>97</v>
      </c>
      <c r="K13" s="103">
        <v>97.8</v>
      </c>
      <c r="L13" s="103">
        <v>98</v>
      </c>
      <c r="M13" s="104">
        <v>97.3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8933</v>
      </c>
      <c r="I14" s="108">
        <v>10052</v>
      </c>
      <c r="J14" s="108">
        <v>11204</v>
      </c>
      <c r="K14" s="108">
        <v>9043</v>
      </c>
      <c r="L14" s="108">
        <v>10240</v>
      </c>
      <c r="M14" s="129">
        <v>12227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2.3987133862578705</v>
      </c>
      <c r="I15" s="111">
        <f t="shared" si="1"/>
        <v>2.1560112585444311</v>
      </c>
      <c r="J15" s="111">
        <f t="shared" si="1"/>
        <v>2.052522868102685</v>
      </c>
      <c r="K15" s="111">
        <f t="shared" si="1"/>
        <v>1.8980952380952381</v>
      </c>
      <c r="L15" s="111">
        <f t="shared" si="1"/>
        <v>1.5601946041574524</v>
      </c>
      <c r="M15" s="112">
        <f t="shared" si="1"/>
        <v>1.5376973073351903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1850</v>
      </c>
      <c r="I16" s="115">
        <v>2130</v>
      </c>
      <c r="J16" s="115">
        <v>2270</v>
      </c>
      <c r="K16" s="115">
        <v>2340</v>
      </c>
      <c r="L16" s="115">
        <v>2340</v>
      </c>
      <c r="M16" s="116">
        <v>2340</v>
      </c>
    </row>
    <row r="17" spans="1:13" x14ac:dyDescent="0.15">
      <c r="A17" s="5"/>
      <c r="B17" s="16" t="s">
        <v>121</v>
      </c>
      <c r="C17" s="17"/>
      <c r="D17" s="18"/>
      <c r="E17" s="19"/>
      <c r="F17" s="20" t="s">
        <v>10</v>
      </c>
      <c r="G17" s="21">
        <v>16887</v>
      </c>
      <c r="H17" s="22">
        <v>16436</v>
      </c>
      <c r="I17" s="22">
        <v>16421</v>
      </c>
      <c r="J17" s="22">
        <v>14743</v>
      </c>
      <c r="K17" s="22">
        <v>15789</v>
      </c>
      <c r="L17" s="22">
        <v>20625</v>
      </c>
      <c r="M17" s="23">
        <v>19677</v>
      </c>
    </row>
    <row r="18" spans="1:13" x14ac:dyDescent="0.15">
      <c r="A18" s="5"/>
      <c r="B18" s="24" t="s">
        <v>0</v>
      </c>
      <c r="C18" s="25">
        <v>45936</v>
      </c>
      <c r="D18" s="26"/>
      <c r="E18" s="27"/>
      <c r="F18" s="28" t="s">
        <v>2</v>
      </c>
      <c r="G18" s="29">
        <v>3.54</v>
      </c>
      <c r="H18" s="30">
        <v>3.57</v>
      </c>
      <c r="I18" s="30">
        <v>3.54</v>
      </c>
      <c r="J18" s="30">
        <v>3.64</v>
      </c>
      <c r="K18" s="30">
        <v>3.68</v>
      </c>
      <c r="L18" s="30">
        <v>3.26</v>
      </c>
      <c r="M18" s="31">
        <v>3.26</v>
      </c>
    </row>
    <row r="19" spans="1:13" x14ac:dyDescent="0.15">
      <c r="A19" s="5"/>
      <c r="B19" s="24" t="s">
        <v>1</v>
      </c>
      <c r="C19" s="32">
        <v>11010</v>
      </c>
      <c r="D19" s="26" t="s">
        <v>15</v>
      </c>
      <c r="E19" s="32">
        <v>11570</v>
      </c>
      <c r="F19" s="28" t="s">
        <v>3</v>
      </c>
      <c r="G19" s="29">
        <v>98.4</v>
      </c>
      <c r="H19" s="30">
        <v>98.4</v>
      </c>
      <c r="I19" s="30">
        <v>98.6</v>
      </c>
      <c r="J19" s="30">
        <v>98.2</v>
      </c>
      <c r="K19" s="30">
        <v>98.2</v>
      </c>
      <c r="L19" s="30">
        <v>98.5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8967</v>
      </c>
      <c r="H20" s="70">
        <v>8681</v>
      </c>
      <c r="I20" s="70">
        <v>8115</v>
      </c>
      <c r="J20" s="70">
        <v>8555</v>
      </c>
      <c r="K20" s="70">
        <v>9307</v>
      </c>
      <c r="L20" s="70">
        <v>10487</v>
      </c>
      <c r="M20" s="86">
        <v>8270</v>
      </c>
    </row>
    <row r="21" spans="1:13" x14ac:dyDescent="0.15">
      <c r="A21" s="5"/>
      <c r="B21" s="24"/>
      <c r="C21" s="32"/>
      <c r="D21" s="26"/>
      <c r="E21" s="32"/>
      <c r="F21" s="56" t="s">
        <v>29</v>
      </c>
      <c r="G21" s="74">
        <f>G17/G$4</f>
        <v>2.2838788206654046</v>
      </c>
      <c r="H21" s="75">
        <f t="shared" ref="H21:M21" si="2">H17/H$4</f>
        <v>2.2496578154941145</v>
      </c>
      <c r="I21" s="75">
        <f t="shared" si="2"/>
        <v>2.200911405977751</v>
      </c>
      <c r="J21" s="75">
        <f t="shared" si="2"/>
        <v>2.1751254057244025</v>
      </c>
      <c r="K21" s="75">
        <f t="shared" si="2"/>
        <v>2.1481632653061222</v>
      </c>
      <c r="L21" s="75">
        <f t="shared" si="2"/>
        <v>1.8244139761167626</v>
      </c>
      <c r="M21" s="76">
        <f t="shared" si="2"/>
        <v>1.8270194986072423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11010</v>
      </c>
      <c r="H22" s="35">
        <v>11110</v>
      </c>
      <c r="I22" s="35">
        <v>11220</v>
      </c>
      <c r="J22" s="35">
        <v>11370</v>
      </c>
      <c r="K22" s="35">
        <v>11550</v>
      </c>
      <c r="L22" s="35">
        <v>11570</v>
      </c>
      <c r="M22" s="36">
        <v>11570</v>
      </c>
    </row>
    <row r="23" spans="1:13" x14ac:dyDescent="0.15">
      <c r="A23" s="5"/>
      <c r="B23" s="37" t="s">
        <v>122</v>
      </c>
      <c r="C23" s="38"/>
      <c r="D23" s="39"/>
      <c r="E23" s="40"/>
      <c r="F23" s="41" t="s">
        <v>10</v>
      </c>
      <c r="G23" s="42">
        <v>15709</v>
      </c>
      <c r="H23" s="43">
        <v>14990</v>
      </c>
      <c r="I23" s="43">
        <v>14995</v>
      </c>
      <c r="J23" s="43">
        <v>13915</v>
      </c>
      <c r="K23" s="43">
        <v>14697</v>
      </c>
      <c r="L23" s="43">
        <v>18684</v>
      </c>
      <c r="M23" s="44">
        <v>17759</v>
      </c>
    </row>
    <row r="24" spans="1:13" x14ac:dyDescent="0.15">
      <c r="A24" s="5"/>
      <c r="B24" s="45" t="s">
        <v>0</v>
      </c>
      <c r="C24" s="3">
        <v>45936</v>
      </c>
      <c r="F24" s="46" t="s">
        <v>2</v>
      </c>
      <c r="G24" s="47">
        <v>4.45</v>
      </c>
      <c r="H24" s="48">
        <v>4.51</v>
      </c>
      <c r="I24" s="48">
        <v>4.4400000000000004</v>
      </c>
      <c r="J24" s="48">
        <v>4.5599999999999996</v>
      </c>
      <c r="K24" s="48">
        <v>4.55</v>
      </c>
      <c r="L24" s="48">
        <v>4.1399999999999997</v>
      </c>
      <c r="M24" s="49">
        <v>4.16</v>
      </c>
    </row>
    <row r="25" spans="1:13" x14ac:dyDescent="0.15">
      <c r="A25" s="5"/>
      <c r="B25" s="45" t="s">
        <v>1</v>
      </c>
      <c r="C25" s="50">
        <v>5460</v>
      </c>
      <c r="D25" s="4" t="s">
        <v>15</v>
      </c>
      <c r="E25" s="50">
        <v>5670</v>
      </c>
      <c r="F25" s="46" t="s">
        <v>3</v>
      </c>
      <c r="G25" s="47">
        <v>98.4</v>
      </c>
      <c r="H25" s="48">
        <v>98.2</v>
      </c>
      <c r="I25" s="48">
        <v>98.9</v>
      </c>
      <c r="J25" s="48">
        <v>98.3</v>
      </c>
      <c r="K25" s="48">
        <v>98.6</v>
      </c>
      <c r="L25" s="48">
        <v>98.6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9182</v>
      </c>
      <c r="H26" s="71">
        <v>9415</v>
      </c>
      <c r="I26" s="71">
        <v>7439</v>
      </c>
      <c r="J26" s="71">
        <v>8538</v>
      </c>
      <c r="K26" s="71">
        <v>8103</v>
      </c>
      <c r="L26" s="71">
        <v>10113</v>
      </c>
      <c r="M26" s="87">
        <v>8847</v>
      </c>
    </row>
    <row r="27" spans="1:13" x14ac:dyDescent="0.15">
      <c r="A27" s="5"/>
      <c r="B27" s="45"/>
      <c r="C27" s="50"/>
      <c r="E27" s="50"/>
      <c r="F27" s="55" t="s">
        <v>28</v>
      </c>
      <c r="G27" s="77">
        <f>G23/G$4</f>
        <v>2.1245604544225047</v>
      </c>
      <c r="H27" s="78">
        <f t="shared" ref="H27:M27" si="3">H23/H$4</f>
        <v>2.0517382972898988</v>
      </c>
      <c r="I27" s="78">
        <f t="shared" si="3"/>
        <v>2.0097842112317386</v>
      </c>
      <c r="J27" s="78">
        <f t="shared" si="3"/>
        <v>2.0529654765417527</v>
      </c>
      <c r="K27" s="78">
        <f t="shared" si="3"/>
        <v>1.9995918367346939</v>
      </c>
      <c r="L27" s="78">
        <f t="shared" si="3"/>
        <v>1.6527200353825742</v>
      </c>
      <c r="M27" s="79">
        <f t="shared" si="3"/>
        <v>1.6489322191272051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5460</v>
      </c>
      <c r="H28" s="53">
        <v>5450</v>
      </c>
      <c r="I28" s="53">
        <v>5510</v>
      </c>
      <c r="J28" s="53">
        <v>5580</v>
      </c>
      <c r="K28" s="53">
        <v>5670</v>
      </c>
      <c r="L28" s="53">
        <v>5670</v>
      </c>
      <c r="M28" s="54">
        <v>5670</v>
      </c>
    </row>
    <row r="29" spans="1:13" x14ac:dyDescent="0.15">
      <c r="A29" s="5"/>
      <c r="B29" s="16" t="s">
        <v>123</v>
      </c>
      <c r="C29" s="17"/>
      <c r="D29" s="18"/>
      <c r="E29" s="19"/>
      <c r="F29" s="20" t="s">
        <v>10</v>
      </c>
      <c r="G29" s="21">
        <v>5193</v>
      </c>
      <c r="H29" s="22">
        <v>4706</v>
      </c>
      <c r="I29" s="22">
        <v>4378</v>
      </c>
      <c r="J29" s="22">
        <v>3729</v>
      </c>
      <c r="K29" s="22">
        <v>3969</v>
      </c>
      <c r="L29" s="22">
        <v>6675</v>
      </c>
      <c r="M29" s="23">
        <v>5939</v>
      </c>
    </row>
    <row r="30" spans="1:13" x14ac:dyDescent="0.15">
      <c r="A30" s="5"/>
      <c r="B30" s="24" t="s">
        <v>0</v>
      </c>
      <c r="C30" s="25">
        <v>45936</v>
      </c>
      <c r="D30" s="26"/>
      <c r="E30" s="27"/>
      <c r="F30" s="28" t="s">
        <v>2</v>
      </c>
      <c r="G30" s="29">
        <v>3.95</v>
      </c>
      <c r="H30" s="30">
        <v>4.0999999999999996</v>
      </c>
      <c r="I30" s="30">
        <v>3.95</v>
      </c>
      <c r="J30" s="30">
        <v>4.17</v>
      </c>
      <c r="K30" s="30">
        <v>4.04</v>
      </c>
      <c r="L30" s="30">
        <v>3.71</v>
      </c>
      <c r="M30" s="31">
        <v>3.87</v>
      </c>
    </row>
    <row r="31" spans="1:13" x14ac:dyDescent="0.15">
      <c r="A31" s="5"/>
      <c r="B31" s="24" t="s">
        <v>1</v>
      </c>
      <c r="C31" s="32">
        <v>1680</v>
      </c>
      <c r="D31" s="26" t="s">
        <v>15</v>
      </c>
      <c r="E31" s="32">
        <v>1810</v>
      </c>
      <c r="F31" s="28" t="s">
        <v>3</v>
      </c>
      <c r="G31" s="29">
        <v>98.9</v>
      </c>
      <c r="H31" s="30">
        <v>97.5</v>
      </c>
      <c r="I31" s="30">
        <v>98.1</v>
      </c>
      <c r="J31" s="30">
        <v>96.3</v>
      </c>
      <c r="K31" s="30">
        <v>97.9</v>
      </c>
      <c r="L31" s="30">
        <v>98.4</v>
      </c>
      <c r="M31" s="31">
        <v>97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2301</v>
      </c>
      <c r="H32" s="70">
        <v>3365</v>
      </c>
      <c r="I32" s="70">
        <v>2694</v>
      </c>
      <c r="J32" s="70">
        <v>3620</v>
      </c>
      <c r="K32" s="70">
        <v>2518</v>
      </c>
      <c r="L32" s="70">
        <v>3611</v>
      </c>
      <c r="M32" s="86">
        <v>4838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0.70232621044089805</v>
      </c>
      <c r="H33" s="81">
        <f t="shared" ref="H33:M33" si="4">H29/H$4</f>
        <v>0.64412811387900359</v>
      </c>
      <c r="I33" s="81">
        <f t="shared" si="4"/>
        <v>0.58678461332261089</v>
      </c>
      <c r="J33" s="81">
        <f t="shared" si="4"/>
        <v>0.55016228976099146</v>
      </c>
      <c r="K33" s="81">
        <f t="shared" si="4"/>
        <v>0.54</v>
      </c>
      <c r="L33" s="81">
        <f t="shared" si="4"/>
        <v>0.59044670499778862</v>
      </c>
      <c r="M33" s="82">
        <f t="shared" si="4"/>
        <v>0.55143918291550609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1680</v>
      </c>
      <c r="H34" s="35">
        <v>1620</v>
      </c>
      <c r="I34" s="35">
        <v>1690</v>
      </c>
      <c r="J34" s="35">
        <v>1710</v>
      </c>
      <c r="K34" s="35">
        <v>1820</v>
      </c>
      <c r="L34" s="35">
        <v>1810</v>
      </c>
      <c r="M34" s="36">
        <v>1810</v>
      </c>
    </row>
    <row r="35" spans="1:13" x14ac:dyDescent="0.15">
      <c r="A35" s="5"/>
      <c r="B35" s="37" t="s">
        <v>119</v>
      </c>
      <c r="C35" s="38"/>
      <c r="D35" s="39"/>
      <c r="E35" s="40"/>
      <c r="F35" s="41" t="s">
        <v>10</v>
      </c>
      <c r="G35" s="42">
        <v>7983</v>
      </c>
      <c r="H35" s="43">
        <v>7525</v>
      </c>
      <c r="I35" s="43">
        <v>7666</v>
      </c>
      <c r="J35" s="43">
        <v>6902</v>
      </c>
      <c r="K35" s="43">
        <v>7959</v>
      </c>
      <c r="L35" s="43">
        <v>11111</v>
      </c>
      <c r="M35" s="44">
        <v>10558</v>
      </c>
    </row>
    <row r="36" spans="1:13" x14ac:dyDescent="0.15">
      <c r="A36" s="5"/>
      <c r="B36" s="45" t="s">
        <v>0</v>
      </c>
      <c r="C36" s="3">
        <v>45922</v>
      </c>
      <c r="F36" s="46" t="s">
        <v>2</v>
      </c>
      <c r="G36" s="47">
        <v>2.52</v>
      </c>
      <c r="H36" s="48">
        <v>2.54</v>
      </c>
      <c r="I36" s="48">
        <v>2.44</v>
      </c>
      <c r="J36" s="48">
        <v>2.7</v>
      </c>
      <c r="K36" s="48">
        <v>2.6</v>
      </c>
      <c r="L36" s="48">
        <v>2.3199999999999998</v>
      </c>
      <c r="M36" s="49">
        <v>2.34</v>
      </c>
    </row>
    <row r="37" spans="1:13" x14ac:dyDescent="0.15">
      <c r="A37" s="5"/>
      <c r="B37" s="45" t="s">
        <v>1</v>
      </c>
      <c r="C37" s="50">
        <v>900</v>
      </c>
      <c r="D37" s="4" t="s">
        <v>15</v>
      </c>
      <c r="E37" s="50">
        <v>910</v>
      </c>
      <c r="F37" s="46" t="s">
        <v>3</v>
      </c>
      <c r="G37" s="47">
        <v>97.6</v>
      </c>
      <c r="H37" s="48">
        <v>97.9</v>
      </c>
      <c r="I37" s="48">
        <v>98.4</v>
      </c>
      <c r="J37" s="48">
        <v>97.7</v>
      </c>
      <c r="K37" s="48">
        <v>97.1</v>
      </c>
      <c r="L37" s="48">
        <v>97.4</v>
      </c>
      <c r="M37" s="49">
        <v>97.4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4931</v>
      </c>
      <c r="H38" s="71">
        <v>4145</v>
      </c>
      <c r="I38" s="71">
        <v>3419</v>
      </c>
      <c r="J38" s="71">
        <v>4220</v>
      </c>
      <c r="K38" s="71">
        <v>5912</v>
      </c>
      <c r="L38" s="71">
        <v>7156</v>
      </c>
      <c r="M38" s="87">
        <v>6885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1.0796591831214499</v>
      </c>
      <c r="H39" s="84">
        <f t="shared" ref="H39:M39" si="5">H35/H$4</f>
        <v>1.0299753627155763</v>
      </c>
      <c r="I39" s="84">
        <f t="shared" si="5"/>
        <v>1.0274762096233749</v>
      </c>
      <c r="J39" s="84">
        <f t="shared" si="5"/>
        <v>1.0182944821481263</v>
      </c>
      <c r="K39" s="84">
        <f t="shared" si="5"/>
        <v>1.082857142857143</v>
      </c>
      <c r="L39" s="84">
        <f t="shared" si="5"/>
        <v>0.98283945157010177</v>
      </c>
      <c r="M39" s="85">
        <f t="shared" si="5"/>
        <v>0.98031569173630451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900</v>
      </c>
      <c r="H40" s="53">
        <v>900</v>
      </c>
      <c r="I40" s="53">
        <v>890</v>
      </c>
      <c r="J40" s="53">
        <v>900</v>
      </c>
      <c r="K40" s="53">
        <v>920</v>
      </c>
      <c r="L40" s="53">
        <v>920</v>
      </c>
      <c r="M40" s="54">
        <v>910</v>
      </c>
    </row>
    <row r="41" spans="1:13" x14ac:dyDescent="0.15">
      <c r="A41" s="5"/>
      <c r="B41" s="16" t="s">
        <v>115</v>
      </c>
      <c r="C41" s="17"/>
      <c r="D41" s="18"/>
      <c r="E41" s="19"/>
      <c r="F41" s="20" t="s">
        <v>10</v>
      </c>
      <c r="G41" s="21">
        <v>10300</v>
      </c>
      <c r="H41" s="22">
        <v>9936</v>
      </c>
      <c r="I41" s="22">
        <v>10196</v>
      </c>
      <c r="J41" s="22">
        <v>8906</v>
      </c>
      <c r="K41" s="22">
        <v>9462</v>
      </c>
      <c r="L41" s="22">
        <v>15061</v>
      </c>
      <c r="M41" s="23">
        <v>14420</v>
      </c>
    </row>
    <row r="42" spans="1:13" x14ac:dyDescent="0.15">
      <c r="A42" s="5"/>
      <c r="B42" s="24" t="s">
        <v>0</v>
      </c>
      <c r="C42" s="25">
        <v>45908</v>
      </c>
      <c r="D42" s="26"/>
      <c r="E42" s="27"/>
      <c r="F42" s="28" t="s">
        <v>2</v>
      </c>
      <c r="G42" s="29">
        <v>3.35</v>
      </c>
      <c r="H42" s="30">
        <v>3.36</v>
      </c>
      <c r="I42" s="30">
        <v>3.29</v>
      </c>
      <c r="J42" s="30">
        <v>3.4</v>
      </c>
      <c r="K42" s="30">
        <v>3.49</v>
      </c>
      <c r="L42" s="30">
        <v>3.12</v>
      </c>
      <c r="M42" s="31">
        <v>3.16</v>
      </c>
    </row>
    <row r="43" spans="1:13" x14ac:dyDescent="0.15">
      <c r="A43" s="5"/>
      <c r="B43" s="24" t="s">
        <v>1</v>
      </c>
      <c r="C43" s="32">
        <v>13450</v>
      </c>
      <c r="D43" s="26" t="s">
        <v>15</v>
      </c>
      <c r="E43" s="32">
        <v>13860</v>
      </c>
      <c r="F43" s="28" t="s">
        <v>3</v>
      </c>
      <c r="G43" s="29">
        <v>99.1</v>
      </c>
      <c r="H43" s="30">
        <v>99.1</v>
      </c>
      <c r="I43" s="30">
        <v>99.3</v>
      </c>
      <c r="J43" s="30">
        <v>99.3</v>
      </c>
      <c r="K43" s="30">
        <v>98.5</v>
      </c>
      <c r="L43" s="30">
        <v>99.3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4023</v>
      </c>
      <c r="H44" s="70">
        <v>3867</v>
      </c>
      <c r="I44" s="70">
        <v>3463</v>
      </c>
      <c r="J44" s="70">
        <v>2974</v>
      </c>
      <c r="K44" s="70">
        <v>4843</v>
      </c>
      <c r="L44" s="70">
        <v>5005</v>
      </c>
      <c r="M44" s="86">
        <v>6000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1.3930213686773059</v>
      </c>
      <c r="H45" s="81">
        <f t="shared" ref="H45:M45" si="6">H41/H$4</f>
        <v>1.3599781001916234</v>
      </c>
      <c r="I45" s="81">
        <f t="shared" si="6"/>
        <v>1.3665728454630746</v>
      </c>
      <c r="J45" s="81">
        <f t="shared" si="6"/>
        <v>1.313956919445264</v>
      </c>
      <c r="K45" s="81">
        <f t="shared" si="6"/>
        <v>1.2873469387755101</v>
      </c>
      <c r="L45" s="81">
        <f t="shared" si="6"/>
        <v>1.3322423706324635</v>
      </c>
      <c r="M45" s="82">
        <f t="shared" si="6"/>
        <v>1.3389043639740019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13450</v>
      </c>
      <c r="H46" s="35">
        <v>13390</v>
      </c>
      <c r="I46" s="35">
        <v>13450</v>
      </c>
      <c r="J46" s="35">
        <v>13630</v>
      </c>
      <c r="K46" s="35">
        <v>13850</v>
      </c>
      <c r="L46" s="35">
        <v>13850</v>
      </c>
      <c r="M46" s="36">
        <v>13860</v>
      </c>
    </row>
    <row r="47" spans="1:13" x14ac:dyDescent="0.15">
      <c r="A47" s="5"/>
      <c r="B47" s="37" t="s">
        <v>116</v>
      </c>
      <c r="C47" s="38"/>
      <c r="D47" s="39"/>
      <c r="E47" s="40"/>
      <c r="F47" s="41" t="s">
        <v>10</v>
      </c>
      <c r="G47" s="42">
        <v>11513</v>
      </c>
      <c r="H47" s="43">
        <v>11286</v>
      </c>
      <c r="I47" s="43">
        <v>11095</v>
      </c>
      <c r="J47" s="43">
        <v>10458</v>
      </c>
      <c r="K47" s="43">
        <v>11299</v>
      </c>
      <c r="L47" s="43">
        <v>15162</v>
      </c>
      <c r="M47" s="44">
        <v>14256</v>
      </c>
    </row>
    <row r="48" spans="1:13" x14ac:dyDescent="0.15">
      <c r="A48" s="5"/>
      <c r="B48" s="45" t="s">
        <v>0</v>
      </c>
      <c r="C48" s="3">
        <v>45908</v>
      </c>
      <c r="F48" s="46" t="s">
        <v>2</v>
      </c>
      <c r="G48" s="47">
        <v>2.27</v>
      </c>
      <c r="H48" s="48">
        <v>2.2799999999999998</v>
      </c>
      <c r="I48" s="48">
        <v>2.29</v>
      </c>
      <c r="J48" s="48">
        <v>2.34</v>
      </c>
      <c r="K48" s="48">
        <v>2.38</v>
      </c>
      <c r="L48" s="48">
        <v>2.0499999999999998</v>
      </c>
      <c r="M48" s="49">
        <v>2.08</v>
      </c>
    </row>
    <row r="49" spans="1:13" x14ac:dyDescent="0.15">
      <c r="A49" s="5"/>
      <c r="B49" s="45" t="s">
        <v>1</v>
      </c>
      <c r="C49" s="50">
        <v>2760</v>
      </c>
      <c r="D49" s="4" t="s">
        <v>15</v>
      </c>
      <c r="E49" s="50">
        <v>2850</v>
      </c>
      <c r="F49" s="46" t="s">
        <v>3</v>
      </c>
      <c r="G49" s="47">
        <v>99</v>
      </c>
      <c r="H49" s="48">
        <v>98.6</v>
      </c>
      <c r="I49" s="48">
        <v>98.8</v>
      </c>
      <c r="J49" s="48">
        <v>98.8</v>
      </c>
      <c r="K49" s="48">
        <v>98.4</v>
      </c>
      <c r="L49" s="48">
        <v>98.8</v>
      </c>
      <c r="M49" s="49">
        <v>98.7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3788</v>
      </c>
      <c r="H50" s="71">
        <v>4657</v>
      </c>
      <c r="I50" s="71">
        <v>4242</v>
      </c>
      <c r="J50" s="71">
        <v>3965</v>
      </c>
      <c r="K50" s="71">
        <v>5284</v>
      </c>
      <c r="L50" s="71">
        <v>5448</v>
      </c>
      <c r="M50" s="87">
        <v>5389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1.5570733026778469</v>
      </c>
      <c r="H51" s="84">
        <f t="shared" ref="H51:M51" si="7">H47/H$4</f>
        <v>1.544757733369833</v>
      </c>
      <c r="I51" s="84">
        <f t="shared" si="7"/>
        <v>1.487066076933387</v>
      </c>
      <c r="J51" s="84">
        <f t="shared" si="7"/>
        <v>1.5429330185895545</v>
      </c>
      <c r="K51" s="84">
        <f t="shared" si="7"/>
        <v>1.5372789115646259</v>
      </c>
      <c r="L51" s="84">
        <f t="shared" si="7"/>
        <v>1.3411764705882352</v>
      </c>
      <c r="M51" s="85">
        <f t="shared" si="7"/>
        <v>1.3236768802228411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2760</v>
      </c>
      <c r="H52" s="53">
        <v>2740</v>
      </c>
      <c r="I52" s="53">
        <v>2780</v>
      </c>
      <c r="J52" s="53">
        <v>2810</v>
      </c>
      <c r="K52" s="53">
        <v>2850</v>
      </c>
      <c r="L52" s="53">
        <v>2850</v>
      </c>
      <c r="M52" s="54">
        <v>2850</v>
      </c>
    </row>
    <row r="53" spans="1:13" x14ac:dyDescent="0.15">
      <c r="A53" s="5"/>
      <c r="B53" s="16" t="s">
        <v>117</v>
      </c>
      <c r="C53" s="17"/>
      <c r="D53" s="18"/>
      <c r="E53" s="19"/>
      <c r="F53" s="20" t="s">
        <v>10</v>
      </c>
      <c r="G53" s="21">
        <v>5996</v>
      </c>
      <c r="H53" s="22">
        <v>5090</v>
      </c>
      <c r="I53" s="22">
        <v>5121</v>
      </c>
      <c r="J53" s="22">
        <v>4770</v>
      </c>
      <c r="K53" s="22">
        <v>5467</v>
      </c>
      <c r="L53" s="22">
        <v>8474</v>
      </c>
      <c r="M53" s="23">
        <v>7734</v>
      </c>
    </row>
    <row r="54" spans="1:13" x14ac:dyDescent="0.15">
      <c r="A54" s="5"/>
      <c r="B54" s="24" t="s">
        <v>0</v>
      </c>
      <c r="C54" s="25">
        <v>45908</v>
      </c>
      <c r="D54" s="26"/>
      <c r="E54" s="27"/>
      <c r="F54" s="28" t="s">
        <v>2</v>
      </c>
      <c r="G54" s="29">
        <v>2.57</v>
      </c>
      <c r="H54" s="30">
        <v>2.77</v>
      </c>
      <c r="I54" s="30">
        <v>2.68</v>
      </c>
      <c r="J54" s="30">
        <v>2.75</v>
      </c>
      <c r="K54" s="30">
        <v>2.8</v>
      </c>
      <c r="L54" s="30">
        <v>2.46</v>
      </c>
      <c r="M54" s="31">
        <v>2.4900000000000002</v>
      </c>
    </row>
    <row r="55" spans="1:13" x14ac:dyDescent="0.15">
      <c r="A55" s="5"/>
      <c r="B55" s="24" t="s">
        <v>1</v>
      </c>
      <c r="C55" s="32">
        <v>1240</v>
      </c>
      <c r="D55" s="26" t="s">
        <v>15</v>
      </c>
      <c r="E55" s="32">
        <v>1270</v>
      </c>
      <c r="F55" s="28" t="s">
        <v>3</v>
      </c>
      <c r="G55" s="29">
        <v>99.9</v>
      </c>
      <c r="H55" s="30">
        <v>98.8</v>
      </c>
      <c r="I55" s="30">
        <v>98.5</v>
      </c>
      <c r="J55" s="30">
        <v>98.6</v>
      </c>
      <c r="K55" s="30">
        <v>97.6</v>
      </c>
      <c r="L55" s="30">
        <v>97.9</v>
      </c>
      <c r="M55" s="31">
        <v>97.4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849</v>
      </c>
      <c r="H56" s="70">
        <v>1981</v>
      </c>
      <c r="I56" s="70">
        <v>2183</v>
      </c>
      <c r="J56" s="70">
        <v>1931</v>
      </c>
      <c r="K56" s="70">
        <v>3414</v>
      </c>
      <c r="L56" s="70">
        <v>4653</v>
      </c>
      <c r="M56" s="86">
        <v>4968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0.81092777928049775</v>
      </c>
      <c r="H57" s="81">
        <f t="shared" ref="H57:M57" si="8">H53/H$4</f>
        <v>0.69668765398302768</v>
      </c>
      <c r="I57" s="81">
        <f t="shared" si="8"/>
        <v>0.6863691194209891</v>
      </c>
      <c r="J57" s="81">
        <f t="shared" si="8"/>
        <v>0.70374741811743879</v>
      </c>
      <c r="K57" s="81">
        <f t="shared" si="8"/>
        <v>0.74380952380952381</v>
      </c>
      <c r="L57" s="81">
        <f t="shared" si="8"/>
        <v>0.74957983193277311</v>
      </c>
      <c r="M57" s="82">
        <f t="shared" si="8"/>
        <v>0.71810584958217272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1240</v>
      </c>
      <c r="H58" s="35">
        <v>1230</v>
      </c>
      <c r="I58" s="35">
        <v>1240</v>
      </c>
      <c r="J58" s="35">
        <v>1230</v>
      </c>
      <c r="K58" s="35">
        <v>1280</v>
      </c>
      <c r="L58" s="35">
        <v>1290</v>
      </c>
      <c r="M58" s="36">
        <v>1270</v>
      </c>
    </row>
    <row r="59" spans="1:13" x14ac:dyDescent="0.15">
      <c r="A59" s="5"/>
      <c r="B59" s="37" t="s">
        <v>113</v>
      </c>
      <c r="C59" s="38"/>
      <c r="D59" s="39"/>
      <c r="E59" s="40"/>
      <c r="F59" s="41" t="s">
        <v>10</v>
      </c>
      <c r="G59" s="42">
        <v>10314</v>
      </c>
      <c r="H59" s="43">
        <v>10686</v>
      </c>
      <c r="I59" s="43">
        <v>10864</v>
      </c>
      <c r="J59" s="43">
        <v>9957</v>
      </c>
      <c r="K59" s="43">
        <v>10384</v>
      </c>
      <c r="L59" s="43">
        <v>14945</v>
      </c>
      <c r="M59" s="44">
        <v>13336</v>
      </c>
    </row>
    <row r="60" spans="1:13" x14ac:dyDescent="0.15">
      <c r="A60" s="5"/>
      <c r="B60" s="45" t="s">
        <v>0</v>
      </c>
      <c r="C60" s="3">
        <v>45901</v>
      </c>
      <c r="F60" s="46" t="s">
        <v>2</v>
      </c>
      <c r="G60" s="47">
        <v>1.91</v>
      </c>
      <c r="H60" s="48">
        <v>1.89</v>
      </c>
      <c r="I60" s="48">
        <v>1.88</v>
      </c>
      <c r="J60" s="48">
        <v>1.94</v>
      </c>
      <c r="K60" s="48">
        <v>1.99</v>
      </c>
      <c r="L60" s="48">
        <v>1.72</v>
      </c>
      <c r="M60" s="49">
        <v>1.84</v>
      </c>
    </row>
    <row r="61" spans="1:13" x14ac:dyDescent="0.15">
      <c r="A61" s="5"/>
      <c r="B61" s="45" t="s">
        <v>1</v>
      </c>
      <c r="C61" s="50">
        <v>13730</v>
      </c>
      <c r="D61" s="4" t="s">
        <v>15</v>
      </c>
      <c r="E61" s="50">
        <v>16070</v>
      </c>
      <c r="F61" s="46" t="s">
        <v>3</v>
      </c>
      <c r="G61" s="47">
        <v>99.6</v>
      </c>
      <c r="H61" s="48">
        <v>99.8</v>
      </c>
      <c r="I61" s="48">
        <v>99.6</v>
      </c>
      <c r="J61" s="48">
        <v>99.5</v>
      </c>
      <c r="K61" s="48">
        <v>99.4</v>
      </c>
      <c r="L61" s="48">
        <v>99.9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2137</v>
      </c>
      <c r="H62" s="71">
        <v>1611</v>
      </c>
      <c r="I62" s="71">
        <v>2082</v>
      </c>
      <c r="J62" s="71">
        <v>2114</v>
      </c>
      <c r="K62" s="71">
        <v>2537</v>
      </c>
      <c r="L62" s="71">
        <v>1912</v>
      </c>
      <c r="M62" s="87">
        <v>3848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1.3949147957803625</v>
      </c>
      <c r="H63" s="84">
        <f t="shared" ref="H63:M63" si="9">H59/H$4</f>
        <v>1.4626334519572954</v>
      </c>
      <c r="I63" s="84">
        <f t="shared" si="9"/>
        <v>1.4561050797480231</v>
      </c>
      <c r="J63" s="84">
        <f t="shared" si="9"/>
        <v>1.4690174092652699</v>
      </c>
      <c r="K63" s="84">
        <f t="shared" si="9"/>
        <v>1.4127891156462584</v>
      </c>
      <c r="L63" s="84">
        <f t="shared" si="9"/>
        <v>1.3219814241486068</v>
      </c>
      <c r="M63" s="85">
        <f t="shared" si="9"/>
        <v>1.2382544103992572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13730</v>
      </c>
      <c r="H64" s="53">
        <v>14470</v>
      </c>
      <c r="I64" s="53">
        <v>15180</v>
      </c>
      <c r="J64" s="53">
        <v>15710</v>
      </c>
      <c r="K64" s="53">
        <v>16040</v>
      </c>
      <c r="L64" s="53">
        <v>16080</v>
      </c>
      <c r="M64" s="54">
        <v>16070</v>
      </c>
    </row>
    <row r="65" spans="1:13" x14ac:dyDescent="0.15">
      <c r="A65" s="5"/>
      <c r="B65" s="16" t="s">
        <v>107</v>
      </c>
      <c r="C65" s="17"/>
      <c r="D65" s="18"/>
      <c r="E65" s="19"/>
      <c r="F65" s="20" t="s">
        <v>10</v>
      </c>
      <c r="G65" s="21">
        <v>4097</v>
      </c>
      <c r="H65" s="22">
        <v>4012</v>
      </c>
      <c r="I65" s="22">
        <v>3970</v>
      </c>
      <c r="J65" s="22">
        <v>3651</v>
      </c>
      <c r="K65" s="22">
        <v>4169</v>
      </c>
      <c r="L65" s="22">
        <v>7945</v>
      </c>
      <c r="M65" s="23">
        <v>8135</v>
      </c>
    </row>
    <row r="66" spans="1:13" x14ac:dyDescent="0.15">
      <c r="A66" s="5"/>
      <c r="B66" s="24" t="s">
        <v>0</v>
      </c>
      <c r="C66" s="25">
        <v>45873</v>
      </c>
      <c r="D66" s="26"/>
      <c r="E66" s="27"/>
      <c r="F66" s="28" t="s">
        <v>2</v>
      </c>
      <c r="G66" s="29">
        <v>4.29</v>
      </c>
      <c r="H66" s="30">
        <v>4.2699999999999996</v>
      </c>
      <c r="I66" s="30">
        <v>4.3099999999999996</v>
      </c>
      <c r="J66" s="30">
        <v>4.42</v>
      </c>
      <c r="K66" s="30">
        <v>4.5</v>
      </c>
      <c r="L66" s="30">
        <v>4.03</v>
      </c>
      <c r="M66" s="31">
        <v>4.09</v>
      </c>
    </row>
    <row r="67" spans="1:13" x14ac:dyDescent="0.15">
      <c r="A67" s="5"/>
      <c r="B67" s="24" t="s">
        <v>1</v>
      </c>
      <c r="C67" s="32">
        <v>4620</v>
      </c>
      <c r="D67" s="26" t="s">
        <v>15</v>
      </c>
      <c r="E67" s="32">
        <v>4830</v>
      </c>
      <c r="F67" s="28" t="s">
        <v>3</v>
      </c>
      <c r="G67" s="29">
        <v>99.2</v>
      </c>
      <c r="H67" s="30">
        <v>99.4</v>
      </c>
      <c r="I67" s="30">
        <v>99.1</v>
      </c>
      <c r="J67" s="30">
        <v>98.2</v>
      </c>
      <c r="K67" s="30">
        <v>98.2</v>
      </c>
      <c r="L67" s="30">
        <v>98.6</v>
      </c>
      <c r="M67" s="31">
        <v>98.8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1723</v>
      </c>
      <c r="H68" s="70">
        <v>1456</v>
      </c>
      <c r="I68" s="70">
        <v>1676</v>
      </c>
      <c r="J68" s="70">
        <v>2226</v>
      </c>
      <c r="K68" s="70">
        <v>2624</v>
      </c>
      <c r="L68" s="70">
        <v>4146</v>
      </c>
      <c r="M68" s="86">
        <v>4014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0.55409791723018664</v>
      </c>
      <c r="H69" s="81">
        <f t="shared" ref="H69:M69" si="10">H65/H$4</f>
        <v>0.54913769504516841</v>
      </c>
      <c r="I69" s="81">
        <f t="shared" si="10"/>
        <v>0.53210025465755262</v>
      </c>
      <c r="J69" s="81">
        <f t="shared" si="10"/>
        <v>0.53865447034523462</v>
      </c>
      <c r="K69" s="81">
        <f t="shared" si="10"/>
        <v>0.56721088435374145</v>
      </c>
      <c r="L69" s="81">
        <f t="shared" si="10"/>
        <v>0.70278637770897834</v>
      </c>
      <c r="M69" s="82">
        <f t="shared" si="10"/>
        <v>0.755338904363974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4620</v>
      </c>
      <c r="H70" s="35">
        <v>4610</v>
      </c>
      <c r="I70" s="35">
        <v>4610</v>
      </c>
      <c r="J70" s="35">
        <v>4610</v>
      </c>
      <c r="K70" s="35">
        <v>4760</v>
      </c>
      <c r="L70" s="35">
        <v>4830</v>
      </c>
      <c r="M70" s="36">
        <v>4830</v>
      </c>
    </row>
    <row r="71" spans="1:13" x14ac:dyDescent="0.15">
      <c r="A71" s="5"/>
      <c r="B71" s="37" t="s">
        <v>108</v>
      </c>
      <c r="C71" s="38"/>
      <c r="D71" s="39"/>
      <c r="E71" s="40"/>
      <c r="F71" s="41" t="s">
        <v>10</v>
      </c>
      <c r="G71" s="42">
        <v>4220</v>
      </c>
      <c r="H71" s="43">
        <v>4002</v>
      </c>
      <c r="I71" s="43">
        <v>4110</v>
      </c>
      <c r="J71" s="43">
        <v>3603</v>
      </c>
      <c r="K71" s="43">
        <v>4096</v>
      </c>
      <c r="L71" s="43">
        <v>7289</v>
      </c>
      <c r="M71" s="44">
        <v>7528</v>
      </c>
    </row>
    <row r="72" spans="1:13" x14ac:dyDescent="0.15">
      <c r="A72" s="5"/>
      <c r="B72" s="45" t="s">
        <v>0</v>
      </c>
      <c r="C72" s="3">
        <v>45873</v>
      </c>
      <c r="F72" s="46" t="s">
        <v>2</v>
      </c>
      <c r="G72" s="47">
        <v>3.62</v>
      </c>
      <c r="H72" s="48">
        <v>3.55</v>
      </c>
      <c r="I72" s="48">
        <v>3.61</v>
      </c>
      <c r="J72" s="48">
        <v>3.64</v>
      </c>
      <c r="K72" s="48">
        <v>3.73</v>
      </c>
      <c r="L72" s="48">
        <v>3.36</v>
      </c>
      <c r="M72" s="49">
        <v>3.35</v>
      </c>
    </row>
    <row r="73" spans="1:13" x14ac:dyDescent="0.15">
      <c r="A73" s="5"/>
      <c r="B73" s="45" t="s">
        <v>1</v>
      </c>
      <c r="C73" s="50">
        <v>2360</v>
      </c>
      <c r="D73" s="4" t="s">
        <v>15</v>
      </c>
      <c r="E73" s="50">
        <v>2400</v>
      </c>
      <c r="F73" s="46" t="s">
        <v>3</v>
      </c>
      <c r="G73" s="47">
        <v>98</v>
      </c>
      <c r="H73" s="48">
        <v>99.4</v>
      </c>
      <c r="I73" s="48">
        <v>98.6</v>
      </c>
      <c r="J73" s="48">
        <v>98.7</v>
      </c>
      <c r="K73" s="48">
        <v>98.7</v>
      </c>
      <c r="L73" s="48">
        <v>97.8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2520</v>
      </c>
      <c r="H74" s="71">
        <v>1334</v>
      </c>
      <c r="I74" s="71">
        <v>1996</v>
      </c>
      <c r="J74" s="71">
        <v>1692</v>
      </c>
      <c r="K74" s="71">
        <v>1956</v>
      </c>
      <c r="L74" s="71">
        <v>4686</v>
      </c>
      <c r="M74" s="87">
        <v>3770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0.57073302677846904</v>
      </c>
      <c r="H75" s="84">
        <f t="shared" ref="H75:M75" si="11">H71/H$4</f>
        <v>0.54776895702162609</v>
      </c>
      <c r="I75" s="84">
        <f t="shared" si="11"/>
        <v>0.55086449537595494</v>
      </c>
      <c r="J75" s="84">
        <f t="shared" si="11"/>
        <v>0.53157273532015348</v>
      </c>
      <c r="K75" s="84">
        <f t="shared" si="11"/>
        <v>0.55727891156462583</v>
      </c>
      <c r="L75" s="84">
        <f t="shared" si="11"/>
        <v>0.64475895621406454</v>
      </c>
      <c r="M75" s="85">
        <f t="shared" si="11"/>
        <v>0.69897864438254409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2360</v>
      </c>
      <c r="H76" s="53">
        <v>2280</v>
      </c>
      <c r="I76" s="53">
        <v>2300</v>
      </c>
      <c r="J76" s="53">
        <v>2330</v>
      </c>
      <c r="K76" s="53">
        <v>2370</v>
      </c>
      <c r="L76" s="53">
        <v>2430</v>
      </c>
      <c r="M76" s="54">
        <v>2400</v>
      </c>
    </row>
    <row r="77" spans="1:13" x14ac:dyDescent="0.15">
      <c r="A77" s="5"/>
      <c r="B77" s="16" t="s">
        <v>109</v>
      </c>
      <c r="C77" s="17"/>
      <c r="D77" s="18"/>
      <c r="E77" s="19"/>
      <c r="F77" s="20" t="s">
        <v>10</v>
      </c>
      <c r="G77" s="21">
        <v>4920</v>
      </c>
      <c r="H77" s="22">
        <v>4669</v>
      </c>
      <c r="I77" s="22">
        <v>4647</v>
      </c>
      <c r="J77" s="22">
        <v>4028</v>
      </c>
      <c r="K77" s="22">
        <v>4791</v>
      </c>
      <c r="L77" s="22">
        <v>8479</v>
      </c>
      <c r="M77" s="23">
        <v>8396</v>
      </c>
    </row>
    <row r="78" spans="1:13" x14ac:dyDescent="0.15">
      <c r="A78" s="5"/>
      <c r="B78" s="24" t="s">
        <v>0</v>
      </c>
      <c r="C78" s="25">
        <v>45873</v>
      </c>
      <c r="D78" s="26"/>
      <c r="E78" s="27"/>
      <c r="F78" s="28" t="s">
        <v>2</v>
      </c>
      <c r="G78" s="29">
        <v>3.32</v>
      </c>
      <c r="H78" s="30">
        <v>3.38</v>
      </c>
      <c r="I78" s="30">
        <v>3.29</v>
      </c>
      <c r="J78" s="30">
        <v>3.38</v>
      </c>
      <c r="K78" s="30">
        <v>3.42</v>
      </c>
      <c r="L78" s="30">
        <v>3.24</v>
      </c>
      <c r="M78" s="31">
        <v>3.13</v>
      </c>
    </row>
    <row r="79" spans="1:13" x14ac:dyDescent="0.15">
      <c r="A79" s="5"/>
      <c r="B79" s="24" t="s">
        <v>1</v>
      </c>
      <c r="C79" s="32">
        <v>2270</v>
      </c>
      <c r="D79" s="26" t="s">
        <v>15</v>
      </c>
      <c r="E79" s="32">
        <v>2340</v>
      </c>
      <c r="F79" s="28" t="s">
        <v>3</v>
      </c>
      <c r="G79" s="29">
        <v>99.3</v>
      </c>
      <c r="H79" s="30">
        <v>98.5</v>
      </c>
      <c r="I79" s="30">
        <v>99.3</v>
      </c>
      <c r="J79" s="30">
        <v>98.9</v>
      </c>
      <c r="K79" s="30">
        <v>98.9</v>
      </c>
      <c r="L79" s="30">
        <v>97.3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1620</v>
      </c>
      <c r="H80" s="70">
        <v>2295</v>
      </c>
      <c r="I80" s="70">
        <v>1588</v>
      </c>
      <c r="J80" s="70">
        <v>1641</v>
      </c>
      <c r="K80" s="70">
        <v>2049</v>
      </c>
      <c r="L80" s="70">
        <v>6304</v>
      </c>
      <c r="M80" s="86">
        <v>3262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0.6654043819312957</v>
      </c>
      <c r="H81" s="81">
        <f t="shared" ref="H81:M81" si="12">H77/H$4</f>
        <v>0.63906378319189705</v>
      </c>
      <c r="I81" s="81">
        <f t="shared" si="12"/>
        <v>0.62283876156011253</v>
      </c>
      <c r="J81" s="81">
        <f t="shared" si="12"/>
        <v>0.5942755975213927</v>
      </c>
      <c r="K81" s="81">
        <f t="shared" si="12"/>
        <v>0.6518367346938776</v>
      </c>
      <c r="L81" s="81">
        <f t="shared" si="12"/>
        <v>0.75002211410880137</v>
      </c>
      <c r="M81" s="82">
        <f t="shared" si="12"/>
        <v>0.77957288765088206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2270</v>
      </c>
      <c r="H82" s="35">
        <v>2210</v>
      </c>
      <c r="I82" s="35">
        <v>2200</v>
      </c>
      <c r="J82" s="35">
        <v>2220</v>
      </c>
      <c r="K82" s="35">
        <v>2290</v>
      </c>
      <c r="L82" s="35">
        <v>2340</v>
      </c>
      <c r="M82" s="36">
        <v>2340</v>
      </c>
    </row>
    <row r="83" spans="1:13" x14ac:dyDescent="0.15">
      <c r="A83" s="5"/>
      <c r="B83" s="37" t="s">
        <v>110</v>
      </c>
      <c r="C83" s="38"/>
      <c r="D83" s="39"/>
      <c r="E83" s="40"/>
      <c r="F83" s="41" t="s">
        <v>10</v>
      </c>
      <c r="G83" s="42">
        <v>10294</v>
      </c>
      <c r="H83" s="43">
        <v>9802</v>
      </c>
      <c r="I83" s="43">
        <v>9815</v>
      </c>
      <c r="J83" s="43">
        <v>9004</v>
      </c>
      <c r="K83" s="43">
        <v>10005</v>
      </c>
      <c r="L83" s="43">
        <v>15476</v>
      </c>
      <c r="M83" s="44">
        <v>14802</v>
      </c>
    </row>
    <row r="84" spans="1:13" x14ac:dyDescent="0.15">
      <c r="A84" s="5"/>
      <c r="B84" s="45" t="s">
        <v>0</v>
      </c>
      <c r="C84" s="3">
        <v>45873</v>
      </c>
      <c r="F84" s="46" t="s">
        <v>2</v>
      </c>
      <c r="G84" s="47">
        <v>3.84</v>
      </c>
      <c r="H84" s="48">
        <v>3.88</v>
      </c>
      <c r="I84" s="48">
        <v>3.81</v>
      </c>
      <c r="J84" s="48">
        <v>3.88</v>
      </c>
      <c r="K84" s="48">
        <v>3.96</v>
      </c>
      <c r="L84" s="48">
        <v>3.56</v>
      </c>
      <c r="M84" s="49">
        <v>3.64</v>
      </c>
    </row>
    <row r="85" spans="1:13" x14ac:dyDescent="0.15">
      <c r="A85" s="5"/>
      <c r="B85" s="45" t="s">
        <v>1</v>
      </c>
      <c r="C85" s="50">
        <v>2610</v>
      </c>
      <c r="D85" s="4" t="s">
        <v>15</v>
      </c>
      <c r="E85" s="50">
        <v>2710</v>
      </c>
      <c r="F85" s="46" t="s">
        <v>3</v>
      </c>
      <c r="G85" s="47">
        <v>98.4</v>
      </c>
      <c r="H85" s="48">
        <v>99.3</v>
      </c>
      <c r="I85" s="48">
        <v>99.6</v>
      </c>
      <c r="J85" s="48">
        <v>99</v>
      </c>
      <c r="K85" s="48">
        <v>97.9</v>
      </c>
      <c r="L85" s="48">
        <v>98.7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20</v>
      </c>
      <c r="G86" s="89">
        <v>5722</v>
      </c>
      <c r="H86" s="71">
        <v>3757</v>
      </c>
      <c r="I86" s="71">
        <v>3044</v>
      </c>
      <c r="J86" s="71">
        <v>3920</v>
      </c>
      <c r="K86" s="71">
        <v>6652</v>
      </c>
      <c r="L86" s="71">
        <v>7532</v>
      </c>
      <c r="M86" s="87">
        <v>8292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1.392209899918853</v>
      </c>
      <c r="H87" s="84">
        <f t="shared" ref="H87:M87" si="13">H83/H$4</f>
        <v>1.3416370106761566</v>
      </c>
      <c r="I87" s="84">
        <f t="shared" si="13"/>
        <v>1.3155073046508512</v>
      </c>
      <c r="J87" s="84">
        <f t="shared" si="13"/>
        <v>1.3284154617881381</v>
      </c>
      <c r="K87" s="84">
        <f t="shared" si="13"/>
        <v>1.3612244897959183</v>
      </c>
      <c r="L87" s="84">
        <f t="shared" si="13"/>
        <v>1.3689517912428129</v>
      </c>
      <c r="M87" s="85">
        <f t="shared" si="13"/>
        <v>1.3743732590529247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2610</v>
      </c>
      <c r="H88" s="53">
        <v>2620</v>
      </c>
      <c r="I88" s="53">
        <v>2610</v>
      </c>
      <c r="J88" s="53">
        <v>2650</v>
      </c>
      <c r="K88" s="53">
        <v>2700</v>
      </c>
      <c r="L88" s="53">
        <v>2710</v>
      </c>
      <c r="M88" s="54">
        <v>2710</v>
      </c>
    </row>
    <row r="89" spans="1:13" x14ac:dyDescent="0.15">
      <c r="A89" s="5"/>
      <c r="B89" s="16" t="s">
        <v>111</v>
      </c>
      <c r="C89" s="17"/>
      <c r="D89" s="18"/>
      <c r="E89" s="19"/>
      <c r="F89" s="20" t="s">
        <v>10</v>
      </c>
      <c r="G89" s="21">
        <v>3349</v>
      </c>
      <c r="H89" s="22">
        <v>3443</v>
      </c>
      <c r="I89" s="22">
        <v>3463</v>
      </c>
      <c r="J89" s="22">
        <v>3106</v>
      </c>
      <c r="K89" s="22">
        <v>3698</v>
      </c>
      <c r="L89" s="22">
        <v>5709</v>
      </c>
      <c r="M89" s="23">
        <v>5221</v>
      </c>
    </row>
    <row r="90" spans="1:13" x14ac:dyDescent="0.15">
      <c r="A90" s="5"/>
      <c r="B90" s="24" t="s">
        <v>0</v>
      </c>
      <c r="C90" s="25">
        <v>45873</v>
      </c>
      <c r="D90" s="26"/>
      <c r="E90" s="27"/>
      <c r="F90" s="28" t="s">
        <v>2</v>
      </c>
      <c r="G90" s="29">
        <v>2.5299999999999998</v>
      </c>
      <c r="H90" s="30">
        <v>2.57</v>
      </c>
      <c r="I90" s="30">
        <v>2.34</v>
      </c>
      <c r="J90" s="30">
        <v>2.61</v>
      </c>
      <c r="K90" s="30">
        <v>2.4900000000000002</v>
      </c>
      <c r="L90" s="30">
        <v>2.25</v>
      </c>
      <c r="M90" s="31">
        <v>2.14</v>
      </c>
    </row>
    <row r="91" spans="1:13" x14ac:dyDescent="0.15">
      <c r="A91" s="5"/>
      <c r="B91" s="24" t="s">
        <v>1</v>
      </c>
      <c r="C91" s="32">
        <v>1160</v>
      </c>
      <c r="D91" s="26" t="s">
        <v>15</v>
      </c>
      <c r="E91" s="32">
        <v>1120</v>
      </c>
      <c r="F91" s="28" t="s">
        <v>3</v>
      </c>
      <c r="G91" s="29">
        <v>98.1</v>
      </c>
      <c r="H91" s="30">
        <v>98</v>
      </c>
      <c r="I91" s="30">
        <v>99.7</v>
      </c>
      <c r="J91" s="30">
        <v>97.7</v>
      </c>
      <c r="K91" s="30">
        <v>98.1</v>
      </c>
      <c r="L91" s="30">
        <v>98.4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1823</v>
      </c>
      <c r="H92" s="70">
        <v>1898</v>
      </c>
      <c r="I92" s="58">
        <v>749</v>
      </c>
      <c r="J92" s="70">
        <v>1895</v>
      </c>
      <c r="K92" s="70">
        <v>1943</v>
      </c>
      <c r="L92" s="70">
        <v>2681</v>
      </c>
      <c r="M92" s="86">
        <v>1832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0.45293481200973762</v>
      </c>
      <c r="H93" s="81">
        <f t="shared" ref="H93:M93" si="14">H89/H$4</f>
        <v>0.47125650150561182</v>
      </c>
      <c r="I93" s="81">
        <f t="shared" si="14"/>
        <v>0.46414689719876689</v>
      </c>
      <c r="J93" s="81">
        <f t="shared" si="14"/>
        <v>0.45824727058129244</v>
      </c>
      <c r="K93" s="81">
        <f t="shared" si="14"/>
        <v>0.50312925170068024</v>
      </c>
      <c r="L93" s="81">
        <f t="shared" si="14"/>
        <v>0.50499778858911981</v>
      </c>
      <c r="M93" s="82">
        <f t="shared" si="14"/>
        <v>0.48477251624883938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1160</v>
      </c>
      <c r="H94" s="35">
        <v>1080</v>
      </c>
      <c r="I94" s="35">
        <v>1090</v>
      </c>
      <c r="J94" s="35">
        <v>1060</v>
      </c>
      <c r="K94" s="35">
        <v>1100</v>
      </c>
      <c r="L94" s="35">
        <v>1130</v>
      </c>
      <c r="M94" s="36">
        <v>1120</v>
      </c>
    </row>
    <row r="95" spans="1:13" x14ac:dyDescent="0.15">
      <c r="A95" s="5"/>
      <c r="B95" s="37" t="s">
        <v>101</v>
      </c>
      <c r="C95" s="38"/>
      <c r="D95" s="39"/>
      <c r="E95" s="40"/>
      <c r="F95" s="41" t="s">
        <v>10</v>
      </c>
      <c r="G95" s="42">
        <v>6153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45845</v>
      </c>
      <c r="F96" s="46" t="s">
        <v>2</v>
      </c>
      <c r="G96" s="47">
        <v>2.13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4900</v>
      </c>
      <c r="D97" s="4" t="s">
        <v>15</v>
      </c>
      <c r="E97" s="50"/>
      <c r="F97" s="46" t="s">
        <v>3</v>
      </c>
      <c r="G97" s="47">
        <v>99.2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89">
        <v>1778</v>
      </c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0.8321612117933459</v>
      </c>
      <c r="H99" s="84">
        <f t="shared" ref="H99:M99" si="15">H95/H$4</f>
        <v>0</v>
      </c>
      <c r="I99" s="84">
        <f t="shared" si="15"/>
        <v>0</v>
      </c>
      <c r="J99" s="84">
        <f t="shared" si="15"/>
        <v>0</v>
      </c>
      <c r="K99" s="84">
        <f t="shared" si="15"/>
        <v>0</v>
      </c>
      <c r="L99" s="84">
        <f t="shared" si="15"/>
        <v>0</v>
      </c>
      <c r="M99" s="85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4900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102</v>
      </c>
      <c r="C101" s="17"/>
      <c r="D101" s="18"/>
      <c r="E101" s="19"/>
      <c r="F101" s="20" t="s">
        <v>10</v>
      </c>
      <c r="G101" s="21">
        <v>9167</v>
      </c>
      <c r="H101" s="22">
        <v>8969</v>
      </c>
      <c r="I101" s="22">
        <v>8801</v>
      </c>
      <c r="J101" s="22">
        <v>8085</v>
      </c>
      <c r="K101" s="22">
        <v>9160</v>
      </c>
      <c r="L101" s="22">
        <v>12687</v>
      </c>
      <c r="M101" s="23">
        <v>11927</v>
      </c>
    </row>
    <row r="102" spans="1:13" x14ac:dyDescent="0.15">
      <c r="A102" s="5"/>
      <c r="B102" s="24" t="s">
        <v>0</v>
      </c>
      <c r="C102" s="25">
        <v>45845</v>
      </c>
      <c r="D102" s="26"/>
      <c r="E102" s="27"/>
      <c r="F102" s="28" t="s">
        <v>2</v>
      </c>
      <c r="G102" s="29">
        <v>2.35</v>
      </c>
      <c r="H102" s="30">
        <v>2.31</v>
      </c>
      <c r="I102" s="30">
        <v>2.31</v>
      </c>
      <c r="J102" s="30">
        <v>2.41</v>
      </c>
      <c r="K102" s="30">
        <v>2.37</v>
      </c>
      <c r="L102" s="30">
        <v>2.08</v>
      </c>
      <c r="M102" s="31">
        <v>2.09</v>
      </c>
    </row>
    <row r="103" spans="1:13" x14ac:dyDescent="0.15">
      <c r="A103" s="5"/>
      <c r="B103" s="24" t="s">
        <v>1</v>
      </c>
      <c r="C103" s="32">
        <v>2500</v>
      </c>
      <c r="D103" s="26" t="s">
        <v>15</v>
      </c>
      <c r="E103" s="32">
        <v>2590</v>
      </c>
      <c r="F103" s="28" t="s">
        <v>3</v>
      </c>
      <c r="G103" s="29">
        <v>99.6</v>
      </c>
      <c r="H103" s="30">
        <v>99.8</v>
      </c>
      <c r="I103" s="30">
        <v>99.7</v>
      </c>
      <c r="J103" s="30">
        <v>99.2</v>
      </c>
      <c r="K103" s="30">
        <v>99.4</v>
      </c>
      <c r="L103" s="30">
        <v>99.5</v>
      </c>
      <c r="M103" s="31">
        <v>99.7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1958</v>
      </c>
      <c r="H104" s="70">
        <v>1358</v>
      </c>
      <c r="I104" s="70">
        <v>1547</v>
      </c>
      <c r="J104" s="70">
        <v>2290</v>
      </c>
      <c r="K104" s="70">
        <v>2330</v>
      </c>
      <c r="L104" s="70">
        <v>2815</v>
      </c>
      <c r="M104" s="86">
        <v>2069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1.2397890181228022</v>
      </c>
      <c r="H105" s="81">
        <f t="shared" ref="H105:M105" si="16">H101/H$4</f>
        <v>1.2276211333150835</v>
      </c>
      <c r="I105" s="81">
        <f t="shared" si="16"/>
        <v>1.1796005897332797</v>
      </c>
      <c r="J105" s="81">
        <f t="shared" si="16"/>
        <v>1.1928297432871053</v>
      </c>
      <c r="K105" s="81">
        <f t="shared" si="16"/>
        <v>1.2462585034013605</v>
      </c>
      <c r="L105" s="81">
        <f t="shared" si="16"/>
        <v>1.1222467934542237</v>
      </c>
      <c r="M105" s="82">
        <f t="shared" si="16"/>
        <v>1.1074280408542247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2500</v>
      </c>
      <c r="H106" s="35">
        <v>2480</v>
      </c>
      <c r="I106" s="35">
        <v>2510</v>
      </c>
      <c r="J106" s="35">
        <v>2530</v>
      </c>
      <c r="K106" s="35">
        <v>2570</v>
      </c>
      <c r="L106" s="35">
        <v>2590</v>
      </c>
      <c r="M106" s="36">
        <v>2590</v>
      </c>
    </row>
    <row r="107" spans="1:13" x14ac:dyDescent="0.15">
      <c r="A107" s="5"/>
      <c r="B107" s="37" t="s">
        <v>104</v>
      </c>
      <c r="C107" s="38"/>
      <c r="D107" s="39"/>
      <c r="E107" s="40"/>
      <c r="F107" s="41" t="s">
        <v>10</v>
      </c>
      <c r="G107" s="42">
        <v>6957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45845</v>
      </c>
      <c r="F108" s="46" t="s">
        <v>2</v>
      </c>
      <c r="G108" s="47">
        <v>3.72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560</v>
      </c>
      <c r="D109" s="4" t="s">
        <v>15</v>
      </c>
      <c r="E109" s="50"/>
      <c r="F109" s="46" t="s">
        <v>3</v>
      </c>
      <c r="G109" s="47">
        <v>98.3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4100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0.94089802542602108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560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91</v>
      </c>
      <c r="C113" s="17"/>
      <c r="D113" s="18"/>
      <c r="E113" s="19"/>
      <c r="F113" s="20" t="s">
        <v>10</v>
      </c>
      <c r="G113" s="21">
        <v>8206</v>
      </c>
      <c r="H113" s="22">
        <v>8370</v>
      </c>
      <c r="I113" s="22">
        <v>8282</v>
      </c>
      <c r="J113" s="22">
        <v>7319</v>
      </c>
      <c r="K113" s="22">
        <v>7818</v>
      </c>
      <c r="L113" s="22">
        <v>13285</v>
      </c>
      <c r="M113" s="23">
        <v>12518</v>
      </c>
    </row>
    <row r="114" spans="1:13" x14ac:dyDescent="0.15">
      <c r="A114" s="5"/>
      <c r="B114" s="24" t="s">
        <v>0</v>
      </c>
      <c r="C114" s="25">
        <v>45810</v>
      </c>
      <c r="D114" s="26"/>
      <c r="E114" s="27"/>
      <c r="F114" s="28" t="s">
        <v>2</v>
      </c>
      <c r="G114" s="29">
        <v>3.6</v>
      </c>
      <c r="H114" s="30">
        <v>3.56</v>
      </c>
      <c r="I114" s="30">
        <v>3.54</v>
      </c>
      <c r="J114" s="30">
        <v>3.57</v>
      </c>
      <c r="K114" s="30">
        <v>3.69</v>
      </c>
      <c r="L114" s="30">
        <v>3.37</v>
      </c>
      <c r="M114" s="31">
        <v>3.38</v>
      </c>
    </row>
    <row r="115" spans="1:13" x14ac:dyDescent="0.15">
      <c r="A115" s="5"/>
      <c r="B115" s="24" t="s">
        <v>1</v>
      </c>
      <c r="C115" s="32">
        <v>6890</v>
      </c>
      <c r="D115" s="26" t="s">
        <v>15</v>
      </c>
      <c r="E115" s="32">
        <v>7210</v>
      </c>
      <c r="F115" s="28" t="s">
        <v>3</v>
      </c>
      <c r="G115" s="29">
        <v>99</v>
      </c>
      <c r="H115" s="30">
        <v>99.2</v>
      </c>
      <c r="I115" s="30">
        <v>99.1</v>
      </c>
      <c r="J115" s="30">
        <v>99.3</v>
      </c>
      <c r="K115" s="30">
        <v>99</v>
      </c>
      <c r="L115" s="30">
        <v>98.8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3520</v>
      </c>
      <c r="H116" s="70">
        <v>3085</v>
      </c>
      <c r="I116" s="70">
        <v>3259</v>
      </c>
      <c r="J116" s="70">
        <v>2544</v>
      </c>
      <c r="K116" s="70">
        <v>3352</v>
      </c>
      <c r="L116" s="70">
        <v>5922</v>
      </c>
      <c r="M116" s="86">
        <v>4719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1.109818771977279</v>
      </c>
      <c r="H117" s="81">
        <f t="shared" ref="H117:M117" si="18">H113/H$4</f>
        <v>1.1456337257049001</v>
      </c>
      <c r="I117" s="81">
        <f t="shared" si="18"/>
        <v>1.1100388687843452</v>
      </c>
      <c r="J117" s="81">
        <f t="shared" si="18"/>
        <v>1.0798170551785187</v>
      </c>
      <c r="K117" s="81">
        <f t="shared" si="18"/>
        <v>1.0636734693877552</v>
      </c>
      <c r="L117" s="81">
        <f t="shared" si="18"/>
        <v>1.1751437417072093</v>
      </c>
      <c r="M117" s="82">
        <f t="shared" si="18"/>
        <v>1.1623026926648097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6890</v>
      </c>
      <c r="H118" s="35">
        <v>6900</v>
      </c>
      <c r="I118" s="35">
        <v>6920</v>
      </c>
      <c r="J118" s="35">
        <v>7040</v>
      </c>
      <c r="K118" s="35">
        <v>7160</v>
      </c>
      <c r="L118" s="35">
        <v>7200</v>
      </c>
      <c r="M118" s="36">
        <v>7210</v>
      </c>
    </row>
    <row r="119" spans="1:13" x14ac:dyDescent="0.15">
      <c r="A119" s="5"/>
      <c r="B119" s="37" t="s">
        <v>62</v>
      </c>
      <c r="C119" s="38"/>
      <c r="D119" s="39"/>
      <c r="E119" s="40"/>
      <c r="F119" s="41" t="s">
        <v>10</v>
      </c>
      <c r="G119" s="42">
        <v>11768</v>
      </c>
      <c r="H119" s="43">
        <v>12018</v>
      </c>
      <c r="I119" s="43">
        <v>12324</v>
      </c>
      <c r="J119" s="43">
        <v>11512</v>
      </c>
      <c r="K119" s="43">
        <v>12547</v>
      </c>
      <c r="L119" s="43">
        <v>17885</v>
      </c>
      <c r="M119" s="44">
        <v>17290</v>
      </c>
    </row>
    <row r="120" spans="1:13" x14ac:dyDescent="0.15">
      <c r="A120" s="5"/>
      <c r="B120" s="45" t="s">
        <v>0</v>
      </c>
      <c r="C120" s="3">
        <v>45691</v>
      </c>
      <c r="F120" s="46" t="s">
        <v>2</v>
      </c>
      <c r="G120" s="47">
        <v>4.01</v>
      </c>
      <c r="H120" s="48">
        <v>3.94</v>
      </c>
      <c r="I120" s="48">
        <v>3.97</v>
      </c>
      <c r="J120" s="48">
        <v>4.09</v>
      </c>
      <c r="K120" s="48">
        <v>4.17</v>
      </c>
      <c r="L120" s="48">
        <v>3.75</v>
      </c>
      <c r="M120" s="49">
        <v>3.76</v>
      </c>
    </row>
    <row r="121" spans="1:13" x14ac:dyDescent="0.15">
      <c r="A121" s="5"/>
      <c r="B121" s="45" t="s">
        <v>1</v>
      </c>
      <c r="C121" s="50">
        <v>13410</v>
      </c>
      <c r="D121" s="4" t="s">
        <v>15</v>
      </c>
      <c r="E121" s="50">
        <v>13890</v>
      </c>
      <c r="F121" s="46" t="s">
        <v>3</v>
      </c>
      <c r="G121" s="47">
        <v>98.9</v>
      </c>
      <c r="H121" s="48">
        <v>99.5</v>
      </c>
      <c r="I121" s="48">
        <v>99</v>
      </c>
      <c r="J121" s="48">
        <v>98.8</v>
      </c>
      <c r="K121" s="48">
        <v>98.3</v>
      </c>
      <c r="L121" s="48">
        <v>98.9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5304</v>
      </c>
      <c r="H122" s="71">
        <v>4122</v>
      </c>
      <c r="I122" s="71">
        <v>5415</v>
      </c>
      <c r="J122" s="71">
        <v>5597</v>
      </c>
      <c r="K122" s="71">
        <v>7515</v>
      </c>
      <c r="L122" s="71">
        <v>7862</v>
      </c>
      <c r="M122" s="87">
        <v>7449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1.5915607249120909</v>
      </c>
      <c r="H123" s="84">
        <f t="shared" ref="H123:M123" si="19">H119/H$4</f>
        <v>1.644949356693129</v>
      </c>
      <c r="I123" s="84">
        <f t="shared" si="19"/>
        <v>1.6517893043827905</v>
      </c>
      <c r="J123" s="84">
        <f t="shared" si="19"/>
        <v>1.6984361168486279</v>
      </c>
      <c r="K123" s="84">
        <f t="shared" si="19"/>
        <v>1.7070748299319727</v>
      </c>
      <c r="L123" s="84">
        <f t="shared" si="19"/>
        <v>1.5820433436532508</v>
      </c>
      <c r="M123" s="85">
        <f t="shared" si="19"/>
        <v>1.6053853296193128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13410</v>
      </c>
      <c r="H124" s="53">
        <v>13370</v>
      </c>
      <c r="I124" s="53">
        <v>13460</v>
      </c>
      <c r="J124" s="53">
        <v>13670</v>
      </c>
      <c r="K124" s="53">
        <v>13870</v>
      </c>
      <c r="L124" s="53">
        <v>13890</v>
      </c>
      <c r="M124" s="54">
        <v>13890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11666</v>
      </c>
      <c r="H125" s="22">
        <v>11781</v>
      </c>
      <c r="I125" s="22">
        <v>11888</v>
      </c>
      <c r="J125" s="22">
        <v>11179</v>
      </c>
      <c r="K125" s="22">
        <v>11645</v>
      </c>
      <c r="L125" s="22">
        <v>16608</v>
      </c>
      <c r="M125" s="23">
        <v>14856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1.85</v>
      </c>
      <c r="H126" s="30">
        <v>1.82</v>
      </c>
      <c r="I126" s="30">
        <v>1.8</v>
      </c>
      <c r="J126" s="30">
        <v>1.85</v>
      </c>
      <c r="K126" s="30">
        <v>1.89</v>
      </c>
      <c r="L126" s="30">
        <v>1.61</v>
      </c>
      <c r="M126" s="31">
        <v>1.74</v>
      </c>
    </row>
    <row r="127" spans="1:13" x14ac:dyDescent="0.15">
      <c r="A127" s="5"/>
      <c r="B127" s="24" t="s">
        <v>1</v>
      </c>
      <c r="C127" s="32">
        <v>32030</v>
      </c>
      <c r="D127" s="26" t="s">
        <v>15</v>
      </c>
      <c r="E127" s="32">
        <v>33110</v>
      </c>
      <c r="F127" s="28" t="s">
        <v>3</v>
      </c>
      <c r="G127" s="29">
        <v>99.2</v>
      </c>
      <c r="H127" s="30">
        <v>99.4</v>
      </c>
      <c r="I127" s="30">
        <v>99.4</v>
      </c>
      <c r="J127" s="30">
        <v>99.3</v>
      </c>
      <c r="K127" s="30">
        <v>99.1</v>
      </c>
      <c r="L127" s="30">
        <v>99.8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3117</v>
      </c>
      <c r="H128" s="70">
        <v>2643</v>
      </c>
      <c r="I128" s="70">
        <v>2760</v>
      </c>
      <c r="J128" s="70">
        <v>2875</v>
      </c>
      <c r="K128" s="70">
        <v>3361</v>
      </c>
      <c r="L128" s="70">
        <v>2314</v>
      </c>
      <c r="M128" s="86">
        <v>4649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1.5777657560183933</v>
      </c>
      <c r="H129" s="81">
        <f t="shared" ref="H129:M129" si="20">H125/H$4</f>
        <v>1.6125102655351766</v>
      </c>
      <c r="I129" s="81">
        <f t="shared" si="20"/>
        <v>1.5933520975740518</v>
      </c>
      <c r="J129" s="81">
        <f t="shared" si="20"/>
        <v>1.6493065801121274</v>
      </c>
      <c r="K129" s="81">
        <f t="shared" si="20"/>
        <v>1.5843537414965987</v>
      </c>
      <c r="L129" s="81">
        <f t="shared" si="20"/>
        <v>1.4690844758956214</v>
      </c>
      <c r="M129" s="82">
        <f t="shared" si="20"/>
        <v>1.3793871866295264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32030</v>
      </c>
      <c r="H130" s="35">
        <v>31970</v>
      </c>
      <c r="I130" s="35">
        <v>32170</v>
      </c>
      <c r="J130" s="35">
        <v>32550</v>
      </c>
      <c r="K130" s="35">
        <v>33000</v>
      </c>
      <c r="L130" s="35">
        <v>33120</v>
      </c>
      <c r="M130" s="36">
        <v>33110</v>
      </c>
    </row>
    <row r="131" spans="1:13" x14ac:dyDescent="0.15">
      <c r="A131" s="5"/>
      <c r="B131" s="37" t="s">
        <v>27</v>
      </c>
      <c r="C131" s="38"/>
      <c r="D131" s="39"/>
      <c r="E131" s="40"/>
      <c r="F131" s="41" t="s">
        <v>10</v>
      </c>
      <c r="G131" s="42">
        <v>5379</v>
      </c>
      <c r="H131" s="43">
        <v>5396</v>
      </c>
      <c r="I131" s="43">
        <v>5626</v>
      </c>
      <c r="J131" s="43">
        <v>4942</v>
      </c>
      <c r="K131" s="43">
        <v>5153</v>
      </c>
      <c r="L131" s="43">
        <v>9173</v>
      </c>
      <c r="M131" s="44">
        <v>8683</v>
      </c>
    </row>
    <row r="132" spans="1:13" x14ac:dyDescent="0.15">
      <c r="A132" s="5"/>
      <c r="B132" s="45" t="s">
        <v>0</v>
      </c>
      <c r="C132" s="3">
        <v>45019</v>
      </c>
      <c r="F132" s="46" t="s">
        <v>2</v>
      </c>
      <c r="G132" s="47">
        <v>3.43</v>
      </c>
      <c r="H132" s="48">
        <v>3.39</v>
      </c>
      <c r="I132" s="48">
        <v>3.38</v>
      </c>
      <c r="J132" s="48">
        <v>3.46</v>
      </c>
      <c r="K132" s="48">
        <v>3.55</v>
      </c>
      <c r="L132" s="48">
        <v>3.23</v>
      </c>
      <c r="M132" s="49">
        <v>3.31</v>
      </c>
    </row>
    <row r="133" spans="1:13" x14ac:dyDescent="0.15">
      <c r="A133" s="5"/>
      <c r="B133" s="45" t="s">
        <v>1</v>
      </c>
      <c r="C133" s="50">
        <v>28390</v>
      </c>
      <c r="D133" s="4" t="s">
        <v>15</v>
      </c>
      <c r="E133" s="50">
        <v>29280</v>
      </c>
      <c r="F133" s="46" t="s">
        <v>3</v>
      </c>
      <c r="G133" s="47">
        <v>99.8</v>
      </c>
      <c r="H133" s="48">
        <v>100</v>
      </c>
      <c r="I133" s="48">
        <v>100</v>
      </c>
      <c r="J133" s="48">
        <v>100</v>
      </c>
      <c r="K133" s="48">
        <v>99.5</v>
      </c>
      <c r="L133" s="48">
        <v>99.6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1290</v>
      </c>
      <c r="H134" s="71">
        <v>1037</v>
      </c>
      <c r="I134" s="71">
        <v>1120</v>
      </c>
      <c r="J134" s="71">
        <v>1012</v>
      </c>
      <c r="K134" s="71">
        <v>1559</v>
      </c>
      <c r="L134" s="71">
        <v>2448</v>
      </c>
      <c r="M134" s="87">
        <v>2318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0.7274817419529348</v>
      </c>
      <c r="H135" s="84">
        <f t="shared" ref="H135:M135" si="21">H131/H$4</f>
        <v>0.73857103750342179</v>
      </c>
      <c r="I135" s="84">
        <f t="shared" si="21"/>
        <v>0.75405441629808334</v>
      </c>
      <c r="J135" s="84">
        <f t="shared" si="21"/>
        <v>0.72912363529064617</v>
      </c>
      <c r="K135" s="84">
        <f t="shared" si="21"/>
        <v>0.70108843537414967</v>
      </c>
      <c r="L135" s="84">
        <f t="shared" si="21"/>
        <v>0.81141088014153029</v>
      </c>
      <c r="M135" s="85">
        <f t="shared" si="21"/>
        <v>0.80622098421541322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28390</v>
      </c>
      <c r="H136" s="53">
        <v>28270</v>
      </c>
      <c r="I136" s="53">
        <v>28530</v>
      </c>
      <c r="J136" s="53">
        <v>28790</v>
      </c>
      <c r="K136" s="53">
        <v>29240</v>
      </c>
      <c r="L136" s="53">
        <v>29290</v>
      </c>
      <c r="M136" s="54">
        <v>29280</v>
      </c>
    </row>
    <row r="137" spans="1:13" x14ac:dyDescent="0.15">
      <c r="A137" s="5"/>
      <c r="B137" s="16" t="s">
        <v>18</v>
      </c>
      <c r="C137" s="17"/>
      <c r="D137" s="18"/>
      <c r="E137" s="19"/>
      <c r="F137" s="20" t="s">
        <v>10</v>
      </c>
      <c r="G137" s="21">
        <v>7693</v>
      </c>
      <c r="H137" s="22">
        <v>7680</v>
      </c>
      <c r="I137" s="22">
        <v>7569</v>
      </c>
      <c r="J137" s="22">
        <v>7241</v>
      </c>
      <c r="K137" s="22">
        <v>7646</v>
      </c>
      <c r="L137" s="22">
        <v>11634</v>
      </c>
      <c r="M137" s="23">
        <v>10649</v>
      </c>
    </row>
    <row r="138" spans="1:13" x14ac:dyDescent="0.15">
      <c r="A138" s="5"/>
      <c r="B138" s="24" t="s">
        <v>0</v>
      </c>
      <c r="C138" s="25">
        <v>44179</v>
      </c>
      <c r="D138" s="26"/>
      <c r="E138" s="27"/>
      <c r="F138" s="28" t="s">
        <v>2</v>
      </c>
      <c r="G138" s="29">
        <v>2.0299999999999998</v>
      </c>
      <c r="H138" s="30">
        <v>2</v>
      </c>
      <c r="I138" s="30">
        <v>1.99</v>
      </c>
      <c r="J138" s="30">
        <v>2.04</v>
      </c>
      <c r="K138" s="30">
        <v>2.0699999999999998</v>
      </c>
      <c r="L138" s="30">
        <v>1.81</v>
      </c>
      <c r="M138" s="31">
        <v>1.88</v>
      </c>
    </row>
    <row r="139" spans="1:13" x14ac:dyDescent="0.15">
      <c r="A139" s="5"/>
      <c r="B139" s="24" t="s">
        <v>1</v>
      </c>
      <c r="C139" s="32">
        <v>22140</v>
      </c>
      <c r="D139" s="26" t="s">
        <v>15</v>
      </c>
      <c r="E139" s="32">
        <v>21670</v>
      </c>
      <c r="F139" s="28" t="s">
        <v>3</v>
      </c>
      <c r="G139" s="29">
        <v>99.1</v>
      </c>
      <c r="H139" s="30">
        <v>99.3</v>
      </c>
      <c r="I139" s="30">
        <v>99.3</v>
      </c>
      <c r="J139" s="30">
        <v>99.2</v>
      </c>
      <c r="K139" s="30">
        <v>99.1</v>
      </c>
      <c r="L139" s="30">
        <v>99.6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2490</v>
      </c>
      <c r="H140" s="70">
        <v>2143</v>
      </c>
      <c r="I140" s="70">
        <v>1972</v>
      </c>
      <c r="J140" s="70">
        <v>2110</v>
      </c>
      <c r="K140" s="70">
        <v>2438</v>
      </c>
      <c r="L140" s="70">
        <v>2406</v>
      </c>
      <c r="M140" s="86">
        <v>3333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1.0404381931295645</v>
      </c>
      <c r="H141" s="81">
        <f t="shared" ref="H141:M141" si="22">H137/H$4</f>
        <v>1.0511908020804819</v>
      </c>
      <c r="I141" s="81">
        <f t="shared" si="22"/>
        <v>1.014475271411339</v>
      </c>
      <c r="J141" s="81">
        <f t="shared" si="22"/>
        <v>1.0683092357627619</v>
      </c>
      <c r="K141" s="81">
        <f t="shared" si="22"/>
        <v>1.0402721088435374</v>
      </c>
      <c r="L141" s="81">
        <f t="shared" si="22"/>
        <v>1.0291021671826626</v>
      </c>
      <c r="M141" s="82">
        <f t="shared" si="22"/>
        <v>0.98876508820798514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22140</v>
      </c>
      <c r="H142" s="35">
        <v>21460</v>
      </c>
      <c r="I142" s="35">
        <v>21400</v>
      </c>
      <c r="J142" s="35">
        <v>21310</v>
      </c>
      <c r="K142" s="35">
        <v>21630</v>
      </c>
      <c r="L142" s="35">
        <v>21650</v>
      </c>
      <c r="M142" s="36">
        <v>21670</v>
      </c>
    </row>
    <row r="143" spans="1:13" x14ac:dyDescent="0.15">
      <c r="A143" s="5"/>
      <c r="B143" s="37" t="s">
        <v>30</v>
      </c>
      <c r="C143" s="38"/>
      <c r="D143" s="39"/>
      <c r="E143" s="40"/>
      <c r="F143" s="41" t="s">
        <v>10</v>
      </c>
      <c r="G143" s="42">
        <v>7866</v>
      </c>
      <c r="H143" s="43">
        <v>8082</v>
      </c>
      <c r="I143" s="43">
        <v>8171</v>
      </c>
      <c r="J143" s="43">
        <v>7234</v>
      </c>
      <c r="K143" s="43">
        <v>7744</v>
      </c>
      <c r="L143" s="43">
        <v>12730</v>
      </c>
      <c r="M143" s="44">
        <v>12171</v>
      </c>
    </row>
    <row r="144" spans="1:13" x14ac:dyDescent="0.15">
      <c r="A144" s="5"/>
      <c r="B144" s="45" t="s">
        <v>0</v>
      </c>
      <c r="C144" s="3">
        <v>45264</v>
      </c>
      <c r="F144" s="46" t="s">
        <v>2</v>
      </c>
      <c r="G144" s="47">
        <v>3.28</v>
      </c>
      <c r="H144" s="48">
        <v>3.24</v>
      </c>
      <c r="I144" s="48">
        <v>3.26</v>
      </c>
      <c r="J144" s="48">
        <v>3.34</v>
      </c>
      <c r="K144" s="48">
        <v>3.42</v>
      </c>
      <c r="L144" s="48">
        <v>3.04</v>
      </c>
      <c r="M144" s="49">
        <v>3.06</v>
      </c>
    </row>
    <row r="145" spans="1:13" x14ac:dyDescent="0.15">
      <c r="A145" s="5"/>
      <c r="B145" s="45" t="s">
        <v>1</v>
      </c>
      <c r="C145" s="50">
        <v>17610</v>
      </c>
      <c r="D145" s="4" t="s">
        <v>15</v>
      </c>
      <c r="E145" s="50">
        <v>18210</v>
      </c>
      <c r="F145" s="46" t="s">
        <v>3</v>
      </c>
      <c r="G145" s="47">
        <v>100.5</v>
      </c>
      <c r="H145" s="48">
        <v>100.6</v>
      </c>
      <c r="I145" s="48">
        <v>100.3</v>
      </c>
      <c r="J145" s="48">
        <v>100.4</v>
      </c>
      <c r="K145" s="48">
        <v>100</v>
      </c>
      <c r="L145" s="48">
        <v>100</v>
      </c>
      <c r="M145" s="49">
        <v>100</v>
      </c>
    </row>
    <row r="146" spans="1:13" x14ac:dyDescent="0.15">
      <c r="A146" s="5"/>
      <c r="B146" s="45"/>
      <c r="C146" s="50"/>
      <c r="E146" s="50"/>
      <c r="F146" s="55" t="s">
        <v>20</v>
      </c>
      <c r="G146" s="60">
        <v>653</v>
      </c>
      <c r="H146" s="61">
        <v>505</v>
      </c>
      <c r="I146" s="71">
        <v>1022</v>
      </c>
      <c r="J146" s="61">
        <v>797</v>
      </c>
      <c r="K146" s="71">
        <v>1496</v>
      </c>
      <c r="L146" s="71">
        <v>2450</v>
      </c>
      <c r="M146" s="87">
        <v>2091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1.0638355423316201</v>
      </c>
      <c r="H147" s="84">
        <f t="shared" ref="H147:M147" si="23">H143/H$4</f>
        <v>1.1062140706268819</v>
      </c>
      <c r="I147" s="84">
        <f t="shared" si="23"/>
        <v>1.0951615065004692</v>
      </c>
      <c r="J147" s="84">
        <f t="shared" si="23"/>
        <v>1.0672764827382708</v>
      </c>
      <c r="K147" s="84">
        <f t="shared" si="23"/>
        <v>1.0536054421768708</v>
      </c>
      <c r="L147" s="84">
        <f t="shared" si="23"/>
        <v>1.1260504201680672</v>
      </c>
      <c r="M147" s="85">
        <f t="shared" si="23"/>
        <v>1.13008356545961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17610</v>
      </c>
      <c r="H148" s="53">
        <v>17530</v>
      </c>
      <c r="I148" s="53">
        <v>17740</v>
      </c>
      <c r="J148" s="53">
        <v>17870</v>
      </c>
      <c r="K148" s="53">
        <v>18200</v>
      </c>
      <c r="L148" s="53">
        <v>18210</v>
      </c>
      <c r="M148" s="54">
        <v>18210</v>
      </c>
    </row>
    <row r="149" spans="1:13" x14ac:dyDescent="0.15">
      <c r="A149" s="5"/>
      <c r="B149" s="16" t="s">
        <v>31</v>
      </c>
      <c r="C149" s="17"/>
      <c r="D149" s="18"/>
      <c r="E149" s="19"/>
      <c r="F149" s="20" t="s">
        <v>10</v>
      </c>
      <c r="G149" s="21">
        <v>4507</v>
      </c>
      <c r="H149" s="22">
        <v>4874</v>
      </c>
      <c r="I149" s="22">
        <v>4904</v>
      </c>
      <c r="J149" s="22">
        <v>4005</v>
      </c>
      <c r="K149" s="22">
        <v>4298</v>
      </c>
      <c r="L149" s="22">
        <v>8629</v>
      </c>
      <c r="M149" s="23">
        <v>8666</v>
      </c>
    </row>
    <row r="150" spans="1:13" x14ac:dyDescent="0.15">
      <c r="A150" s="5"/>
      <c r="B150" s="24" t="s">
        <v>0</v>
      </c>
      <c r="C150" s="25">
        <v>45110</v>
      </c>
      <c r="D150" s="26"/>
      <c r="E150" s="27"/>
      <c r="F150" s="28" t="s">
        <v>2</v>
      </c>
      <c r="G150" s="29">
        <v>4.1399999999999997</v>
      </c>
      <c r="H150" s="30">
        <v>4.17</v>
      </c>
      <c r="I150" s="30">
        <v>4.17</v>
      </c>
      <c r="J150" s="30">
        <v>4.28</v>
      </c>
      <c r="K150" s="30">
        <v>4.29</v>
      </c>
      <c r="L150" s="30">
        <v>4.03</v>
      </c>
      <c r="M150" s="31">
        <v>3.95</v>
      </c>
    </row>
    <row r="151" spans="1:13" x14ac:dyDescent="0.15">
      <c r="A151" s="5"/>
      <c r="B151" s="24" t="s">
        <v>1</v>
      </c>
      <c r="C151" s="32">
        <v>13370</v>
      </c>
      <c r="D151" s="26" t="s">
        <v>15</v>
      </c>
      <c r="E151" s="32">
        <v>13990</v>
      </c>
      <c r="F151" s="28" t="s">
        <v>3</v>
      </c>
      <c r="G151" s="29">
        <v>98.9</v>
      </c>
      <c r="H151" s="30">
        <v>98.8</v>
      </c>
      <c r="I151" s="30">
        <v>98.4</v>
      </c>
      <c r="J151" s="30">
        <v>98.6</v>
      </c>
      <c r="K151" s="30">
        <v>98.6</v>
      </c>
      <c r="L151" s="30">
        <v>98.4</v>
      </c>
      <c r="M151" s="31">
        <v>99.1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2161</v>
      </c>
      <c r="H152" s="70">
        <v>2370</v>
      </c>
      <c r="I152" s="70">
        <v>2838</v>
      </c>
      <c r="J152" s="70">
        <v>2164</v>
      </c>
      <c r="K152" s="70">
        <v>2371</v>
      </c>
      <c r="L152" s="70">
        <v>4898</v>
      </c>
      <c r="M152" s="86">
        <v>3753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0.6095482823911279</v>
      </c>
      <c r="H153" s="81">
        <f t="shared" ref="H153:M153" si="24">H149/H$4</f>
        <v>0.66712291267451407</v>
      </c>
      <c r="I153" s="81">
        <f t="shared" si="24"/>
        <v>0.65728454630746547</v>
      </c>
      <c r="J153" s="81">
        <f t="shared" si="24"/>
        <v>0.590882266155208</v>
      </c>
      <c r="K153" s="81">
        <f t="shared" si="24"/>
        <v>0.58476190476190482</v>
      </c>
      <c r="L153" s="81">
        <f t="shared" si="24"/>
        <v>0.76329057938965061</v>
      </c>
      <c r="M153" s="82">
        <f t="shared" si="24"/>
        <v>0.80464252553389048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13370</v>
      </c>
      <c r="H154" s="35">
        <v>13400</v>
      </c>
      <c r="I154" s="35">
        <v>13510</v>
      </c>
      <c r="J154" s="35">
        <v>13560</v>
      </c>
      <c r="K154" s="35">
        <v>13920</v>
      </c>
      <c r="L154" s="35">
        <v>14030</v>
      </c>
      <c r="M154" s="36">
        <v>13990</v>
      </c>
    </row>
    <row r="155" spans="1:13" x14ac:dyDescent="0.15">
      <c r="A155" s="5"/>
      <c r="B155" s="37" t="s">
        <v>25</v>
      </c>
      <c r="C155" s="38"/>
      <c r="D155" s="39"/>
      <c r="E155" s="40"/>
      <c r="F155" s="41" t="s">
        <v>10</v>
      </c>
      <c r="G155" s="42">
        <v>6325</v>
      </c>
      <c r="H155" s="43">
        <v>5875</v>
      </c>
      <c r="I155" s="43">
        <v>6000</v>
      </c>
      <c r="J155" s="43">
        <v>5533</v>
      </c>
      <c r="K155" s="43">
        <v>5933</v>
      </c>
      <c r="L155" s="43">
        <v>9122</v>
      </c>
      <c r="M155" s="44">
        <v>9395</v>
      </c>
    </row>
    <row r="156" spans="1:13" x14ac:dyDescent="0.15">
      <c r="A156" s="5"/>
      <c r="B156" s="45" t="s">
        <v>0</v>
      </c>
      <c r="C156" s="3">
        <v>44914</v>
      </c>
      <c r="F156" s="46" t="s">
        <v>2</v>
      </c>
      <c r="G156" s="47">
        <v>3.83</v>
      </c>
      <c r="H156" s="48">
        <v>3.91</v>
      </c>
      <c r="I156" s="48">
        <v>3.86</v>
      </c>
      <c r="J156" s="48">
        <v>3.86</v>
      </c>
      <c r="K156" s="48">
        <v>3.91</v>
      </c>
      <c r="L156" s="48">
        <v>3.69</v>
      </c>
      <c r="M156" s="49">
        <v>3.72</v>
      </c>
    </row>
    <row r="157" spans="1:13" x14ac:dyDescent="0.15">
      <c r="A157" s="5"/>
      <c r="B157" s="45" t="s">
        <v>1</v>
      </c>
      <c r="C157" s="50">
        <v>9190</v>
      </c>
      <c r="D157" s="4" t="s">
        <v>15</v>
      </c>
      <c r="E157" s="50">
        <v>9620</v>
      </c>
      <c r="F157" s="46" t="s">
        <v>3</v>
      </c>
      <c r="G157" s="47">
        <v>98.5</v>
      </c>
      <c r="H157" s="48">
        <v>98.2</v>
      </c>
      <c r="I157" s="48">
        <v>98.5</v>
      </c>
      <c r="J157" s="48">
        <v>99.1</v>
      </c>
      <c r="K157" s="48">
        <v>98.4</v>
      </c>
      <c r="L157" s="48">
        <v>98.5</v>
      </c>
      <c r="M157" s="49">
        <v>98.4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3438</v>
      </c>
      <c r="H158" s="71">
        <v>3564</v>
      </c>
      <c r="I158" s="71">
        <v>3240</v>
      </c>
      <c r="J158" s="71">
        <v>2399</v>
      </c>
      <c r="K158" s="71">
        <v>3339</v>
      </c>
      <c r="L158" s="71">
        <v>4901</v>
      </c>
      <c r="M158" s="87">
        <v>5341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0.85542331620232626</v>
      </c>
      <c r="H159" s="84">
        <f t="shared" ref="H159:M159" si="25">H155/H$4</f>
        <v>0.80413358883109776</v>
      </c>
      <c r="I159" s="84">
        <f t="shared" si="25"/>
        <v>0.80418174507438678</v>
      </c>
      <c r="J159" s="84">
        <f t="shared" si="25"/>
        <v>0.81631749778695784</v>
      </c>
      <c r="K159" s="84">
        <f t="shared" si="25"/>
        <v>0.80721088435374144</v>
      </c>
      <c r="L159" s="84">
        <f t="shared" si="25"/>
        <v>0.8068996019460416</v>
      </c>
      <c r="M159" s="85">
        <f t="shared" si="25"/>
        <v>0.872330547818013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9190</v>
      </c>
      <c r="H160" s="53">
        <v>9270</v>
      </c>
      <c r="I160" s="53">
        <v>9410</v>
      </c>
      <c r="J160" s="53">
        <v>9410</v>
      </c>
      <c r="K160" s="53">
        <v>9650</v>
      </c>
      <c r="L160" s="53">
        <v>9690</v>
      </c>
      <c r="M160" s="54">
        <v>9620</v>
      </c>
    </row>
    <row r="161" spans="1:13" x14ac:dyDescent="0.15">
      <c r="A161" s="5"/>
      <c r="B161" s="16" t="s">
        <v>26</v>
      </c>
      <c r="C161" s="17"/>
      <c r="D161" s="18"/>
      <c r="E161" s="19"/>
      <c r="F161" s="20" t="s">
        <v>10</v>
      </c>
      <c r="G161" s="21">
        <v>10330</v>
      </c>
      <c r="H161" s="22">
        <v>9544</v>
      </c>
      <c r="I161" s="22">
        <v>9712</v>
      </c>
      <c r="J161" s="22">
        <v>8184</v>
      </c>
      <c r="K161" s="22">
        <v>10285</v>
      </c>
      <c r="L161" s="22">
        <v>14292</v>
      </c>
      <c r="M161" s="23">
        <v>14149</v>
      </c>
    </row>
    <row r="162" spans="1:13" x14ac:dyDescent="0.15">
      <c r="A162" s="5"/>
      <c r="B162" s="24" t="s">
        <v>0</v>
      </c>
      <c r="C162" s="25">
        <v>45005</v>
      </c>
      <c r="D162" s="26"/>
      <c r="E162" s="27"/>
      <c r="F162" s="28" t="s">
        <v>2</v>
      </c>
      <c r="G162" s="29">
        <v>1.65</v>
      </c>
      <c r="H162" s="30">
        <v>1.66</v>
      </c>
      <c r="I162" s="30">
        <v>1.65</v>
      </c>
      <c r="J162" s="30">
        <v>1.74</v>
      </c>
      <c r="K162" s="30">
        <v>1.65</v>
      </c>
      <c r="L162" s="30">
        <v>1.56</v>
      </c>
      <c r="M162" s="31">
        <v>1.55</v>
      </c>
    </row>
    <row r="163" spans="1:13" x14ac:dyDescent="0.15">
      <c r="A163" s="5"/>
      <c r="B163" s="24" t="s">
        <v>1</v>
      </c>
      <c r="C163" s="32">
        <v>7670</v>
      </c>
      <c r="D163" s="26" t="s">
        <v>15</v>
      </c>
      <c r="E163" s="32">
        <v>8060</v>
      </c>
      <c r="F163" s="28" t="s">
        <v>3</v>
      </c>
      <c r="G163" s="29">
        <v>99.6</v>
      </c>
      <c r="H163" s="30">
        <v>99.7</v>
      </c>
      <c r="I163" s="30">
        <v>99.8</v>
      </c>
      <c r="J163" s="30">
        <v>99.6</v>
      </c>
      <c r="K163" s="30">
        <v>100</v>
      </c>
      <c r="L163" s="30">
        <v>99.5</v>
      </c>
      <c r="M163" s="31">
        <v>99.4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2053</v>
      </c>
      <c r="H164" s="70">
        <v>1641</v>
      </c>
      <c r="I164" s="70">
        <v>1454</v>
      </c>
      <c r="J164" s="70">
        <v>1586</v>
      </c>
      <c r="K164" s="70">
        <v>1178</v>
      </c>
      <c r="L164" s="70">
        <v>3018</v>
      </c>
      <c r="M164" s="86">
        <v>3084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1.3970787124695698</v>
      </c>
      <c r="H165" s="81">
        <f t="shared" ref="H165:M165" si="26">H161/H$4</f>
        <v>1.3063235696687654</v>
      </c>
      <c r="I165" s="81">
        <f t="shared" si="26"/>
        <v>1.3017021846937409</v>
      </c>
      <c r="J165" s="81">
        <f t="shared" si="26"/>
        <v>1.2074358217763352</v>
      </c>
      <c r="K165" s="81">
        <f t="shared" si="26"/>
        <v>1.3993197278911564</v>
      </c>
      <c r="L165" s="81">
        <f t="shared" si="26"/>
        <v>1.26421937195931</v>
      </c>
      <c r="M165" s="82">
        <f t="shared" si="26"/>
        <v>1.3137418755803156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7670</v>
      </c>
      <c r="H166" s="35">
        <v>7720</v>
      </c>
      <c r="I166" s="35">
        <v>7690</v>
      </c>
      <c r="J166" s="35">
        <v>7800</v>
      </c>
      <c r="K166" s="35">
        <v>8050</v>
      </c>
      <c r="L166" s="35">
        <v>8060</v>
      </c>
      <c r="M166" s="36">
        <v>8060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510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45943</v>
      </c>
      <c r="H3" s="11">
        <v>45944</v>
      </c>
      <c r="I3" s="11">
        <v>45945</v>
      </c>
      <c r="J3" s="11">
        <v>45946</v>
      </c>
      <c r="K3" s="11">
        <v>45947</v>
      </c>
      <c r="L3" s="11">
        <v>45948</v>
      </c>
      <c r="M3" s="12">
        <v>45949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10185</v>
      </c>
      <c r="H4" s="14">
        <v>6273</v>
      </c>
      <c r="I4" s="14">
        <v>7680</v>
      </c>
      <c r="J4" s="14">
        <v>7203</v>
      </c>
      <c r="K4" s="14">
        <v>7475</v>
      </c>
      <c r="L4" s="14">
        <v>10667</v>
      </c>
      <c r="M4" s="15">
        <v>10621</v>
      </c>
    </row>
    <row r="5" spans="1:13" x14ac:dyDescent="0.15">
      <c r="A5" s="5"/>
      <c r="B5" s="16" t="s">
        <v>121</v>
      </c>
      <c r="C5" s="17"/>
      <c r="D5" s="18"/>
      <c r="E5" s="19"/>
      <c r="F5" s="20" t="s">
        <v>10</v>
      </c>
      <c r="G5" s="21">
        <v>21949</v>
      </c>
      <c r="H5" s="22">
        <v>17983</v>
      </c>
      <c r="I5" s="22">
        <v>18627</v>
      </c>
      <c r="J5" s="22">
        <v>17961</v>
      </c>
      <c r="K5" s="22">
        <v>17812</v>
      </c>
      <c r="L5" s="22">
        <v>21706</v>
      </c>
      <c r="M5" s="23">
        <v>20652</v>
      </c>
    </row>
    <row r="6" spans="1:13" x14ac:dyDescent="0.15">
      <c r="A6" s="5"/>
      <c r="B6" s="24" t="s">
        <v>0</v>
      </c>
      <c r="C6" s="25">
        <v>45936</v>
      </c>
      <c r="D6" s="26"/>
      <c r="E6" s="27"/>
      <c r="F6" s="28" t="s">
        <v>2</v>
      </c>
      <c r="G6" s="29">
        <v>3.25</v>
      </c>
      <c r="H6" s="30">
        <v>3.61</v>
      </c>
      <c r="I6" s="30">
        <v>3.55</v>
      </c>
      <c r="J6" s="30">
        <v>3.58</v>
      </c>
      <c r="K6" s="30">
        <v>3.56</v>
      </c>
      <c r="L6" s="30">
        <v>3.24</v>
      </c>
      <c r="M6" s="31">
        <v>3.29</v>
      </c>
    </row>
    <row r="7" spans="1:13" x14ac:dyDescent="0.15">
      <c r="A7" s="5"/>
      <c r="B7" s="24" t="s">
        <v>1</v>
      </c>
      <c r="C7" s="32">
        <v>11210</v>
      </c>
      <c r="D7" s="26" t="s">
        <v>15</v>
      </c>
      <c r="E7" s="32">
        <v>11250</v>
      </c>
      <c r="F7" s="28" t="s">
        <v>3</v>
      </c>
      <c r="G7" s="29">
        <v>98.1</v>
      </c>
      <c r="H7" s="30">
        <v>98.2</v>
      </c>
      <c r="I7" s="30">
        <v>98.4</v>
      </c>
      <c r="J7" s="30">
        <v>98.2</v>
      </c>
      <c r="K7" s="30">
        <v>98.7</v>
      </c>
      <c r="L7" s="30">
        <v>98.3</v>
      </c>
      <c r="M7" s="31">
        <v>98.2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12540</v>
      </c>
      <c r="H8" s="70">
        <v>10290</v>
      </c>
      <c r="I8" s="70">
        <v>10088</v>
      </c>
      <c r="J8" s="70">
        <v>10236</v>
      </c>
      <c r="K8" s="70">
        <v>8535</v>
      </c>
      <c r="L8" s="70">
        <v>11549</v>
      </c>
      <c r="M8" s="86">
        <v>11821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2.1550319096710848</v>
      </c>
      <c r="H9" s="75">
        <f t="shared" ref="H9:M9" si="0">H5/H$4</f>
        <v>2.8667304320102023</v>
      </c>
      <c r="I9" s="75">
        <f t="shared" si="0"/>
        <v>2.4253906249999999</v>
      </c>
      <c r="J9" s="75">
        <f t="shared" si="0"/>
        <v>2.4935443565181172</v>
      </c>
      <c r="K9" s="75">
        <f t="shared" si="0"/>
        <v>2.3828762541806019</v>
      </c>
      <c r="L9" s="75">
        <f t="shared" si="0"/>
        <v>2.0348739101903064</v>
      </c>
      <c r="M9" s="76">
        <f t="shared" si="0"/>
        <v>1.9444496751718294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11210</v>
      </c>
      <c r="H10" s="35">
        <v>11210</v>
      </c>
      <c r="I10" s="35">
        <v>11260</v>
      </c>
      <c r="J10" s="35">
        <v>11260</v>
      </c>
      <c r="K10" s="35">
        <v>11290</v>
      </c>
      <c r="L10" s="35">
        <v>11280</v>
      </c>
      <c r="M10" s="36">
        <v>11250</v>
      </c>
    </row>
    <row r="11" spans="1:13" x14ac:dyDescent="0.15">
      <c r="A11" s="5"/>
      <c r="B11" s="37" t="s">
        <v>122</v>
      </c>
      <c r="C11" s="38"/>
      <c r="D11" s="39"/>
      <c r="E11" s="40"/>
      <c r="F11" s="41" t="s">
        <v>10</v>
      </c>
      <c r="G11" s="42">
        <v>20308</v>
      </c>
      <c r="H11" s="43">
        <v>16249</v>
      </c>
      <c r="I11" s="43">
        <v>17177</v>
      </c>
      <c r="J11" s="43">
        <v>16380</v>
      </c>
      <c r="K11" s="43">
        <v>16403</v>
      </c>
      <c r="L11" s="43">
        <v>19927</v>
      </c>
      <c r="M11" s="44">
        <v>19297</v>
      </c>
    </row>
    <row r="12" spans="1:13" x14ac:dyDescent="0.15">
      <c r="A12" s="5"/>
      <c r="B12" s="45" t="s">
        <v>0</v>
      </c>
      <c r="C12" s="3">
        <v>45936</v>
      </c>
      <c r="F12" s="46" t="s">
        <v>2</v>
      </c>
      <c r="G12" s="47">
        <v>4.12</v>
      </c>
      <c r="H12" s="48">
        <v>4.53</v>
      </c>
      <c r="I12" s="48">
        <v>4.47</v>
      </c>
      <c r="J12" s="48">
        <v>4.53</v>
      </c>
      <c r="K12" s="48">
        <v>4.49</v>
      </c>
      <c r="L12" s="48">
        <v>4.13</v>
      </c>
      <c r="M12" s="49">
        <v>4.17</v>
      </c>
    </row>
    <row r="13" spans="1:13" x14ac:dyDescent="0.15">
      <c r="A13" s="5"/>
      <c r="B13" s="45" t="s">
        <v>1</v>
      </c>
      <c r="C13" s="50">
        <v>5630</v>
      </c>
      <c r="D13" s="4" t="s">
        <v>15</v>
      </c>
      <c r="E13" s="50">
        <v>5650</v>
      </c>
      <c r="F13" s="46" t="s">
        <v>3</v>
      </c>
      <c r="G13" s="47">
        <v>98.7</v>
      </c>
      <c r="H13" s="48">
        <v>98.2</v>
      </c>
      <c r="I13" s="48">
        <v>98.6</v>
      </c>
      <c r="J13" s="48">
        <v>98.3</v>
      </c>
      <c r="K13" s="48">
        <v>98.4</v>
      </c>
      <c r="L13" s="48">
        <v>98.7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10367</v>
      </c>
      <c r="H14" s="71">
        <v>10351</v>
      </c>
      <c r="I14" s="71">
        <v>9532</v>
      </c>
      <c r="J14" s="71">
        <v>10118</v>
      </c>
      <c r="K14" s="71">
        <v>9733</v>
      </c>
      <c r="L14" s="71">
        <v>10391</v>
      </c>
      <c r="M14" s="87">
        <v>10785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1.993912616593029</v>
      </c>
      <c r="H15" s="78">
        <f t="shared" ref="H15:M15" si="1">H11/H$4</f>
        <v>2.5903076677825601</v>
      </c>
      <c r="I15" s="78">
        <f t="shared" si="1"/>
        <v>2.2365885416666669</v>
      </c>
      <c r="J15" s="78">
        <f t="shared" si="1"/>
        <v>2.2740524781341107</v>
      </c>
      <c r="K15" s="78">
        <f t="shared" si="1"/>
        <v>2.1943812709030102</v>
      </c>
      <c r="L15" s="78">
        <f t="shared" si="1"/>
        <v>1.8680978719415018</v>
      </c>
      <c r="M15" s="79">
        <f t="shared" si="1"/>
        <v>1.8168722342528951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5630</v>
      </c>
      <c r="H16" s="53">
        <v>5620</v>
      </c>
      <c r="I16" s="53">
        <v>5650</v>
      </c>
      <c r="J16" s="53">
        <v>5640</v>
      </c>
      <c r="K16" s="53">
        <v>5660</v>
      </c>
      <c r="L16" s="53">
        <v>5670</v>
      </c>
      <c r="M16" s="54">
        <v>5650</v>
      </c>
    </row>
    <row r="17" spans="1:13" x14ac:dyDescent="0.15">
      <c r="A17" s="5"/>
      <c r="B17" s="16" t="s">
        <v>123</v>
      </c>
      <c r="C17" s="17"/>
      <c r="D17" s="18"/>
      <c r="E17" s="19"/>
      <c r="F17" s="20" t="s">
        <v>10</v>
      </c>
      <c r="G17" s="21">
        <v>9510</v>
      </c>
      <c r="H17" s="22">
        <v>6094</v>
      </c>
      <c r="I17" s="22">
        <v>6394</v>
      </c>
      <c r="J17" s="22">
        <v>6049</v>
      </c>
      <c r="K17" s="22">
        <v>5591</v>
      </c>
      <c r="L17" s="22">
        <v>7820</v>
      </c>
      <c r="M17" s="23">
        <v>7627</v>
      </c>
    </row>
    <row r="18" spans="1:13" x14ac:dyDescent="0.15">
      <c r="A18" s="5"/>
      <c r="B18" s="24" t="s">
        <v>0</v>
      </c>
      <c r="C18" s="25">
        <v>45936</v>
      </c>
      <c r="D18" s="26"/>
      <c r="E18" s="27"/>
      <c r="F18" s="28" t="s">
        <v>2</v>
      </c>
      <c r="G18" s="29">
        <v>3.81</v>
      </c>
      <c r="H18" s="30">
        <v>4.03</v>
      </c>
      <c r="I18" s="30">
        <v>3.92</v>
      </c>
      <c r="J18" s="30">
        <v>4.03</v>
      </c>
      <c r="K18" s="30">
        <v>3.96</v>
      </c>
      <c r="L18" s="30">
        <v>3.74</v>
      </c>
      <c r="M18" s="31">
        <v>3.78</v>
      </c>
    </row>
    <row r="19" spans="1:13" x14ac:dyDescent="0.15">
      <c r="A19" s="5"/>
      <c r="B19" s="24" t="s">
        <v>1</v>
      </c>
      <c r="C19" s="32">
        <v>1960</v>
      </c>
      <c r="D19" s="26" t="s">
        <v>15</v>
      </c>
      <c r="E19" s="32">
        <v>1880</v>
      </c>
      <c r="F19" s="28" t="s">
        <v>3</v>
      </c>
      <c r="G19" s="29">
        <v>96.9</v>
      </c>
      <c r="H19" s="30">
        <v>97.6</v>
      </c>
      <c r="I19" s="30">
        <v>97.1</v>
      </c>
      <c r="J19" s="30">
        <v>97.5</v>
      </c>
      <c r="K19" s="30">
        <v>97.7</v>
      </c>
      <c r="L19" s="30">
        <v>97.3</v>
      </c>
      <c r="M19" s="31">
        <v>97.3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7888</v>
      </c>
      <c r="H20" s="70">
        <v>4228</v>
      </c>
      <c r="I20" s="70">
        <v>5165</v>
      </c>
      <c r="J20" s="70">
        <v>4441</v>
      </c>
      <c r="K20" s="70">
        <v>3869</v>
      </c>
      <c r="L20" s="70">
        <v>5908</v>
      </c>
      <c r="M20" s="86">
        <v>5725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0.93372606774668632</v>
      </c>
      <c r="H21" s="81">
        <f t="shared" ref="H21:M21" si="2">H17/H$4</f>
        <v>0.97146500876773478</v>
      </c>
      <c r="I21" s="81">
        <f t="shared" si="2"/>
        <v>0.8325520833333333</v>
      </c>
      <c r="J21" s="81">
        <f t="shared" si="2"/>
        <v>0.83978897681521592</v>
      </c>
      <c r="K21" s="81">
        <f t="shared" si="2"/>
        <v>0.74795986622073574</v>
      </c>
      <c r="L21" s="81">
        <f t="shared" si="2"/>
        <v>0.73310209055967002</v>
      </c>
      <c r="M21" s="82">
        <f t="shared" si="2"/>
        <v>0.71810563977026642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1960</v>
      </c>
      <c r="H22" s="35">
        <v>1830</v>
      </c>
      <c r="I22" s="35">
        <v>1890</v>
      </c>
      <c r="J22" s="35">
        <v>1840</v>
      </c>
      <c r="K22" s="35">
        <v>1850</v>
      </c>
      <c r="L22" s="35">
        <v>1930</v>
      </c>
      <c r="M22" s="36">
        <v>1880</v>
      </c>
    </row>
    <row r="23" spans="1:13" x14ac:dyDescent="0.15">
      <c r="A23" s="5"/>
      <c r="B23" s="37" t="s">
        <v>119</v>
      </c>
      <c r="C23" s="38"/>
      <c r="D23" s="39"/>
      <c r="E23" s="40"/>
      <c r="F23" s="41" t="s">
        <v>10</v>
      </c>
      <c r="G23" s="42">
        <v>12310</v>
      </c>
      <c r="H23" s="43">
        <v>8236</v>
      </c>
      <c r="I23" s="43">
        <v>9261</v>
      </c>
      <c r="J23" s="43">
        <v>8706</v>
      </c>
      <c r="K23" s="43">
        <v>9130</v>
      </c>
      <c r="L23" s="43">
        <v>12201</v>
      </c>
      <c r="M23" s="44">
        <v>11441</v>
      </c>
    </row>
    <row r="24" spans="1:13" x14ac:dyDescent="0.15">
      <c r="A24" s="5"/>
      <c r="B24" s="45" t="s">
        <v>0</v>
      </c>
      <c r="C24" s="3">
        <v>45922</v>
      </c>
      <c r="F24" s="46" t="s">
        <v>2</v>
      </c>
      <c r="G24" s="47">
        <v>2.29</v>
      </c>
      <c r="H24" s="48">
        <v>2.58</v>
      </c>
      <c r="I24" s="48">
        <v>2.4300000000000002</v>
      </c>
      <c r="J24" s="48">
        <v>2.4500000000000002</v>
      </c>
      <c r="K24" s="48">
        <v>2.4700000000000002</v>
      </c>
      <c r="L24" s="48">
        <v>2.21</v>
      </c>
      <c r="M24" s="49">
        <v>2.2799999999999998</v>
      </c>
    </row>
    <row r="25" spans="1:13" x14ac:dyDescent="0.15">
      <c r="A25" s="5"/>
      <c r="B25" s="45" t="s">
        <v>1</v>
      </c>
      <c r="C25" s="50">
        <v>960</v>
      </c>
      <c r="D25" s="4" t="s">
        <v>15</v>
      </c>
      <c r="E25" s="50">
        <v>950</v>
      </c>
      <c r="F25" s="46" t="s">
        <v>3</v>
      </c>
      <c r="G25" s="47">
        <v>97.4</v>
      </c>
      <c r="H25" s="48">
        <v>97.5</v>
      </c>
      <c r="I25" s="48">
        <v>98.3</v>
      </c>
      <c r="J25" s="48">
        <v>98.1</v>
      </c>
      <c r="K25" s="48">
        <v>97.6</v>
      </c>
      <c r="L25" s="48">
        <v>98.1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8032</v>
      </c>
      <c r="H26" s="71">
        <v>5305</v>
      </c>
      <c r="I26" s="71">
        <v>4432</v>
      </c>
      <c r="J26" s="71">
        <v>4440</v>
      </c>
      <c r="K26" s="71">
        <v>5664</v>
      </c>
      <c r="L26" s="71">
        <v>6142</v>
      </c>
      <c r="M26" s="87">
        <v>6635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1.2086401570937653</v>
      </c>
      <c r="H27" s="84">
        <f t="shared" ref="H27:M27" si="3">H23/H$4</f>
        <v>1.312928423401881</v>
      </c>
      <c r="I27" s="84">
        <f t="shared" si="3"/>
        <v>1.205859375</v>
      </c>
      <c r="J27" s="84">
        <f t="shared" si="3"/>
        <v>1.2086630570595585</v>
      </c>
      <c r="K27" s="84">
        <f t="shared" si="3"/>
        <v>1.2214046822742475</v>
      </c>
      <c r="L27" s="84">
        <f t="shared" si="3"/>
        <v>1.1438080059998126</v>
      </c>
      <c r="M27" s="85">
        <f t="shared" si="3"/>
        <v>1.0772055362018642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960</v>
      </c>
      <c r="H28" s="53">
        <v>930</v>
      </c>
      <c r="I28" s="53">
        <v>940</v>
      </c>
      <c r="J28" s="53">
        <v>930</v>
      </c>
      <c r="K28" s="53">
        <v>950</v>
      </c>
      <c r="L28" s="53">
        <v>950</v>
      </c>
      <c r="M28" s="54">
        <v>950</v>
      </c>
    </row>
    <row r="29" spans="1:13" x14ac:dyDescent="0.15">
      <c r="A29" s="5"/>
      <c r="B29" s="16" t="s">
        <v>115</v>
      </c>
      <c r="C29" s="17"/>
      <c r="D29" s="18"/>
      <c r="E29" s="19"/>
      <c r="F29" s="20" t="s">
        <v>10</v>
      </c>
      <c r="G29" s="21">
        <v>15208</v>
      </c>
      <c r="H29" s="22">
        <v>9023</v>
      </c>
      <c r="I29" s="22">
        <v>10533</v>
      </c>
      <c r="J29" s="22">
        <v>9854</v>
      </c>
      <c r="K29" s="22">
        <v>10099</v>
      </c>
      <c r="L29" s="22">
        <v>14632</v>
      </c>
      <c r="M29" s="23">
        <v>14944</v>
      </c>
    </row>
    <row r="30" spans="1:13" x14ac:dyDescent="0.15">
      <c r="A30" s="5"/>
      <c r="B30" s="24" t="s">
        <v>0</v>
      </c>
      <c r="C30" s="25">
        <v>45908</v>
      </c>
      <c r="D30" s="26"/>
      <c r="E30" s="27"/>
      <c r="F30" s="28" t="s">
        <v>2</v>
      </c>
      <c r="G30" s="29">
        <v>3.19</v>
      </c>
      <c r="H30" s="30">
        <v>3.48</v>
      </c>
      <c r="I30" s="30">
        <v>3.38</v>
      </c>
      <c r="J30" s="30">
        <v>3.39</v>
      </c>
      <c r="K30" s="30">
        <v>3.36</v>
      </c>
      <c r="L30" s="30">
        <v>3.13</v>
      </c>
      <c r="M30" s="31">
        <v>3.19</v>
      </c>
    </row>
    <row r="31" spans="1:13" x14ac:dyDescent="0.15">
      <c r="A31" s="5"/>
      <c r="B31" s="24" t="s">
        <v>1</v>
      </c>
      <c r="C31" s="32">
        <v>13880</v>
      </c>
      <c r="D31" s="26" t="s">
        <v>15</v>
      </c>
      <c r="E31" s="32">
        <v>13920</v>
      </c>
      <c r="F31" s="28" t="s">
        <v>3</v>
      </c>
      <c r="G31" s="29">
        <v>99.1</v>
      </c>
      <c r="H31" s="30">
        <v>98.5</v>
      </c>
      <c r="I31" s="30">
        <v>98.8</v>
      </c>
      <c r="J31" s="30">
        <v>98.9</v>
      </c>
      <c r="K31" s="30">
        <v>99.4</v>
      </c>
      <c r="L31" s="30">
        <v>99.2</v>
      </c>
      <c r="M31" s="31">
        <v>98.9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5726</v>
      </c>
      <c r="H32" s="70">
        <v>4533</v>
      </c>
      <c r="I32" s="70">
        <v>4622</v>
      </c>
      <c r="J32" s="70">
        <v>4192</v>
      </c>
      <c r="K32" s="70">
        <v>3362</v>
      </c>
      <c r="L32" s="70">
        <v>5132</v>
      </c>
      <c r="M32" s="86">
        <v>6050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1.4931762395679922</v>
      </c>
      <c r="H33" s="81">
        <f t="shared" ref="H33:M33" si="4">H29/H$4</f>
        <v>1.4383867368085446</v>
      </c>
      <c r="I33" s="81">
        <f t="shared" si="4"/>
        <v>1.3714843750000001</v>
      </c>
      <c r="J33" s="81">
        <f t="shared" si="4"/>
        <v>1.3680410939886158</v>
      </c>
      <c r="K33" s="81">
        <f t="shared" si="4"/>
        <v>1.3510367892976589</v>
      </c>
      <c r="L33" s="81">
        <f t="shared" si="4"/>
        <v>1.3717071341520577</v>
      </c>
      <c r="M33" s="82">
        <f t="shared" si="4"/>
        <v>1.407023820732511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13880</v>
      </c>
      <c r="H34" s="35">
        <v>13850</v>
      </c>
      <c r="I34" s="35">
        <v>13910</v>
      </c>
      <c r="J34" s="35">
        <v>13910</v>
      </c>
      <c r="K34" s="35">
        <v>13930</v>
      </c>
      <c r="L34" s="35">
        <v>13950</v>
      </c>
      <c r="M34" s="36">
        <v>13920</v>
      </c>
    </row>
    <row r="35" spans="1:13" x14ac:dyDescent="0.15">
      <c r="A35" s="5"/>
      <c r="B35" s="37" t="s">
        <v>116</v>
      </c>
      <c r="C35" s="38"/>
      <c r="D35" s="39"/>
      <c r="E35" s="40"/>
      <c r="F35" s="41" t="s">
        <v>10</v>
      </c>
      <c r="G35" s="42">
        <v>14713</v>
      </c>
      <c r="H35" s="43">
        <v>10828</v>
      </c>
      <c r="I35" s="43">
        <v>12301</v>
      </c>
      <c r="J35" s="43">
        <v>12117</v>
      </c>
      <c r="K35" s="43">
        <v>12241</v>
      </c>
      <c r="L35" s="43">
        <v>15529</v>
      </c>
      <c r="M35" s="44">
        <v>14656</v>
      </c>
    </row>
    <row r="36" spans="1:13" x14ac:dyDescent="0.15">
      <c r="A36" s="5"/>
      <c r="B36" s="45" t="s">
        <v>0</v>
      </c>
      <c r="C36" s="3">
        <v>45908</v>
      </c>
      <c r="F36" s="46" t="s">
        <v>2</v>
      </c>
      <c r="G36" s="47">
        <v>2.0699999999999998</v>
      </c>
      <c r="H36" s="48">
        <v>2.3199999999999998</v>
      </c>
      <c r="I36" s="48">
        <v>2.2799999999999998</v>
      </c>
      <c r="J36" s="48">
        <v>2.29</v>
      </c>
      <c r="K36" s="48">
        <v>2.2999999999999998</v>
      </c>
      <c r="L36" s="48">
        <v>2.0299999999999998</v>
      </c>
      <c r="M36" s="49">
        <v>2.0699999999999998</v>
      </c>
    </row>
    <row r="37" spans="1:13" x14ac:dyDescent="0.15">
      <c r="A37" s="5"/>
      <c r="B37" s="45" t="s">
        <v>1</v>
      </c>
      <c r="C37" s="50">
        <v>2860</v>
      </c>
      <c r="D37" s="4" t="s">
        <v>15</v>
      </c>
      <c r="E37" s="50">
        <v>2860</v>
      </c>
      <c r="F37" s="46" t="s">
        <v>3</v>
      </c>
      <c r="G37" s="47">
        <v>98.7</v>
      </c>
      <c r="H37" s="48">
        <v>98.6</v>
      </c>
      <c r="I37" s="48">
        <v>98.6</v>
      </c>
      <c r="J37" s="48">
        <v>98.7</v>
      </c>
      <c r="K37" s="48">
        <v>99</v>
      </c>
      <c r="L37" s="48">
        <v>99.1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5598</v>
      </c>
      <c r="H38" s="71">
        <v>4570</v>
      </c>
      <c r="I38" s="71">
        <v>5128</v>
      </c>
      <c r="J38" s="71">
        <v>4832</v>
      </c>
      <c r="K38" s="71">
        <v>4212</v>
      </c>
      <c r="L38" s="71">
        <v>4820</v>
      </c>
      <c r="M38" s="87">
        <v>5940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1.4445753559155621</v>
      </c>
      <c r="H39" s="84">
        <f t="shared" ref="H39:M39" si="5">H35/H$4</f>
        <v>1.7261278495137893</v>
      </c>
      <c r="I39" s="84">
        <f t="shared" si="5"/>
        <v>1.6016927083333334</v>
      </c>
      <c r="J39" s="84">
        <f t="shared" si="5"/>
        <v>1.6822157434402332</v>
      </c>
      <c r="K39" s="84">
        <f t="shared" si="5"/>
        <v>1.6375919732441471</v>
      </c>
      <c r="L39" s="84">
        <f t="shared" si="5"/>
        <v>1.4557982563044904</v>
      </c>
      <c r="M39" s="85">
        <f t="shared" si="5"/>
        <v>1.3799077299689295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2860</v>
      </c>
      <c r="H40" s="53">
        <v>2850</v>
      </c>
      <c r="I40" s="53">
        <v>2850</v>
      </c>
      <c r="J40" s="53">
        <v>2860</v>
      </c>
      <c r="K40" s="53">
        <v>2860</v>
      </c>
      <c r="L40" s="53">
        <v>2870</v>
      </c>
      <c r="M40" s="54">
        <v>2860</v>
      </c>
    </row>
    <row r="41" spans="1:13" x14ac:dyDescent="0.15">
      <c r="A41" s="5"/>
      <c r="B41" s="16" t="s">
        <v>117</v>
      </c>
      <c r="C41" s="17"/>
      <c r="D41" s="18"/>
      <c r="E41" s="19"/>
      <c r="F41" s="20" t="s">
        <v>10</v>
      </c>
      <c r="G41" s="21">
        <v>8321</v>
      </c>
      <c r="H41" s="22">
        <v>5424</v>
      </c>
      <c r="I41" s="22">
        <v>5960</v>
      </c>
      <c r="J41" s="22">
        <v>5789</v>
      </c>
      <c r="K41" s="22">
        <v>5809</v>
      </c>
      <c r="L41" s="22">
        <v>8127</v>
      </c>
      <c r="M41" s="23">
        <v>8116</v>
      </c>
    </row>
    <row r="42" spans="1:13" x14ac:dyDescent="0.15">
      <c r="A42" s="5"/>
      <c r="B42" s="24" t="s">
        <v>0</v>
      </c>
      <c r="C42" s="25">
        <v>45908</v>
      </c>
      <c r="D42" s="26"/>
      <c r="E42" s="27"/>
      <c r="F42" s="28" t="s">
        <v>2</v>
      </c>
      <c r="G42" s="29">
        <v>2.46</v>
      </c>
      <c r="H42" s="30">
        <v>2.72</v>
      </c>
      <c r="I42" s="30">
        <v>2.64</v>
      </c>
      <c r="J42" s="30">
        <v>2.68</v>
      </c>
      <c r="K42" s="30">
        <v>2.7</v>
      </c>
      <c r="L42" s="30">
        <v>2.52</v>
      </c>
      <c r="M42" s="31">
        <v>2.35</v>
      </c>
    </row>
    <row r="43" spans="1:13" x14ac:dyDescent="0.15">
      <c r="A43" s="5"/>
      <c r="B43" s="24" t="s">
        <v>1</v>
      </c>
      <c r="C43" s="32">
        <v>1380</v>
      </c>
      <c r="D43" s="26" t="s">
        <v>15</v>
      </c>
      <c r="E43" s="32">
        <v>1360</v>
      </c>
      <c r="F43" s="28" t="s">
        <v>3</v>
      </c>
      <c r="G43" s="29">
        <v>97.9</v>
      </c>
      <c r="H43" s="30">
        <v>98.6</v>
      </c>
      <c r="I43" s="30">
        <v>98.6</v>
      </c>
      <c r="J43" s="30">
        <v>97.8</v>
      </c>
      <c r="K43" s="30">
        <v>98.2</v>
      </c>
      <c r="L43" s="30">
        <v>97.3</v>
      </c>
      <c r="M43" s="31">
        <v>99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4530</v>
      </c>
      <c r="H44" s="70">
        <v>2322</v>
      </c>
      <c r="I44" s="70">
        <v>2432</v>
      </c>
      <c r="J44" s="70">
        <v>3267</v>
      </c>
      <c r="K44" s="70">
        <v>2831</v>
      </c>
      <c r="L44" s="70">
        <v>5402</v>
      </c>
      <c r="M44" s="86">
        <v>2668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0.81698576337751594</v>
      </c>
      <c r="H45" s="81">
        <f t="shared" ref="H45:M45" si="6">H41/H$4</f>
        <v>0.8646580583452893</v>
      </c>
      <c r="I45" s="81">
        <f t="shared" si="6"/>
        <v>0.77604166666666663</v>
      </c>
      <c r="J45" s="81">
        <f t="shared" si="6"/>
        <v>0.8036929057337221</v>
      </c>
      <c r="K45" s="81">
        <f t="shared" si="6"/>
        <v>0.77712374581939803</v>
      </c>
      <c r="L45" s="81">
        <f t="shared" si="6"/>
        <v>0.76188244117371329</v>
      </c>
      <c r="M45" s="82">
        <f t="shared" si="6"/>
        <v>0.76414650221259772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1380</v>
      </c>
      <c r="H46" s="35">
        <v>1340</v>
      </c>
      <c r="I46" s="35">
        <v>1370</v>
      </c>
      <c r="J46" s="35">
        <v>1340</v>
      </c>
      <c r="K46" s="35">
        <v>1360</v>
      </c>
      <c r="L46" s="35">
        <v>1360</v>
      </c>
      <c r="M46" s="36">
        <v>1360</v>
      </c>
    </row>
    <row r="47" spans="1:13" x14ac:dyDescent="0.15">
      <c r="A47" s="5"/>
      <c r="B47" s="37" t="s">
        <v>113</v>
      </c>
      <c r="C47" s="38"/>
      <c r="D47" s="39"/>
      <c r="E47" s="40"/>
      <c r="F47" s="41" t="s">
        <v>10</v>
      </c>
      <c r="G47" s="42">
        <v>13180</v>
      </c>
      <c r="H47" s="43">
        <v>9014</v>
      </c>
      <c r="I47" s="43">
        <v>12019</v>
      </c>
      <c r="J47" s="43">
        <v>10418</v>
      </c>
      <c r="K47" s="43">
        <v>10789</v>
      </c>
      <c r="L47" s="43">
        <v>13975</v>
      </c>
      <c r="M47" s="44">
        <v>13470</v>
      </c>
    </row>
    <row r="48" spans="1:13" x14ac:dyDescent="0.15">
      <c r="A48" s="5"/>
      <c r="B48" s="45" t="s">
        <v>0</v>
      </c>
      <c r="C48" s="3">
        <v>45901</v>
      </c>
      <c r="F48" s="46" t="s">
        <v>2</v>
      </c>
      <c r="G48" s="47">
        <v>1.8</v>
      </c>
      <c r="H48" s="48">
        <v>1.95</v>
      </c>
      <c r="I48" s="48">
        <v>1.82</v>
      </c>
      <c r="J48" s="48">
        <v>1.93</v>
      </c>
      <c r="K48" s="48">
        <v>1.94</v>
      </c>
      <c r="L48" s="48">
        <v>1.78</v>
      </c>
      <c r="M48" s="49">
        <v>1.85</v>
      </c>
    </row>
    <row r="49" spans="1:13" x14ac:dyDescent="0.15">
      <c r="A49" s="5"/>
      <c r="B49" s="45" t="s">
        <v>1</v>
      </c>
      <c r="C49" s="50">
        <v>12330</v>
      </c>
      <c r="D49" s="4" t="s">
        <v>15</v>
      </c>
      <c r="E49" s="50">
        <v>13260</v>
      </c>
      <c r="F49" s="46" t="s">
        <v>3</v>
      </c>
      <c r="G49" s="47">
        <v>99.5</v>
      </c>
      <c r="H49" s="48">
        <v>99.5</v>
      </c>
      <c r="I49" s="48">
        <v>100</v>
      </c>
      <c r="J49" s="48">
        <v>99.7</v>
      </c>
      <c r="K49" s="48">
        <v>99.7</v>
      </c>
      <c r="L49" s="48">
        <v>99.7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2899</v>
      </c>
      <c r="H50" s="71">
        <v>1993</v>
      </c>
      <c r="I50" s="71">
        <v>1457</v>
      </c>
      <c r="J50" s="71">
        <v>1986</v>
      </c>
      <c r="K50" s="71">
        <v>1988</v>
      </c>
      <c r="L50" s="71">
        <v>2463</v>
      </c>
      <c r="M50" s="87">
        <v>4122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1.2940598919980364</v>
      </c>
      <c r="H51" s="84">
        <f t="shared" ref="H51:M51" si="7">H47/H$4</f>
        <v>1.4369520165789893</v>
      </c>
      <c r="I51" s="84">
        <f t="shared" si="7"/>
        <v>1.5649739583333333</v>
      </c>
      <c r="J51" s="84">
        <f t="shared" si="7"/>
        <v>1.4463418020269332</v>
      </c>
      <c r="K51" s="84">
        <f t="shared" si="7"/>
        <v>1.4433444816053511</v>
      </c>
      <c r="L51" s="84">
        <f t="shared" si="7"/>
        <v>1.3101153088965969</v>
      </c>
      <c r="M51" s="85">
        <f t="shared" si="7"/>
        <v>1.2682421617550137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12330</v>
      </c>
      <c r="H52" s="53">
        <v>12680</v>
      </c>
      <c r="I52" s="53">
        <v>13000</v>
      </c>
      <c r="J52" s="53">
        <v>13030</v>
      </c>
      <c r="K52" s="53">
        <v>13210</v>
      </c>
      <c r="L52" s="53">
        <v>13260</v>
      </c>
      <c r="M52" s="54">
        <v>13260</v>
      </c>
    </row>
    <row r="53" spans="1:13" x14ac:dyDescent="0.15">
      <c r="A53" s="5"/>
      <c r="B53" s="16" t="s">
        <v>107</v>
      </c>
      <c r="C53" s="17"/>
      <c r="D53" s="18"/>
      <c r="E53" s="19"/>
      <c r="F53" s="20" t="s">
        <v>10</v>
      </c>
      <c r="G53" s="21">
        <v>6770</v>
      </c>
      <c r="H53" s="22">
        <v>3422</v>
      </c>
      <c r="I53" s="22">
        <v>4878</v>
      </c>
      <c r="J53" s="22">
        <v>3887</v>
      </c>
      <c r="K53" s="22">
        <v>4026</v>
      </c>
      <c r="L53" s="22">
        <v>6676</v>
      </c>
      <c r="M53" s="23">
        <v>6664</v>
      </c>
    </row>
    <row r="54" spans="1:13" x14ac:dyDescent="0.15">
      <c r="A54" s="5"/>
      <c r="B54" s="24" t="s">
        <v>0</v>
      </c>
      <c r="C54" s="25">
        <v>45873</v>
      </c>
      <c r="D54" s="26"/>
      <c r="E54" s="27"/>
      <c r="F54" s="28" t="s">
        <v>2</v>
      </c>
      <c r="G54" s="29">
        <v>4.17</v>
      </c>
      <c r="H54" s="30">
        <v>4.54</v>
      </c>
      <c r="I54" s="30">
        <v>4.2</v>
      </c>
      <c r="J54" s="30">
        <v>4.4000000000000004</v>
      </c>
      <c r="K54" s="30">
        <v>4.34</v>
      </c>
      <c r="L54" s="30">
        <v>4.07</v>
      </c>
      <c r="M54" s="31">
        <v>4.09</v>
      </c>
    </row>
    <row r="55" spans="1:13" x14ac:dyDescent="0.15">
      <c r="A55" s="5"/>
      <c r="B55" s="24" t="s">
        <v>1</v>
      </c>
      <c r="C55" s="32">
        <v>5000</v>
      </c>
      <c r="D55" s="26" t="s">
        <v>15</v>
      </c>
      <c r="E55" s="32">
        <v>4990</v>
      </c>
      <c r="F55" s="28" t="s">
        <v>3</v>
      </c>
      <c r="G55" s="29">
        <v>98.5</v>
      </c>
      <c r="H55" s="30">
        <v>97.7</v>
      </c>
      <c r="I55" s="30">
        <v>98.8</v>
      </c>
      <c r="J55" s="30">
        <v>98.2</v>
      </c>
      <c r="K55" s="30">
        <v>99.2</v>
      </c>
      <c r="L55" s="30">
        <v>99.2</v>
      </c>
      <c r="M55" s="31">
        <v>99.3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3686</v>
      </c>
      <c r="H56" s="70">
        <v>2457</v>
      </c>
      <c r="I56" s="70">
        <v>2334</v>
      </c>
      <c r="J56" s="70">
        <v>2438</v>
      </c>
      <c r="K56" s="70">
        <v>1690</v>
      </c>
      <c r="L56" s="70">
        <v>2729</v>
      </c>
      <c r="M56" s="86">
        <v>2566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0.66470299459990179</v>
      </c>
      <c r="H57" s="81">
        <f t="shared" ref="H57:M57" si="8">H53/H$4</f>
        <v>0.54551251394866895</v>
      </c>
      <c r="I57" s="81">
        <f t="shared" si="8"/>
        <v>0.63515624999999998</v>
      </c>
      <c r="J57" s="81">
        <f t="shared" si="8"/>
        <v>0.53963626266833264</v>
      </c>
      <c r="K57" s="81">
        <f t="shared" si="8"/>
        <v>0.53859531772575253</v>
      </c>
      <c r="L57" s="81">
        <f t="shared" si="8"/>
        <v>0.62585544201743692</v>
      </c>
      <c r="M57" s="82">
        <f t="shared" si="8"/>
        <v>0.62743621127954052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5000</v>
      </c>
      <c r="H58" s="35">
        <v>4890</v>
      </c>
      <c r="I58" s="35">
        <v>4930</v>
      </c>
      <c r="J58" s="35">
        <v>4910</v>
      </c>
      <c r="K58" s="35">
        <v>4910</v>
      </c>
      <c r="L58" s="35">
        <v>4980</v>
      </c>
      <c r="M58" s="36">
        <v>4990</v>
      </c>
    </row>
    <row r="59" spans="1:13" x14ac:dyDescent="0.15">
      <c r="A59" s="5"/>
      <c r="B59" s="37" t="s">
        <v>108</v>
      </c>
      <c r="C59" s="38"/>
      <c r="D59" s="39"/>
      <c r="E59" s="40"/>
      <c r="F59" s="41" t="s">
        <v>10</v>
      </c>
      <c r="G59" s="42">
        <v>7096</v>
      </c>
      <c r="H59" s="43">
        <v>3356</v>
      </c>
      <c r="I59" s="43">
        <v>4215</v>
      </c>
      <c r="J59" s="43">
        <v>3967</v>
      </c>
      <c r="K59" s="43">
        <v>4008</v>
      </c>
      <c r="L59" s="43">
        <v>7044</v>
      </c>
      <c r="M59" s="44">
        <v>6932</v>
      </c>
    </row>
    <row r="60" spans="1:13" x14ac:dyDescent="0.15">
      <c r="A60" s="5"/>
      <c r="B60" s="45" t="s">
        <v>0</v>
      </c>
      <c r="C60" s="3">
        <v>45873</v>
      </c>
      <c r="F60" s="46" t="s">
        <v>2</v>
      </c>
      <c r="G60" s="47">
        <v>3.36</v>
      </c>
      <c r="H60" s="48">
        <v>3.65</v>
      </c>
      <c r="I60" s="48">
        <v>3.54</v>
      </c>
      <c r="J60" s="48">
        <v>3.68</v>
      </c>
      <c r="K60" s="48">
        <v>3.67</v>
      </c>
      <c r="L60" s="48">
        <v>3.27</v>
      </c>
      <c r="M60" s="49">
        <v>3.37</v>
      </c>
    </row>
    <row r="61" spans="1:13" x14ac:dyDescent="0.15">
      <c r="A61" s="5"/>
      <c r="B61" s="45" t="s">
        <v>1</v>
      </c>
      <c r="C61" s="50">
        <v>2510</v>
      </c>
      <c r="D61" s="4" t="s">
        <v>15</v>
      </c>
      <c r="E61" s="50">
        <v>2510</v>
      </c>
      <c r="F61" s="46" t="s">
        <v>3</v>
      </c>
      <c r="G61" s="47">
        <v>98.5</v>
      </c>
      <c r="H61" s="48">
        <v>99</v>
      </c>
      <c r="I61" s="48">
        <v>98.7</v>
      </c>
      <c r="J61" s="48">
        <v>97.9</v>
      </c>
      <c r="K61" s="48">
        <v>98.4</v>
      </c>
      <c r="L61" s="48">
        <v>98.9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3551</v>
      </c>
      <c r="H62" s="71">
        <v>1396</v>
      </c>
      <c r="I62" s="71">
        <v>1967</v>
      </c>
      <c r="J62" s="71">
        <v>2488</v>
      </c>
      <c r="K62" s="71">
        <v>2155</v>
      </c>
      <c r="L62" s="71">
        <v>2925</v>
      </c>
      <c r="M62" s="87">
        <v>3212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0.69671084928816884</v>
      </c>
      <c r="H63" s="84">
        <f t="shared" ref="H63:M63" si="9">H59/H$4</f>
        <v>0.53499123226526379</v>
      </c>
      <c r="I63" s="84">
        <f t="shared" si="9"/>
        <v>0.548828125</v>
      </c>
      <c r="J63" s="84">
        <f t="shared" si="9"/>
        <v>0.55074274607802309</v>
      </c>
      <c r="K63" s="84">
        <f t="shared" si="9"/>
        <v>0.5361872909698997</v>
      </c>
      <c r="L63" s="84">
        <f t="shared" si="9"/>
        <v>0.66035436392612734</v>
      </c>
      <c r="M63" s="85">
        <f t="shared" si="9"/>
        <v>0.65266924018454009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2510</v>
      </c>
      <c r="H64" s="53">
        <v>2450</v>
      </c>
      <c r="I64" s="53">
        <v>2470</v>
      </c>
      <c r="J64" s="53">
        <v>2460</v>
      </c>
      <c r="K64" s="53">
        <v>2470</v>
      </c>
      <c r="L64" s="53">
        <v>2500</v>
      </c>
      <c r="M64" s="54">
        <v>2510</v>
      </c>
    </row>
    <row r="65" spans="1:13" x14ac:dyDescent="0.15">
      <c r="A65" s="5"/>
      <c r="B65" s="16" t="s">
        <v>109</v>
      </c>
      <c r="C65" s="17"/>
      <c r="D65" s="18"/>
      <c r="E65" s="19"/>
      <c r="F65" s="20" t="s">
        <v>10</v>
      </c>
      <c r="G65" s="21">
        <v>7946</v>
      </c>
      <c r="H65" s="22">
        <v>4090</v>
      </c>
      <c r="I65" s="22">
        <v>4919</v>
      </c>
      <c r="J65" s="22">
        <v>4767</v>
      </c>
      <c r="K65" s="22">
        <v>4885</v>
      </c>
      <c r="L65" s="22">
        <v>8230</v>
      </c>
      <c r="M65" s="23">
        <v>8107</v>
      </c>
    </row>
    <row r="66" spans="1:13" x14ac:dyDescent="0.15">
      <c r="A66" s="5"/>
      <c r="B66" s="24" t="s">
        <v>0</v>
      </c>
      <c r="C66" s="25">
        <v>45873</v>
      </c>
      <c r="D66" s="26"/>
      <c r="E66" s="27"/>
      <c r="F66" s="28" t="s">
        <v>2</v>
      </c>
      <c r="G66" s="29">
        <v>3.24</v>
      </c>
      <c r="H66" s="30">
        <v>3.5</v>
      </c>
      <c r="I66" s="30">
        <v>3.37</v>
      </c>
      <c r="J66" s="30">
        <v>3.42</v>
      </c>
      <c r="K66" s="30">
        <v>3.3</v>
      </c>
      <c r="L66" s="30">
        <v>3.18</v>
      </c>
      <c r="M66" s="31">
        <v>3.18</v>
      </c>
    </row>
    <row r="67" spans="1:13" x14ac:dyDescent="0.15">
      <c r="A67" s="5"/>
      <c r="B67" s="24" t="s">
        <v>1</v>
      </c>
      <c r="C67" s="32">
        <v>2420</v>
      </c>
      <c r="D67" s="26" t="s">
        <v>15</v>
      </c>
      <c r="E67" s="32">
        <v>2440</v>
      </c>
      <c r="F67" s="28" t="s">
        <v>3</v>
      </c>
      <c r="G67" s="29">
        <v>98.3</v>
      </c>
      <c r="H67" s="30">
        <v>98.2</v>
      </c>
      <c r="I67" s="30">
        <v>98.7</v>
      </c>
      <c r="J67" s="30">
        <v>98.8</v>
      </c>
      <c r="K67" s="30">
        <v>100.4</v>
      </c>
      <c r="L67" s="30">
        <v>98.4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4175</v>
      </c>
      <c r="H68" s="70">
        <v>2229</v>
      </c>
      <c r="I68" s="70">
        <v>2264</v>
      </c>
      <c r="J68" s="70">
        <v>2039</v>
      </c>
      <c r="K68" s="58">
        <v>609</v>
      </c>
      <c r="L68" s="70">
        <v>4107</v>
      </c>
      <c r="M68" s="86">
        <v>3109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0.78016691212567502</v>
      </c>
      <c r="H69" s="81">
        <f t="shared" ref="H69:M69" si="10">H65/H$4</f>
        <v>0.65200063765343541</v>
      </c>
      <c r="I69" s="81">
        <f t="shared" si="10"/>
        <v>0.64049479166666667</v>
      </c>
      <c r="J69" s="81">
        <f t="shared" si="10"/>
        <v>0.66180758017492713</v>
      </c>
      <c r="K69" s="81">
        <f t="shared" si="10"/>
        <v>0.65351170568561878</v>
      </c>
      <c r="L69" s="81">
        <f t="shared" si="10"/>
        <v>0.77153838942533048</v>
      </c>
      <c r="M69" s="82">
        <f t="shared" si="10"/>
        <v>0.7632991243762357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2420</v>
      </c>
      <c r="H70" s="35">
        <v>2320</v>
      </c>
      <c r="I70" s="35">
        <v>2380</v>
      </c>
      <c r="J70" s="35">
        <v>2350</v>
      </c>
      <c r="K70" s="35">
        <v>2360</v>
      </c>
      <c r="L70" s="35">
        <v>2420</v>
      </c>
      <c r="M70" s="36">
        <v>2440</v>
      </c>
    </row>
    <row r="71" spans="1:13" x14ac:dyDescent="0.15">
      <c r="A71" s="5"/>
      <c r="B71" s="37" t="s">
        <v>110</v>
      </c>
      <c r="C71" s="38"/>
      <c r="D71" s="39"/>
      <c r="E71" s="40"/>
      <c r="F71" s="41" t="s">
        <v>10</v>
      </c>
      <c r="G71" s="42">
        <v>15014</v>
      </c>
      <c r="H71" s="43">
        <v>9215</v>
      </c>
      <c r="I71" s="43">
        <v>10728</v>
      </c>
      <c r="J71" s="43">
        <v>9845</v>
      </c>
      <c r="K71" s="43">
        <v>10310</v>
      </c>
      <c r="L71" s="43">
        <v>14971</v>
      </c>
      <c r="M71" s="44">
        <v>14611</v>
      </c>
    </row>
    <row r="72" spans="1:13" x14ac:dyDescent="0.15">
      <c r="A72" s="5"/>
      <c r="B72" s="45" t="s">
        <v>0</v>
      </c>
      <c r="C72" s="3">
        <v>45873</v>
      </c>
      <c r="F72" s="46" t="s">
        <v>2</v>
      </c>
      <c r="G72" s="47">
        <v>3.61</v>
      </c>
      <c r="H72" s="48">
        <v>3.95</v>
      </c>
      <c r="I72" s="48">
        <v>3.84</v>
      </c>
      <c r="J72" s="48">
        <v>3.85</v>
      </c>
      <c r="K72" s="48">
        <v>3.95</v>
      </c>
      <c r="L72" s="48">
        <v>3.58</v>
      </c>
      <c r="M72" s="49">
        <v>3.58</v>
      </c>
    </row>
    <row r="73" spans="1:13" x14ac:dyDescent="0.15">
      <c r="A73" s="5"/>
      <c r="B73" s="45" t="s">
        <v>1</v>
      </c>
      <c r="C73" s="50">
        <v>2680</v>
      </c>
      <c r="D73" s="4" t="s">
        <v>15</v>
      </c>
      <c r="E73" s="50">
        <v>2700</v>
      </c>
      <c r="F73" s="46" t="s">
        <v>3</v>
      </c>
      <c r="G73" s="47">
        <v>99</v>
      </c>
      <c r="H73" s="48">
        <v>98.1</v>
      </c>
      <c r="I73" s="48">
        <v>98.7</v>
      </c>
      <c r="J73" s="48">
        <v>99.3</v>
      </c>
      <c r="K73" s="48">
        <v>98.5</v>
      </c>
      <c r="L73" s="48">
        <v>99.2</v>
      </c>
      <c r="M73" s="49">
        <v>99.4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6383</v>
      </c>
      <c r="H74" s="71">
        <v>5684</v>
      </c>
      <c r="I74" s="71">
        <v>5318</v>
      </c>
      <c r="J74" s="71">
        <v>3746</v>
      </c>
      <c r="K74" s="71">
        <v>5538</v>
      </c>
      <c r="L74" s="71">
        <v>5818</v>
      </c>
      <c r="M74" s="87">
        <v>4852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1.4741286205203732</v>
      </c>
      <c r="H75" s="84">
        <f t="shared" ref="H75:M75" si="11">H71/H$4</f>
        <v>1.4689941017057229</v>
      </c>
      <c r="I75" s="84">
        <f t="shared" si="11"/>
        <v>1.3968750000000001</v>
      </c>
      <c r="J75" s="84">
        <f t="shared" si="11"/>
        <v>1.3667916146050256</v>
      </c>
      <c r="K75" s="84">
        <f t="shared" si="11"/>
        <v>1.3792642140468228</v>
      </c>
      <c r="L75" s="84">
        <f t="shared" si="11"/>
        <v>1.4034873910190306</v>
      </c>
      <c r="M75" s="85">
        <f t="shared" si="11"/>
        <v>1.3756708407871199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2680</v>
      </c>
      <c r="H76" s="53">
        <v>2670</v>
      </c>
      <c r="I76" s="53">
        <v>2670</v>
      </c>
      <c r="J76" s="53">
        <v>2660</v>
      </c>
      <c r="K76" s="53">
        <v>2680</v>
      </c>
      <c r="L76" s="53">
        <v>2710</v>
      </c>
      <c r="M76" s="54">
        <v>2700</v>
      </c>
    </row>
    <row r="77" spans="1:13" x14ac:dyDescent="0.15">
      <c r="A77" s="5"/>
      <c r="B77" s="16" t="s">
        <v>111</v>
      </c>
      <c r="C77" s="17"/>
      <c r="D77" s="18"/>
      <c r="E77" s="19"/>
      <c r="F77" s="20" t="s">
        <v>10</v>
      </c>
      <c r="G77" s="21">
        <v>4777</v>
      </c>
      <c r="H77" s="22">
        <v>2914</v>
      </c>
      <c r="I77" s="22">
        <v>3749</v>
      </c>
      <c r="J77" s="22">
        <v>3534</v>
      </c>
      <c r="K77" s="22">
        <v>3615</v>
      </c>
      <c r="L77" s="22">
        <v>5156</v>
      </c>
      <c r="M77" s="23">
        <v>5126</v>
      </c>
    </row>
    <row r="78" spans="1:13" x14ac:dyDescent="0.15">
      <c r="A78" s="5"/>
      <c r="B78" s="24" t="s">
        <v>0</v>
      </c>
      <c r="C78" s="25">
        <v>45873</v>
      </c>
      <c r="D78" s="26"/>
      <c r="E78" s="27"/>
      <c r="F78" s="28" t="s">
        <v>2</v>
      </c>
      <c r="G78" s="29">
        <v>2.2000000000000002</v>
      </c>
      <c r="H78" s="30">
        <v>2.5499999999999998</v>
      </c>
      <c r="I78" s="30">
        <v>2.4300000000000002</v>
      </c>
      <c r="J78" s="30">
        <v>2.38</v>
      </c>
      <c r="K78" s="30">
        <v>2.59</v>
      </c>
      <c r="L78" s="30">
        <v>2.2799999999999998</v>
      </c>
      <c r="M78" s="31">
        <v>2.23</v>
      </c>
    </row>
    <row r="79" spans="1:13" x14ac:dyDescent="0.15">
      <c r="A79" s="5"/>
      <c r="B79" s="24" t="s">
        <v>1</v>
      </c>
      <c r="C79" s="32">
        <v>1270</v>
      </c>
      <c r="D79" s="26" t="s">
        <v>15</v>
      </c>
      <c r="E79" s="32">
        <v>1270</v>
      </c>
      <c r="F79" s="28" t="s">
        <v>3</v>
      </c>
      <c r="G79" s="29">
        <v>98.1</v>
      </c>
      <c r="H79" s="30">
        <v>98.9</v>
      </c>
      <c r="I79" s="30">
        <v>98.4</v>
      </c>
      <c r="J79" s="30">
        <v>99.1</v>
      </c>
      <c r="K79" s="30">
        <v>97.5</v>
      </c>
      <c r="L79" s="30">
        <v>98.3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2441</v>
      </c>
      <c r="H80" s="70">
        <v>1044</v>
      </c>
      <c r="I80" s="70">
        <v>1693</v>
      </c>
      <c r="J80" s="70">
        <v>1131</v>
      </c>
      <c r="K80" s="70">
        <v>2297</v>
      </c>
      <c r="L80" s="70">
        <v>2416</v>
      </c>
      <c r="M80" s="86">
        <v>1853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0.46902307314678449</v>
      </c>
      <c r="H81" s="81">
        <f t="shared" ref="H81:M81" si="12">H77/H$4</f>
        <v>0.46453052765821778</v>
      </c>
      <c r="I81" s="81">
        <f t="shared" si="12"/>
        <v>0.48815104166666667</v>
      </c>
      <c r="J81" s="81">
        <f t="shared" si="12"/>
        <v>0.49062890462307374</v>
      </c>
      <c r="K81" s="81">
        <f t="shared" si="12"/>
        <v>0.48361204013377929</v>
      </c>
      <c r="L81" s="81">
        <f t="shared" si="12"/>
        <v>0.48335989500328114</v>
      </c>
      <c r="M81" s="82">
        <f t="shared" si="12"/>
        <v>0.48262875435458052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1270</v>
      </c>
      <c r="H82" s="35">
        <v>1250</v>
      </c>
      <c r="I82" s="35">
        <v>1260</v>
      </c>
      <c r="J82" s="35">
        <v>1230</v>
      </c>
      <c r="K82" s="35">
        <v>1240</v>
      </c>
      <c r="L82" s="35">
        <v>1270</v>
      </c>
      <c r="M82" s="36">
        <v>1270</v>
      </c>
    </row>
    <row r="83" spans="1:13" x14ac:dyDescent="0.15">
      <c r="A83" s="5"/>
      <c r="B83" s="37" t="s">
        <v>101</v>
      </c>
      <c r="C83" s="38"/>
      <c r="D83" s="39"/>
      <c r="E83" s="40"/>
      <c r="F83" s="41" t="s">
        <v>10</v>
      </c>
      <c r="G83" s="42">
        <v>9035</v>
      </c>
      <c r="H83" s="43">
        <v>5532</v>
      </c>
      <c r="I83" s="43">
        <v>6815</v>
      </c>
      <c r="J83" s="43">
        <v>6409</v>
      </c>
      <c r="K83" s="43">
        <v>6636</v>
      </c>
      <c r="L83" s="43">
        <v>9312</v>
      </c>
      <c r="M83" s="44">
        <v>8718</v>
      </c>
    </row>
    <row r="84" spans="1:13" x14ac:dyDescent="0.15">
      <c r="A84" s="5"/>
      <c r="B84" s="45" t="s">
        <v>0</v>
      </c>
      <c r="C84" s="3">
        <v>45845</v>
      </c>
      <c r="F84" s="46" t="s">
        <v>2</v>
      </c>
      <c r="G84" s="47">
        <v>1.91</v>
      </c>
      <c r="H84" s="48">
        <v>2.17</v>
      </c>
      <c r="I84" s="48">
        <v>2.14</v>
      </c>
      <c r="J84" s="48">
        <v>2.13</v>
      </c>
      <c r="K84" s="48">
        <v>2.16</v>
      </c>
      <c r="L84" s="48">
        <v>1.92</v>
      </c>
      <c r="M84" s="49">
        <v>1.96</v>
      </c>
    </row>
    <row r="85" spans="1:13" x14ac:dyDescent="0.15">
      <c r="A85" s="5"/>
      <c r="B85" s="45" t="s">
        <v>1</v>
      </c>
      <c r="C85" s="50">
        <v>5200</v>
      </c>
      <c r="D85" s="4" t="s">
        <v>15</v>
      </c>
      <c r="E85" s="50">
        <v>5190</v>
      </c>
      <c r="F85" s="46" t="s">
        <v>3</v>
      </c>
      <c r="G85" s="47">
        <v>99.1</v>
      </c>
      <c r="H85" s="48">
        <v>98.8</v>
      </c>
      <c r="I85" s="48">
        <v>99</v>
      </c>
      <c r="J85" s="48">
        <v>99</v>
      </c>
      <c r="K85" s="48">
        <v>99.1</v>
      </c>
      <c r="L85" s="48">
        <v>99.1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2622</v>
      </c>
      <c r="H86" s="71">
        <v>1957</v>
      </c>
      <c r="I86" s="71">
        <v>2139</v>
      </c>
      <c r="J86" s="71">
        <v>2034</v>
      </c>
      <c r="K86" s="71">
        <v>2028</v>
      </c>
      <c r="L86" s="71">
        <v>2608</v>
      </c>
      <c r="M86" s="87">
        <v>2884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0.88708885616102107</v>
      </c>
      <c r="H87" s="84">
        <f t="shared" ref="H87:M87" si="13">H83/H$4</f>
        <v>0.88187470109995214</v>
      </c>
      <c r="I87" s="84">
        <f t="shared" si="13"/>
        <v>0.88736979166666663</v>
      </c>
      <c r="J87" s="84">
        <f t="shared" si="13"/>
        <v>0.88976815215882277</v>
      </c>
      <c r="K87" s="84">
        <f t="shared" si="13"/>
        <v>0.88775919732441466</v>
      </c>
      <c r="L87" s="84">
        <f t="shared" si="13"/>
        <v>0.87297271960251244</v>
      </c>
      <c r="M87" s="85">
        <f t="shared" si="13"/>
        <v>0.82082666415591754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5200</v>
      </c>
      <c r="H88" s="53">
        <v>5080</v>
      </c>
      <c r="I88" s="53">
        <v>5170</v>
      </c>
      <c r="J88" s="53">
        <v>5170</v>
      </c>
      <c r="K88" s="53">
        <v>5190</v>
      </c>
      <c r="L88" s="53">
        <v>5190</v>
      </c>
      <c r="M88" s="54">
        <v>5190</v>
      </c>
    </row>
    <row r="89" spans="1:13" x14ac:dyDescent="0.15">
      <c r="A89" s="5"/>
      <c r="B89" s="16" t="s">
        <v>102</v>
      </c>
      <c r="C89" s="17"/>
      <c r="D89" s="18"/>
      <c r="E89" s="19"/>
      <c r="F89" s="20" t="s">
        <v>10</v>
      </c>
      <c r="G89" s="21">
        <v>11829</v>
      </c>
      <c r="H89" s="22">
        <v>8278</v>
      </c>
      <c r="I89" s="22">
        <v>9338</v>
      </c>
      <c r="J89" s="22">
        <v>9118</v>
      </c>
      <c r="K89" s="22">
        <v>9503</v>
      </c>
      <c r="L89" s="22">
        <v>12925</v>
      </c>
      <c r="M89" s="23">
        <v>11942</v>
      </c>
    </row>
    <row r="90" spans="1:13" x14ac:dyDescent="0.15">
      <c r="A90" s="5"/>
      <c r="B90" s="24" t="s">
        <v>0</v>
      </c>
      <c r="C90" s="25">
        <v>45845</v>
      </c>
      <c r="D90" s="26"/>
      <c r="E90" s="27"/>
      <c r="F90" s="28" t="s">
        <v>2</v>
      </c>
      <c r="G90" s="29">
        <v>2.11</v>
      </c>
      <c r="H90" s="30">
        <v>2.41</v>
      </c>
      <c r="I90" s="30">
        <v>2.3199999999999998</v>
      </c>
      <c r="J90" s="30">
        <v>2.33</v>
      </c>
      <c r="K90" s="30">
        <v>2.36</v>
      </c>
      <c r="L90" s="30">
        <v>2.0299999999999998</v>
      </c>
      <c r="M90" s="31">
        <v>2.1</v>
      </c>
    </row>
    <row r="91" spans="1:13" x14ac:dyDescent="0.15">
      <c r="A91" s="5"/>
      <c r="B91" s="24" t="s">
        <v>1</v>
      </c>
      <c r="C91" s="32">
        <v>2570</v>
      </c>
      <c r="D91" s="26" t="s">
        <v>15</v>
      </c>
      <c r="E91" s="32">
        <v>2580</v>
      </c>
      <c r="F91" s="28" t="s">
        <v>3</v>
      </c>
      <c r="G91" s="29">
        <v>99.3</v>
      </c>
      <c r="H91" s="30">
        <v>99.3</v>
      </c>
      <c r="I91" s="30">
        <v>99.6</v>
      </c>
      <c r="J91" s="30">
        <v>99.4</v>
      </c>
      <c r="K91" s="30">
        <v>99.5</v>
      </c>
      <c r="L91" s="30">
        <v>99.7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2915</v>
      </c>
      <c r="H92" s="70">
        <v>2178</v>
      </c>
      <c r="I92" s="70">
        <v>1816</v>
      </c>
      <c r="J92" s="70">
        <v>2106</v>
      </c>
      <c r="K92" s="70">
        <v>2125</v>
      </c>
      <c r="L92" s="70">
        <v>2322</v>
      </c>
      <c r="M92" s="86">
        <v>3814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1.1614138438880708</v>
      </c>
      <c r="H93" s="81">
        <f t="shared" ref="H93:M93" si="14">H89/H$4</f>
        <v>1.3196237844731389</v>
      </c>
      <c r="I93" s="81">
        <f t="shared" si="14"/>
        <v>1.2158854166666666</v>
      </c>
      <c r="J93" s="81">
        <f t="shared" si="14"/>
        <v>1.2658614466194642</v>
      </c>
      <c r="K93" s="81">
        <f t="shared" si="14"/>
        <v>1.271304347826087</v>
      </c>
      <c r="L93" s="81">
        <f t="shared" si="14"/>
        <v>1.2116808849723446</v>
      </c>
      <c r="M93" s="82">
        <f t="shared" si="14"/>
        <v>1.1243762357593448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2570</v>
      </c>
      <c r="H94" s="35">
        <v>2560</v>
      </c>
      <c r="I94" s="35">
        <v>2570</v>
      </c>
      <c r="J94" s="35">
        <v>2570</v>
      </c>
      <c r="K94" s="35">
        <v>2600</v>
      </c>
      <c r="L94" s="35">
        <v>2590</v>
      </c>
      <c r="M94" s="36">
        <v>2580</v>
      </c>
    </row>
    <row r="95" spans="1:13" x14ac:dyDescent="0.15">
      <c r="A95" s="5"/>
      <c r="B95" s="37" t="s">
        <v>104</v>
      </c>
      <c r="C95" s="38"/>
      <c r="D95" s="39"/>
      <c r="E95" s="40"/>
      <c r="F95" s="41" t="s">
        <v>10</v>
      </c>
      <c r="G95" s="42">
        <v>10100</v>
      </c>
      <c r="H95" s="43">
        <v>6226</v>
      </c>
      <c r="I95" s="43">
        <v>6848</v>
      </c>
      <c r="J95" s="43">
        <v>7453</v>
      </c>
      <c r="K95" s="43">
        <v>7082</v>
      </c>
      <c r="L95" s="43">
        <v>9876</v>
      </c>
      <c r="M95" s="44">
        <v>10318</v>
      </c>
    </row>
    <row r="96" spans="1:13" x14ac:dyDescent="0.15">
      <c r="A96" s="5"/>
      <c r="B96" s="45" t="s">
        <v>0</v>
      </c>
      <c r="C96" s="3">
        <v>45845</v>
      </c>
      <c r="F96" s="46" t="s">
        <v>2</v>
      </c>
      <c r="G96" s="47">
        <v>3.45</v>
      </c>
      <c r="H96" s="48">
        <v>3.8</v>
      </c>
      <c r="I96" s="48">
        <v>3.74</v>
      </c>
      <c r="J96" s="48">
        <v>3.7</v>
      </c>
      <c r="K96" s="48">
        <v>3.86</v>
      </c>
      <c r="L96" s="48">
        <v>3.58</v>
      </c>
      <c r="M96" s="49">
        <v>3.59</v>
      </c>
    </row>
    <row r="97" spans="1:13" x14ac:dyDescent="0.15">
      <c r="A97" s="5"/>
      <c r="B97" s="45" t="s">
        <v>1</v>
      </c>
      <c r="C97" s="50">
        <v>590</v>
      </c>
      <c r="D97" s="4" t="s">
        <v>15</v>
      </c>
      <c r="E97" s="50">
        <v>590</v>
      </c>
      <c r="F97" s="46" t="s">
        <v>3</v>
      </c>
      <c r="G97" s="47">
        <v>98.9</v>
      </c>
      <c r="H97" s="48">
        <v>98.9</v>
      </c>
      <c r="I97" s="48">
        <v>99.5</v>
      </c>
      <c r="J97" s="48">
        <v>100</v>
      </c>
      <c r="K97" s="48">
        <v>99.6</v>
      </c>
      <c r="L97" s="48">
        <v>98.1</v>
      </c>
      <c r="M97" s="49">
        <v>98.5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4355</v>
      </c>
      <c r="H98" s="71">
        <v>2677</v>
      </c>
      <c r="I98" s="71">
        <v>2283</v>
      </c>
      <c r="J98" s="71">
        <v>1699</v>
      </c>
      <c r="K98" s="71">
        <v>2207</v>
      </c>
      <c r="L98" s="71">
        <v>5908</v>
      </c>
      <c r="M98" s="87">
        <v>5420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0.99165439371624942</v>
      </c>
      <c r="H99" s="84">
        <f t="shared" ref="H99:M99" si="15">H95/H$4</f>
        <v>0.99250757213454488</v>
      </c>
      <c r="I99" s="84">
        <f t="shared" si="15"/>
        <v>0.89166666666666672</v>
      </c>
      <c r="J99" s="84">
        <f t="shared" si="15"/>
        <v>1.0347077606552826</v>
      </c>
      <c r="K99" s="84">
        <f t="shared" si="15"/>
        <v>0.94742474916387964</v>
      </c>
      <c r="L99" s="84">
        <f t="shared" si="15"/>
        <v>0.92584606731039654</v>
      </c>
      <c r="M99" s="85">
        <f t="shared" si="15"/>
        <v>0.97147161284248185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590</v>
      </c>
      <c r="H100" s="53">
        <v>580</v>
      </c>
      <c r="I100" s="53">
        <v>590</v>
      </c>
      <c r="J100" s="53">
        <v>590</v>
      </c>
      <c r="K100" s="53">
        <v>590</v>
      </c>
      <c r="L100" s="53">
        <v>590</v>
      </c>
      <c r="M100" s="54">
        <v>590</v>
      </c>
    </row>
    <row r="101" spans="1:13" x14ac:dyDescent="0.15">
      <c r="A101" s="5"/>
      <c r="B101" s="16" t="s">
        <v>91</v>
      </c>
      <c r="C101" s="17"/>
      <c r="D101" s="18"/>
      <c r="E101" s="19"/>
      <c r="F101" s="20" t="s">
        <v>10</v>
      </c>
      <c r="G101" s="21">
        <v>13345</v>
      </c>
      <c r="H101" s="22">
        <v>7098</v>
      </c>
      <c r="I101" s="22">
        <v>8680</v>
      </c>
      <c r="J101" s="22">
        <v>9713</v>
      </c>
      <c r="K101" s="22">
        <v>8559</v>
      </c>
      <c r="L101" s="22">
        <v>13055</v>
      </c>
      <c r="M101" s="23">
        <v>12856</v>
      </c>
    </row>
    <row r="102" spans="1:13" x14ac:dyDescent="0.15">
      <c r="A102" s="5"/>
      <c r="B102" s="24" t="s">
        <v>0</v>
      </c>
      <c r="C102" s="25">
        <v>45810</v>
      </c>
      <c r="D102" s="26"/>
      <c r="E102" s="27"/>
      <c r="F102" s="28" t="s">
        <v>2</v>
      </c>
      <c r="G102" s="29">
        <v>3.37</v>
      </c>
      <c r="H102" s="30">
        <v>3.63</v>
      </c>
      <c r="I102" s="30">
        <v>3.55</v>
      </c>
      <c r="J102" s="30">
        <v>3.38</v>
      </c>
      <c r="K102" s="30">
        <v>3.56</v>
      </c>
      <c r="L102" s="30">
        <v>3.33</v>
      </c>
      <c r="M102" s="31">
        <v>3.43</v>
      </c>
    </row>
    <row r="103" spans="1:13" x14ac:dyDescent="0.15">
      <c r="A103" s="5"/>
      <c r="B103" s="24" t="s">
        <v>1</v>
      </c>
      <c r="C103" s="32">
        <v>7130</v>
      </c>
      <c r="D103" s="26" t="s">
        <v>15</v>
      </c>
      <c r="E103" s="32">
        <v>7180</v>
      </c>
      <c r="F103" s="28" t="s">
        <v>3</v>
      </c>
      <c r="G103" s="29">
        <v>99.2</v>
      </c>
      <c r="H103" s="30">
        <v>99</v>
      </c>
      <c r="I103" s="30">
        <v>99.1</v>
      </c>
      <c r="J103" s="30">
        <v>100.1</v>
      </c>
      <c r="K103" s="30">
        <v>99.2</v>
      </c>
      <c r="L103" s="30">
        <v>99.2</v>
      </c>
      <c r="M103" s="31">
        <v>98.7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4842</v>
      </c>
      <c r="H104" s="70">
        <v>2970</v>
      </c>
      <c r="I104" s="70">
        <v>3459</v>
      </c>
      <c r="J104" s="70">
        <v>1817</v>
      </c>
      <c r="K104" s="70">
        <v>3243</v>
      </c>
      <c r="L104" s="70">
        <v>4811</v>
      </c>
      <c r="M104" s="86">
        <v>6085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1.3102601865488464</v>
      </c>
      <c r="H105" s="81">
        <f t="shared" ref="H105:M105" si="16">H101/H$4</f>
        <v>1.1315160210425634</v>
      </c>
      <c r="I105" s="81">
        <f t="shared" si="16"/>
        <v>1.1302083333333333</v>
      </c>
      <c r="J105" s="81">
        <f t="shared" si="16"/>
        <v>1.3484659169790365</v>
      </c>
      <c r="K105" s="81">
        <f t="shared" si="16"/>
        <v>1.1450167224080268</v>
      </c>
      <c r="L105" s="81">
        <f t="shared" si="16"/>
        <v>1.2238680041248711</v>
      </c>
      <c r="M105" s="82">
        <f t="shared" si="16"/>
        <v>1.2104321626965446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7130</v>
      </c>
      <c r="H106" s="35">
        <v>7080</v>
      </c>
      <c r="I106" s="35">
        <v>7130</v>
      </c>
      <c r="J106" s="35">
        <v>7140</v>
      </c>
      <c r="K106" s="35">
        <v>7170</v>
      </c>
      <c r="L106" s="35">
        <v>7190</v>
      </c>
      <c r="M106" s="36">
        <v>7180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16177</v>
      </c>
      <c r="H107" s="43">
        <v>10011</v>
      </c>
      <c r="I107" s="43">
        <v>11875</v>
      </c>
      <c r="J107" s="43">
        <v>11185</v>
      </c>
      <c r="K107" s="43">
        <v>11878</v>
      </c>
      <c r="L107" s="43">
        <v>16519</v>
      </c>
      <c r="M107" s="44">
        <v>16467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3.76</v>
      </c>
      <c r="H108" s="48">
        <v>4.1100000000000003</v>
      </c>
      <c r="I108" s="48">
        <v>3.95</v>
      </c>
      <c r="J108" s="48">
        <v>4.08</v>
      </c>
      <c r="K108" s="48">
        <v>3.94</v>
      </c>
      <c r="L108" s="48">
        <v>3.73</v>
      </c>
      <c r="M108" s="49">
        <v>3.79</v>
      </c>
    </row>
    <row r="109" spans="1:13" x14ac:dyDescent="0.15">
      <c r="A109" s="5"/>
      <c r="B109" s="45" t="s">
        <v>1</v>
      </c>
      <c r="C109" s="50">
        <v>13780</v>
      </c>
      <c r="D109" s="4" t="s">
        <v>15</v>
      </c>
      <c r="E109" s="50">
        <v>13820</v>
      </c>
      <c r="F109" s="46" t="s">
        <v>3</v>
      </c>
      <c r="G109" s="47">
        <v>99.1</v>
      </c>
      <c r="H109" s="48">
        <v>98.6</v>
      </c>
      <c r="I109" s="48">
        <v>99.2</v>
      </c>
      <c r="J109" s="48">
        <v>98.6</v>
      </c>
      <c r="K109" s="48">
        <v>99.3</v>
      </c>
      <c r="L109" s="48">
        <v>99.3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6448</v>
      </c>
      <c r="H110" s="71">
        <v>5106</v>
      </c>
      <c r="I110" s="71">
        <v>4599</v>
      </c>
      <c r="J110" s="71">
        <v>5813</v>
      </c>
      <c r="K110" s="71">
        <v>4385</v>
      </c>
      <c r="L110" s="71">
        <v>6033</v>
      </c>
      <c r="M110" s="87">
        <v>6756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1.588316151202749</v>
      </c>
      <c r="H111" s="84">
        <f t="shared" ref="H111:M111" si="17">H107/H$4</f>
        <v>1.5958871353419417</v>
      </c>
      <c r="I111" s="84">
        <f t="shared" si="17"/>
        <v>1.5462239583333333</v>
      </c>
      <c r="J111" s="84">
        <f t="shared" si="17"/>
        <v>1.55282521171734</v>
      </c>
      <c r="K111" s="84">
        <f t="shared" si="17"/>
        <v>1.5890301003344482</v>
      </c>
      <c r="L111" s="84">
        <f t="shared" si="17"/>
        <v>1.5486078560044998</v>
      </c>
      <c r="M111" s="85">
        <f t="shared" si="17"/>
        <v>1.5504189812635345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13780</v>
      </c>
      <c r="H112" s="53">
        <v>13760</v>
      </c>
      <c r="I112" s="53">
        <v>13810</v>
      </c>
      <c r="J112" s="53">
        <v>13810</v>
      </c>
      <c r="K112" s="53">
        <v>13840</v>
      </c>
      <c r="L112" s="53">
        <v>13840</v>
      </c>
      <c r="M112" s="54">
        <v>13820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14646</v>
      </c>
      <c r="H113" s="22">
        <v>10074</v>
      </c>
      <c r="I113" s="22">
        <v>13530</v>
      </c>
      <c r="J113" s="22">
        <v>11563</v>
      </c>
      <c r="K113" s="22">
        <v>12173</v>
      </c>
      <c r="L113" s="22">
        <v>15353</v>
      </c>
      <c r="M113" s="23">
        <v>15248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1.7</v>
      </c>
      <c r="H114" s="30">
        <v>1.86</v>
      </c>
      <c r="I114" s="30">
        <v>1.68</v>
      </c>
      <c r="J114" s="30">
        <v>1.84</v>
      </c>
      <c r="K114" s="30">
        <v>1.84</v>
      </c>
      <c r="L114" s="30">
        <v>1.71</v>
      </c>
      <c r="M114" s="31">
        <v>1.73</v>
      </c>
    </row>
    <row r="115" spans="1:13" x14ac:dyDescent="0.15">
      <c r="A115" s="5"/>
      <c r="B115" s="24" t="s">
        <v>1</v>
      </c>
      <c r="C115" s="32">
        <v>32970</v>
      </c>
      <c r="D115" s="26" t="s">
        <v>15</v>
      </c>
      <c r="E115" s="32">
        <v>33030</v>
      </c>
      <c r="F115" s="28" t="s">
        <v>3</v>
      </c>
      <c r="G115" s="29">
        <v>99.2</v>
      </c>
      <c r="H115" s="30">
        <v>99.2</v>
      </c>
      <c r="I115" s="30">
        <v>100.2</v>
      </c>
      <c r="J115" s="30">
        <v>99.3</v>
      </c>
      <c r="K115" s="30">
        <v>99.3</v>
      </c>
      <c r="L115" s="30">
        <v>99.2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3768</v>
      </c>
      <c r="H116" s="70">
        <v>2691</v>
      </c>
      <c r="I116" s="58">
        <v>892</v>
      </c>
      <c r="J116" s="70">
        <v>2814</v>
      </c>
      <c r="K116" s="70">
        <v>3066</v>
      </c>
      <c r="L116" s="70">
        <v>3935</v>
      </c>
      <c r="M116" s="86">
        <v>4541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1.4379970544918999</v>
      </c>
      <c r="H117" s="81">
        <f t="shared" ref="H117:M117" si="18">H113/H$4</f>
        <v>1.6059301769488283</v>
      </c>
      <c r="I117" s="81">
        <f t="shared" si="18"/>
        <v>1.76171875</v>
      </c>
      <c r="J117" s="81">
        <f t="shared" si="18"/>
        <v>1.6053033458281272</v>
      </c>
      <c r="K117" s="81">
        <f t="shared" si="18"/>
        <v>1.6284949832775919</v>
      </c>
      <c r="L117" s="81">
        <f t="shared" si="18"/>
        <v>1.4392987719133776</v>
      </c>
      <c r="M117" s="82">
        <f t="shared" si="18"/>
        <v>1.4356463609829584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32970</v>
      </c>
      <c r="H118" s="35">
        <v>32850</v>
      </c>
      <c r="I118" s="35">
        <v>33040</v>
      </c>
      <c r="J118" s="35">
        <v>33040</v>
      </c>
      <c r="K118" s="35">
        <v>33120</v>
      </c>
      <c r="L118" s="35">
        <v>33140</v>
      </c>
      <c r="M118" s="36">
        <v>33030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8343</v>
      </c>
      <c r="H119" s="43">
        <v>4347</v>
      </c>
      <c r="I119" s="43">
        <v>5379</v>
      </c>
      <c r="J119" s="43">
        <v>5166</v>
      </c>
      <c r="K119" s="43">
        <v>6040</v>
      </c>
      <c r="L119" s="43">
        <v>8654</v>
      </c>
      <c r="M119" s="44">
        <v>8490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3.27</v>
      </c>
      <c r="H120" s="48">
        <v>3.47</v>
      </c>
      <c r="I120" s="48">
        <v>3.39</v>
      </c>
      <c r="J120" s="48">
        <v>3.45</v>
      </c>
      <c r="K120" s="48">
        <v>3.25</v>
      </c>
      <c r="L120" s="48">
        <v>3.22</v>
      </c>
      <c r="M120" s="49">
        <v>3.32</v>
      </c>
    </row>
    <row r="121" spans="1:13" x14ac:dyDescent="0.15">
      <c r="A121" s="5"/>
      <c r="B121" s="45" t="s">
        <v>1</v>
      </c>
      <c r="C121" s="50">
        <v>29240</v>
      </c>
      <c r="D121" s="4" t="s">
        <v>15</v>
      </c>
      <c r="E121" s="50">
        <v>29250</v>
      </c>
      <c r="F121" s="46" t="s">
        <v>3</v>
      </c>
      <c r="G121" s="47">
        <v>99.6</v>
      </c>
      <c r="H121" s="48">
        <v>99.8</v>
      </c>
      <c r="I121" s="48">
        <v>100</v>
      </c>
      <c r="J121" s="48">
        <v>99.9</v>
      </c>
      <c r="K121" s="48">
        <v>100.4</v>
      </c>
      <c r="L121" s="48">
        <v>99.8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2223</v>
      </c>
      <c r="H122" s="71">
        <v>1009</v>
      </c>
      <c r="I122" s="71">
        <v>1046</v>
      </c>
      <c r="J122" s="71">
        <v>1186</v>
      </c>
      <c r="K122" s="61">
        <v>677</v>
      </c>
      <c r="L122" s="71">
        <v>1969</v>
      </c>
      <c r="M122" s="87">
        <v>2715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0.81914580265095727</v>
      </c>
      <c r="H123" s="84">
        <f t="shared" ref="H123:M123" si="19">H119/H$4</f>
        <v>0.69296987087517936</v>
      </c>
      <c r="I123" s="84">
        <f t="shared" si="19"/>
        <v>0.70039062500000004</v>
      </c>
      <c r="J123" s="84">
        <f t="shared" si="19"/>
        <v>0.71720116618075802</v>
      </c>
      <c r="K123" s="84">
        <f t="shared" si="19"/>
        <v>0.80802675585284278</v>
      </c>
      <c r="L123" s="84">
        <f t="shared" si="19"/>
        <v>0.81128714727664764</v>
      </c>
      <c r="M123" s="85">
        <f t="shared" si="19"/>
        <v>0.79935975896808209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29240</v>
      </c>
      <c r="H124" s="53">
        <v>29070</v>
      </c>
      <c r="I124" s="53">
        <v>29290</v>
      </c>
      <c r="J124" s="53">
        <v>29220</v>
      </c>
      <c r="K124" s="53">
        <v>29320</v>
      </c>
      <c r="L124" s="53">
        <v>29340</v>
      </c>
      <c r="M124" s="54">
        <v>29250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10036</v>
      </c>
      <c r="H125" s="22">
        <v>6358</v>
      </c>
      <c r="I125" s="22">
        <v>8921</v>
      </c>
      <c r="J125" s="22">
        <v>7894</v>
      </c>
      <c r="K125" s="22">
        <v>8122</v>
      </c>
      <c r="L125" s="22">
        <v>10780</v>
      </c>
      <c r="M125" s="23">
        <v>10959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1.87</v>
      </c>
      <c r="H126" s="30">
        <v>2.02</v>
      </c>
      <c r="I126" s="30">
        <v>1.92</v>
      </c>
      <c r="J126" s="30">
        <v>2</v>
      </c>
      <c r="K126" s="30">
        <v>2.0299999999999998</v>
      </c>
      <c r="L126" s="30">
        <v>1.88</v>
      </c>
      <c r="M126" s="31">
        <v>1.87</v>
      </c>
    </row>
    <row r="127" spans="1:13" x14ac:dyDescent="0.15">
      <c r="A127" s="5"/>
      <c r="B127" s="24" t="s">
        <v>1</v>
      </c>
      <c r="C127" s="32">
        <v>25320</v>
      </c>
      <c r="D127" s="26" t="s">
        <v>15</v>
      </c>
      <c r="E127" s="32">
        <v>24430</v>
      </c>
      <c r="F127" s="28" t="s">
        <v>3</v>
      </c>
      <c r="G127" s="29">
        <v>99.2</v>
      </c>
      <c r="H127" s="30">
        <v>99.2</v>
      </c>
      <c r="I127" s="30">
        <v>99.7</v>
      </c>
      <c r="J127" s="30">
        <v>99.3</v>
      </c>
      <c r="K127" s="30">
        <v>99.4</v>
      </c>
      <c r="L127" s="30">
        <v>99.3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2882</v>
      </c>
      <c r="H128" s="70">
        <v>1878</v>
      </c>
      <c r="I128" s="70">
        <v>1734</v>
      </c>
      <c r="J128" s="70">
        <v>2224</v>
      </c>
      <c r="K128" s="70">
        <v>2138</v>
      </c>
      <c r="L128" s="70">
        <v>2827</v>
      </c>
      <c r="M128" s="86">
        <v>3012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0.98537064310260192</v>
      </c>
      <c r="H129" s="81">
        <f t="shared" ref="H129:M129" si="20">H125/H$4</f>
        <v>1.013550135501355</v>
      </c>
      <c r="I129" s="81">
        <f t="shared" si="20"/>
        <v>1.1615885416666667</v>
      </c>
      <c r="J129" s="81">
        <f t="shared" si="20"/>
        <v>1.0959322504512008</v>
      </c>
      <c r="K129" s="81">
        <f t="shared" si="20"/>
        <v>1.0865551839464882</v>
      </c>
      <c r="L129" s="81">
        <f t="shared" si="20"/>
        <v>1.0105934189556576</v>
      </c>
      <c r="M129" s="82">
        <f t="shared" si="20"/>
        <v>1.0318237454100367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25320</v>
      </c>
      <c r="H130" s="35">
        <v>24610</v>
      </c>
      <c r="I130" s="35">
        <v>24700</v>
      </c>
      <c r="J130" s="35">
        <v>24610</v>
      </c>
      <c r="K130" s="35">
        <v>24520</v>
      </c>
      <c r="L130" s="35">
        <v>24570</v>
      </c>
      <c r="M130" s="36">
        <v>24430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11586</v>
      </c>
      <c r="H131" s="43">
        <v>6544</v>
      </c>
      <c r="I131" s="43">
        <v>7982</v>
      </c>
      <c r="J131" s="43">
        <v>7400</v>
      </c>
      <c r="K131" s="43">
        <v>7966</v>
      </c>
      <c r="L131" s="43">
        <v>12038</v>
      </c>
      <c r="M131" s="44">
        <v>11633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3.08</v>
      </c>
      <c r="H132" s="48">
        <v>3.35</v>
      </c>
      <c r="I132" s="48">
        <v>3.25</v>
      </c>
      <c r="J132" s="48">
        <v>3.34</v>
      </c>
      <c r="K132" s="48">
        <v>3.27</v>
      </c>
      <c r="L132" s="48">
        <v>3.03</v>
      </c>
      <c r="M132" s="49">
        <v>3.1</v>
      </c>
    </row>
    <row r="133" spans="1:13" x14ac:dyDescent="0.15">
      <c r="A133" s="5"/>
      <c r="B133" s="45" t="s">
        <v>1</v>
      </c>
      <c r="C133" s="50">
        <v>18190</v>
      </c>
      <c r="D133" s="4" t="s">
        <v>15</v>
      </c>
      <c r="E133" s="50">
        <v>18200</v>
      </c>
      <c r="F133" s="46" t="s">
        <v>3</v>
      </c>
      <c r="G133" s="47">
        <v>100</v>
      </c>
      <c r="H133" s="48">
        <v>100.2</v>
      </c>
      <c r="I133" s="48">
        <v>100.2</v>
      </c>
      <c r="J133" s="48">
        <v>100.2</v>
      </c>
      <c r="K133" s="48">
        <v>100.3</v>
      </c>
      <c r="L133" s="48">
        <v>100.1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2093</v>
      </c>
      <c r="H134" s="71">
        <v>1022</v>
      </c>
      <c r="I134" s="71">
        <v>1192</v>
      </c>
      <c r="J134" s="71">
        <v>1167</v>
      </c>
      <c r="K134" s="61">
        <v>974</v>
      </c>
      <c r="L134" s="71">
        <v>1881</v>
      </c>
      <c r="M134" s="87">
        <v>2502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1.1375552282768777</v>
      </c>
      <c r="H135" s="84">
        <f t="shared" ref="H135:M135" si="21">H131/H$4</f>
        <v>1.0432010202454967</v>
      </c>
      <c r="I135" s="84">
        <f t="shared" si="21"/>
        <v>1.0393229166666667</v>
      </c>
      <c r="J135" s="84">
        <f t="shared" si="21"/>
        <v>1.0273497153963627</v>
      </c>
      <c r="K135" s="84">
        <f t="shared" si="21"/>
        <v>1.0656856187290971</v>
      </c>
      <c r="L135" s="84">
        <f t="shared" si="21"/>
        <v>1.1285272335239525</v>
      </c>
      <c r="M135" s="85">
        <f t="shared" si="21"/>
        <v>1.0952829300442519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18190</v>
      </c>
      <c r="H136" s="53">
        <v>18080</v>
      </c>
      <c r="I136" s="53">
        <v>18200</v>
      </c>
      <c r="J136" s="53">
        <v>18190</v>
      </c>
      <c r="K136" s="53">
        <v>18250</v>
      </c>
      <c r="L136" s="53">
        <v>18260</v>
      </c>
      <c r="M136" s="54">
        <v>18200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8081</v>
      </c>
      <c r="H137" s="22">
        <v>3339</v>
      </c>
      <c r="I137" s="22">
        <v>4493</v>
      </c>
      <c r="J137" s="22">
        <v>4129</v>
      </c>
      <c r="K137" s="22">
        <v>4500</v>
      </c>
      <c r="L137" s="22">
        <v>7945</v>
      </c>
      <c r="M137" s="23">
        <v>8175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3.96</v>
      </c>
      <c r="H138" s="30">
        <v>4.32</v>
      </c>
      <c r="I138" s="30">
        <v>4.1500000000000004</v>
      </c>
      <c r="J138" s="30">
        <v>4.2</v>
      </c>
      <c r="K138" s="30">
        <v>4.1399999999999997</v>
      </c>
      <c r="L138" s="30">
        <v>3.95</v>
      </c>
      <c r="M138" s="31">
        <v>3.97</v>
      </c>
    </row>
    <row r="139" spans="1:13" x14ac:dyDescent="0.15">
      <c r="A139" s="5"/>
      <c r="B139" s="24" t="s">
        <v>1</v>
      </c>
      <c r="C139" s="32">
        <v>14090</v>
      </c>
      <c r="D139" s="26" t="s">
        <v>15</v>
      </c>
      <c r="E139" s="32">
        <v>14080</v>
      </c>
      <c r="F139" s="28" t="s">
        <v>3</v>
      </c>
      <c r="G139" s="29">
        <v>98.9</v>
      </c>
      <c r="H139" s="30">
        <v>99</v>
      </c>
      <c r="I139" s="30">
        <v>99.1</v>
      </c>
      <c r="J139" s="30">
        <v>98.9</v>
      </c>
      <c r="K139" s="30">
        <v>99.4</v>
      </c>
      <c r="L139" s="30">
        <v>99.2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3734</v>
      </c>
      <c r="H140" s="70">
        <v>1515</v>
      </c>
      <c r="I140" s="70">
        <v>1919</v>
      </c>
      <c r="J140" s="70">
        <v>1985</v>
      </c>
      <c r="K140" s="70">
        <v>1652</v>
      </c>
      <c r="L140" s="70">
        <v>3230</v>
      </c>
      <c r="M140" s="86">
        <v>3170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0.79342169857633771</v>
      </c>
      <c r="H141" s="81">
        <f t="shared" ref="H141:M141" si="22">H137/H$4</f>
        <v>0.53228120516499278</v>
      </c>
      <c r="I141" s="81">
        <f t="shared" si="22"/>
        <v>0.58502604166666672</v>
      </c>
      <c r="J141" s="81">
        <f t="shared" si="22"/>
        <v>0.57323337498264615</v>
      </c>
      <c r="K141" s="81">
        <f t="shared" si="22"/>
        <v>0.60200668896321075</v>
      </c>
      <c r="L141" s="81">
        <f t="shared" si="22"/>
        <v>0.74482047436017629</v>
      </c>
      <c r="M141" s="82">
        <f t="shared" si="22"/>
        <v>0.76970153469541469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14090</v>
      </c>
      <c r="H142" s="35">
        <v>13870</v>
      </c>
      <c r="I142" s="35">
        <v>13990</v>
      </c>
      <c r="J142" s="35">
        <v>13910</v>
      </c>
      <c r="K142" s="35">
        <v>14010</v>
      </c>
      <c r="L142" s="35">
        <v>14080</v>
      </c>
      <c r="M142" s="36">
        <v>14080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8355</v>
      </c>
      <c r="H143" s="43">
        <v>5207</v>
      </c>
      <c r="I143" s="43">
        <v>6022</v>
      </c>
      <c r="J143" s="43">
        <v>5967</v>
      </c>
      <c r="K143" s="43">
        <v>5840</v>
      </c>
      <c r="L143" s="43">
        <v>8541</v>
      </c>
      <c r="M143" s="44">
        <v>9313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3.74</v>
      </c>
      <c r="H144" s="48">
        <v>3.91</v>
      </c>
      <c r="I144" s="48">
        <v>3.88</v>
      </c>
      <c r="J144" s="48">
        <v>3.87</v>
      </c>
      <c r="K144" s="48">
        <v>3.87</v>
      </c>
      <c r="L144" s="48">
        <v>3.71</v>
      </c>
      <c r="M144" s="49">
        <v>3.7</v>
      </c>
    </row>
    <row r="145" spans="1:13" x14ac:dyDescent="0.15">
      <c r="A145" s="5"/>
      <c r="B145" s="45" t="s">
        <v>1</v>
      </c>
      <c r="C145" s="50">
        <v>9690</v>
      </c>
      <c r="D145" s="4" t="s">
        <v>15</v>
      </c>
      <c r="E145" s="50">
        <v>9680</v>
      </c>
      <c r="F145" s="46" t="s">
        <v>3</v>
      </c>
      <c r="G145" s="47">
        <v>98.6</v>
      </c>
      <c r="H145" s="48">
        <v>98.2</v>
      </c>
      <c r="I145" s="48">
        <v>98.5</v>
      </c>
      <c r="J145" s="48">
        <v>98.8</v>
      </c>
      <c r="K145" s="48">
        <v>98.6</v>
      </c>
      <c r="L145" s="48">
        <v>98.7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4376</v>
      </c>
      <c r="H146" s="71">
        <v>3108</v>
      </c>
      <c r="I146" s="71">
        <v>3285</v>
      </c>
      <c r="J146" s="71">
        <v>2858</v>
      </c>
      <c r="K146" s="71">
        <v>3034</v>
      </c>
      <c r="L146" s="71">
        <v>4331</v>
      </c>
      <c r="M146" s="87">
        <v>5377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0.82032400589101617</v>
      </c>
      <c r="H147" s="84">
        <f t="shared" ref="H147:M147" si="23">H143/H$4</f>
        <v>0.83006535947712423</v>
      </c>
      <c r="I147" s="84">
        <f t="shared" si="23"/>
        <v>0.78411458333333328</v>
      </c>
      <c r="J147" s="84">
        <f t="shared" si="23"/>
        <v>0.8284048313202832</v>
      </c>
      <c r="K147" s="84">
        <f t="shared" si="23"/>
        <v>0.78127090301003344</v>
      </c>
      <c r="L147" s="84">
        <f t="shared" si="23"/>
        <v>0.80069372832098995</v>
      </c>
      <c r="M147" s="85">
        <f t="shared" si="23"/>
        <v>0.87684775444873364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9690</v>
      </c>
      <c r="H148" s="53">
        <v>9460</v>
      </c>
      <c r="I148" s="53">
        <v>9730</v>
      </c>
      <c r="J148" s="53">
        <v>9610</v>
      </c>
      <c r="K148" s="53">
        <v>9710</v>
      </c>
      <c r="L148" s="53">
        <v>9750</v>
      </c>
      <c r="M148" s="54">
        <v>9680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12118</v>
      </c>
      <c r="H149" s="22">
        <v>7584</v>
      </c>
      <c r="I149" s="22">
        <v>9977</v>
      </c>
      <c r="J149" s="22">
        <v>9470</v>
      </c>
      <c r="K149" s="22">
        <v>10835</v>
      </c>
      <c r="L149" s="22">
        <v>14372</v>
      </c>
      <c r="M149" s="23">
        <v>13724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1.58</v>
      </c>
      <c r="H150" s="30">
        <v>1.74</v>
      </c>
      <c r="I150" s="30">
        <v>1.66</v>
      </c>
      <c r="J150" s="30">
        <v>1.7</v>
      </c>
      <c r="K150" s="30">
        <v>1.6</v>
      </c>
      <c r="L150" s="30">
        <v>1.49</v>
      </c>
      <c r="M150" s="31">
        <v>1.54</v>
      </c>
    </row>
    <row r="151" spans="1:13" x14ac:dyDescent="0.15">
      <c r="A151" s="5"/>
      <c r="B151" s="24" t="s">
        <v>1</v>
      </c>
      <c r="C151" s="32">
        <v>7970</v>
      </c>
      <c r="D151" s="26" t="s">
        <v>15</v>
      </c>
      <c r="E151" s="32">
        <v>8000</v>
      </c>
      <c r="F151" s="28" t="s">
        <v>3</v>
      </c>
      <c r="G151" s="29">
        <v>99.4</v>
      </c>
      <c r="H151" s="30">
        <v>99.4</v>
      </c>
      <c r="I151" s="30">
        <v>99.8</v>
      </c>
      <c r="J151" s="30">
        <v>99.5</v>
      </c>
      <c r="K151" s="30">
        <v>100</v>
      </c>
      <c r="L151" s="30">
        <v>100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2750</v>
      </c>
      <c r="H152" s="70">
        <v>1751</v>
      </c>
      <c r="I152" s="70">
        <v>1579</v>
      </c>
      <c r="J152" s="70">
        <v>1983</v>
      </c>
      <c r="K152" s="70">
        <v>1062</v>
      </c>
      <c r="L152" s="70">
        <v>1414</v>
      </c>
      <c r="M152" s="86">
        <v>2447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1.1897889052528228</v>
      </c>
      <c r="H153" s="81">
        <f t="shared" ref="H153:M153" si="24">H149/H$4</f>
        <v>1.2089909134385461</v>
      </c>
      <c r="I153" s="81">
        <f t="shared" si="24"/>
        <v>1.2990885416666667</v>
      </c>
      <c r="J153" s="81">
        <f t="shared" si="24"/>
        <v>1.3147299736221019</v>
      </c>
      <c r="K153" s="81">
        <f t="shared" si="24"/>
        <v>1.4494983277591973</v>
      </c>
      <c r="L153" s="81">
        <f t="shared" si="24"/>
        <v>1.3473328958470048</v>
      </c>
      <c r="M153" s="82">
        <f t="shared" si="24"/>
        <v>1.2921570473590058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7970</v>
      </c>
      <c r="H154" s="35">
        <v>7900</v>
      </c>
      <c r="I154" s="35">
        <v>8030</v>
      </c>
      <c r="J154" s="35">
        <v>7960</v>
      </c>
      <c r="K154" s="35">
        <v>7980</v>
      </c>
      <c r="L154" s="35">
        <v>8030</v>
      </c>
      <c r="M154" s="36">
        <v>8000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527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45936</v>
      </c>
      <c r="H3" s="11">
        <v>45937</v>
      </c>
      <c r="I3" s="11">
        <v>45938</v>
      </c>
      <c r="J3" s="11">
        <v>45939</v>
      </c>
      <c r="K3" s="11">
        <v>45940</v>
      </c>
      <c r="L3" s="11">
        <v>45941</v>
      </c>
      <c r="M3" s="12">
        <v>45942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7325</v>
      </c>
      <c r="H4" s="14">
        <v>7560</v>
      </c>
      <c r="I4" s="14">
        <v>7502</v>
      </c>
      <c r="J4" s="14">
        <v>6896</v>
      </c>
      <c r="K4" s="14">
        <v>8654</v>
      </c>
      <c r="L4" s="14">
        <v>11212</v>
      </c>
      <c r="M4" s="15">
        <v>10660</v>
      </c>
    </row>
    <row r="5" spans="1:13" x14ac:dyDescent="0.15">
      <c r="A5" s="5"/>
      <c r="B5" s="90" t="s">
        <v>123</v>
      </c>
      <c r="C5" s="91"/>
      <c r="D5" s="92"/>
      <c r="E5" s="93"/>
      <c r="F5" s="94" t="s">
        <v>10</v>
      </c>
      <c r="G5" s="95"/>
      <c r="H5" s="96">
        <v>12829</v>
      </c>
      <c r="I5" s="96">
        <v>11312</v>
      </c>
      <c r="J5" s="96">
        <v>9134</v>
      </c>
      <c r="K5" s="96">
        <v>9293</v>
      </c>
      <c r="L5" s="96">
        <v>11692</v>
      </c>
      <c r="M5" s="97">
        <v>10486</v>
      </c>
    </row>
    <row r="6" spans="1:13" x14ac:dyDescent="0.15">
      <c r="A6" s="5"/>
      <c r="B6" s="98" t="s">
        <v>0</v>
      </c>
      <c r="C6" s="99" t="s">
        <v>124</v>
      </c>
      <c r="D6" s="100"/>
      <c r="E6" s="117" t="s">
        <v>51</v>
      </c>
      <c r="F6" s="101" t="s">
        <v>2</v>
      </c>
      <c r="G6" s="102"/>
      <c r="H6" s="103">
        <v>3.8</v>
      </c>
      <c r="I6" s="103">
        <v>3.87</v>
      </c>
      <c r="J6" s="103">
        <v>3.99</v>
      </c>
      <c r="K6" s="103">
        <v>3.93</v>
      </c>
      <c r="L6" s="103">
        <v>3.67</v>
      </c>
      <c r="M6" s="104">
        <v>3.69</v>
      </c>
    </row>
    <row r="7" spans="1:13" x14ac:dyDescent="0.15">
      <c r="A7" s="5"/>
      <c r="B7" s="98" t="s">
        <v>1</v>
      </c>
      <c r="C7" s="105">
        <v>1380</v>
      </c>
      <c r="D7" s="100" t="s">
        <v>15</v>
      </c>
      <c r="E7" s="105">
        <v>2000</v>
      </c>
      <c r="F7" s="101" t="s">
        <v>3</v>
      </c>
      <c r="G7" s="102"/>
      <c r="H7" s="103">
        <v>97.1</v>
      </c>
      <c r="I7" s="103">
        <v>97.4</v>
      </c>
      <c r="J7" s="103">
        <v>97.2</v>
      </c>
      <c r="K7" s="103">
        <v>97</v>
      </c>
      <c r="L7" s="103">
        <v>97.9</v>
      </c>
      <c r="M7" s="104">
        <v>97.6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10124</v>
      </c>
      <c r="I8" s="108">
        <v>8132</v>
      </c>
      <c r="J8" s="108">
        <v>7122</v>
      </c>
      <c r="K8" s="108">
        <v>7816</v>
      </c>
      <c r="L8" s="108">
        <v>7248</v>
      </c>
      <c r="M8" s="129">
        <v>7272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1.696957671957672</v>
      </c>
      <c r="I9" s="111">
        <f t="shared" si="0"/>
        <v>1.5078645694481472</v>
      </c>
      <c r="J9" s="111">
        <f t="shared" si="0"/>
        <v>1.3245359628770301</v>
      </c>
      <c r="K9" s="111">
        <f t="shared" si="0"/>
        <v>1.0738386873122256</v>
      </c>
      <c r="L9" s="111">
        <f t="shared" si="0"/>
        <v>1.0428112736353907</v>
      </c>
      <c r="M9" s="112">
        <f t="shared" si="0"/>
        <v>0.98367729831144468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1380</v>
      </c>
      <c r="I10" s="115">
        <v>1780</v>
      </c>
      <c r="J10" s="115">
        <v>1920</v>
      </c>
      <c r="K10" s="115">
        <v>1980</v>
      </c>
      <c r="L10" s="115">
        <v>2010</v>
      </c>
      <c r="M10" s="116">
        <v>2000</v>
      </c>
    </row>
    <row r="11" spans="1:13" x14ac:dyDescent="0.15">
      <c r="A11" s="5"/>
      <c r="B11" s="90" t="s">
        <v>122</v>
      </c>
      <c r="C11" s="91"/>
      <c r="D11" s="92"/>
      <c r="E11" s="93"/>
      <c r="F11" s="94" t="s">
        <v>10</v>
      </c>
      <c r="G11" s="118"/>
      <c r="H11" s="119">
        <v>20033</v>
      </c>
      <c r="I11" s="119">
        <v>19883</v>
      </c>
      <c r="J11" s="119">
        <v>18653</v>
      </c>
      <c r="K11" s="119">
        <v>19063</v>
      </c>
      <c r="L11" s="119">
        <v>21028</v>
      </c>
      <c r="M11" s="120">
        <v>20574</v>
      </c>
    </row>
    <row r="12" spans="1:13" x14ac:dyDescent="0.15">
      <c r="A12" s="5"/>
      <c r="B12" s="98" t="s">
        <v>0</v>
      </c>
      <c r="C12" s="99" t="s">
        <v>124</v>
      </c>
      <c r="D12" s="100"/>
      <c r="E12" s="117" t="s">
        <v>51</v>
      </c>
      <c r="F12" s="101" t="s">
        <v>2</v>
      </c>
      <c r="G12" s="121"/>
      <c r="H12" s="122">
        <v>4.22</v>
      </c>
      <c r="I12" s="122">
        <v>4.33</v>
      </c>
      <c r="J12" s="122">
        <v>4.47</v>
      </c>
      <c r="K12" s="122">
        <v>4.38</v>
      </c>
      <c r="L12" s="122">
        <v>4.13</v>
      </c>
      <c r="M12" s="123">
        <v>4.1100000000000003</v>
      </c>
    </row>
    <row r="13" spans="1:13" x14ac:dyDescent="0.15">
      <c r="A13" s="5"/>
      <c r="B13" s="98" t="s">
        <v>1</v>
      </c>
      <c r="C13" s="105">
        <v>4090</v>
      </c>
      <c r="D13" s="100" t="s">
        <v>15</v>
      </c>
      <c r="E13" s="105">
        <v>5640</v>
      </c>
      <c r="F13" s="101" t="s">
        <v>3</v>
      </c>
      <c r="G13" s="121"/>
      <c r="H13" s="122">
        <v>99.2</v>
      </c>
      <c r="I13" s="122">
        <v>98.7</v>
      </c>
      <c r="J13" s="122">
        <v>98.2</v>
      </c>
      <c r="K13" s="122">
        <v>98.4</v>
      </c>
      <c r="L13" s="122">
        <v>98</v>
      </c>
      <c r="M13" s="123">
        <v>98.4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8361</v>
      </c>
      <c r="I14" s="125">
        <v>10281</v>
      </c>
      <c r="J14" s="125">
        <v>11684</v>
      </c>
      <c r="K14" s="125">
        <v>11330</v>
      </c>
      <c r="L14" s="125">
        <v>13779</v>
      </c>
      <c r="M14" s="130">
        <v>11941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2.6498677248677249</v>
      </c>
      <c r="I15" s="127">
        <f t="shared" si="1"/>
        <v>2.650359904025593</v>
      </c>
      <c r="J15" s="127">
        <f t="shared" si="1"/>
        <v>2.7049013921113687</v>
      </c>
      <c r="K15" s="127">
        <f t="shared" si="1"/>
        <v>2.2027963947307603</v>
      </c>
      <c r="L15" s="127">
        <f t="shared" si="1"/>
        <v>1.8754905458437388</v>
      </c>
      <c r="M15" s="128">
        <f t="shared" si="1"/>
        <v>1.9300187617260789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4090</v>
      </c>
      <c r="I16" s="115">
        <v>5040</v>
      </c>
      <c r="J16" s="115">
        <v>5480</v>
      </c>
      <c r="K16" s="115">
        <v>5640</v>
      </c>
      <c r="L16" s="115">
        <v>5660</v>
      </c>
      <c r="M16" s="116">
        <v>5640</v>
      </c>
    </row>
    <row r="17" spans="1:13" x14ac:dyDescent="0.15">
      <c r="A17" s="5"/>
      <c r="B17" s="90" t="s">
        <v>121</v>
      </c>
      <c r="C17" s="91"/>
      <c r="D17" s="92"/>
      <c r="E17" s="93"/>
      <c r="F17" s="94" t="s">
        <v>10</v>
      </c>
      <c r="G17" s="95"/>
      <c r="H17" s="96">
        <v>22555</v>
      </c>
      <c r="I17" s="96">
        <v>22127</v>
      </c>
      <c r="J17" s="96">
        <v>20502</v>
      </c>
      <c r="K17" s="96">
        <v>21884</v>
      </c>
      <c r="L17" s="96">
        <v>23136</v>
      </c>
      <c r="M17" s="97">
        <v>22486</v>
      </c>
    </row>
    <row r="18" spans="1:13" x14ac:dyDescent="0.15">
      <c r="A18" s="5"/>
      <c r="B18" s="98" t="s">
        <v>0</v>
      </c>
      <c r="C18" s="99" t="s">
        <v>124</v>
      </c>
      <c r="D18" s="100"/>
      <c r="E18" s="117" t="s">
        <v>51</v>
      </c>
      <c r="F18" s="101" t="s">
        <v>2</v>
      </c>
      <c r="G18" s="102"/>
      <c r="H18" s="103">
        <v>3.31</v>
      </c>
      <c r="I18" s="103">
        <v>3.42</v>
      </c>
      <c r="J18" s="103">
        <v>3.55</v>
      </c>
      <c r="K18" s="103">
        <v>3.33</v>
      </c>
      <c r="L18" s="103">
        <v>3.14</v>
      </c>
      <c r="M18" s="104">
        <v>3.17</v>
      </c>
    </row>
    <row r="19" spans="1:13" x14ac:dyDescent="0.15">
      <c r="A19" s="5"/>
      <c r="B19" s="98" t="s">
        <v>1</v>
      </c>
      <c r="C19" s="105">
        <v>8120</v>
      </c>
      <c r="D19" s="100" t="s">
        <v>15</v>
      </c>
      <c r="E19" s="105">
        <v>11230</v>
      </c>
      <c r="F19" s="101" t="s">
        <v>3</v>
      </c>
      <c r="G19" s="102"/>
      <c r="H19" s="103">
        <v>98.6</v>
      </c>
      <c r="I19" s="103">
        <v>98.7</v>
      </c>
      <c r="J19" s="103">
        <v>98.3</v>
      </c>
      <c r="K19" s="103">
        <v>98.9</v>
      </c>
      <c r="L19" s="103">
        <v>98.6</v>
      </c>
      <c r="M19" s="104">
        <v>98.4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10807</v>
      </c>
      <c r="I20" s="108">
        <v>10281</v>
      </c>
      <c r="J20" s="108">
        <v>11180</v>
      </c>
      <c r="K20" s="108">
        <v>9256</v>
      </c>
      <c r="L20" s="108">
        <v>11048</v>
      </c>
      <c r="M20" s="129">
        <v>11545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2.9834656084656084</v>
      </c>
      <c r="I21" s="111">
        <f t="shared" si="2"/>
        <v>2.9494801386296987</v>
      </c>
      <c r="J21" s="111">
        <f t="shared" si="2"/>
        <v>2.9730278422273781</v>
      </c>
      <c r="K21" s="111">
        <f t="shared" si="2"/>
        <v>2.5287728218165011</v>
      </c>
      <c r="L21" s="111">
        <f t="shared" si="2"/>
        <v>2.0635033892258297</v>
      </c>
      <c r="M21" s="112">
        <f t="shared" si="2"/>
        <v>2.1093808630393998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8120</v>
      </c>
      <c r="I22" s="115">
        <v>10030</v>
      </c>
      <c r="J22" s="115">
        <v>10880</v>
      </c>
      <c r="K22" s="115">
        <v>11240</v>
      </c>
      <c r="L22" s="115">
        <v>11270</v>
      </c>
      <c r="M22" s="116">
        <v>11230</v>
      </c>
    </row>
    <row r="23" spans="1:13" x14ac:dyDescent="0.15">
      <c r="A23" s="5"/>
      <c r="B23" s="16" t="s">
        <v>119</v>
      </c>
      <c r="C23" s="17"/>
      <c r="D23" s="18"/>
      <c r="E23" s="19"/>
      <c r="F23" s="20" t="s">
        <v>10</v>
      </c>
      <c r="G23" s="21">
        <v>11519</v>
      </c>
      <c r="H23" s="22">
        <v>10962</v>
      </c>
      <c r="I23" s="22">
        <v>10428</v>
      </c>
      <c r="J23" s="22">
        <v>9371</v>
      </c>
      <c r="K23" s="22">
        <v>11221</v>
      </c>
      <c r="L23" s="22">
        <v>13999</v>
      </c>
      <c r="M23" s="23">
        <v>13194</v>
      </c>
    </row>
    <row r="24" spans="1:13" x14ac:dyDescent="0.15">
      <c r="A24" s="5"/>
      <c r="B24" s="24" t="s">
        <v>0</v>
      </c>
      <c r="C24" s="25">
        <v>45922</v>
      </c>
      <c r="D24" s="26"/>
      <c r="E24" s="27"/>
      <c r="F24" s="28" t="s">
        <v>2</v>
      </c>
      <c r="G24" s="29">
        <v>2.5</v>
      </c>
      <c r="H24" s="30">
        <v>2.41</v>
      </c>
      <c r="I24" s="30">
        <v>2.5099999999999998</v>
      </c>
      <c r="J24" s="30">
        <v>2.59</v>
      </c>
      <c r="K24" s="30">
        <v>2.37</v>
      </c>
      <c r="L24" s="30">
        <v>2.17</v>
      </c>
      <c r="M24" s="31">
        <v>2.2400000000000002</v>
      </c>
    </row>
    <row r="25" spans="1:13" x14ac:dyDescent="0.15">
      <c r="A25" s="5"/>
      <c r="B25" s="24" t="s">
        <v>1</v>
      </c>
      <c r="C25" s="32">
        <v>800</v>
      </c>
      <c r="D25" s="26" t="s">
        <v>15</v>
      </c>
      <c r="E25" s="32">
        <v>950</v>
      </c>
      <c r="F25" s="28" t="s">
        <v>3</v>
      </c>
      <c r="G25" s="29">
        <v>97.1</v>
      </c>
      <c r="H25" s="30">
        <v>98.4</v>
      </c>
      <c r="I25" s="30">
        <v>97.7</v>
      </c>
      <c r="J25" s="30">
        <v>97.2</v>
      </c>
      <c r="K25" s="30">
        <v>97.5</v>
      </c>
      <c r="L25" s="30">
        <v>97.9</v>
      </c>
      <c r="M25" s="31">
        <v>97.6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8253</v>
      </c>
      <c r="H26" s="70">
        <v>4939</v>
      </c>
      <c r="I26" s="70">
        <v>6316</v>
      </c>
      <c r="J26" s="70">
        <v>6650</v>
      </c>
      <c r="K26" s="70">
        <v>7149</v>
      </c>
      <c r="L26" s="70">
        <v>7577</v>
      </c>
      <c r="M26" s="86">
        <v>7989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1.5725597269624574</v>
      </c>
      <c r="H27" s="75">
        <f t="shared" ref="H27:M27" si="3">H23/H$4</f>
        <v>1.45</v>
      </c>
      <c r="I27" s="75">
        <f t="shared" si="3"/>
        <v>1.3900293255131966</v>
      </c>
      <c r="J27" s="75">
        <f t="shared" si="3"/>
        <v>1.3589037122969838</v>
      </c>
      <c r="K27" s="75">
        <f t="shared" si="3"/>
        <v>1.2966258377628843</v>
      </c>
      <c r="L27" s="75">
        <f t="shared" si="3"/>
        <v>1.2485729575454869</v>
      </c>
      <c r="M27" s="76">
        <f t="shared" si="3"/>
        <v>1.2377110694183866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800</v>
      </c>
      <c r="H28" s="35">
        <v>870</v>
      </c>
      <c r="I28" s="35">
        <v>910</v>
      </c>
      <c r="J28" s="35">
        <v>930</v>
      </c>
      <c r="K28" s="35">
        <v>950</v>
      </c>
      <c r="L28" s="35">
        <v>950</v>
      </c>
      <c r="M28" s="36">
        <v>950</v>
      </c>
    </row>
    <row r="29" spans="1:13" x14ac:dyDescent="0.15">
      <c r="A29" s="5"/>
      <c r="B29" s="37" t="s">
        <v>115</v>
      </c>
      <c r="C29" s="38"/>
      <c r="D29" s="39"/>
      <c r="E29" s="40"/>
      <c r="F29" s="41" t="s">
        <v>10</v>
      </c>
      <c r="G29" s="42">
        <v>13185</v>
      </c>
      <c r="H29" s="43">
        <v>12460</v>
      </c>
      <c r="I29" s="43">
        <v>11625</v>
      </c>
      <c r="J29" s="43">
        <v>10138</v>
      </c>
      <c r="K29" s="43">
        <v>13063</v>
      </c>
      <c r="L29" s="43">
        <v>16692</v>
      </c>
      <c r="M29" s="44">
        <v>15535</v>
      </c>
    </row>
    <row r="30" spans="1:13" x14ac:dyDescent="0.15">
      <c r="A30" s="5"/>
      <c r="B30" s="45" t="s">
        <v>0</v>
      </c>
      <c r="C30" s="3">
        <v>45908</v>
      </c>
      <c r="F30" s="46" t="s">
        <v>2</v>
      </c>
      <c r="G30" s="47">
        <v>3.4</v>
      </c>
      <c r="H30" s="48">
        <v>3.33</v>
      </c>
      <c r="I30" s="48">
        <v>3.4</v>
      </c>
      <c r="J30" s="48">
        <v>3.43</v>
      </c>
      <c r="K30" s="48">
        <v>3.11</v>
      </c>
      <c r="L30" s="48">
        <v>3.03</v>
      </c>
      <c r="M30" s="49">
        <v>3.14</v>
      </c>
    </row>
    <row r="31" spans="1:13" x14ac:dyDescent="0.15">
      <c r="A31" s="5"/>
      <c r="B31" s="45" t="s">
        <v>1</v>
      </c>
      <c r="C31" s="50">
        <v>12360</v>
      </c>
      <c r="D31" s="4" t="s">
        <v>15</v>
      </c>
      <c r="E31" s="50">
        <v>13890</v>
      </c>
      <c r="F31" s="46" t="s">
        <v>3</v>
      </c>
      <c r="G31" s="47">
        <v>99.1</v>
      </c>
      <c r="H31" s="48">
        <v>99.6</v>
      </c>
      <c r="I31" s="48">
        <v>98.6</v>
      </c>
      <c r="J31" s="48">
        <v>98.9</v>
      </c>
      <c r="K31" s="48">
        <v>100.3</v>
      </c>
      <c r="L31" s="48">
        <v>99.8</v>
      </c>
      <c r="M31" s="49">
        <v>98.9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5145</v>
      </c>
      <c r="H32" s="71">
        <v>3584</v>
      </c>
      <c r="I32" s="71">
        <v>5572</v>
      </c>
      <c r="J32" s="71">
        <v>4416</v>
      </c>
      <c r="K32" s="71">
        <v>1819</v>
      </c>
      <c r="L32" s="71">
        <v>3701</v>
      </c>
      <c r="M32" s="87">
        <v>6297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1.8</v>
      </c>
      <c r="H33" s="78">
        <f t="shared" ref="H33:M33" si="4">H29/H$4</f>
        <v>1.6481481481481481</v>
      </c>
      <c r="I33" s="78">
        <f t="shared" si="4"/>
        <v>1.5495867768595042</v>
      </c>
      <c r="J33" s="78">
        <f t="shared" si="4"/>
        <v>1.4701276102088168</v>
      </c>
      <c r="K33" s="78">
        <f t="shared" si="4"/>
        <v>1.5094753871042292</v>
      </c>
      <c r="L33" s="78">
        <f t="shared" si="4"/>
        <v>1.4887620406707101</v>
      </c>
      <c r="M33" s="79">
        <f t="shared" si="4"/>
        <v>1.4573170731707317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12360</v>
      </c>
      <c r="H34" s="53">
        <v>12660</v>
      </c>
      <c r="I34" s="53">
        <v>13100</v>
      </c>
      <c r="J34" s="53">
        <v>13550</v>
      </c>
      <c r="K34" s="53">
        <v>13920</v>
      </c>
      <c r="L34" s="53">
        <v>13960</v>
      </c>
      <c r="M34" s="54">
        <v>13890</v>
      </c>
    </row>
    <row r="35" spans="1:13" x14ac:dyDescent="0.15">
      <c r="A35" s="5"/>
      <c r="B35" s="16" t="s">
        <v>116</v>
      </c>
      <c r="C35" s="17"/>
      <c r="D35" s="18"/>
      <c r="E35" s="19"/>
      <c r="F35" s="20" t="s">
        <v>10</v>
      </c>
      <c r="G35" s="21">
        <v>13568</v>
      </c>
      <c r="H35" s="22">
        <v>13375</v>
      </c>
      <c r="I35" s="22">
        <v>12737</v>
      </c>
      <c r="J35" s="22">
        <v>11954</v>
      </c>
      <c r="K35" s="22">
        <v>14041</v>
      </c>
      <c r="L35" s="22">
        <v>16317</v>
      </c>
      <c r="M35" s="23">
        <v>15623</v>
      </c>
    </row>
    <row r="36" spans="1:13" x14ac:dyDescent="0.15">
      <c r="A36" s="5"/>
      <c r="B36" s="24" t="s">
        <v>0</v>
      </c>
      <c r="C36" s="25">
        <v>45908</v>
      </c>
      <c r="D36" s="26"/>
      <c r="E36" s="27"/>
      <c r="F36" s="28" t="s">
        <v>2</v>
      </c>
      <c r="G36" s="29">
        <v>2.27</v>
      </c>
      <c r="H36" s="30">
        <v>2.23</v>
      </c>
      <c r="I36" s="30">
        <v>2.31</v>
      </c>
      <c r="J36" s="30">
        <v>2.3199999999999998</v>
      </c>
      <c r="K36" s="30">
        <v>2.13</v>
      </c>
      <c r="L36" s="30">
        <v>2.0299999999999998</v>
      </c>
      <c r="M36" s="31">
        <v>2.0099999999999998</v>
      </c>
    </row>
    <row r="37" spans="1:13" x14ac:dyDescent="0.15">
      <c r="A37" s="5"/>
      <c r="B37" s="24" t="s">
        <v>1</v>
      </c>
      <c r="C37" s="32">
        <v>2550</v>
      </c>
      <c r="D37" s="26" t="s">
        <v>15</v>
      </c>
      <c r="E37" s="32">
        <v>2860</v>
      </c>
      <c r="F37" s="28" t="s">
        <v>3</v>
      </c>
      <c r="G37" s="29">
        <v>98.8</v>
      </c>
      <c r="H37" s="30">
        <v>98.6</v>
      </c>
      <c r="I37" s="30">
        <v>98.4</v>
      </c>
      <c r="J37" s="30">
        <v>98.5</v>
      </c>
      <c r="K37" s="30">
        <v>99.2</v>
      </c>
      <c r="L37" s="30">
        <v>98.6</v>
      </c>
      <c r="M37" s="31">
        <v>98.9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5159</v>
      </c>
      <c r="H38" s="70">
        <v>5441</v>
      </c>
      <c r="I38" s="70">
        <v>5731</v>
      </c>
      <c r="J38" s="70">
        <v>5132</v>
      </c>
      <c r="K38" s="70">
        <v>4093</v>
      </c>
      <c r="L38" s="70">
        <v>6465</v>
      </c>
      <c r="M38" s="86">
        <v>5404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1.8522866894197951</v>
      </c>
      <c r="H39" s="81">
        <f t="shared" ref="H39:M39" si="5">H35/H$4</f>
        <v>1.7691798941798942</v>
      </c>
      <c r="I39" s="81">
        <f t="shared" si="5"/>
        <v>1.6978139162889896</v>
      </c>
      <c r="J39" s="81">
        <f t="shared" si="5"/>
        <v>1.7334686774941996</v>
      </c>
      <c r="K39" s="81">
        <f t="shared" si="5"/>
        <v>1.6224867113473538</v>
      </c>
      <c r="L39" s="81">
        <f t="shared" si="5"/>
        <v>1.4553157331430611</v>
      </c>
      <c r="M39" s="82">
        <f t="shared" si="5"/>
        <v>1.4655722326454035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2550</v>
      </c>
      <c r="H40" s="35">
        <v>2560</v>
      </c>
      <c r="I40" s="35">
        <v>2690</v>
      </c>
      <c r="J40" s="35">
        <v>2770</v>
      </c>
      <c r="K40" s="35">
        <v>2860</v>
      </c>
      <c r="L40" s="35">
        <v>2860</v>
      </c>
      <c r="M40" s="36">
        <v>2860</v>
      </c>
    </row>
    <row r="41" spans="1:13" x14ac:dyDescent="0.15">
      <c r="A41" s="5"/>
      <c r="B41" s="37" t="s">
        <v>117</v>
      </c>
      <c r="C41" s="38"/>
      <c r="D41" s="39"/>
      <c r="E41" s="40"/>
      <c r="F41" s="41" t="s">
        <v>10</v>
      </c>
      <c r="G41" s="42">
        <v>7380</v>
      </c>
      <c r="H41" s="43">
        <v>7052</v>
      </c>
      <c r="I41" s="43">
        <v>6702</v>
      </c>
      <c r="J41" s="43">
        <v>6341</v>
      </c>
      <c r="K41" s="43">
        <v>7185</v>
      </c>
      <c r="L41" s="43">
        <v>9608</v>
      </c>
      <c r="M41" s="44">
        <v>9174</v>
      </c>
    </row>
    <row r="42" spans="1:13" x14ac:dyDescent="0.15">
      <c r="A42" s="5"/>
      <c r="B42" s="45" t="s">
        <v>0</v>
      </c>
      <c r="C42" s="3">
        <v>45908</v>
      </c>
      <c r="F42" s="46" t="s">
        <v>2</v>
      </c>
      <c r="G42" s="47">
        <v>2.69</v>
      </c>
      <c r="H42" s="48">
        <v>2.64</v>
      </c>
      <c r="I42" s="48">
        <v>2.62</v>
      </c>
      <c r="J42" s="48">
        <v>2.7</v>
      </c>
      <c r="K42" s="48">
        <v>2.66</v>
      </c>
      <c r="L42" s="48">
        <v>2.39</v>
      </c>
      <c r="M42" s="49">
        <v>2.3199999999999998</v>
      </c>
    </row>
    <row r="43" spans="1:13" x14ac:dyDescent="0.15">
      <c r="A43" s="5"/>
      <c r="B43" s="45" t="s">
        <v>1</v>
      </c>
      <c r="C43" s="50">
        <v>1310</v>
      </c>
      <c r="D43" s="4" t="s">
        <v>15</v>
      </c>
      <c r="E43" s="50">
        <v>1380</v>
      </c>
      <c r="F43" s="46" t="s">
        <v>3</v>
      </c>
      <c r="G43" s="47">
        <v>98.3</v>
      </c>
      <c r="H43" s="48">
        <v>98.6</v>
      </c>
      <c r="I43" s="48">
        <v>98.5</v>
      </c>
      <c r="J43" s="48">
        <v>98.3</v>
      </c>
      <c r="K43" s="48">
        <v>97.9</v>
      </c>
      <c r="L43" s="48">
        <v>97.9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3579</v>
      </c>
      <c r="H44" s="71">
        <v>2925</v>
      </c>
      <c r="I44" s="71">
        <v>2900</v>
      </c>
      <c r="J44" s="71">
        <v>2942</v>
      </c>
      <c r="K44" s="71">
        <v>4052</v>
      </c>
      <c r="L44" s="71">
        <v>5216</v>
      </c>
      <c r="M44" s="87">
        <v>3950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1.0075085324232083</v>
      </c>
      <c r="H45" s="84">
        <f t="shared" ref="H45:M45" si="6">H41/H$4</f>
        <v>0.93280423280423286</v>
      </c>
      <c r="I45" s="84">
        <f t="shared" si="6"/>
        <v>0.89336177019461482</v>
      </c>
      <c r="J45" s="84">
        <f t="shared" si="6"/>
        <v>0.91951856148491884</v>
      </c>
      <c r="K45" s="84">
        <f t="shared" si="6"/>
        <v>0.83025190663277093</v>
      </c>
      <c r="L45" s="84">
        <f t="shared" si="6"/>
        <v>0.85693899393506956</v>
      </c>
      <c r="M45" s="85">
        <f t="shared" si="6"/>
        <v>0.8606003752345216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1310</v>
      </c>
      <c r="H46" s="53">
        <v>1250</v>
      </c>
      <c r="I46" s="53">
        <v>1320</v>
      </c>
      <c r="J46" s="53">
        <v>1320</v>
      </c>
      <c r="K46" s="53">
        <v>1390</v>
      </c>
      <c r="L46" s="53">
        <v>1400</v>
      </c>
      <c r="M46" s="54">
        <v>1380</v>
      </c>
    </row>
    <row r="47" spans="1:13" x14ac:dyDescent="0.15">
      <c r="A47" s="5"/>
      <c r="B47" s="16" t="s">
        <v>113</v>
      </c>
      <c r="C47" s="17"/>
      <c r="D47" s="18"/>
      <c r="E47" s="19"/>
      <c r="F47" s="20" t="s">
        <v>10</v>
      </c>
      <c r="G47" s="21">
        <v>10705</v>
      </c>
      <c r="H47" s="22">
        <v>11784</v>
      </c>
      <c r="I47" s="22">
        <v>11763</v>
      </c>
      <c r="J47" s="22">
        <v>10646</v>
      </c>
      <c r="K47" s="22">
        <v>12317</v>
      </c>
      <c r="L47" s="22">
        <v>14687</v>
      </c>
      <c r="M47" s="23">
        <v>13808</v>
      </c>
    </row>
    <row r="48" spans="1:13" x14ac:dyDescent="0.15">
      <c r="A48" s="5"/>
      <c r="B48" s="24" t="s">
        <v>0</v>
      </c>
      <c r="C48" s="25">
        <v>45901</v>
      </c>
      <c r="D48" s="26"/>
      <c r="E48" s="27"/>
      <c r="F48" s="28" t="s">
        <v>2</v>
      </c>
      <c r="G48" s="29">
        <v>1.89</v>
      </c>
      <c r="H48" s="30">
        <v>1.83</v>
      </c>
      <c r="I48" s="30">
        <v>1.82</v>
      </c>
      <c r="J48" s="30">
        <v>1.87</v>
      </c>
      <c r="K48" s="30">
        <v>1.8</v>
      </c>
      <c r="L48" s="30">
        <v>1.7</v>
      </c>
      <c r="M48" s="31">
        <v>1.8</v>
      </c>
    </row>
    <row r="49" spans="1:13" x14ac:dyDescent="0.15">
      <c r="A49" s="5"/>
      <c r="B49" s="24" t="s">
        <v>1</v>
      </c>
      <c r="C49" s="32">
        <v>8410</v>
      </c>
      <c r="D49" s="26" t="s">
        <v>15</v>
      </c>
      <c r="E49" s="32">
        <v>12290</v>
      </c>
      <c r="F49" s="28" t="s">
        <v>3</v>
      </c>
      <c r="G49" s="29">
        <v>99.7</v>
      </c>
      <c r="H49" s="30">
        <v>99.9</v>
      </c>
      <c r="I49" s="30">
        <v>100</v>
      </c>
      <c r="J49" s="30">
        <v>99.9</v>
      </c>
      <c r="K49" s="30">
        <v>100.1</v>
      </c>
      <c r="L49" s="30">
        <v>99.9</v>
      </c>
      <c r="M49" s="31">
        <v>99.4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1815</v>
      </c>
      <c r="H50" s="70">
        <v>1434</v>
      </c>
      <c r="I50" s="70">
        <v>1385</v>
      </c>
      <c r="J50" s="70">
        <v>1451</v>
      </c>
      <c r="K50" s="70">
        <v>1058</v>
      </c>
      <c r="L50" s="70">
        <v>1967</v>
      </c>
      <c r="M50" s="86">
        <v>3377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1.461433447098976</v>
      </c>
      <c r="H51" s="81">
        <f t="shared" ref="H51:M51" si="7">H47/H$4</f>
        <v>1.5587301587301587</v>
      </c>
      <c r="I51" s="81">
        <f t="shared" si="7"/>
        <v>1.567981871500933</v>
      </c>
      <c r="J51" s="81">
        <f t="shared" si="7"/>
        <v>1.5437935034802783</v>
      </c>
      <c r="K51" s="81">
        <f t="shared" si="7"/>
        <v>1.4232724751559973</v>
      </c>
      <c r="L51" s="81">
        <f t="shared" si="7"/>
        <v>1.3099357830895468</v>
      </c>
      <c r="M51" s="82">
        <f t="shared" si="7"/>
        <v>1.2953095684803002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8410</v>
      </c>
      <c r="H52" s="35">
        <v>9930</v>
      </c>
      <c r="I52" s="35">
        <v>11160</v>
      </c>
      <c r="J52" s="35">
        <v>11890</v>
      </c>
      <c r="K52" s="35">
        <v>12270</v>
      </c>
      <c r="L52" s="35">
        <v>12310</v>
      </c>
      <c r="M52" s="36">
        <v>12290</v>
      </c>
    </row>
    <row r="53" spans="1:13" x14ac:dyDescent="0.15">
      <c r="A53" s="5"/>
      <c r="B53" s="37" t="s">
        <v>107</v>
      </c>
      <c r="C53" s="38"/>
      <c r="D53" s="39"/>
      <c r="E53" s="40"/>
      <c r="F53" s="41" t="s">
        <v>10</v>
      </c>
      <c r="G53" s="42">
        <v>5079</v>
      </c>
      <c r="H53" s="43">
        <v>4742</v>
      </c>
      <c r="I53" s="43">
        <v>4489</v>
      </c>
      <c r="J53" s="43">
        <v>3937</v>
      </c>
      <c r="K53" s="43">
        <v>5619</v>
      </c>
      <c r="L53" s="43">
        <v>7710</v>
      </c>
      <c r="M53" s="44">
        <v>7039</v>
      </c>
    </row>
    <row r="54" spans="1:13" x14ac:dyDescent="0.15">
      <c r="A54" s="5"/>
      <c r="B54" s="45" t="s">
        <v>0</v>
      </c>
      <c r="C54" s="3">
        <v>45873</v>
      </c>
      <c r="F54" s="46" t="s">
        <v>2</v>
      </c>
      <c r="G54" s="47">
        <v>4.38</v>
      </c>
      <c r="H54" s="48">
        <v>4.34</v>
      </c>
      <c r="I54" s="48">
        <v>4.3899999999999997</v>
      </c>
      <c r="J54" s="48">
        <v>4.3499999999999996</v>
      </c>
      <c r="K54" s="48">
        <v>4.08</v>
      </c>
      <c r="L54" s="48">
        <v>4</v>
      </c>
      <c r="M54" s="49">
        <v>4.03</v>
      </c>
    </row>
    <row r="55" spans="1:13" x14ac:dyDescent="0.15">
      <c r="A55" s="5"/>
      <c r="B55" s="45" t="s">
        <v>1</v>
      </c>
      <c r="C55" s="50">
        <v>4760</v>
      </c>
      <c r="D55" s="4" t="s">
        <v>15</v>
      </c>
      <c r="E55" s="50">
        <v>5020</v>
      </c>
      <c r="F55" s="46" t="s">
        <v>3</v>
      </c>
      <c r="G55" s="47">
        <v>98.7</v>
      </c>
      <c r="H55" s="48">
        <v>98.6</v>
      </c>
      <c r="I55" s="48">
        <v>98.3</v>
      </c>
      <c r="J55" s="48">
        <v>99.4</v>
      </c>
      <c r="K55" s="48">
        <v>100.3</v>
      </c>
      <c r="L55" s="48">
        <v>98.7</v>
      </c>
      <c r="M55" s="49">
        <v>98.8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2668</v>
      </c>
      <c r="H56" s="71">
        <v>2531</v>
      </c>
      <c r="I56" s="71">
        <v>2688</v>
      </c>
      <c r="J56" s="71">
        <v>1465</v>
      </c>
      <c r="K56" s="71">
        <v>1045</v>
      </c>
      <c r="L56" s="71">
        <v>3730</v>
      </c>
      <c r="M56" s="87">
        <v>3320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0.69337883959044366</v>
      </c>
      <c r="H57" s="84">
        <f t="shared" ref="H57:M57" si="8">H53/H$4</f>
        <v>0.62724867724867728</v>
      </c>
      <c r="I57" s="84">
        <f t="shared" si="8"/>
        <v>0.59837376699546785</v>
      </c>
      <c r="J57" s="84">
        <f t="shared" si="8"/>
        <v>0.57091067285382835</v>
      </c>
      <c r="K57" s="84">
        <f t="shared" si="8"/>
        <v>0.6492951236422464</v>
      </c>
      <c r="L57" s="84">
        <f t="shared" si="8"/>
        <v>0.68765608276846235</v>
      </c>
      <c r="M57" s="85">
        <f t="shared" si="8"/>
        <v>0.66031894934333957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4760</v>
      </c>
      <c r="H58" s="53">
        <v>4580</v>
      </c>
      <c r="I58" s="53">
        <v>4650</v>
      </c>
      <c r="J58" s="53">
        <v>4820</v>
      </c>
      <c r="K58" s="53">
        <v>5000</v>
      </c>
      <c r="L58" s="53">
        <v>5040</v>
      </c>
      <c r="M58" s="54">
        <v>5020</v>
      </c>
    </row>
    <row r="59" spans="1:13" x14ac:dyDescent="0.15">
      <c r="A59" s="5"/>
      <c r="B59" s="16" t="s">
        <v>108</v>
      </c>
      <c r="C59" s="17"/>
      <c r="D59" s="18"/>
      <c r="E59" s="19"/>
      <c r="F59" s="20" t="s">
        <v>10</v>
      </c>
      <c r="G59" s="21">
        <v>4908</v>
      </c>
      <c r="H59" s="22">
        <v>4640</v>
      </c>
      <c r="I59" s="22">
        <v>4372</v>
      </c>
      <c r="J59" s="22">
        <v>3830</v>
      </c>
      <c r="K59" s="22">
        <v>5550</v>
      </c>
      <c r="L59" s="22">
        <v>7953</v>
      </c>
      <c r="M59" s="23">
        <v>7144</v>
      </c>
    </row>
    <row r="60" spans="1:13" x14ac:dyDescent="0.15">
      <c r="A60" s="5"/>
      <c r="B60" s="24" t="s">
        <v>0</v>
      </c>
      <c r="C60" s="25">
        <v>45873</v>
      </c>
      <c r="D60" s="26"/>
      <c r="E60" s="27"/>
      <c r="F60" s="28" t="s">
        <v>2</v>
      </c>
      <c r="G60" s="29">
        <v>3.52</v>
      </c>
      <c r="H60" s="30">
        <v>3.6</v>
      </c>
      <c r="I60" s="30">
        <v>3.64</v>
      </c>
      <c r="J60" s="30">
        <v>3.6</v>
      </c>
      <c r="K60" s="30">
        <v>3.41</v>
      </c>
      <c r="L60" s="30">
        <v>3.28</v>
      </c>
      <c r="M60" s="31">
        <v>3.39</v>
      </c>
    </row>
    <row r="61" spans="1:13" x14ac:dyDescent="0.15">
      <c r="A61" s="5"/>
      <c r="B61" s="24" t="s">
        <v>1</v>
      </c>
      <c r="C61" s="32">
        <v>2350</v>
      </c>
      <c r="D61" s="26" t="s">
        <v>15</v>
      </c>
      <c r="E61" s="32">
        <v>2520</v>
      </c>
      <c r="F61" s="28" t="s">
        <v>3</v>
      </c>
      <c r="G61" s="29">
        <v>98.2</v>
      </c>
      <c r="H61" s="30">
        <v>97.9</v>
      </c>
      <c r="I61" s="30">
        <v>98.9</v>
      </c>
      <c r="J61" s="30">
        <v>98.2</v>
      </c>
      <c r="K61" s="30">
        <v>98.8</v>
      </c>
      <c r="L61" s="30">
        <v>98.4</v>
      </c>
      <c r="M61" s="31">
        <v>98.5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2707</v>
      </c>
      <c r="H62" s="70">
        <v>2886</v>
      </c>
      <c r="I62" s="70">
        <v>1889</v>
      </c>
      <c r="J62" s="70">
        <v>2150</v>
      </c>
      <c r="K62" s="70">
        <v>2401</v>
      </c>
      <c r="L62" s="70">
        <v>4035</v>
      </c>
      <c r="M62" s="86">
        <v>3573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0.67003412969283271</v>
      </c>
      <c r="H63" s="81">
        <f t="shared" ref="H63:M63" si="9">H59/H$4</f>
        <v>0.61375661375661372</v>
      </c>
      <c r="I63" s="81">
        <f t="shared" si="9"/>
        <v>0.58277792588643029</v>
      </c>
      <c r="J63" s="81">
        <f t="shared" si="9"/>
        <v>0.55539443155452439</v>
      </c>
      <c r="K63" s="81">
        <f t="shared" si="9"/>
        <v>0.64132193205454124</v>
      </c>
      <c r="L63" s="81">
        <f t="shared" si="9"/>
        <v>0.7093292900463789</v>
      </c>
      <c r="M63" s="82">
        <f t="shared" si="9"/>
        <v>0.67016885553470917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2350</v>
      </c>
      <c r="H64" s="35">
        <v>2310</v>
      </c>
      <c r="I64" s="35">
        <v>2360</v>
      </c>
      <c r="J64" s="35">
        <v>2450</v>
      </c>
      <c r="K64" s="35">
        <v>2500</v>
      </c>
      <c r="L64" s="35">
        <v>2550</v>
      </c>
      <c r="M64" s="36">
        <v>2520</v>
      </c>
    </row>
    <row r="65" spans="1:13" x14ac:dyDescent="0.15">
      <c r="A65" s="5"/>
      <c r="B65" s="37" t="s">
        <v>109</v>
      </c>
      <c r="C65" s="38"/>
      <c r="D65" s="39"/>
      <c r="E65" s="40"/>
      <c r="F65" s="41" t="s">
        <v>10</v>
      </c>
      <c r="G65" s="42">
        <v>5780</v>
      </c>
      <c r="H65" s="43">
        <v>5560</v>
      </c>
      <c r="I65" s="43">
        <v>5138</v>
      </c>
      <c r="J65" s="43">
        <v>4520</v>
      </c>
      <c r="K65" s="43">
        <v>6334</v>
      </c>
      <c r="L65" s="43">
        <v>9067</v>
      </c>
      <c r="M65" s="44">
        <v>8555</v>
      </c>
    </row>
    <row r="66" spans="1:13" x14ac:dyDescent="0.15">
      <c r="A66" s="5"/>
      <c r="B66" s="45" t="s">
        <v>0</v>
      </c>
      <c r="C66" s="3">
        <v>45873</v>
      </c>
      <c r="F66" s="46" t="s">
        <v>2</v>
      </c>
      <c r="G66" s="47">
        <v>3.28</v>
      </c>
      <c r="H66" s="48">
        <v>3.25</v>
      </c>
      <c r="I66" s="48">
        <v>3.36</v>
      </c>
      <c r="J66" s="48">
        <v>3.43</v>
      </c>
      <c r="K66" s="48">
        <v>3.17</v>
      </c>
      <c r="L66" s="48">
        <v>3.14</v>
      </c>
      <c r="M66" s="49">
        <v>3.18</v>
      </c>
    </row>
    <row r="67" spans="1:13" x14ac:dyDescent="0.15">
      <c r="A67" s="5"/>
      <c r="B67" s="45" t="s">
        <v>1</v>
      </c>
      <c r="C67" s="50">
        <v>2210</v>
      </c>
      <c r="D67" s="4" t="s">
        <v>15</v>
      </c>
      <c r="E67" s="50">
        <v>2440</v>
      </c>
      <c r="F67" s="46" t="s">
        <v>3</v>
      </c>
      <c r="G67" s="47">
        <v>99.1</v>
      </c>
      <c r="H67" s="48">
        <v>99.6</v>
      </c>
      <c r="I67" s="48">
        <v>99.3</v>
      </c>
      <c r="J67" s="48">
        <v>99.2</v>
      </c>
      <c r="K67" s="48">
        <v>99.8</v>
      </c>
      <c r="L67" s="48">
        <v>98.6</v>
      </c>
      <c r="M67" s="49">
        <v>98.3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2153</v>
      </c>
      <c r="H68" s="71">
        <v>1446</v>
      </c>
      <c r="I68" s="71">
        <v>1737</v>
      </c>
      <c r="J68" s="71">
        <v>1502</v>
      </c>
      <c r="K68" s="71">
        <v>1465</v>
      </c>
      <c r="L68" s="71">
        <v>4146</v>
      </c>
      <c r="M68" s="87">
        <v>4474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0.7890784982935154</v>
      </c>
      <c r="H69" s="84">
        <f t="shared" ref="H69:M69" si="10">H65/H$4</f>
        <v>0.73544973544973546</v>
      </c>
      <c r="I69" s="84">
        <f t="shared" si="10"/>
        <v>0.68488403092508665</v>
      </c>
      <c r="J69" s="84">
        <f t="shared" si="10"/>
        <v>0.65545243619489557</v>
      </c>
      <c r="K69" s="84">
        <f t="shared" si="10"/>
        <v>0.73191587705107464</v>
      </c>
      <c r="L69" s="84">
        <f t="shared" si="10"/>
        <v>0.80868712094184803</v>
      </c>
      <c r="M69" s="85">
        <f t="shared" si="10"/>
        <v>0.80253283302063794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2210</v>
      </c>
      <c r="H70" s="53">
        <v>2190</v>
      </c>
      <c r="I70" s="53">
        <v>2240</v>
      </c>
      <c r="J70" s="53">
        <v>2280</v>
      </c>
      <c r="K70" s="53">
        <v>2400</v>
      </c>
      <c r="L70" s="53">
        <v>2440</v>
      </c>
      <c r="M70" s="54">
        <v>2440</v>
      </c>
    </row>
    <row r="71" spans="1:13" x14ac:dyDescent="0.15">
      <c r="A71" s="5"/>
      <c r="B71" s="16" t="s">
        <v>110</v>
      </c>
      <c r="C71" s="17"/>
      <c r="D71" s="18"/>
      <c r="E71" s="19"/>
      <c r="F71" s="20" t="s">
        <v>10</v>
      </c>
      <c r="G71" s="21">
        <v>11008</v>
      </c>
      <c r="H71" s="22">
        <v>10600</v>
      </c>
      <c r="I71" s="22">
        <v>9981</v>
      </c>
      <c r="J71" s="22">
        <v>8864</v>
      </c>
      <c r="K71" s="22">
        <v>12982</v>
      </c>
      <c r="L71" s="22">
        <v>16265</v>
      </c>
      <c r="M71" s="23">
        <v>15513</v>
      </c>
    </row>
    <row r="72" spans="1:13" x14ac:dyDescent="0.15">
      <c r="A72" s="5"/>
      <c r="B72" s="24" t="s">
        <v>0</v>
      </c>
      <c r="C72" s="25">
        <v>45873</v>
      </c>
      <c r="D72" s="26"/>
      <c r="E72" s="27"/>
      <c r="F72" s="28" t="s">
        <v>2</v>
      </c>
      <c r="G72" s="29">
        <v>3.89</v>
      </c>
      <c r="H72" s="30">
        <v>3.87</v>
      </c>
      <c r="I72" s="30">
        <v>3.87</v>
      </c>
      <c r="J72" s="30">
        <v>4.03</v>
      </c>
      <c r="K72" s="30">
        <v>3.63</v>
      </c>
      <c r="L72" s="30">
        <v>3.46</v>
      </c>
      <c r="M72" s="31">
        <v>3.65</v>
      </c>
    </row>
    <row r="73" spans="1:13" x14ac:dyDescent="0.15">
      <c r="A73" s="5"/>
      <c r="B73" s="24" t="s">
        <v>1</v>
      </c>
      <c r="C73" s="32">
        <v>2370</v>
      </c>
      <c r="D73" s="26" t="s">
        <v>15</v>
      </c>
      <c r="E73" s="32">
        <v>2690</v>
      </c>
      <c r="F73" s="28" t="s">
        <v>3</v>
      </c>
      <c r="G73" s="29">
        <v>98.4</v>
      </c>
      <c r="H73" s="30">
        <v>98.2</v>
      </c>
      <c r="I73" s="30">
        <v>99</v>
      </c>
      <c r="J73" s="30">
        <v>98.2</v>
      </c>
      <c r="K73" s="30">
        <v>99.9</v>
      </c>
      <c r="L73" s="30">
        <v>99.4</v>
      </c>
      <c r="M73" s="31">
        <v>98.6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6263</v>
      </c>
      <c r="H74" s="70">
        <v>6293</v>
      </c>
      <c r="I74" s="70">
        <v>4428</v>
      </c>
      <c r="J74" s="70">
        <v>5312</v>
      </c>
      <c r="K74" s="70">
        <v>3334</v>
      </c>
      <c r="L74" s="70">
        <v>5307</v>
      </c>
      <c r="M74" s="86">
        <v>8014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1.5027986348122866</v>
      </c>
      <c r="H75" s="81">
        <f t="shared" ref="H75:M75" si="11">H71/H$4</f>
        <v>1.4021164021164021</v>
      </c>
      <c r="I75" s="81">
        <f t="shared" si="11"/>
        <v>1.3304452146094374</v>
      </c>
      <c r="J75" s="81">
        <f t="shared" si="11"/>
        <v>1.2853828306264501</v>
      </c>
      <c r="K75" s="81">
        <f t="shared" si="11"/>
        <v>1.5001155535012711</v>
      </c>
      <c r="L75" s="81">
        <f t="shared" si="11"/>
        <v>1.4506778451658937</v>
      </c>
      <c r="M75" s="82">
        <f t="shared" si="11"/>
        <v>1.4552532833020637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2370</v>
      </c>
      <c r="H76" s="35">
        <v>2450</v>
      </c>
      <c r="I76" s="35">
        <v>2540</v>
      </c>
      <c r="J76" s="35">
        <v>2570</v>
      </c>
      <c r="K76" s="35">
        <v>2700</v>
      </c>
      <c r="L76" s="35">
        <v>2690</v>
      </c>
      <c r="M76" s="36">
        <v>2690</v>
      </c>
    </row>
    <row r="77" spans="1:13" x14ac:dyDescent="0.15">
      <c r="A77" s="5"/>
      <c r="B77" s="37" t="s">
        <v>111</v>
      </c>
      <c r="C77" s="38"/>
      <c r="D77" s="39"/>
      <c r="E77" s="40"/>
      <c r="F77" s="41" t="s">
        <v>10</v>
      </c>
      <c r="G77" s="42">
        <v>3753</v>
      </c>
      <c r="H77" s="43">
        <v>3551</v>
      </c>
      <c r="I77" s="43">
        <v>3284</v>
      </c>
      <c r="J77" s="43">
        <v>3179</v>
      </c>
      <c r="K77" s="43">
        <v>4543</v>
      </c>
      <c r="L77" s="43">
        <v>5611</v>
      </c>
      <c r="M77" s="44">
        <v>5016</v>
      </c>
    </row>
    <row r="78" spans="1:13" x14ac:dyDescent="0.15">
      <c r="A78" s="5"/>
      <c r="B78" s="45" t="s">
        <v>0</v>
      </c>
      <c r="C78" s="3">
        <v>45873</v>
      </c>
      <c r="F78" s="46" t="s">
        <v>2</v>
      </c>
      <c r="G78" s="47">
        <v>2.39</v>
      </c>
      <c r="H78" s="48">
        <v>2.4300000000000002</v>
      </c>
      <c r="I78" s="48">
        <v>2.5299999999999998</v>
      </c>
      <c r="J78" s="48">
        <v>2.56</v>
      </c>
      <c r="K78" s="48">
        <v>2.27</v>
      </c>
      <c r="L78" s="48">
        <v>2.16</v>
      </c>
      <c r="M78" s="49">
        <v>2.2799999999999998</v>
      </c>
    </row>
    <row r="79" spans="1:13" x14ac:dyDescent="0.15">
      <c r="A79" s="5"/>
      <c r="B79" s="45" t="s">
        <v>1</v>
      </c>
      <c r="C79" s="50">
        <v>1270</v>
      </c>
      <c r="D79" s="4" t="s">
        <v>15</v>
      </c>
      <c r="E79" s="50">
        <v>1280</v>
      </c>
      <c r="F79" s="46" t="s">
        <v>3</v>
      </c>
      <c r="G79" s="47">
        <v>98.4</v>
      </c>
      <c r="H79" s="48">
        <v>98.8</v>
      </c>
      <c r="I79" s="48">
        <v>98.1</v>
      </c>
      <c r="J79" s="48">
        <v>98.4</v>
      </c>
      <c r="K79" s="48">
        <v>98.7</v>
      </c>
      <c r="L79" s="48">
        <v>98.8</v>
      </c>
      <c r="M79" s="49">
        <v>98.1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1728</v>
      </c>
      <c r="H80" s="71">
        <v>1334</v>
      </c>
      <c r="I80" s="71">
        <v>1730</v>
      </c>
      <c r="J80" s="71">
        <v>1474</v>
      </c>
      <c r="K80" s="71">
        <v>1812</v>
      </c>
      <c r="L80" s="71">
        <v>2108</v>
      </c>
      <c r="M80" s="87">
        <v>2577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0.51235494880546073</v>
      </c>
      <c r="H81" s="84">
        <f t="shared" ref="H81:M81" si="12">H77/H$4</f>
        <v>0.46970899470899469</v>
      </c>
      <c r="I81" s="84">
        <f t="shared" si="12"/>
        <v>0.43774993335110635</v>
      </c>
      <c r="J81" s="84">
        <f t="shared" si="12"/>
        <v>0.46099187935034802</v>
      </c>
      <c r="K81" s="84">
        <f t="shared" si="12"/>
        <v>0.52495955627455515</v>
      </c>
      <c r="L81" s="84">
        <f t="shared" si="12"/>
        <v>0.50044595076703535</v>
      </c>
      <c r="M81" s="85">
        <f t="shared" si="12"/>
        <v>0.47054409005628517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1270</v>
      </c>
      <c r="H82" s="53">
        <v>1240</v>
      </c>
      <c r="I82" s="53">
        <v>1210</v>
      </c>
      <c r="J82" s="53">
        <v>1240</v>
      </c>
      <c r="K82" s="53">
        <v>1270</v>
      </c>
      <c r="L82" s="53">
        <v>1280</v>
      </c>
      <c r="M82" s="54">
        <v>1280</v>
      </c>
    </row>
    <row r="83" spans="1:13" x14ac:dyDescent="0.15">
      <c r="A83" s="5"/>
      <c r="B83" s="16" t="s">
        <v>101</v>
      </c>
      <c r="C83" s="17"/>
      <c r="D83" s="18"/>
      <c r="E83" s="19"/>
      <c r="F83" s="20" t="s">
        <v>10</v>
      </c>
      <c r="G83" s="21">
        <v>6857</v>
      </c>
      <c r="H83" s="22">
        <v>6782</v>
      </c>
      <c r="I83" s="22">
        <v>6291</v>
      </c>
      <c r="J83" s="22">
        <v>5973</v>
      </c>
      <c r="K83" s="22">
        <v>8069</v>
      </c>
      <c r="L83" s="22">
        <v>9933</v>
      </c>
      <c r="M83" s="23">
        <v>9045</v>
      </c>
    </row>
    <row r="84" spans="1:13" x14ac:dyDescent="0.15">
      <c r="A84" s="5"/>
      <c r="B84" s="24" t="s">
        <v>0</v>
      </c>
      <c r="C84" s="25">
        <v>45845</v>
      </c>
      <c r="D84" s="26"/>
      <c r="E84" s="27"/>
      <c r="F84" s="28" t="s">
        <v>2</v>
      </c>
      <c r="G84" s="29">
        <v>2.08</v>
      </c>
      <c r="H84" s="30">
        <v>2.0499999999999998</v>
      </c>
      <c r="I84" s="30">
        <v>2.13</v>
      </c>
      <c r="J84" s="30">
        <v>2.13</v>
      </c>
      <c r="K84" s="30">
        <v>1.95</v>
      </c>
      <c r="L84" s="30">
        <v>1.88</v>
      </c>
      <c r="M84" s="31">
        <v>1.93</v>
      </c>
    </row>
    <row r="85" spans="1:13" x14ac:dyDescent="0.15">
      <c r="A85" s="5"/>
      <c r="B85" s="24" t="s">
        <v>1</v>
      </c>
      <c r="C85" s="32">
        <v>4670</v>
      </c>
      <c r="D85" s="26" t="s">
        <v>15</v>
      </c>
      <c r="E85" s="32">
        <v>5180</v>
      </c>
      <c r="F85" s="28" t="s">
        <v>3</v>
      </c>
      <c r="G85" s="29">
        <v>99.1</v>
      </c>
      <c r="H85" s="30">
        <v>99.4</v>
      </c>
      <c r="I85" s="30">
        <v>99.3</v>
      </c>
      <c r="J85" s="30">
        <v>99.3</v>
      </c>
      <c r="K85" s="30">
        <v>99.6</v>
      </c>
      <c r="L85" s="30">
        <v>99.1</v>
      </c>
      <c r="M85" s="31">
        <v>98.9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1996</v>
      </c>
      <c r="H86" s="70">
        <v>1659</v>
      </c>
      <c r="I86" s="70">
        <v>1715</v>
      </c>
      <c r="J86" s="70">
        <v>1540</v>
      </c>
      <c r="K86" s="70">
        <v>1555</v>
      </c>
      <c r="L86" s="70">
        <v>2807</v>
      </c>
      <c r="M86" s="86">
        <v>2969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0.9361092150170649</v>
      </c>
      <c r="H87" s="81">
        <f t="shared" ref="H87:M87" si="13">H83/H$4</f>
        <v>0.89708994708994705</v>
      </c>
      <c r="I87" s="81">
        <f t="shared" si="13"/>
        <v>0.83857637963209808</v>
      </c>
      <c r="J87" s="81">
        <f t="shared" si="13"/>
        <v>0.86615429234338748</v>
      </c>
      <c r="K87" s="81">
        <f t="shared" si="13"/>
        <v>0.93240120175641317</v>
      </c>
      <c r="L87" s="81">
        <f t="shared" si="13"/>
        <v>0.88592579379236536</v>
      </c>
      <c r="M87" s="82">
        <f t="shared" si="13"/>
        <v>0.84849906191369606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4670</v>
      </c>
      <c r="H88" s="35">
        <v>4720</v>
      </c>
      <c r="I88" s="35">
        <v>4840</v>
      </c>
      <c r="J88" s="35">
        <v>5010</v>
      </c>
      <c r="K88" s="35">
        <v>5160</v>
      </c>
      <c r="L88" s="35">
        <v>5200</v>
      </c>
      <c r="M88" s="36">
        <v>5180</v>
      </c>
    </row>
    <row r="89" spans="1:13" x14ac:dyDescent="0.15">
      <c r="A89" s="5"/>
      <c r="B89" s="37" t="s">
        <v>102</v>
      </c>
      <c r="C89" s="38"/>
      <c r="D89" s="39"/>
      <c r="E89" s="40"/>
      <c r="F89" s="41" t="s">
        <v>10</v>
      </c>
      <c r="G89" s="42">
        <v>10076</v>
      </c>
      <c r="H89" s="43">
        <v>9922</v>
      </c>
      <c r="I89" s="43">
        <v>9656</v>
      </c>
      <c r="J89" s="43">
        <v>9180</v>
      </c>
      <c r="K89" s="43">
        <v>10625</v>
      </c>
      <c r="L89" s="43">
        <v>13423</v>
      </c>
      <c r="M89" s="44">
        <v>12491</v>
      </c>
    </row>
    <row r="90" spans="1:13" x14ac:dyDescent="0.15">
      <c r="A90" s="5"/>
      <c r="B90" s="45" t="s">
        <v>0</v>
      </c>
      <c r="C90" s="3">
        <v>45845</v>
      </c>
      <c r="F90" s="46" t="s">
        <v>2</v>
      </c>
      <c r="G90" s="47">
        <v>2.31</v>
      </c>
      <c r="H90" s="48">
        <v>2.3199999999999998</v>
      </c>
      <c r="I90" s="48">
        <v>2.33</v>
      </c>
      <c r="J90" s="48">
        <v>2.33</v>
      </c>
      <c r="K90" s="48">
        <v>2.23</v>
      </c>
      <c r="L90" s="48">
        <v>2.02</v>
      </c>
      <c r="M90" s="49">
        <v>2.09</v>
      </c>
    </row>
    <row r="91" spans="1:13" x14ac:dyDescent="0.15">
      <c r="A91" s="5"/>
      <c r="B91" s="45" t="s">
        <v>1</v>
      </c>
      <c r="C91" s="50">
        <v>2330</v>
      </c>
      <c r="D91" s="4" t="s">
        <v>15</v>
      </c>
      <c r="E91" s="50">
        <v>2590</v>
      </c>
      <c r="F91" s="46" t="s">
        <v>3</v>
      </c>
      <c r="G91" s="47">
        <v>99.6</v>
      </c>
      <c r="H91" s="48">
        <v>99.4</v>
      </c>
      <c r="I91" s="48">
        <v>99.3</v>
      </c>
      <c r="J91" s="48">
        <v>99.6</v>
      </c>
      <c r="K91" s="48">
        <v>99.6</v>
      </c>
      <c r="L91" s="48">
        <v>99.4</v>
      </c>
      <c r="M91" s="49">
        <v>99.4</v>
      </c>
    </row>
    <row r="92" spans="1:13" x14ac:dyDescent="0.15">
      <c r="A92" s="5"/>
      <c r="B92" s="45"/>
      <c r="C92" s="50"/>
      <c r="E92" s="50"/>
      <c r="F92" s="55" t="s">
        <v>20</v>
      </c>
      <c r="G92" s="89">
        <v>2005</v>
      </c>
      <c r="H92" s="71">
        <v>2447</v>
      </c>
      <c r="I92" s="71">
        <v>2517</v>
      </c>
      <c r="J92" s="71">
        <v>1787</v>
      </c>
      <c r="K92" s="71">
        <v>2123</v>
      </c>
      <c r="L92" s="71">
        <v>2990</v>
      </c>
      <c r="M92" s="87">
        <v>3000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1.3755631399317405</v>
      </c>
      <c r="H93" s="84">
        <f t="shared" ref="H93:M93" si="14">H89/H$4</f>
        <v>1.3124338624338625</v>
      </c>
      <c r="I93" s="84">
        <f t="shared" si="14"/>
        <v>1.2871234337509998</v>
      </c>
      <c r="J93" s="84">
        <f t="shared" si="14"/>
        <v>1.3312064965197217</v>
      </c>
      <c r="K93" s="84">
        <f t="shared" si="14"/>
        <v>1.2277559510053155</v>
      </c>
      <c r="L93" s="84">
        <f t="shared" si="14"/>
        <v>1.1971994291830181</v>
      </c>
      <c r="M93" s="85">
        <f t="shared" si="14"/>
        <v>1.1717636022514071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2330</v>
      </c>
      <c r="H94" s="53">
        <v>2340</v>
      </c>
      <c r="I94" s="53">
        <v>2460</v>
      </c>
      <c r="J94" s="53">
        <v>2500</v>
      </c>
      <c r="K94" s="53">
        <v>2570</v>
      </c>
      <c r="L94" s="53">
        <v>2600</v>
      </c>
      <c r="M94" s="54">
        <v>2590</v>
      </c>
    </row>
    <row r="95" spans="1:13" x14ac:dyDescent="0.15">
      <c r="A95" s="5"/>
      <c r="B95" s="16" t="s">
        <v>103</v>
      </c>
      <c r="C95" s="17"/>
      <c r="D95" s="18"/>
      <c r="E95" s="19"/>
      <c r="F95" s="20" t="s">
        <v>10</v>
      </c>
      <c r="G95" s="21">
        <v>4670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45845</v>
      </c>
      <c r="D96" s="26"/>
      <c r="E96" s="27"/>
      <c r="F96" s="28" t="s">
        <v>2</v>
      </c>
      <c r="G96" s="29">
        <v>3.44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1480</v>
      </c>
      <c r="D97" s="26" t="s">
        <v>15</v>
      </c>
      <c r="E97" s="32"/>
      <c r="F97" s="28" t="s">
        <v>3</v>
      </c>
      <c r="G97" s="29">
        <v>101.1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57">
        <v>-105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0.63754266211604094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1480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104</v>
      </c>
      <c r="C101" s="38"/>
      <c r="D101" s="39"/>
      <c r="E101" s="40"/>
      <c r="F101" s="41" t="s">
        <v>10</v>
      </c>
      <c r="G101" s="42">
        <v>7706</v>
      </c>
      <c r="H101" s="43">
        <v>6981</v>
      </c>
      <c r="I101" s="43">
        <v>7049</v>
      </c>
      <c r="J101" s="43">
        <v>6716</v>
      </c>
      <c r="K101" s="43">
        <v>7649</v>
      </c>
      <c r="L101" s="43">
        <v>11172</v>
      </c>
      <c r="M101" s="44">
        <v>10555</v>
      </c>
    </row>
    <row r="102" spans="1:13" x14ac:dyDescent="0.15">
      <c r="A102" s="5"/>
      <c r="B102" s="45" t="s">
        <v>0</v>
      </c>
      <c r="C102" s="3">
        <v>45845</v>
      </c>
      <c r="F102" s="46" t="s">
        <v>2</v>
      </c>
      <c r="G102" s="47">
        <v>3.71</v>
      </c>
      <c r="H102" s="48">
        <v>3.65</v>
      </c>
      <c r="I102" s="48">
        <v>3.76</v>
      </c>
      <c r="J102" s="48">
        <v>3.73</v>
      </c>
      <c r="K102" s="48">
        <v>3.72</v>
      </c>
      <c r="L102" s="48">
        <v>3.35</v>
      </c>
      <c r="M102" s="49">
        <v>3.52</v>
      </c>
    </row>
    <row r="103" spans="1:13" x14ac:dyDescent="0.15">
      <c r="A103" s="5"/>
      <c r="B103" s="45" t="s">
        <v>1</v>
      </c>
      <c r="C103" s="50">
        <v>530</v>
      </c>
      <c r="D103" s="4" t="s">
        <v>15</v>
      </c>
      <c r="E103" s="50">
        <v>590</v>
      </c>
      <c r="F103" s="46" t="s">
        <v>3</v>
      </c>
      <c r="G103" s="47">
        <v>99.6</v>
      </c>
      <c r="H103" s="48">
        <v>100.2</v>
      </c>
      <c r="I103" s="48">
        <v>99.5</v>
      </c>
      <c r="J103" s="48">
        <v>99.4</v>
      </c>
      <c r="K103" s="48">
        <v>100.1</v>
      </c>
      <c r="L103" s="48">
        <v>99.9</v>
      </c>
      <c r="M103" s="49">
        <v>98.1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2324</v>
      </c>
      <c r="H104" s="71">
        <v>1124</v>
      </c>
      <c r="I104" s="71">
        <v>2249</v>
      </c>
      <c r="J104" s="71">
        <v>2416</v>
      </c>
      <c r="K104" s="71">
        <v>1642</v>
      </c>
      <c r="L104" s="71">
        <v>2435</v>
      </c>
      <c r="M104" s="87">
        <v>6155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1.052013651877133</v>
      </c>
      <c r="H105" s="84">
        <f t="shared" ref="H105:M105" si="16">H101/H$4</f>
        <v>0.92341269841269846</v>
      </c>
      <c r="I105" s="84">
        <f t="shared" si="16"/>
        <v>0.93961610237270066</v>
      </c>
      <c r="J105" s="84">
        <f t="shared" si="16"/>
        <v>0.97389791183294661</v>
      </c>
      <c r="K105" s="84">
        <f t="shared" si="16"/>
        <v>0.88386873122255605</v>
      </c>
      <c r="L105" s="84">
        <f t="shared" si="16"/>
        <v>0.9964323938637174</v>
      </c>
      <c r="M105" s="85">
        <f t="shared" si="16"/>
        <v>0.99015009380863039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530</v>
      </c>
      <c r="H106" s="53">
        <v>500</v>
      </c>
      <c r="I106" s="53">
        <v>520</v>
      </c>
      <c r="J106" s="53">
        <v>570</v>
      </c>
      <c r="K106" s="53">
        <v>590</v>
      </c>
      <c r="L106" s="53">
        <v>590</v>
      </c>
      <c r="M106" s="54">
        <v>590</v>
      </c>
    </row>
    <row r="107" spans="1:13" x14ac:dyDescent="0.15">
      <c r="A107" s="5"/>
      <c r="B107" s="16" t="s">
        <v>91</v>
      </c>
      <c r="C107" s="17"/>
      <c r="D107" s="18"/>
      <c r="E107" s="19"/>
      <c r="F107" s="20" t="s">
        <v>10</v>
      </c>
      <c r="G107" s="21">
        <v>10062</v>
      </c>
      <c r="H107" s="22">
        <v>11047</v>
      </c>
      <c r="I107" s="22">
        <v>9910</v>
      </c>
      <c r="J107" s="22">
        <v>8699</v>
      </c>
      <c r="K107" s="22">
        <v>11285</v>
      </c>
      <c r="L107" s="22">
        <v>14753</v>
      </c>
      <c r="M107" s="23">
        <v>13343</v>
      </c>
    </row>
    <row r="108" spans="1:13" x14ac:dyDescent="0.15">
      <c r="A108" s="5"/>
      <c r="B108" s="24" t="s">
        <v>0</v>
      </c>
      <c r="C108" s="25">
        <v>45810</v>
      </c>
      <c r="D108" s="26"/>
      <c r="E108" s="27"/>
      <c r="F108" s="28" t="s">
        <v>2</v>
      </c>
      <c r="G108" s="29">
        <v>3.5</v>
      </c>
      <c r="H108" s="30">
        <v>3.35</v>
      </c>
      <c r="I108" s="30">
        <v>3.44</v>
      </c>
      <c r="J108" s="30">
        <v>3.53</v>
      </c>
      <c r="K108" s="30">
        <v>3.21</v>
      </c>
      <c r="L108" s="30">
        <v>3.23</v>
      </c>
      <c r="M108" s="31">
        <v>3.35</v>
      </c>
    </row>
    <row r="109" spans="1:13" x14ac:dyDescent="0.15">
      <c r="A109" s="5"/>
      <c r="B109" s="24" t="s">
        <v>1</v>
      </c>
      <c r="C109" s="32">
        <v>5330</v>
      </c>
      <c r="D109" s="26" t="s">
        <v>15</v>
      </c>
      <c r="E109" s="32">
        <v>7130</v>
      </c>
      <c r="F109" s="28" t="s">
        <v>3</v>
      </c>
      <c r="G109" s="29">
        <v>99.2</v>
      </c>
      <c r="H109" s="30">
        <v>100.4</v>
      </c>
      <c r="I109" s="30">
        <v>100.1</v>
      </c>
      <c r="J109" s="30">
        <v>99.2</v>
      </c>
      <c r="K109" s="30">
        <v>101.3</v>
      </c>
      <c r="L109" s="30">
        <v>100.2</v>
      </c>
      <c r="M109" s="31">
        <v>98.7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3664</v>
      </c>
      <c r="H110" s="70">
        <v>1196</v>
      </c>
      <c r="I110" s="70">
        <v>1822</v>
      </c>
      <c r="J110" s="70">
        <v>3274</v>
      </c>
      <c r="K110" s="58">
        <v>-698</v>
      </c>
      <c r="L110" s="70">
        <v>2261</v>
      </c>
      <c r="M110" s="86">
        <v>5973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1.3736518771331059</v>
      </c>
      <c r="H111" s="81">
        <f t="shared" ref="H111:M111" si="17">H107/H$4</f>
        <v>1.4612433862433862</v>
      </c>
      <c r="I111" s="81">
        <f t="shared" si="17"/>
        <v>1.3209810717142096</v>
      </c>
      <c r="J111" s="81">
        <f t="shared" si="17"/>
        <v>1.2614559164733179</v>
      </c>
      <c r="K111" s="81">
        <f t="shared" si="17"/>
        <v>1.3040212618442339</v>
      </c>
      <c r="L111" s="81">
        <f t="shared" si="17"/>
        <v>1.3158223332144132</v>
      </c>
      <c r="M111" s="82">
        <f t="shared" si="17"/>
        <v>1.251688555347092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5330</v>
      </c>
      <c r="H112" s="35">
        <v>6050</v>
      </c>
      <c r="I112" s="35">
        <v>6610</v>
      </c>
      <c r="J112" s="35">
        <v>6940</v>
      </c>
      <c r="K112" s="35">
        <v>7140</v>
      </c>
      <c r="L112" s="35">
        <v>7170</v>
      </c>
      <c r="M112" s="36">
        <v>7130</v>
      </c>
    </row>
    <row r="113" spans="1:13" x14ac:dyDescent="0.15">
      <c r="A113" s="5"/>
      <c r="B113" s="37" t="s">
        <v>79</v>
      </c>
      <c r="C113" s="38"/>
      <c r="D113" s="39"/>
      <c r="E113" s="40"/>
      <c r="F113" s="41" t="s">
        <v>10</v>
      </c>
      <c r="G113" s="42">
        <v>7104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45768</v>
      </c>
      <c r="F114" s="46" t="s">
        <v>2</v>
      </c>
      <c r="G114" s="47">
        <v>4.1900000000000004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6710</v>
      </c>
      <c r="D115" s="4" t="s">
        <v>15</v>
      </c>
      <c r="E115" s="50"/>
      <c r="F115" s="46" t="s">
        <v>3</v>
      </c>
      <c r="G115" s="47">
        <v>98.5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3814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0.96982935153583616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6710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75</v>
      </c>
      <c r="C119" s="17"/>
      <c r="D119" s="18"/>
      <c r="E119" s="19"/>
      <c r="F119" s="20" t="s">
        <v>10</v>
      </c>
      <c r="G119" s="21">
        <v>7261</v>
      </c>
      <c r="H119" s="22"/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45754</v>
      </c>
      <c r="D120" s="26"/>
      <c r="E120" s="27"/>
      <c r="F120" s="28" t="s">
        <v>2</v>
      </c>
      <c r="G120" s="29">
        <v>3.1</v>
      </c>
      <c r="H120" s="30"/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7190</v>
      </c>
      <c r="D121" s="26" t="s">
        <v>15</v>
      </c>
      <c r="E121" s="32"/>
      <c r="F121" s="28" t="s">
        <v>3</v>
      </c>
      <c r="G121" s="29">
        <v>99.3</v>
      </c>
      <c r="H121" s="30"/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2313</v>
      </c>
      <c r="H122" s="58"/>
      <c r="I122" s="58"/>
      <c r="J122" s="58"/>
      <c r="K122" s="58"/>
      <c r="L122" s="58"/>
      <c r="M122" s="59"/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0.99126279863481226</v>
      </c>
      <c r="H123" s="81">
        <f t="shared" ref="H123:M123" si="19">H119/H$4</f>
        <v>0</v>
      </c>
      <c r="I123" s="81">
        <f t="shared" si="19"/>
        <v>0</v>
      </c>
      <c r="J123" s="81">
        <f t="shared" si="19"/>
        <v>0</v>
      </c>
      <c r="K123" s="81">
        <f t="shared" si="19"/>
        <v>0</v>
      </c>
      <c r="L123" s="81">
        <f t="shared" si="19"/>
        <v>0</v>
      </c>
      <c r="M123" s="82">
        <f t="shared" si="19"/>
        <v>0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7190</v>
      </c>
      <c r="H124" s="35"/>
      <c r="I124" s="35"/>
      <c r="J124" s="35"/>
      <c r="K124" s="35"/>
      <c r="L124" s="35"/>
      <c r="M124" s="36"/>
    </row>
    <row r="125" spans="1:13" x14ac:dyDescent="0.15">
      <c r="A125" s="5"/>
      <c r="B125" s="37" t="s">
        <v>62</v>
      </c>
      <c r="C125" s="38"/>
      <c r="D125" s="39"/>
      <c r="E125" s="40"/>
      <c r="F125" s="41" t="s">
        <v>10</v>
      </c>
      <c r="G125" s="42">
        <v>12502</v>
      </c>
      <c r="H125" s="43">
        <v>12602</v>
      </c>
      <c r="I125" s="43">
        <v>12880</v>
      </c>
      <c r="J125" s="43">
        <v>10911</v>
      </c>
      <c r="K125" s="43">
        <v>14899</v>
      </c>
      <c r="L125" s="43">
        <v>17381</v>
      </c>
      <c r="M125" s="44">
        <v>16336</v>
      </c>
    </row>
    <row r="126" spans="1:13" x14ac:dyDescent="0.15">
      <c r="A126" s="5"/>
      <c r="B126" s="45" t="s">
        <v>0</v>
      </c>
      <c r="C126" s="3">
        <v>45691</v>
      </c>
      <c r="F126" s="46" t="s">
        <v>2</v>
      </c>
      <c r="G126" s="47">
        <v>4.09</v>
      </c>
      <c r="H126" s="48">
        <v>3.93</v>
      </c>
      <c r="I126" s="48">
        <v>3.84</v>
      </c>
      <c r="J126" s="48">
        <v>4.05</v>
      </c>
      <c r="K126" s="48">
        <v>3.54</v>
      </c>
      <c r="L126" s="48">
        <v>3.64</v>
      </c>
      <c r="M126" s="49">
        <v>3.84</v>
      </c>
    </row>
    <row r="127" spans="1:13" x14ac:dyDescent="0.15">
      <c r="A127" s="5"/>
      <c r="B127" s="45" t="s">
        <v>1</v>
      </c>
      <c r="C127" s="50">
        <v>12240</v>
      </c>
      <c r="D127" s="4" t="s">
        <v>15</v>
      </c>
      <c r="E127" s="50">
        <v>13760</v>
      </c>
      <c r="F127" s="46" t="s">
        <v>3</v>
      </c>
      <c r="G127" s="47">
        <v>98.6</v>
      </c>
      <c r="H127" s="48">
        <v>99.1</v>
      </c>
      <c r="I127" s="48">
        <v>99.6</v>
      </c>
      <c r="J127" s="48">
        <v>99.2</v>
      </c>
      <c r="K127" s="48">
        <v>100.9</v>
      </c>
      <c r="L127" s="48">
        <v>99.7</v>
      </c>
      <c r="M127" s="49">
        <v>98.2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6457</v>
      </c>
      <c r="H128" s="71">
        <v>5172</v>
      </c>
      <c r="I128" s="71">
        <v>4001</v>
      </c>
      <c r="J128" s="71">
        <v>4384</v>
      </c>
      <c r="K128" s="61">
        <v>391</v>
      </c>
      <c r="L128" s="71">
        <v>4828</v>
      </c>
      <c r="M128" s="87">
        <v>9805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1.7067576791808874</v>
      </c>
      <c r="H129" s="84">
        <f t="shared" ref="H129:M129" si="20">H125/H$4</f>
        <v>1.6669312169312169</v>
      </c>
      <c r="I129" s="84">
        <f t="shared" si="20"/>
        <v>1.7168754998667022</v>
      </c>
      <c r="J129" s="84">
        <f t="shared" si="20"/>
        <v>1.5822215777262181</v>
      </c>
      <c r="K129" s="84">
        <f t="shared" si="20"/>
        <v>1.7216316154379478</v>
      </c>
      <c r="L129" s="84">
        <f t="shared" si="20"/>
        <v>1.550214056368177</v>
      </c>
      <c r="M129" s="85">
        <f t="shared" si="20"/>
        <v>1.5324577861163227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12240</v>
      </c>
      <c r="H130" s="53">
        <v>12570</v>
      </c>
      <c r="I130" s="53">
        <v>13050</v>
      </c>
      <c r="J130" s="53">
        <v>13470</v>
      </c>
      <c r="K130" s="53">
        <v>13790</v>
      </c>
      <c r="L130" s="53">
        <v>13830</v>
      </c>
      <c r="M130" s="54">
        <v>13760</v>
      </c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11399</v>
      </c>
      <c r="H131" s="22">
        <v>11729</v>
      </c>
      <c r="I131" s="22">
        <v>11688</v>
      </c>
      <c r="J131" s="22">
        <v>10994</v>
      </c>
      <c r="K131" s="22">
        <v>12862</v>
      </c>
      <c r="L131" s="22">
        <v>15519</v>
      </c>
      <c r="M131" s="23">
        <v>15006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1.85</v>
      </c>
      <c r="H132" s="30">
        <v>1.8</v>
      </c>
      <c r="I132" s="30">
        <v>1.81</v>
      </c>
      <c r="J132" s="30">
        <v>1.83</v>
      </c>
      <c r="K132" s="30">
        <v>1.73</v>
      </c>
      <c r="L132" s="30">
        <v>1.65</v>
      </c>
      <c r="M132" s="31">
        <v>1.71</v>
      </c>
    </row>
    <row r="133" spans="1:13" x14ac:dyDescent="0.15">
      <c r="A133" s="5"/>
      <c r="B133" s="24" t="s">
        <v>1</v>
      </c>
      <c r="C133" s="32">
        <v>28920</v>
      </c>
      <c r="D133" s="26" t="s">
        <v>15</v>
      </c>
      <c r="E133" s="32">
        <v>33000</v>
      </c>
      <c r="F133" s="28" t="s">
        <v>3</v>
      </c>
      <c r="G133" s="29">
        <v>99.2</v>
      </c>
      <c r="H133" s="30">
        <v>99.5</v>
      </c>
      <c r="I133" s="30">
        <v>99.5</v>
      </c>
      <c r="J133" s="30">
        <v>99.4</v>
      </c>
      <c r="K133" s="30">
        <v>99.8</v>
      </c>
      <c r="L133" s="30">
        <v>99.5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3066</v>
      </c>
      <c r="H134" s="70">
        <v>2374</v>
      </c>
      <c r="I134" s="70">
        <v>2515</v>
      </c>
      <c r="J134" s="70">
        <v>2441</v>
      </c>
      <c r="K134" s="70">
        <v>1817</v>
      </c>
      <c r="L134" s="70">
        <v>3139</v>
      </c>
      <c r="M134" s="86">
        <v>4031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1.5561774744027304</v>
      </c>
      <c r="H135" s="81">
        <f t="shared" ref="H135:M135" si="21">H131/H$4</f>
        <v>1.5514550264550264</v>
      </c>
      <c r="I135" s="81">
        <f t="shared" si="21"/>
        <v>1.5579845374566783</v>
      </c>
      <c r="J135" s="81">
        <f t="shared" si="21"/>
        <v>1.5942575406032482</v>
      </c>
      <c r="K135" s="81">
        <f t="shared" si="21"/>
        <v>1.4862491333487404</v>
      </c>
      <c r="L135" s="81">
        <f t="shared" si="21"/>
        <v>1.3841419907242241</v>
      </c>
      <c r="M135" s="82">
        <f t="shared" si="21"/>
        <v>1.4076923076923078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28920</v>
      </c>
      <c r="H136" s="35">
        <v>29440</v>
      </c>
      <c r="I136" s="35">
        <v>30880</v>
      </c>
      <c r="J136" s="35">
        <v>32020</v>
      </c>
      <c r="K136" s="35">
        <v>32970</v>
      </c>
      <c r="L136" s="35">
        <v>33100</v>
      </c>
      <c r="M136" s="36">
        <v>33000</v>
      </c>
    </row>
    <row r="137" spans="1:13" x14ac:dyDescent="0.15">
      <c r="A137" s="5"/>
      <c r="B137" s="37" t="s">
        <v>18</v>
      </c>
      <c r="C137" s="38"/>
      <c r="D137" s="39"/>
      <c r="E137" s="40"/>
      <c r="F137" s="41" t="s">
        <v>10</v>
      </c>
      <c r="G137" s="42">
        <v>7836</v>
      </c>
      <c r="H137" s="43">
        <v>7748</v>
      </c>
      <c r="I137" s="43">
        <v>7592</v>
      </c>
      <c r="J137" s="43">
        <v>7190</v>
      </c>
      <c r="K137" s="43">
        <v>8404</v>
      </c>
      <c r="L137" s="43">
        <v>10892</v>
      </c>
      <c r="M137" s="44">
        <v>10389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2</v>
      </c>
      <c r="H138" s="48">
        <v>1.97</v>
      </c>
      <c r="I138" s="48">
        <v>1.99</v>
      </c>
      <c r="J138" s="48">
        <v>1.99</v>
      </c>
      <c r="K138" s="48">
        <v>1.93</v>
      </c>
      <c r="L138" s="48">
        <v>1.84</v>
      </c>
      <c r="M138" s="49">
        <v>1.87</v>
      </c>
    </row>
    <row r="139" spans="1:13" x14ac:dyDescent="0.15">
      <c r="A139" s="5"/>
      <c r="B139" s="45" t="s">
        <v>1</v>
      </c>
      <c r="C139" s="50">
        <v>23930</v>
      </c>
      <c r="D139" s="4" t="s">
        <v>15</v>
      </c>
      <c r="E139" s="50">
        <v>25380</v>
      </c>
      <c r="F139" s="46" t="s">
        <v>3</v>
      </c>
      <c r="G139" s="47">
        <v>99.2</v>
      </c>
      <c r="H139" s="48">
        <v>99.4</v>
      </c>
      <c r="I139" s="48">
        <v>99.4</v>
      </c>
      <c r="J139" s="48">
        <v>99.4</v>
      </c>
      <c r="K139" s="48">
        <v>99.7</v>
      </c>
      <c r="L139" s="48">
        <v>99.3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2317</v>
      </c>
      <c r="H140" s="71">
        <v>1865</v>
      </c>
      <c r="I140" s="71">
        <v>1932</v>
      </c>
      <c r="J140" s="71">
        <v>1830</v>
      </c>
      <c r="K140" s="71">
        <v>1650</v>
      </c>
      <c r="L140" s="71">
        <v>2918</v>
      </c>
      <c r="M140" s="87">
        <v>3225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1.0697610921501706</v>
      </c>
      <c r="H141" s="84">
        <f t="shared" ref="H141:M141" si="22">H137/H$4</f>
        <v>1.0248677248677249</v>
      </c>
      <c r="I141" s="84">
        <f t="shared" si="22"/>
        <v>1.0119968008531059</v>
      </c>
      <c r="J141" s="84">
        <f t="shared" si="22"/>
        <v>1.0426334106728539</v>
      </c>
      <c r="K141" s="84">
        <f t="shared" si="22"/>
        <v>0.97111162468222789</v>
      </c>
      <c r="L141" s="84">
        <f t="shared" si="22"/>
        <v>0.97145915090973955</v>
      </c>
      <c r="M141" s="85">
        <f t="shared" si="22"/>
        <v>0.97457786116322698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23930</v>
      </c>
      <c r="H142" s="53">
        <v>22970</v>
      </c>
      <c r="I142" s="53">
        <v>23840</v>
      </c>
      <c r="J142" s="53">
        <v>24280</v>
      </c>
      <c r="K142" s="53">
        <v>25280</v>
      </c>
      <c r="L142" s="53">
        <v>25400</v>
      </c>
      <c r="M142" s="54">
        <v>25380</v>
      </c>
    </row>
    <row r="143" spans="1:13" x14ac:dyDescent="0.15">
      <c r="A143" s="5"/>
      <c r="B143" s="16" t="s">
        <v>27</v>
      </c>
      <c r="C143" s="17"/>
      <c r="D143" s="18"/>
      <c r="E143" s="19"/>
      <c r="F143" s="20" t="s">
        <v>10</v>
      </c>
      <c r="G143" s="21">
        <v>5577</v>
      </c>
      <c r="H143" s="22">
        <v>6287</v>
      </c>
      <c r="I143" s="22">
        <v>5429</v>
      </c>
      <c r="J143" s="22">
        <v>4942</v>
      </c>
      <c r="K143" s="22">
        <v>7254</v>
      </c>
      <c r="L143" s="22">
        <v>9570</v>
      </c>
      <c r="M143" s="23">
        <v>8413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3.43</v>
      </c>
      <c r="H144" s="30">
        <v>3.18</v>
      </c>
      <c r="I144" s="30">
        <v>3.4</v>
      </c>
      <c r="J144" s="30">
        <v>3.44</v>
      </c>
      <c r="K144" s="30">
        <v>2.99</v>
      </c>
      <c r="L144" s="30">
        <v>3.11</v>
      </c>
      <c r="M144" s="31">
        <v>3.31</v>
      </c>
    </row>
    <row r="145" spans="1:13" x14ac:dyDescent="0.15">
      <c r="A145" s="5"/>
      <c r="B145" s="24" t="s">
        <v>1</v>
      </c>
      <c r="C145" s="32">
        <v>26330</v>
      </c>
      <c r="D145" s="26" t="s">
        <v>15</v>
      </c>
      <c r="E145" s="32">
        <v>29250</v>
      </c>
      <c r="F145" s="28" t="s">
        <v>3</v>
      </c>
      <c r="G145" s="29">
        <v>100</v>
      </c>
      <c r="H145" s="30">
        <v>100.5</v>
      </c>
      <c r="I145" s="30">
        <v>100.1</v>
      </c>
      <c r="J145" s="30">
        <v>100.2</v>
      </c>
      <c r="K145" s="30">
        <v>101.2</v>
      </c>
      <c r="L145" s="30">
        <v>99.9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1144</v>
      </c>
      <c r="H146" s="58">
        <v>558</v>
      </c>
      <c r="I146" s="58">
        <v>930</v>
      </c>
      <c r="J146" s="58">
        <v>722</v>
      </c>
      <c r="K146" s="58">
        <v>-481</v>
      </c>
      <c r="L146" s="70">
        <v>1903</v>
      </c>
      <c r="M146" s="86">
        <v>2965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0.76136518771331063</v>
      </c>
      <c r="H147" s="81">
        <f t="shared" ref="H147:M147" si="23">H143/H$4</f>
        <v>0.83161375661375658</v>
      </c>
      <c r="I147" s="81">
        <f t="shared" si="23"/>
        <v>0.72367368701679557</v>
      </c>
      <c r="J147" s="81">
        <f t="shared" si="23"/>
        <v>0.71664733178654294</v>
      </c>
      <c r="K147" s="81">
        <f t="shared" si="23"/>
        <v>0.83822509822047608</v>
      </c>
      <c r="L147" s="81">
        <f t="shared" si="23"/>
        <v>0.85354976810560113</v>
      </c>
      <c r="M147" s="82">
        <f t="shared" si="23"/>
        <v>0.78921200750469045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26330</v>
      </c>
      <c r="H148" s="35">
        <v>26550</v>
      </c>
      <c r="I148" s="35">
        <v>27530</v>
      </c>
      <c r="J148" s="35">
        <v>28430</v>
      </c>
      <c r="K148" s="35">
        <v>29200</v>
      </c>
      <c r="L148" s="35">
        <v>29330</v>
      </c>
      <c r="M148" s="36">
        <v>29250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8249</v>
      </c>
      <c r="H149" s="43">
        <v>8178</v>
      </c>
      <c r="I149" s="43">
        <v>8124</v>
      </c>
      <c r="J149" s="43">
        <v>7106</v>
      </c>
      <c r="K149" s="43">
        <v>9512</v>
      </c>
      <c r="L149" s="43">
        <v>12763</v>
      </c>
      <c r="M149" s="44">
        <v>11679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3.33</v>
      </c>
      <c r="H150" s="48">
        <v>3.22</v>
      </c>
      <c r="I150" s="48">
        <v>3.2</v>
      </c>
      <c r="J150" s="48">
        <v>3.31</v>
      </c>
      <c r="K150" s="48">
        <v>3.06</v>
      </c>
      <c r="L150" s="48">
        <v>2.98</v>
      </c>
      <c r="M150" s="49">
        <v>3.09</v>
      </c>
    </row>
    <row r="151" spans="1:13" x14ac:dyDescent="0.15">
      <c r="A151" s="5"/>
      <c r="B151" s="45" t="s">
        <v>1</v>
      </c>
      <c r="C151" s="50">
        <v>16090</v>
      </c>
      <c r="D151" s="4" t="s">
        <v>15</v>
      </c>
      <c r="E151" s="50">
        <v>18180</v>
      </c>
      <c r="F151" s="46" t="s">
        <v>3</v>
      </c>
      <c r="G151" s="47">
        <v>100.2</v>
      </c>
      <c r="H151" s="48">
        <v>100.8</v>
      </c>
      <c r="I151" s="48">
        <v>100.8</v>
      </c>
      <c r="J151" s="48">
        <v>100.4</v>
      </c>
      <c r="K151" s="48">
        <v>100.8</v>
      </c>
      <c r="L151" s="48">
        <v>100.1</v>
      </c>
      <c r="M151" s="49">
        <v>99.7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1314</v>
      </c>
      <c r="H152" s="61">
        <v>194</v>
      </c>
      <c r="I152" s="61">
        <v>197</v>
      </c>
      <c r="J152" s="61">
        <v>751</v>
      </c>
      <c r="K152" s="61">
        <v>133</v>
      </c>
      <c r="L152" s="71">
        <v>1983</v>
      </c>
      <c r="M152" s="87">
        <v>2851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1.1261433447098976</v>
      </c>
      <c r="H153" s="84">
        <f t="shared" ref="H153:M153" si="24">H149/H$4</f>
        <v>1.0817460317460317</v>
      </c>
      <c r="I153" s="84">
        <f t="shared" si="24"/>
        <v>1.0829112236736871</v>
      </c>
      <c r="J153" s="84">
        <f t="shared" si="24"/>
        <v>1.0304524361948957</v>
      </c>
      <c r="K153" s="84">
        <f t="shared" si="24"/>
        <v>1.0991449040905938</v>
      </c>
      <c r="L153" s="84">
        <f t="shared" si="24"/>
        <v>1.1383339279343561</v>
      </c>
      <c r="M153" s="85">
        <f t="shared" si="24"/>
        <v>1.0955909943714821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16090</v>
      </c>
      <c r="H154" s="53">
        <v>16450</v>
      </c>
      <c r="I154" s="53">
        <v>17150</v>
      </c>
      <c r="J154" s="53">
        <v>17650</v>
      </c>
      <c r="K154" s="53">
        <v>18160</v>
      </c>
      <c r="L154" s="53">
        <v>18230</v>
      </c>
      <c r="M154" s="54">
        <v>18180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4959</v>
      </c>
      <c r="H155" s="22">
        <v>5078</v>
      </c>
      <c r="I155" s="22">
        <v>4866</v>
      </c>
      <c r="J155" s="22">
        <v>3946</v>
      </c>
      <c r="K155" s="22">
        <v>6089</v>
      </c>
      <c r="L155" s="22">
        <v>9054</v>
      </c>
      <c r="M155" s="23">
        <v>8127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4.1900000000000004</v>
      </c>
      <c r="H156" s="30">
        <v>4.05</v>
      </c>
      <c r="I156" s="30">
        <v>4.1100000000000003</v>
      </c>
      <c r="J156" s="30">
        <v>4.2300000000000004</v>
      </c>
      <c r="K156" s="30">
        <v>3.94</v>
      </c>
      <c r="L156" s="30">
        <v>3.89</v>
      </c>
      <c r="M156" s="31">
        <v>3.95</v>
      </c>
    </row>
    <row r="157" spans="1:13" x14ac:dyDescent="0.15">
      <c r="A157" s="5"/>
      <c r="B157" s="24" t="s">
        <v>1</v>
      </c>
      <c r="C157" s="32">
        <v>12280</v>
      </c>
      <c r="D157" s="26" t="s">
        <v>15</v>
      </c>
      <c r="E157" s="32">
        <v>14080</v>
      </c>
      <c r="F157" s="28" t="s">
        <v>3</v>
      </c>
      <c r="G157" s="29">
        <v>98.7</v>
      </c>
      <c r="H157" s="30">
        <v>99.8</v>
      </c>
      <c r="I157" s="30">
        <v>98.9</v>
      </c>
      <c r="J157" s="30">
        <v>99.8</v>
      </c>
      <c r="K157" s="30">
        <v>99.8</v>
      </c>
      <c r="L157" s="30">
        <v>99</v>
      </c>
      <c r="M157" s="31">
        <v>99.2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2529</v>
      </c>
      <c r="H158" s="70">
        <v>1418</v>
      </c>
      <c r="I158" s="70">
        <v>2334</v>
      </c>
      <c r="J158" s="70">
        <v>1201</v>
      </c>
      <c r="K158" s="70">
        <v>1723</v>
      </c>
      <c r="L158" s="70">
        <v>3986</v>
      </c>
      <c r="M158" s="86">
        <v>3289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0.67699658703071675</v>
      </c>
      <c r="H159" s="81">
        <f t="shared" ref="H159:M159" si="25">H155/H$4</f>
        <v>0.67169312169312168</v>
      </c>
      <c r="I159" s="81">
        <f t="shared" si="25"/>
        <v>0.64862703279125566</v>
      </c>
      <c r="J159" s="81">
        <f t="shared" si="25"/>
        <v>0.57221577726218098</v>
      </c>
      <c r="K159" s="81">
        <f t="shared" si="25"/>
        <v>0.70360526923965794</v>
      </c>
      <c r="L159" s="81">
        <f t="shared" si="25"/>
        <v>0.80752764894755624</v>
      </c>
      <c r="M159" s="82">
        <f t="shared" si="25"/>
        <v>0.7623827392120075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12280</v>
      </c>
      <c r="H160" s="35">
        <v>12710</v>
      </c>
      <c r="I160" s="35">
        <v>13110</v>
      </c>
      <c r="J160" s="35">
        <v>13580</v>
      </c>
      <c r="K160" s="35">
        <v>13940</v>
      </c>
      <c r="L160" s="35">
        <v>14110</v>
      </c>
      <c r="M160" s="36">
        <v>14080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5897</v>
      </c>
      <c r="H161" s="43">
        <v>5653</v>
      </c>
      <c r="I161" s="43">
        <v>5828</v>
      </c>
      <c r="J161" s="43">
        <v>5478</v>
      </c>
      <c r="K161" s="43">
        <v>6388</v>
      </c>
      <c r="L161" s="43">
        <v>8938</v>
      </c>
      <c r="M161" s="44">
        <v>8876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3.89</v>
      </c>
      <c r="H162" s="48">
        <v>3.87</v>
      </c>
      <c r="I162" s="48">
        <v>3.81</v>
      </c>
      <c r="J162" s="48">
        <v>3.91</v>
      </c>
      <c r="K162" s="48">
        <v>3.76</v>
      </c>
      <c r="L162" s="48">
        <v>3.63</v>
      </c>
      <c r="M162" s="49">
        <v>3.71</v>
      </c>
    </row>
    <row r="163" spans="1:13" x14ac:dyDescent="0.15">
      <c r="A163" s="5"/>
      <c r="B163" s="45" t="s">
        <v>1</v>
      </c>
      <c r="C163" s="50">
        <v>8370</v>
      </c>
      <c r="D163" s="4" t="s">
        <v>15</v>
      </c>
      <c r="E163" s="50">
        <v>9720</v>
      </c>
      <c r="F163" s="46" t="s">
        <v>3</v>
      </c>
      <c r="G163" s="47">
        <v>98.3</v>
      </c>
      <c r="H163" s="48">
        <v>98.7</v>
      </c>
      <c r="I163" s="48">
        <v>99</v>
      </c>
      <c r="J163" s="48">
        <v>98.7</v>
      </c>
      <c r="K163" s="48">
        <v>98.8</v>
      </c>
      <c r="L163" s="48">
        <v>98.8</v>
      </c>
      <c r="M163" s="49">
        <v>98.5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3391</v>
      </c>
      <c r="H164" s="71">
        <v>2877</v>
      </c>
      <c r="I164" s="71">
        <v>2539</v>
      </c>
      <c r="J164" s="71">
        <v>2702</v>
      </c>
      <c r="K164" s="71">
        <v>3039</v>
      </c>
      <c r="L164" s="71">
        <v>4300</v>
      </c>
      <c r="M164" s="87">
        <v>4819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0.80505119453924912</v>
      </c>
      <c r="H165" s="84">
        <f t="shared" ref="H165:M165" si="26">H161/H$4</f>
        <v>0.74775132275132272</v>
      </c>
      <c r="I165" s="84">
        <f t="shared" si="26"/>
        <v>0.77685950413223137</v>
      </c>
      <c r="J165" s="84">
        <f t="shared" si="26"/>
        <v>0.79437354988399067</v>
      </c>
      <c r="K165" s="84">
        <f t="shared" si="26"/>
        <v>0.73815576611971345</v>
      </c>
      <c r="L165" s="84">
        <f t="shared" si="26"/>
        <v>0.79718159115233678</v>
      </c>
      <c r="M165" s="85">
        <f t="shared" si="26"/>
        <v>0.83264540337711068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8370</v>
      </c>
      <c r="H166" s="53">
        <v>8610</v>
      </c>
      <c r="I166" s="53">
        <v>9240</v>
      </c>
      <c r="J166" s="53">
        <v>9310</v>
      </c>
      <c r="K166" s="53">
        <v>9690</v>
      </c>
      <c r="L166" s="53">
        <v>9710</v>
      </c>
      <c r="M166" s="54">
        <v>9720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9512</v>
      </c>
      <c r="H167" s="22">
        <v>9997</v>
      </c>
      <c r="I167" s="22">
        <v>9187</v>
      </c>
      <c r="J167" s="22">
        <v>8091</v>
      </c>
      <c r="K167" s="22">
        <v>13492</v>
      </c>
      <c r="L167" s="22">
        <v>14608</v>
      </c>
      <c r="M167" s="23">
        <v>13698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1.68</v>
      </c>
      <c r="H168" s="30">
        <v>1.61</v>
      </c>
      <c r="I168" s="30">
        <v>1.68</v>
      </c>
      <c r="J168" s="30">
        <v>1.75</v>
      </c>
      <c r="K168" s="30">
        <v>1.4</v>
      </c>
      <c r="L168" s="30">
        <v>1.47</v>
      </c>
      <c r="M168" s="31">
        <v>1.56</v>
      </c>
    </row>
    <row r="169" spans="1:13" x14ac:dyDescent="0.15">
      <c r="A169" s="5"/>
      <c r="B169" s="24" t="s">
        <v>1</v>
      </c>
      <c r="C169" s="32">
        <v>7120</v>
      </c>
      <c r="D169" s="26" t="s">
        <v>15</v>
      </c>
      <c r="E169" s="32">
        <v>8000</v>
      </c>
      <c r="F169" s="28" t="s">
        <v>3</v>
      </c>
      <c r="G169" s="29">
        <v>99.7</v>
      </c>
      <c r="H169" s="30">
        <v>100.1</v>
      </c>
      <c r="I169" s="30">
        <v>99.7</v>
      </c>
      <c r="J169" s="30">
        <v>99.4</v>
      </c>
      <c r="K169" s="30">
        <v>101.2</v>
      </c>
      <c r="L169" s="30">
        <v>100</v>
      </c>
      <c r="M169" s="31">
        <v>99.4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1621</v>
      </c>
      <c r="H170" s="58">
        <v>879</v>
      </c>
      <c r="I170" s="70">
        <v>1563</v>
      </c>
      <c r="J170" s="70">
        <v>1956</v>
      </c>
      <c r="K170" s="70">
        <v>-1913</v>
      </c>
      <c r="L170" s="70">
        <v>1453</v>
      </c>
      <c r="M170" s="86">
        <v>3008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1.298566552901024</v>
      </c>
      <c r="H171" s="81">
        <f t="shared" ref="H171:M171" si="27">H167/H$4</f>
        <v>1.3223544973544974</v>
      </c>
      <c r="I171" s="81">
        <f t="shared" si="27"/>
        <v>1.2246067715275926</v>
      </c>
      <c r="J171" s="81">
        <f t="shared" si="27"/>
        <v>1.1732888631090488</v>
      </c>
      <c r="K171" s="81">
        <f t="shared" si="27"/>
        <v>1.5590478391495262</v>
      </c>
      <c r="L171" s="81">
        <f t="shared" si="27"/>
        <v>1.3028897609703889</v>
      </c>
      <c r="M171" s="82">
        <f t="shared" si="27"/>
        <v>1.2849906191369607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7120</v>
      </c>
      <c r="H172" s="35">
        <v>7460</v>
      </c>
      <c r="I172" s="35">
        <v>7450</v>
      </c>
      <c r="J172" s="35">
        <v>7780</v>
      </c>
      <c r="K172" s="35">
        <v>7980</v>
      </c>
      <c r="L172" s="35">
        <v>8020</v>
      </c>
      <c r="M172" s="36">
        <v>8000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554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45929</v>
      </c>
      <c r="H3" s="11">
        <v>45930</v>
      </c>
      <c r="I3" s="11">
        <v>45931</v>
      </c>
      <c r="J3" s="11">
        <v>45932</v>
      </c>
      <c r="K3" s="11">
        <v>45933</v>
      </c>
      <c r="L3" s="11">
        <v>45934</v>
      </c>
      <c r="M3" s="12">
        <v>45935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7158</v>
      </c>
      <c r="H4" s="14">
        <v>7128</v>
      </c>
      <c r="I4" s="14">
        <v>7669</v>
      </c>
      <c r="J4" s="14">
        <v>6615</v>
      </c>
      <c r="K4" s="14">
        <v>7721</v>
      </c>
      <c r="L4" s="14">
        <v>10837</v>
      </c>
      <c r="M4" s="15">
        <v>10929</v>
      </c>
    </row>
    <row r="5" spans="1:13" x14ac:dyDescent="0.15">
      <c r="A5" s="5"/>
      <c r="B5" s="16" t="s">
        <v>119</v>
      </c>
      <c r="C5" s="17"/>
      <c r="D5" s="18"/>
      <c r="E5" s="19"/>
      <c r="F5" s="20" t="s">
        <v>10</v>
      </c>
      <c r="G5" s="21">
        <v>15378</v>
      </c>
      <c r="H5" s="22">
        <v>14705</v>
      </c>
      <c r="I5" s="22">
        <v>14350</v>
      </c>
      <c r="J5" s="22">
        <v>13208</v>
      </c>
      <c r="K5" s="22">
        <v>13730</v>
      </c>
      <c r="L5" s="22">
        <v>16551</v>
      </c>
      <c r="M5" s="23">
        <v>15412</v>
      </c>
    </row>
    <row r="6" spans="1:13" x14ac:dyDescent="0.15">
      <c r="A6" s="5"/>
      <c r="B6" s="24" t="s">
        <v>0</v>
      </c>
      <c r="C6" s="25">
        <v>45922</v>
      </c>
      <c r="D6" s="26"/>
      <c r="E6" s="27"/>
      <c r="F6" s="28" t="s">
        <v>2</v>
      </c>
      <c r="G6" s="29">
        <v>2.42</v>
      </c>
      <c r="H6" s="30">
        <v>2.5299999999999998</v>
      </c>
      <c r="I6" s="30">
        <v>2.44</v>
      </c>
      <c r="J6" s="30">
        <v>2.4900000000000002</v>
      </c>
      <c r="K6" s="30">
        <v>2.5299999999999998</v>
      </c>
      <c r="L6" s="30">
        <v>2.2599999999999998</v>
      </c>
      <c r="M6" s="31">
        <v>2.25</v>
      </c>
    </row>
    <row r="7" spans="1:13" x14ac:dyDescent="0.15">
      <c r="A7" s="5"/>
      <c r="B7" s="24" t="s">
        <v>1</v>
      </c>
      <c r="C7" s="32">
        <v>910</v>
      </c>
      <c r="D7" s="26" t="s">
        <v>15</v>
      </c>
      <c r="E7" s="32">
        <v>920</v>
      </c>
      <c r="F7" s="28" t="s">
        <v>3</v>
      </c>
      <c r="G7" s="29">
        <v>97.7</v>
      </c>
      <c r="H7" s="30">
        <v>96.9</v>
      </c>
      <c r="I7" s="30">
        <v>97.4</v>
      </c>
      <c r="J7" s="30">
        <v>98.1</v>
      </c>
      <c r="K7" s="30">
        <v>97.1</v>
      </c>
      <c r="L7" s="30">
        <v>97</v>
      </c>
      <c r="M7" s="31">
        <v>97.7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9186</v>
      </c>
      <c r="H8" s="70">
        <v>11364</v>
      </c>
      <c r="I8" s="70">
        <v>9169</v>
      </c>
      <c r="J8" s="70">
        <v>6783</v>
      </c>
      <c r="K8" s="70">
        <v>9935</v>
      </c>
      <c r="L8" s="70">
        <v>12146</v>
      </c>
      <c r="M8" s="86">
        <v>9128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2.1483654652137467</v>
      </c>
      <c r="H9" s="75">
        <f t="shared" ref="H9:M9" si="0">H5/H$4</f>
        <v>2.0629910213243545</v>
      </c>
      <c r="I9" s="75">
        <f t="shared" si="0"/>
        <v>1.8711696440213847</v>
      </c>
      <c r="J9" s="75">
        <f t="shared" si="0"/>
        <v>1.9966742252456537</v>
      </c>
      <c r="K9" s="75">
        <f t="shared" si="0"/>
        <v>1.7782670638518328</v>
      </c>
      <c r="L9" s="75">
        <f t="shared" si="0"/>
        <v>1.5272676940112577</v>
      </c>
      <c r="M9" s="76">
        <f t="shared" si="0"/>
        <v>1.4101930643242748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910</v>
      </c>
      <c r="H10" s="35">
        <v>920</v>
      </c>
      <c r="I10" s="35">
        <v>930</v>
      </c>
      <c r="J10" s="35">
        <v>920</v>
      </c>
      <c r="K10" s="35">
        <v>920</v>
      </c>
      <c r="L10" s="35">
        <v>920</v>
      </c>
      <c r="M10" s="36">
        <v>920</v>
      </c>
    </row>
    <row r="11" spans="1:13" x14ac:dyDescent="0.15">
      <c r="A11" s="5"/>
      <c r="B11" s="37" t="s">
        <v>115</v>
      </c>
      <c r="C11" s="38"/>
      <c r="D11" s="39"/>
      <c r="E11" s="40"/>
      <c r="F11" s="41" t="s">
        <v>10</v>
      </c>
      <c r="G11" s="42">
        <v>15382</v>
      </c>
      <c r="H11" s="43">
        <v>15224</v>
      </c>
      <c r="I11" s="43">
        <v>16010</v>
      </c>
      <c r="J11" s="43">
        <v>13503</v>
      </c>
      <c r="K11" s="43">
        <v>14921</v>
      </c>
      <c r="L11" s="43">
        <v>18998</v>
      </c>
      <c r="M11" s="44">
        <v>18414</v>
      </c>
    </row>
    <row r="12" spans="1:13" x14ac:dyDescent="0.15">
      <c r="A12" s="5"/>
      <c r="B12" s="45" t="s">
        <v>0</v>
      </c>
      <c r="C12" s="3">
        <v>45908</v>
      </c>
      <c r="F12" s="46" t="s">
        <v>2</v>
      </c>
      <c r="G12" s="47">
        <v>3.4</v>
      </c>
      <c r="H12" s="48">
        <v>3.44</v>
      </c>
      <c r="I12" s="48">
        <v>3.34</v>
      </c>
      <c r="J12" s="48">
        <v>3.49</v>
      </c>
      <c r="K12" s="48">
        <v>3.43</v>
      </c>
      <c r="L12" s="48">
        <v>3.17</v>
      </c>
      <c r="M12" s="49">
        <v>3.17</v>
      </c>
    </row>
    <row r="13" spans="1:13" x14ac:dyDescent="0.15">
      <c r="A13" s="5"/>
      <c r="B13" s="45" t="s">
        <v>1</v>
      </c>
      <c r="C13" s="50">
        <v>14010</v>
      </c>
      <c r="D13" s="4" t="s">
        <v>15</v>
      </c>
      <c r="E13" s="50">
        <v>14030</v>
      </c>
      <c r="F13" s="46" t="s">
        <v>3</v>
      </c>
      <c r="G13" s="47">
        <v>98.8</v>
      </c>
      <c r="H13" s="48">
        <v>98.8</v>
      </c>
      <c r="I13" s="48">
        <v>98.9</v>
      </c>
      <c r="J13" s="48">
        <v>98.7</v>
      </c>
      <c r="K13" s="48">
        <v>98.6</v>
      </c>
      <c r="L13" s="48">
        <v>98.5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6930</v>
      </c>
      <c r="H14" s="71">
        <v>6847</v>
      </c>
      <c r="I14" s="71">
        <v>6640</v>
      </c>
      <c r="J14" s="71">
        <v>6240</v>
      </c>
      <c r="K14" s="71">
        <v>7215</v>
      </c>
      <c r="L14" s="71">
        <v>9317</v>
      </c>
      <c r="M14" s="87">
        <v>8986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2.1489242805252866</v>
      </c>
      <c r="H15" s="78">
        <f t="shared" ref="H15:M15" si="1">H11/H$4</f>
        <v>2.1358024691358026</v>
      </c>
      <c r="I15" s="78">
        <f t="shared" si="1"/>
        <v>2.0876255052810015</v>
      </c>
      <c r="J15" s="78">
        <f t="shared" si="1"/>
        <v>2.0412698412698411</v>
      </c>
      <c r="K15" s="78">
        <f t="shared" si="1"/>
        <v>1.9325216940810777</v>
      </c>
      <c r="L15" s="78">
        <f t="shared" si="1"/>
        <v>1.7530681923041431</v>
      </c>
      <c r="M15" s="79">
        <f t="shared" si="1"/>
        <v>1.6848751029371398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14010</v>
      </c>
      <c r="H16" s="53">
        <v>14000</v>
      </c>
      <c r="I16" s="53">
        <v>13990</v>
      </c>
      <c r="J16" s="53">
        <v>14000</v>
      </c>
      <c r="K16" s="53">
        <v>14070</v>
      </c>
      <c r="L16" s="53">
        <v>14080</v>
      </c>
      <c r="M16" s="54">
        <v>14030</v>
      </c>
    </row>
    <row r="17" spans="1:13" x14ac:dyDescent="0.15">
      <c r="A17" s="5"/>
      <c r="B17" s="16" t="s">
        <v>116</v>
      </c>
      <c r="C17" s="17"/>
      <c r="D17" s="18"/>
      <c r="E17" s="19"/>
      <c r="F17" s="20" t="s">
        <v>10</v>
      </c>
      <c r="G17" s="21">
        <v>15362</v>
      </c>
      <c r="H17" s="22">
        <v>15101</v>
      </c>
      <c r="I17" s="22">
        <v>15590</v>
      </c>
      <c r="J17" s="22">
        <v>13956</v>
      </c>
      <c r="K17" s="22">
        <v>14919</v>
      </c>
      <c r="L17" s="22">
        <v>18146</v>
      </c>
      <c r="M17" s="23">
        <v>16903</v>
      </c>
    </row>
    <row r="18" spans="1:13" x14ac:dyDescent="0.15">
      <c r="A18" s="5"/>
      <c r="B18" s="24" t="s">
        <v>0</v>
      </c>
      <c r="C18" s="25">
        <v>45908</v>
      </c>
      <c r="D18" s="26"/>
      <c r="E18" s="27"/>
      <c r="F18" s="28" t="s">
        <v>2</v>
      </c>
      <c r="G18" s="29">
        <v>2.2200000000000002</v>
      </c>
      <c r="H18" s="30">
        <v>2.2200000000000002</v>
      </c>
      <c r="I18" s="30">
        <v>2.1800000000000002</v>
      </c>
      <c r="J18" s="30">
        <v>2.3199999999999998</v>
      </c>
      <c r="K18" s="30">
        <v>2.29</v>
      </c>
      <c r="L18" s="30">
        <v>2.0099999999999998</v>
      </c>
      <c r="M18" s="31">
        <v>2.0499999999999998</v>
      </c>
    </row>
    <row r="19" spans="1:13" x14ac:dyDescent="0.15">
      <c r="A19" s="5"/>
      <c r="B19" s="24" t="s">
        <v>1</v>
      </c>
      <c r="C19" s="32">
        <v>2870</v>
      </c>
      <c r="D19" s="26" t="s">
        <v>15</v>
      </c>
      <c r="E19" s="32">
        <v>2880</v>
      </c>
      <c r="F19" s="28" t="s">
        <v>3</v>
      </c>
      <c r="G19" s="29">
        <v>98.5</v>
      </c>
      <c r="H19" s="30">
        <v>98.8</v>
      </c>
      <c r="I19" s="30">
        <v>98.7</v>
      </c>
      <c r="J19" s="30">
        <v>98.3</v>
      </c>
      <c r="K19" s="30">
        <v>98.4</v>
      </c>
      <c r="L19" s="30">
        <v>98.6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6518</v>
      </c>
      <c r="H20" s="70">
        <v>5614</v>
      </c>
      <c r="I20" s="70">
        <v>6057</v>
      </c>
      <c r="J20" s="70">
        <v>6540</v>
      </c>
      <c r="K20" s="70">
        <v>6905</v>
      </c>
      <c r="L20" s="70">
        <v>7366</v>
      </c>
      <c r="M20" s="86">
        <v>7997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2.1461302039675889</v>
      </c>
      <c r="H21" s="81">
        <f t="shared" ref="H21:M21" si="2">H17/H$4</f>
        <v>2.1185465768799103</v>
      </c>
      <c r="I21" s="81">
        <f t="shared" si="2"/>
        <v>2.0328595644803755</v>
      </c>
      <c r="J21" s="81">
        <f t="shared" si="2"/>
        <v>2.1097505668934242</v>
      </c>
      <c r="K21" s="81">
        <f t="shared" si="2"/>
        <v>1.9322626602771662</v>
      </c>
      <c r="L21" s="81">
        <f t="shared" si="2"/>
        <v>1.6744486481498571</v>
      </c>
      <c r="M21" s="82">
        <f t="shared" si="2"/>
        <v>1.5466190868331962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2870</v>
      </c>
      <c r="H22" s="35">
        <v>2880</v>
      </c>
      <c r="I22" s="35">
        <v>2860</v>
      </c>
      <c r="J22" s="35">
        <v>2870</v>
      </c>
      <c r="K22" s="35">
        <v>2890</v>
      </c>
      <c r="L22" s="35">
        <v>2880</v>
      </c>
      <c r="M22" s="36">
        <v>2880</v>
      </c>
    </row>
    <row r="23" spans="1:13" x14ac:dyDescent="0.15">
      <c r="A23" s="5"/>
      <c r="B23" s="37" t="s">
        <v>117</v>
      </c>
      <c r="C23" s="38"/>
      <c r="D23" s="39"/>
      <c r="E23" s="40"/>
      <c r="F23" s="41" t="s">
        <v>10</v>
      </c>
      <c r="G23" s="42">
        <v>8240</v>
      </c>
      <c r="H23" s="43">
        <v>8131</v>
      </c>
      <c r="I23" s="43">
        <v>8292</v>
      </c>
      <c r="J23" s="43">
        <v>7225</v>
      </c>
      <c r="K23" s="43">
        <v>8053</v>
      </c>
      <c r="L23" s="43">
        <v>10660</v>
      </c>
      <c r="M23" s="44">
        <v>10100</v>
      </c>
    </row>
    <row r="24" spans="1:13" x14ac:dyDescent="0.15">
      <c r="A24" s="5"/>
      <c r="B24" s="45" t="s">
        <v>0</v>
      </c>
      <c r="C24" s="3">
        <v>45908</v>
      </c>
      <c r="F24" s="46" t="s">
        <v>2</v>
      </c>
      <c r="G24" s="47">
        <v>2.69</v>
      </c>
      <c r="H24" s="48">
        <v>2.8</v>
      </c>
      <c r="I24" s="48">
        <v>2.67</v>
      </c>
      <c r="J24" s="48">
        <v>2.78</v>
      </c>
      <c r="K24" s="48">
        <v>2.67</v>
      </c>
      <c r="L24" s="48">
        <v>2.38</v>
      </c>
      <c r="M24" s="49">
        <v>2.4700000000000002</v>
      </c>
    </row>
    <row r="25" spans="1:13" x14ac:dyDescent="0.15">
      <c r="A25" s="5"/>
      <c r="B25" s="45" t="s">
        <v>1</v>
      </c>
      <c r="C25" s="50">
        <v>1520</v>
      </c>
      <c r="D25" s="4" t="s">
        <v>15</v>
      </c>
      <c r="E25" s="50">
        <v>1500</v>
      </c>
      <c r="F25" s="46" t="s">
        <v>3</v>
      </c>
      <c r="G25" s="47">
        <v>97.8</v>
      </c>
      <c r="H25" s="48">
        <v>97.3</v>
      </c>
      <c r="I25" s="48">
        <v>97.8</v>
      </c>
      <c r="J25" s="48">
        <v>97.7</v>
      </c>
      <c r="K25" s="48">
        <v>98</v>
      </c>
      <c r="L25" s="48">
        <v>98.5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4715</v>
      </c>
      <c r="H26" s="71">
        <v>5558</v>
      </c>
      <c r="I26" s="71">
        <v>4760</v>
      </c>
      <c r="J26" s="71">
        <v>4229</v>
      </c>
      <c r="K26" s="71">
        <v>4254</v>
      </c>
      <c r="L26" s="71">
        <v>4617</v>
      </c>
      <c r="M26" s="87">
        <v>5949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1.1511595417714446</v>
      </c>
      <c r="H27" s="84">
        <f t="shared" ref="H27:M27" si="3">H23/H$4</f>
        <v>1.140712682379349</v>
      </c>
      <c r="I27" s="84">
        <f t="shared" si="3"/>
        <v>1.0812361455209285</v>
      </c>
      <c r="J27" s="84">
        <f t="shared" si="3"/>
        <v>1.0922146636432351</v>
      </c>
      <c r="K27" s="84">
        <f t="shared" si="3"/>
        <v>1.0429996114492941</v>
      </c>
      <c r="L27" s="84">
        <f t="shared" si="3"/>
        <v>0.98366706653132785</v>
      </c>
      <c r="M27" s="85">
        <f t="shared" si="3"/>
        <v>0.9241467654863208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1520</v>
      </c>
      <c r="H28" s="53">
        <v>1520</v>
      </c>
      <c r="I28" s="53">
        <v>1520</v>
      </c>
      <c r="J28" s="53">
        <v>1500</v>
      </c>
      <c r="K28" s="53">
        <v>1500</v>
      </c>
      <c r="L28" s="53">
        <v>1530</v>
      </c>
      <c r="M28" s="54">
        <v>1500</v>
      </c>
    </row>
    <row r="29" spans="1:13" x14ac:dyDescent="0.15">
      <c r="A29" s="5"/>
      <c r="B29" s="16" t="s">
        <v>113</v>
      </c>
      <c r="C29" s="17"/>
      <c r="D29" s="18"/>
      <c r="E29" s="19"/>
      <c r="F29" s="20" t="s">
        <v>10</v>
      </c>
      <c r="G29" s="21">
        <v>11422</v>
      </c>
      <c r="H29" s="22">
        <v>11807</v>
      </c>
      <c r="I29" s="22">
        <v>12159</v>
      </c>
      <c r="J29" s="22">
        <v>10825</v>
      </c>
      <c r="K29" s="22">
        <v>11892</v>
      </c>
      <c r="L29" s="22">
        <v>14736</v>
      </c>
      <c r="M29" s="23">
        <v>15587</v>
      </c>
    </row>
    <row r="30" spans="1:13" x14ac:dyDescent="0.15">
      <c r="A30" s="5"/>
      <c r="B30" s="24" t="s">
        <v>0</v>
      </c>
      <c r="C30" s="25">
        <v>45901</v>
      </c>
      <c r="D30" s="26"/>
      <c r="E30" s="27"/>
      <c r="F30" s="28" t="s">
        <v>2</v>
      </c>
      <c r="G30" s="29">
        <v>1.87</v>
      </c>
      <c r="H30" s="30">
        <v>1.87</v>
      </c>
      <c r="I30" s="30">
        <v>1.85</v>
      </c>
      <c r="J30" s="30">
        <v>1.94</v>
      </c>
      <c r="K30" s="30">
        <v>1.91</v>
      </c>
      <c r="L30" s="30">
        <v>1.81</v>
      </c>
      <c r="M30" s="31">
        <v>1.69</v>
      </c>
    </row>
    <row r="31" spans="1:13" x14ac:dyDescent="0.15">
      <c r="A31" s="5"/>
      <c r="B31" s="24" t="s">
        <v>1</v>
      </c>
      <c r="C31" s="32">
        <v>7480</v>
      </c>
      <c r="D31" s="26" t="s">
        <v>15</v>
      </c>
      <c r="E31" s="32">
        <v>8180</v>
      </c>
      <c r="F31" s="28" t="s">
        <v>3</v>
      </c>
      <c r="G31" s="29">
        <v>99.7</v>
      </c>
      <c r="H31" s="30">
        <v>99.8</v>
      </c>
      <c r="I31" s="30">
        <v>99.7</v>
      </c>
      <c r="J31" s="30">
        <v>99.8</v>
      </c>
      <c r="K31" s="30">
        <v>99.8</v>
      </c>
      <c r="L31" s="30">
        <v>99.4</v>
      </c>
      <c r="M31" s="31">
        <v>99.8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2091</v>
      </c>
      <c r="H32" s="70">
        <v>1834</v>
      </c>
      <c r="I32" s="70">
        <v>2067</v>
      </c>
      <c r="J32" s="70">
        <v>1740</v>
      </c>
      <c r="K32" s="70">
        <v>1844</v>
      </c>
      <c r="L32" s="70">
        <v>3581</v>
      </c>
      <c r="M32" s="86">
        <v>2123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1.5956971221011456</v>
      </c>
      <c r="H33" s="81">
        <f t="shared" ref="H33:M33" si="4">H29/H$4</f>
        <v>1.6564253647586982</v>
      </c>
      <c r="I33" s="81">
        <f t="shared" si="4"/>
        <v>1.5854739861781197</v>
      </c>
      <c r="J33" s="81">
        <f t="shared" si="4"/>
        <v>1.6364323507180649</v>
      </c>
      <c r="K33" s="81">
        <f t="shared" si="4"/>
        <v>1.5402149980572464</v>
      </c>
      <c r="L33" s="81">
        <f t="shared" si="4"/>
        <v>1.3597859186121621</v>
      </c>
      <c r="M33" s="82">
        <f t="shared" si="4"/>
        <v>1.426205508280721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7480</v>
      </c>
      <c r="H34" s="35">
        <v>7940</v>
      </c>
      <c r="I34" s="35">
        <v>7940</v>
      </c>
      <c r="J34" s="35">
        <v>8070</v>
      </c>
      <c r="K34" s="35">
        <v>8130</v>
      </c>
      <c r="L34" s="35">
        <v>8200</v>
      </c>
      <c r="M34" s="36">
        <v>8180</v>
      </c>
    </row>
    <row r="35" spans="1:13" x14ac:dyDescent="0.15">
      <c r="A35" s="5"/>
      <c r="B35" s="37" t="s">
        <v>107</v>
      </c>
      <c r="C35" s="38"/>
      <c r="D35" s="39"/>
      <c r="E35" s="40"/>
      <c r="F35" s="41" t="s">
        <v>10</v>
      </c>
      <c r="G35" s="42">
        <v>5311</v>
      </c>
      <c r="H35" s="43">
        <v>5252</v>
      </c>
      <c r="I35" s="43">
        <v>5617</v>
      </c>
      <c r="J35" s="43">
        <v>4340</v>
      </c>
      <c r="K35" s="43">
        <v>5258</v>
      </c>
      <c r="L35" s="43">
        <v>8222</v>
      </c>
      <c r="M35" s="44">
        <v>8294</v>
      </c>
    </row>
    <row r="36" spans="1:13" x14ac:dyDescent="0.15">
      <c r="A36" s="5"/>
      <c r="B36" s="45" t="s">
        <v>0</v>
      </c>
      <c r="C36" s="3">
        <v>45873</v>
      </c>
      <c r="F36" s="46" t="s">
        <v>2</v>
      </c>
      <c r="G36" s="47">
        <v>4.22</v>
      </c>
      <c r="H36" s="48">
        <v>4.3899999999999997</v>
      </c>
      <c r="I36" s="48">
        <v>4.3</v>
      </c>
      <c r="J36" s="48">
        <v>4.5999999999999996</v>
      </c>
      <c r="K36" s="48">
        <v>4.33</v>
      </c>
      <c r="L36" s="48">
        <v>4.0999999999999996</v>
      </c>
      <c r="M36" s="49">
        <v>4.05</v>
      </c>
    </row>
    <row r="37" spans="1:13" x14ac:dyDescent="0.15">
      <c r="A37" s="5"/>
      <c r="B37" s="45" t="s">
        <v>1</v>
      </c>
      <c r="C37" s="50">
        <v>5850</v>
      </c>
      <c r="D37" s="4" t="s">
        <v>15</v>
      </c>
      <c r="E37" s="50">
        <v>5900</v>
      </c>
      <c r="F37" s="46" t="s">
        <v>3</v>
      </c>
      <c r="G37" s="47">
        <v>99.4</v>
      </c>
      <c r="H37" s="48">
        <v>97.9</v>
      </c>
      <c r="I37" s="48">
        <v>98.8</v>
      </c>
      <c r="J37" s="48">
        <v>97.3</v>
      </c>
      <c r="K37" s="48">
        <v>98.2</v>
      </c>
      <c r="L37" s="48">
        <v>98.5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2003</v>
      </c>
      <c r="H38" s="71">
        <v>3545</v>
      </c>
      <c r="I38" s="71">
        <v>2748</v>
      </c>
      <c r="J38" s="71">
        <v>3503</v>
      </c>
      <c r="K38" s="71">
        <v>3167</v>
      </c>
      <c r="L38" s="71">
        <v>4546</v>
      </c>
      <c r="M38" s="87">
        <v>4754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0.74196702989661911</v>
      </c>
      <c r="H39" s="84">
        <f t="shared" ref="H39:M39" si="5">H35/H$4</f>
        <v>0.73681257014590351</v>
      </c>
      <c r="I39" s="84">
        <f t="shared" si="5"/>
        <v>0.73242926065979919</v>
      </c>
      <c r="J39" s="84">
        <f t="shared" si="5"/>
        <v>0.65608465608465605</v>
      </c>
      <c r="K39" s="84">
        <f t="shared" si="5"/>
        <v>0.68099987048309807</v>
      </c>
      <c r="L39" s="84">
        <f t="shared" si="5"/>
        <v>0.75869705638091722</v>
      </c>
      <c r="M39" s="85">
        <f t="shared" si="5"/>
        <v>0.75889834385579646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5850</v>
      </c>
      <c r="H40" s="53">
        <v>5900</v>
      </c>
      <c r="I40" s="53">
        <v>5870</v>
      </c>
      <c r="J40" s="53">
        <v>5880</v>
      </c>
      <c r="K40" s="53">
        <v>5850</v>
      </c>
      <c r="L40" s="53">
        <v>5930</v>
      </c>
      <c r="M40" s="54">
        <v>5900</v>
      </c>
    </row>
    <row r="41" spans="1:13" x14ac:dyDescent="0.15">
      <c r="A41" s="5"/>
      <c r="B41" s="16" t="s">
        <v>108</v>
      </c>
      <c r="C41" s="17"/>
      <c r="D41" s="18"/>
      <c r="E41" s="19"/>
      <c r="F41" s="20" t="s">
        <v>10</v>
      </c>
      <c r="G41" s="21">
        <v>5257</v>
      </c>
      <c r="H41" s="22">
        <v>5108</v>
      </c>
      <c r="I41" s="22">
        <v>5633</v>
      </c>
      <c r="J41" s="22">
        <v>4555</v>
      </c>
      <c r="K41" s="22">
        <v>5421</v>
      </c>
      <c r="L41" s="22">
        <v>8874</v>
      </c>
      <c r="M41" s="23">
        <v>8368</v>
      </c>
    </row>
    <row r="42" spans="1:13" x14ac:dyDescent="0.15">
      <c r="A42" s="5"/>
      <c r="B42" s="24" t="s">
        <v>0</v>
      </c>
      <c r="C42" s="25">
        <v>45873</v>
      </c>
      <c r="D42" s="26"/>
      <c r="E42" s="27"/>
      <c r="F42" s="28" t="s">
        <v>2</v>
      </c>
      <c r="G42" s="29">
        <v>3.55</v>
      </c>
      <c r="H42" s="30">
        <v>3.59</v>
      </c>
      <c r="I42" s="30">
        <v>3.58</v>
      </c>
      <c r="J42" s="30">
        <v>3.68</v>
      </c>
      <c r="K42" s="30">
        <v>3.6</v>
      </c>
      <c r="L42" s="30">
        <v>3.2</v>
      </c>
      <c r="M42" s="31">
        <v>3.36</v>
      </c>
    </row>
    <row r="43" spans="1:13" x14ac:dyDescent="0.15">
      <c r="A43" s="5"/>
      <c r="B43" s="24" t="s">
        <v>1</v>
      </c>
      <c r="C43" s="32">
        <v>2880</v>
      </c>
      <c r="D43" s="26" t="s">
        <v>15</v>
      </c>
      <c r="E43" s="32">
        <v>2920</v>
      </c>
      <c r="F43" s="28" t="s">
        <v>3</v>
      </c>
      <c r="G43" s="29">
        <v>97.8</v>
      </c>
      <c r="H43" s="30">
        <v>97.6</v>
      </c>
      <c r="I43" s="30">
        <v>98</v>
      </c>
      <c r="J43" s="30">
        <v>97.8</v>
      </c>
      <c r="K43" s="30">
        <v>98.8</v>
      </c>
      <c r="L43" s="30">
        <v>98.8</v>
      </c>
      <c r="M43" s="31">
        <v>98.4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3434</v>
      </c>
      <c r="H44" s="70">
        <v>3519</v>
      </c>
      <c r="I44" s="70">
        <v>3438</v>
      </c>
      <c r="J44" s="70">
        <v>2934</v>
      </c>
      <c r="K44" s="70">
        <v>2370</v>
      </c>
      <c r="L44" s="70">
        <v>3705</v>
      </c>
      <c r="M44" s="86">
        <v>4241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0.73442302319083541</v>
      </c>
      <c r="H45" s="81">
        <f t="shared" ref="H45:M45" si="6">H41/H$4</f>
        <v>0.71661054994388329</v>
      </c>
      <c r="I45" s="81">
        <f t="shared" si="6"/>
        <v>0.73451558221410873</v>
      </c>
      <c r="J45" s="81">
        <f t="shared" si="6"/>
        <v>0.68858654572940292</v>
      </c>
      <c r="K45" s="81">
        <f t="shared" si="6"/>
        <v>0.70211112550187804</v>
      </c>
      <c r="L45" s="81">
        <f t="shared" si="6"/>
        <v>0.81886130848020666</v>
      </c>
      <c r="M45" s="82">
        <f t="shared" si="6"/>
        <v>0.76566932015737943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2880</v>
      </c>
      <c r="H46" s="35">
        <v>2880</v>
      </c>
      <c r="I46" s="35">
        <v>2880</v>
      </c>
      <c r="J46" s="35">
        <v>2830</v>
      </c>
      <c r="K46" s="35">
        <v>2860</v>
      </c>
      <c r="L46" s="35">
        <v>2910</v>
      </c>
      <c r="M46" s="36">
        <v>2920</v>
      </c>
    </row>
    <row r="47" spans="1:13" x14ac:dyDescent="0.15">
      <c r="A47" s="5"/>
      <c r="B47" s="37" t="s">
        <v>109</v>
      </c>
      <c r="C47" s="38"/>
      <c r="D47" s="39"/>
      <c r="E47" s="40"/>
      <c r="F47" s="41" t="s">
        <v>10</v>
      </c>
      <c r="G47" s="42">
        <v>5527</v>
      </c>
      <c r="H47" s="43">
        <v>6783</v>
      </c>
      <c r="I47" s="43">
        <v>6984</v>
      </c>
      <c r="J47" s="43">
        <v>5668</v>
      </c>
      <c r="K47" s="43">
        <v>6559</v>
      </c>
      <c r="L47" s="43">
        <v>10022</v>
      </c>
      <c r="M47" s="44">
        <v>9581</v>
      </c>
    </row>
    <row r="48" spans="1:13" x14ac:dyDescent="0.15">
      <c r="A48" s="5"/>
      <c r="B48" s="45" t="s">
        <v>0</v>
      </c>
      <c r="C48" s="3">
        <v>45873</v>
      </c>
      <c r="F48" s="46" t="s">
        <v>2</v>
      </c>
      <c r="G48" s="47">
        <v>3.27</v>
      </c>
      <c r="H48" s="48">
        <v>3.41</v>
      </c>
      <c r="I48" s="48">
        <v>3.34</v>
      </c>
      <c r="J48" s="48">
        <v>3.43</v>
      </c>
      <c r="K48" s="48">
        <v>3.37</v>
      </c>
      <c r="L48" s="48">
        <v>3.18</v>
      </c>
      <c r="M48" s="49">
        <v>3.15</v>
      </c>
    </row>
    <row r="49" spans="1:13" x14ac:dyDescent="0.15">
      <c r="A49" s="5"/>
      <c r="B49" s="45" t="s">
        <v>1</v>
      </c>
      <c r="C49" s="50">
        <v>2650</v>
      </c>
      <c r="D49" s="4" t="s">
        <v>15</v>
      </c>
      <c r="E49" s="50">
        <v>2710</v>
      </c>
      <c r="F49" s="46" t="s">
        <v>3</v>
      </c>
      <c r="G49" s="47">
        <v>99</v>
      </c>
      <c r="H49" s="48">
        <v>99</v>
      </c>
      <c r="I49" s="48">
        <v>98.8</v>
      </c>
      <c r="J49" s="48">
        <v>98.8</v>
      </c>
      <c r="K49" s="48">
        <v>98.9</v>
      </c>
      <c r="L49" s="48">
        <v>98.4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2139</v>
      </c>
      <c r="H50" s="71">
        <v>2656</v>
      </c>
      <c r="I50" s="71">
        <v>3125</v>
      </c>
      <c r="J50" s="71">
        <v>2571</v>
      </c>
      <c r="K50" s="71">
        <v>2729</v>
      </c>
      <c r="L50" s="71">
        <v>5153</v>
      </c>
      <c r="M50" s="87">
        <v>4668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0.77214305671975414</v>
      </c>
      <c r="H51" s="84">
        <f t="shared" ref="H51:M51" si="7">H47/H$4</f>
        <v>0.95159932659932656</v>
      </c>
      <c r="I51" s="84">
        <f t="shared" si="7"/>
        <v>0.91067935845612202</v>
      </c>
      <c r="J51" s="84">
        <f t="shared" si="7"/>
        <v>0.85684051398337113</v>
      </c>
      <c r="K51" s="84">
        <f t="shared" si="7"/>
        <v>0.84950135992747056</v>
      </c>
      <c r="L51" s="84">
        <f t="shared" si="7"/>
        <v>0.92479468487588812</v>
      </c>
      <c r="M51" s="85">
        <f t="shared" si="7"/>
        <v>0.87665843169548907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2650</v>
      </c>
      <c r="H52" s="53">
        <v>2710</v>
      </c>
      <c r="I52" s="53">
        <v>2710</v>
      </c>
      <c r="J52" s="53">
        <v>2660</v>
      </c>
      <c r="K52" s="53">
        <v>2670</v>
      </c>
      <c r="L52" s="53">
        <v>2730</v>
      </c>
      <c r="M52" s="54">
        <v>2710</v>
      </c>
    </row>
    <row r="53" spans="1:13" x14ac:dyDescent="0.15">
      <c r="A53" s="5"/>
      <c r="B53" s="16" t="s">
        <v>110</v>
      </c>
      <c r="C53" s="17"/>
      <c r="D53" s="18"/>
      <c r="E53" s="19"/>
      <c r="F53" s="20" t="s">
        <v>10</v>
      </c>
      <c r="G53" s="21">
        <v>11952</v>
      </c>
      <c r="H53" s="22">
        <v>12444</v>
      </c>
      <c r="I53" s="22">
        <v>12723</v>
      </c>
      <c r="J53" s="22">
        <v>11238</v>
      </c>
      <c r="K53" s="22">
        <v>13625</v>
      </c>
      <c r="L53" s="22">
        <v>17062</v>
      </c>
      <c r="M53" s="23">
        <v>16660</v>
      </c>
    </row>
    <row r="54" spans="1:13" x14ac:dyDescent="0.15">
      <c r="A54" s="5"/>
      <c r="B54" s="24" t="s">
        <v>0</v>
      </c>
      <c r="C54" s="25">
        <v>45873</v>
      </c>
      <c r="D54" s="26"/>
      <c r="E54" s="27"/>
      <c r="F54" s="28" t="s">
        <v>2</v>
      </c>
      <c r="G54" s="29">
        <v>3.82</v>
      </c>
      <c r="H54" s="30">
        <v>3.8</v>
      </c>
      <c r="I54" s="30">
        <v>3.9</v>
      </c>
      <c r="J54" s="30">
        <v>3.97</v>
      </c>
      <c r="K54" s="30">
        <v>3.68</v>
      </c>
      <c r="L54" s="30">
        <v>3.54</v>
      </c>
      <c r="M54" s="31">
        <v>3.57</v>
      </c>
    </row>
    <row r="55" spans="1:13" x14ac:dyDescent="0.15">
      <c r="A55" s="5"/>
      <c r="B55" s="24" t="s">
        <v>1</v>
      </c>
      <c r="C55" s="32">
        <v>2720</v>
      </c>
      <c r="D55" s="26" t="s">
        <v>15</v>
      </c>
      <c r="E55" s="32">
        <v>2740</v>
      </c>
      <c r="F55" s="28" t="s">
        <v>3</v>
      </c>
      <c r="G55" s="29">
        <v>98.6</v>
      </c>
      <c r="H55" s="30">
        <v>99.1</v>
      </c>
      <c r="I55" s="30">
        <v>98.6</v>
      </c>
      <c r="J55" s="30">
        <v>98.5</v>
      </c>
      <c r="K55" s="30">
        <v>99</v>
      </c>
      <c r="L55" s="30">
        <v>98.9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6199</v>
      </c>
      <c r="H56" s="70">
        <v>5048</v>
      </c>
      <c r="I56" s="70">
        <v>6582</v>
      </c>
      <c r="J56" s="70">
        <v>6076</v>
      </c>
      <c r="K56" s="70">
        <v>5710</v>
      </c>
      <c r="L56" s="70">
        <v>7605</v>
      </c>
      <c r="M56" s="86">
        <v>8924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1.6697401508801342</v>
      </c>
      <c r="H57" s="81">
        <f t="shared" ref="H57:M57" si="8">H53/H$4</f>
        <v>1.7457912457912459</v>
      </c>
      <c r="I57" s="81">
        <f t="shared" si="8"/>
        <v>1.6590168209675316</v>
      </c>
      <c r="J57" s="81">
        <f t="shared" si="8"/>
        <v>1.6988662131519274</v>
      </c>
      <c r="K57" s="81">
        <f t="shared" si="8"/>
        <v>1.7646677891464837</v>
      </c>
      <c r="L57" s="81">
        <f t="shared" si="8"/>
        <v>1.5744209652117744</v>
      </c>
      <c r="M57" s="82">
        <f t="shared" si="8"/>
        <v>1.5243846646536736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2720</v>
      </c>
      <c r="H58" s="35">
        <v>2710</v>
      </c>
      <c r="I58" s="35">
        <v>2710</v>
      </c>
      <c r="J58" s="35">
        <v>2720</v>
      </c>
      <c r="K58" s="35">
        <v>2750</v>
      </c>
      <c r="L58" s="35">
        <v>2740</v>
      </c>
      <c r="M58" s="36">
        <v>2740</v>
      </c>
    </row>
    <row r="59" spans="1:13" x14ac:dyDescent="0.15">
      <c r="A59" s="5"/>
      <c r="B59" s="37" t="s">
        <v>111</v>
      </c>
      <c r="C59" s="38"/>
      <c r="D59" s="39"/>
      <c r="E59" s="40"/>
      <c r="F59" s="41" t="s">
        <v>10</v>
      </c>
      <c r="G59" s="42">
        <v>3948</v>
      </c>
      <c r="H59" s="43">
        <v>4049</v>
      </c>
      <c r="I59" s="43">
        <v>4021</v>
      </c>
      <c r="J59" s="43">
        <v>3629</v>
      </c>
      <c r="K59" s="43">
        <v>4191</v>
      </c>
      <c r="L59" s="43">
        <v>5942</v>
      </c>
      <c r="M59" s="44">
        <v>5949</v>
      </c>
    </row>
    <row r="60" spans="1:13" x14ac:dyDescent="0.15">
      <c r="A60" s="5"/>
      <c r="B60" s="45" t="s">
        <v>0</v>
      </c>
      <c r="C60" s="3">
        <v>45873</v>
      </c>
      <c r="F60" s="46" t="s">
        <v>2</v>
      </c>
      <c r="G60" s="47">
        <v>2.34</v>
      </c>
      <c r="H60" s="48">
        <v>2.44</v>
      </c>
      <c r="I60" s="48">
        <v>2.4500000000000002</v>
      </c>
      <c r="J60" s="48">
        <v>2.42</v>
      </c>
      <c r="K60" s="48">
        <v>2.39</v>
      </c>
      <c r="L60" s="48">
        <v>2.17</v>
      </c>
      <c r="M60" s="49">
        <v>2.16</v>
      </c>
    </row>
    <row r="61" spans="1:13" x14ac:dyDescent="0.15">
      <c r="A61" s="5"/>
      <c r="B61" s="45" t="s">
        <v>1</v>
      </c>
      <c r="C61" s="50">
        <v>1600</v>
      </c>
      <c r="D61" s="4" t="s">
        <v>15</v>
      </c>
      <c r="E61" s="50">
        <v>1590</v>
      </c>
      <c r="F61" s="46" t="s">
        <v>3</v>
      </c>
      <c r="G61" s="47">
        <v>98.5</v>
      </c>
      <c r="H61" s="48">
        <v>97.7</v>
      </c>
      <c r="I61" s="48">
        <v>97.4</v>
      </c>
      <c r="J61" s="48">
        <v>99.1</v>
      </c>
      <c r="K61" s="48">
        <v>98</v>
      </c>
      <c r="L61" s="48">
        <v>98.6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1770</v>
      </c>
      <c r="H62" s="71">
        <v>2459</v>
      </c>
      <c r="I62" s="71">
        <v>2596</v>
      </c>
      <c r="J62" s="71">
        <v>1193</v>
      </c>
      <c r="K62" s="71">
        <v>2267</v>
      </c>
      <c r="L62" s="71">
        <v>2403</v>
      </c>
      <c r="M62" s="87">
        <v>2284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0.55155071248952225</v>
      </c>
      <c r="H63" s="84">
        <f t="shared" ref="H63:M63" si="9">H59/H$4</f>
        <v>0.56804152637485972</v>
      </c>
      <c r="I63" s="84">
        <f t="shared" si="9"/>
        <v>0.52431868561742079</v>
      </c>
      <c r="J63" s="84">
        <f t="shared" si="9"/>
        <v>0.54860166288737722</v>
      </c>
      <c r="K63" s="84">
        <f t="shared" si="9"/>
        <v>0.54280533609636061</v>
      </c>
      <c r="L63" s="84">
        <f t="shared" si="9"/>
        <v>0.54830672695395399</v>
      </c>
      <c r="M63" s="85">
        <f t="shared" si="9"/>
        <v>0.54433159483941806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1600</v>
      </c>
      <c r="H64" s="53">
        <v>1600</v>
      </c>
      <c r="I64" s="53">
        <v>1580</v>
      </c>
      <c r="J64" s="53">
        <v>1600</v>
      </c>
      <c r="K64" s="53">
        <v>1570</v>
      </c>
      <c r="L64" s="53">
        <v>1630</v>
      </c>
      <c r="M64" s="54">
        <v>1590</v>
      </c>
    </row>
    <row r="65" spans="1:13" x14ac:dyDescent="0.15">
      <c r="A65" s="5"/>
      <c r="B65" s="16" t="s">
        <v>101</v>
      </c>
      <c r="C65" s="17"/>
      <c r="D65" s="18"/>
      <c r="E65" s="19"/>
      <c r="F65" s="20" t="s">
        <v>10</v>
      </c>
      <c r="G65" s="21">
        <v>6498</v>
      </c>
      <c r="H65" s="22">
        <v>6488</v>
      </c>
      <c r="I65" s="22">
        <v>7327</v>
      </c>
      <c r="J65" s="22">
        <v>6002</v>
      </c>
      <c r="K65" s="22">
        <v>7343</v>
      </c>
      <c r="L65" s="22">
        <v>10036</v>
      </c>
      <c r="M65" s="23">
        <v>9421</v>
      </c>
    </row>
    <row r="66" spans="1:13" x14ac:dyDescent="0.15">
      <c r="A66" s="5"/>
      <c r="B66" s="24" t="s">
        <v>0</v>
      </c>
      <c r="C66" s="25">
        <v>45845</v>
      </c>
      <c r="D66" s="26"/>
      <c r="E66" s="27"/>
      <c r="F66" s="28" t="s">
        <v>2</v>
      </c>
      <c r="G66" s="29">
        <v>2.15</v>
      </c>
      <c r="H66" s="30">
        <v>2.17</v>
      </c>
      <c r="I66" s="30">
        <v>2.08</v>
      </c>
      <c r="J66" s="30">
        <v>2.25</v>
      </c>
      <c r="K66" s="30">
        <v>2.1800000000000002</v>
      </c>
      <c r="L66" s="30">
        <v>1.95</v>
      </c>
      <c r="M66" s="31">
        <v>1.95</v>
      </c>
    </row>
    <row r="67" spans="1:13" x14ac:dyDescent="0.15">
      <c r="A67" s="5"/>
      <c r="B67" s="24" t="s">
        <v>1</v>
      </c>
      <c r="C67" s="32">
        <v>5370</v>
      </c>
      <c r="D67" s="26" t="s">
        <v>15</v>
      </c>
      <c r="E67" s="32">
        <v>5430</v>
      </c>
      <c r="F67" s="28" t="s">
        <v>3</v>
      </c>
      <c r="G67" s="29">
        <v>98.8</v>
      </c>
      <c r="H67" s="30">
        <v>99.2</v>
      </c>
      <c r="I67" s="30">
        <v>99.3</v>
      </c>
      <c r="J67" s="30">
        <v>98.5</v>
      </c>
      <c r="K67" s="30">
        <v>98.9</v>
      </c>
      <c r="L67" s="30">
        <v>98.9</v>
      </c>
      <c r="M67" s="31">
        <v>98.9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2325</v>
      </c>
      <c r="H68" s="70">
        <v>1892</v>
      </c>
      <c r="I68" s="70">
        <v>1919</v>
      </c>
      <c r="J68" s="70">
        <v>2593</v>
      </c>
      <c r="K68" s="70">
        <v>2508</v>
      </c>
      <c r="L68" s="70">
        <v>3240</v>
      </c>
      <c r="M68" s="86">
        <v>3085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0.90779547359597657</v>
      </c>
      <c r="H69" s="81">
        <f t="shared" ref="H69:M69" si="10">H65/H$4</f>
        <v>0.91021324354657684</v>
      </c>
      <c r="I69" s="81">
        <f t="shared" si="10"/>
        <v>0.95540487677663322</v>
      </c>
      <c r="J69" s="81">
        <f t="shared" si="10"/>
        <v>0.90733182161753589</v>
      </c>
      <c r="K69" s="81">
        <f t="shared" si="10"/>
        <v>0.95104261106074339</v>
      </c>
      <c r="L69" s="81">
        <f t="shared" si="10"/>
        <v>0.92608655531973794</v>
      </c>
      <c r="M69" s="82">
        <f t="shared" si="10"/>
        <v>0.86201848293530969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5370</v>
      </c>
      <c r="H70" s="35">
        <v>5410</v>
      </c>
      <c r="I70" s="35">
        <v>5420</v>
      </c>
      <c r="J70" s="35">
        <v>5380</v>
      </c>
      <c r="K70" s="35">
        <v>5450</v>
      </c>
      <c r="L70" s="35">
        <v>5470</v>
      </c>
      <c r="M70" s="36">
        <v>5430</v>
      </c>
    </row>
    <row r="71" spans="1:13" x14ac:dyDescent="0.15">
      <c r="A71" s="5"/>
      <c r="B71" s="37" t="s">
        <v>102</v>
      </c>
      <c r="C71" s="38"/>
      <c r="D71" s="39"/>
      <c r="E71" s="40"/>
      <c r="F71" s="41" t="s">
        <v>10</v>
      </c>
      <c r="G71" s="42">
        <v>10254</v>
      </c>
      <c r="H71" s="43">
        <v>10272</v>
      </c>
      <c r="I71" s="43">
        <v>10341</v>
      </c>
      <c r="J71" s="43">
        <v>9420</v>
      </c>
      <c r="K71" s="43">
        <v>10722</v>
      </c>
      <c r="L71" s="43">
        <v>13688</v>
      </c>
      <c r="M71" s="44">
        <v>12996</v>
      </c>
    </row>
    <row r="72" spans="1:13" x14ac:dyDescent="0.15">
      <c r="A72" s="5"/>
      <c r="B72" s="45" t="s">
        <v>0</v>
      </c>
      <c r="C72" s="3">
        <v>45845</v>
      </c>
      <c r="F72" s="46" t="s">
        <v>2</v>
      </c>
      <c r="G72" s="47">
        <v>2.33</v>
      </c>
      <c r="H72" s="48">
        <v>2.33</v>
      </c>
      <c r="I72" s="48">
        <v>2.2999999999999998</v>
      </c>
      <c r="J72" s="48">
        <v>2.41</v>
      </c>
      <c r="K72" s="48">
        <v>2.25</v>
      </c>
      <c r="L72" s="48">
        <v>2.08</v>
      </c>
      <c r="M72" s="49">
        <v>2.06</v>
      </c>
    </row>
    <row r="73" spans="1:13" x14ac:dyDescent="0.15">
      <c r="A73" s="5"/>
      <c r="B73" s="45" t="s">
        <v>1</v>
      </c>
      <c r="C73" s="50">
        <v>2620</v>
      </c>
      <c r="D73" s="4" t="s">
        <v>15</v>
      </c>
      <c r="E73" s="50">
        <v>2610</v>
      </c>
      <c r="F73" s="46" t="s">
        <v>3</v>
      </c>
      <c r="G73" s="47">
        <v>99</v>
      </c>
      <c r="H73" s="48">
        <v>99.6</v>
      </c>
      <c r="I73" s="48">
        <v>99.2</v>
      </c>
      <c r="J73" s="48">
        <v>99.1</v>
      </c>
      <c r="K73" s="48">
        <v>99.7</v>
      </c>
      <c r="L73" s="48">
        <v>99.2</v>
      </c>
      <c r="M73" s="49">
        <v>99.2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3194</v>
      </c>
      <c r="H74" s="71">
        <v>2121</v>
      </c>
      <c r="I74" s="71">
        <v>2851</v>
      </c>
      <c r="J74" s="71">
        <v>2809</v>
      </c>
      <c r="K74" s="71">
        <v>1857</v>
      </c>
      <c r="L74" s="71">
        <v>3602</v>
      </c>
      <c r="M74" s="87">
        <v>3359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1.4325230511316009</v>
      </c>
      <c r="H75" s="84">
        <f t="shared" ref="H75:M75" si="11">H71/H$4</f>
        <v>1.4410774410774412</v>
      </c>
      <c r="I75" s="84">
        <f t="shared" si="11"/>
        <v>1.3484156995696961</v>
      </c>
      <c r="J75" s="84">
        <f t="shared" si="11"/>
        <v>1.4240362811791383</v>
      </c>
      <c r="K75" s="84">
        <f t="shared" si="11"/>
        <v>1.3886802227690713</v>
      </c>
      <c r="L75" s="84">
        <f t="shared" si="11"/>
        <v>1.2630801882439791</v>
      </c>
      <c r="M75" s="85">
        <f t="shared" si="11"/>
        <v>1.1891298380455668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2620</v>
      </c>
      <c r="H76" s="53">
        <v>2610</v>
      </c>
      <c r="I76" s="53">
        <v>2630</v>
      </c>
      <c r="J76" s="53">
        <v>2620</v>
      </c>
      <c r="K76" s="53">
        <v>2620</v>
      </c>
      <c r="L76" s="53">
        <v>2650</v>
      </c>
      <c r="M76" s="54">
        <v>2610</v>
      </c>
    </row>
    <row r="77" spans="1:13" x14ac:dyDescent="0.15">
      <c r="A77" s="5"/>
      <c r="B77" s="16" t="s">
        <v>103</v>
      </c>
      <c r="C77" s="17"/>
      <c r="D77" s="18"/>
      <c r="E77" s="19"/>
      <c r="F77" s="20" t="s">
        <v>10</v>
      </c>
      <c r="G77" s="21">
        <v>4567</v>
      </c>
      <c r="H77" s="22">
        <v>4586</v>
      </c>
      <c r="I77" s="22">
        <v>4984</v>
      </c>
      <c r="J77" s="22">
        <v>4048</v>
      </c>
      <c r="K77" s="22">
        <v>4931</v>
      </c>
      <c r="L77" s="22">
        <v>7753</v>
      </c>
      <c r="M77" s="23">
        <v>7703</v>
      </c>
    </row>
    <row r="78" spans="1:13" x14ac:dyDescent="0.15">
      <c r="A78" s="5"/>
      <c r="B78" s="24" t="s">
        <v>0</v>
      </c>
      <c r="C78" s="25">
        <v>45845</v>
      </c>
      <c r="D78" s="26"/>
      <c r="E78" s="27"/>
      <c r="F78" s="28" t="s">
        <v>2</v>
      </c>
      <c r="G78" s="29">
        <v>3.5</v>
      </c>
      <c r="H78" s="30">
        <v>3.49</v>
      </c>
      <c r="I78" s="30">
        <v>3.46</v>
      </c>
      <c r="J78" s="30">
        <v>3.65</v>
      </c>
      <c r="K78" s="30">
        <v>3.49</v>
      </c>
      <c r="L78" s="30">
        <v>3.31</v>
      </c>
      <c r="M78" s="31">
        <v>3.4</v>
      </c>
    </row>
    <row r="79" spans="1:13" x14ac:dyDescent="0.15">
      <c r="A79" s="5"/>
      <c r="B79" s="24" t="s">
        <v>1</v>
      </c>
      <c r="C79" s="32">
        <v>1860</v>
      </c>
      <c r="D79" s="26" t="s">
        <v>15</v>
      </c>
      <c r="E79" s="32">
        <v>1890</v>
      </c>
      <c r="F79" s="28" t="s">
        <v>3</v>
      </c>
      <c r="G79" s="29">
        <v>100.1</v>
      </c>
      <c r="H79" s="30">
        <v>99.4</v>
      </c>
      <c r="I79" s="30">
        <v>100.8</v>
      </c>
      <c r="J79" s="30">
        <v>99.6</v>
      </c>
      <c r="K79" s="30">
        <v>100.3</v>
      </c>
      <c r="L79" s="30">
        <v>99.2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811</v>
      </c>
      <c r="H80" s="70">
        <v>1402</v>
      </c>
      <c r="I80" s="58">
        <v>147</v>
      </c>
      <c r="J80" s="70">
        <v>1160</v>
      </c>
      <c r="K80" s="58">
        <v>634</v>
      </c>
      <c r="L80" s="70">
        <v>2635</v>
      </c>
      <c r="M80" s="86">
        <v>3032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0.63802738195026543</v>
      </c>
      <c r="H81" s="81">
        <f t="shared" ref="H81:M81" si="12">H77/H$4</f>
        <v>0.64337822671156009</v>
      </c>
      <c r="I81" s="81">
        <f t="shared" si="12"/>
        <v>0.64988916416742726</v>
      </c>
      <c r="J81" s="81">
        <f t="shared" si="12"/>
        <v>0.61194255479969761</v>
      </c>
      <c r="K81" s="81">
        <f t="shared" si="12"/>
        <v>0.63864784354358239</v>
      </c>
      <c r="L81" s="81">
        <f t="shared" si="12"/>
        <v>0.71541939651194986</v>
      </c>
      <c r="M81" s="82">
        <f t="shared" si="12"/>
        <v>0.70482203312288405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1860</v>
      </c>
      <c r="H82" s="35">
        <v>1880</v>
      </c>
      <c r="I82" s="35">
        <v>1860</v>
      </c>
      <c r="J82" s="35">
        <v>1820</v>
      </c>
      <c r="K82" s="35">
        <v>1870</v>
      </c>
      <c r="L82" s="35">
        <v>1910</v>
      </c>
      <c r="M82" s="36">
        <v>1890</v>
      </c>
    </row>
    <row r="83" spans="1:13" x14ac:dyDescent="0.15">
      <c r="A83" s="5"/>
      <c r="B83" s="37" t="s">
        <v>104</v>
      </c>
      <c r="C83" s="38"/>
      <c r="D83" s="39"/>
      <c r="E83" s="40"/>
      <c r="F83" s="41" t="s">
        <v>10</v>
      </c>
      <c r="G83" s="42">
        <v>6891</v>
      </c>
      <c r="H83" s="43">
        <v>7231</v>
      </c>
      <c r="I83" s="43">
        <v>8115</v>
      </c>
      <c r="J83" s="43">
        <v>6822</v>
      </c>
      <c r="K83" s="43">
        <v>7579</v>
      </c>
      <c r="L83" s="43">
        <v>11401</v>
      </c>
      <c r="M83" s="44">
        <v>10868</v>
      </c>
    </row>
    <row r="84" spans="1:13" x14ac:dyDescent="0.15">
      <c r="A84" s="5"/>
      <c r="B84" s="45" t="s">
        <v>0</v>
      </c>
      <c r="C84" s="3">
        <v>45845</v>
      </c>
      <c r="F84" s="46" t="s">
        <v>2</v>
      </c>
      <c r="G84" s="47">
        <v>3.87</v>
      </c>
      <c r="H84" s="48">
        <v>3.68</v>
      </c>
      <c r="I84" s="48">
        <v>3.91</v>
      </c>
      <c r="J84" s="48">
        <v>3.78</v>
      </c>
      <c r="K84" s="48">
        <v>3.71</v>
      </c>
      <c r="L84" s="48">
        <v>3.47</v>
      </c>
      <c r="M84" s="49">
        <v>3.5</v>
      </c>
    </row>
    <row r="85" spans="1:13" x14ac:dyDescent="0.15">
      <c r="A85" s="5"/>
      <c r="B85" s="45" t="s">
        <v>1</v>
      </c>
      <c r="C85" s="50">
        <v>580</v>
      </c>
      <c r="D85" s="4" t="s">
        <v>15</v>
      </c>
      <c r="E85" s="50">
        <v>590</v>
      </c>
      <c r="F85" s="46" t="s">
        <v>3</v>
      </c>
      <c r="G85" s="47">
        <v>98.9</v>
      </c>
      <c r="H85" s="48">
        <v>99.6</v>
      </c>
      <c r="I85" s="48">
        <v>97.7</v>
      </c>
      <c r="J85" s="48">
        <v>100.2</v>
      </c>
      <c r="K85" s="48">
        <v>99.7</v>
      </c>
      <c r="L85" s="48">
        <v>99.2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3150</v>
      </c>
      <c r="H86" s="71">
        <v>2028</v>
      </c>
      <c r="I86" s="71">
        <v>5738</v>
      </c>
      <c r="J86" s="71">
        <v>1153</v>
      </c>
      <c r="K86" s="71">
        <v>2147</v>
      </c>
      <c r="L86" s="71">
        <v>4127</v>
      </c>
      <c r="M86" s="87">
        <v>5672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0.96269907795473597</v>
      </c>
      <c r="H87" s="84">
        <f t="shared" ref="H87:M87" si="13">H83/H$4</f>
        <v>1.0144500561167227</v>
      </c>
      <c r="I87" s="84">
        <f t="shared" si="13"/>
        <v>1.0581562133263789</v>
      </c>
      <c r="J87" s="84">
        <f t="shared" si="13"/>
        <v>1.0312925170068028</v>
      </c>
      <c r="K87" s="84">
        <f t="shared" si="13"/>
        <v>0.98160859992228988</v>
      </c>
      <c r="L87" s="84">
        <f t="shared" si="13"/>
        <v>1.0520439235950909</v>
      </c>
      <c r="M87" s="85">
        <f t="shared" si="13"/>
        <v>0.99441851953518168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580</v>
      </c>
      <c r="H88" s="53">
        <v>590</v>
      </c>
      <c r="I88" s="53">
        <v>580</v>
      </c>
      <c r="J88" s="53">
        <v>580</v>
      </c>
      <c r="K88" s="53">
        <v>590</v>
      </c>
      <c r="L88" s="53">
        <v>590</v>
      </c>
      <c r="M88" s="54">
        <v>590</v>
      </c>
    </row>
    <row r="89" spans="1:13" x14ac:dyDescent="0.15">
      <c r="A89" s="5"/>
      <c r="B89" s="16" t="s">
        <v>91</v>
      </c>
      <c r="C89" s="17"/>
      <c r="D89" s="18"/>
      <c r="E89" s="19"/>
      <c r="F89" s="20" t="s">
        <v>10</v>
      </c>
      <c r="G89" s="21">
        <v>9452</v>
      </c>
      <c r="H89" s="22">
        <v>9452</v>
      </c>
      <c r="I89" s="22">
        <v>10637</v>
      </c>
      <c r="J89" s="22">
        <v>8442</v>
      </c>
      <c r="K89" s="22">
        <v>10089</v>
      </c>
      <c r="L89" s="22">
        <v>14838</v>
      </c>
      <c r="M89" s="23">
        <v>14570</v>
      </c>
    </row>
    <row r="90" spans="1:13" x14ac:dyDescent="0.15">
      <c r="A90" s="5"/>
      <c r="B90" s="24" t="s">
        <v>0</v>
      </c>
      <c r="C90" s="25">
        <v>45810</v>
      </c>
      <c r="D90" s="26"/>
      <c r="E90" s="27"/>
      <c r="F90" s="28" t="s">
        <v>2</v>
      </c>
      <c r="G90" s="29">
        <v>3.59</v>
      </c>
      <c r="H90" s="30">
        <v>3.6</v>
      </c>
      <c r="I90" s="30">
        <v>3.51</v>
      </c>
      <c r="J90" s="30">
        <v>3.75</v>
      </c>
      <c r="K90" s="30">
        <v>3.64</v>
      </c>
      <c r="L90" s="30">
        <v>3.41</v>
      </c>
      <c r="M90" s="31">
        <v>3.35</v>
      </c>
    </row>
    <row r="91" spans="1:13" x14ac:dyDescent="0.15">
      <c r="A91" s="5"/>
      <c r="B91" s="24" t="s">
        <v>1</v>
      </c>
      <c r="C91" s="32">
        <v>5130</v>
      </c>
      <c r="D91" s="26" t="s">
        <v>15</v>
      </c>
      <c r="E91" s="32">
        <v>5210</v>
      </c>
      <c r="F91" s="28" t="s">
        <v>3</v>
      </c>
      <c r="G91" s="29">
        <v>98.8</v>
      </c>
      <c r="H91" s="30">
        <v>99.7</v>
      </c>
      <c r="I91" s="30">
        <v>99.3</v>
      </c>
      <c r="J91" s="30">
        <v>98.6</v>
      </c>
      <c r="K91" s="30">
        <v>98.6</v>
      </c>
      <c r="L91" s="30">
        <v>98.3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4165</v>
      </c>
      <c r="H92" s="70">
        <v>2667</v>
      </c>
      <c r="I92" s="70">
        <v>3704</v>
      </c>
      <c r="J92" s="70">
        <v>4247</v>
      </c>
      <c r="K92" s="70">
        <v>5002</v>
      </c>
      <c r="L92" s="70">
        <v>8195</v>
      </c>
      <c r="M92" s="86">
        <v>5960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1.3204805811679241</v>
      </c>
      <c r="H93" s="81">
        <f t="shared" ref="H93:M93" si="14">H89/H$4</f>
        <v>1.3260381593714927</v>
      </c>
      <c r="I93" s="81">
        <f t="shared" si="14"/>
        <v>1.3870126483244229</v>
      </c>
      <c r="J93" s="81">
        <f t="shared" si="14"/>
        <v>1.2761904761904761</v>
      </c>
      <c r="K93" s="81">
        <f t="shared" si="14"/>
        <v>1.3066960238311101</v>
      </c>
      <c r="L93" s="81">
        <f t="shared" si="14"/>
        <v>1.3691981175602104</v>
      </c>
      <c r="M93" s="82">
        <f t="shared" si="14"/>
        <v>1.3331503339738311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5130</v>
      </c>
      <c r="H94" s="35">
        <v>5150</v>
      </c>
      <c r="I94" s="35">
        <v>5110</v>
      </c>
      <c r="J94" s="35">
        <v>5110</v>
      </c>
      <c r="K94" s="35">
        <v>5190</v>
      </c>
      <c r="L94" s="35">
        <v>5200</v>
      </c>
      <c r="M94" s="36">
        <v>5210</v>
      </c>
    </row>
    <row r="95" spans="1:13" x14ac:dyDescent="0.15">
      <c r="A95" s="5"/>
      <c r="B95" s="37" t="s">
        <v>79</v>
      </c>
      <c r="C95" s="38"/>
      <c r="D95" s="39"/>
      <c r="E95" s="40"/>
      <c r="F95" s="41" t="s">
        <v>10</v>
      </c>
      <c r="G95" s="42">
        <v>7529</v>
      </c>
      <c r="H95" s="43">
        <v>7310</v>
      </c>
      <c r="I95" s="43">
        <v>7833</v>
      </c>
      <c r="J95" s="43">
        <v>6564</v>
      </c>
      <c r="K95" s="43">
        <v>7612</v>
      </c>
      <c r="L95" s="43">
        <v>11171</v>
      </c>
      <c r="M95" s="44">
        <v>11094</v>
      </c>
    </row>
    <row r="96" spans="1:13" x14ac:dyDescent="0.15">
      <c r="A96" s="5"/>
      <c r="B96" s="45" t="s">
        <v>0</v>
      </c>
      <c r="C96" s="3">
        <v>45768</v>
      </c>
      <c r="F96" s="46" t="s">
        <v>2</v>
      </c>
      <c r="G96" s="47">
        <v>4.16</v>
      </c>
      <c r="H96" s="48">
        <v>4.25</v>
      </c>
      <c r="I96" s="48">
        <v>4.1900000000000004</v>
      </c>
      <c r="J96" s="48">
        <v>4.26</v>
      </c>
      <c r="K96" s="48">
        <v>4.25</v>
      </c>
      <c r="L96" s="48">
        <v>4.03</v>
      </c>
      <c r="M96" s="49">
        <v>4.0199999999999996</v>
      </c>
    </row>
    <row r="97" spans="1:13" x14ac:dyDescent="0.15">
      <c r="A97" s="5"/>
      <c r="B97" s="45" t="s">
        <v>1</v>
      </c>
      <c r="C97" s="50">
        <v>7700</v>
      </c>
      <c r="D97" s="4" t="s">
        <v>15</v>
      </c>
      <c r="E97" s="50">
        <v>7730</v>
      </c>
      <c r="F97" s="46" t="s">
        <v>3</v>
      </c>
      <c r="G97" s="47">
        <v>99.2</v>
      </c>
      <c r="H97" s="48">
        <v>98.1</v>
      </c>
      <c r="I97" s="48">
        <v>99</v>
      </c>
      <c r="J97" s="48">
        <v>98.7</v>
      </c>
      <c r="K97" s="48">
        <v>98.4</v>
      </c>
      <c r="L97" s="48">
        <v>98.4</v>
      </c>
      <c r="M97" s="49">
        <v>98.5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3066</v>
      </c>
      <c r="H98" s="71">
        <v>4627</v>
      </c>
      <c r="I98" s="71">
        <v>3621</v>
      </c>
      <c r="J98" s="71">
        <v>3327</v>
      </c>
      <c r="K98" s="71">
        <v>4433</v>
      </c>
      <c r="L98" s="71">
        <v>6189</v>
      </c>
      <c r="M98" s="87">
        <v>5870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1.051830120145292</v>
      </c>
      <c r="H99" s="84">
        <f t="shared" ref="H99:M99" si="15">H95/H$4</f>
        <v>1.0255331088664421</v>
      </c>
      <c r="I99" s="84">
        <f t="shared" si="15"/>
        <v>1.0213847959316729</v>
      </c>
      <c r="J99" s="84">
        <f t="shared" si="15"/>
        <v>0.99229024943310662</v>
      </c>
      <c r="K99" s="84">
        <f t="shared" si="15"/>
        <v>0.98588265768682815</v>
      </c>
      <c r="L99" s="84">
        <f t="shared" si="15"/>
        <v>1.0308203377318446</v>
      </c>
      <c r="M99" s="85">
        <f t="shared" si="15"/>
        <v>1.0150974471589349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7700</v>
      </c>
      <c r="H100" s="53">
        <v>7720</v>
      </c>
      <c r="I100" s="53">
        <v>7720</v>
      </c>
      <c r="J100" s="53">
        <v>7720</v>
      </c>
      <c r="K100" s="53">
        <v>7720</v>
      </c>
      <c r="L100" s="53">
        <v>7780</v>
      </c>
      <c r="M100" s="54">
        <v>7730</v>
      </c>
    </row>
    <row r="101" spans="1:13" x14ac:dyDescent="0.15">
      <c r="A101" s="5"/>
      <c r="B101" s="16" t="s">
        <v>75</v>
      </c>
      <c r="C101" s="17"/>
      <c r="D101" s="18"/>
      <c r="E101" s="19"/>
      <c r="F101" s="20" t="s">
        <v>10</v>
      </c>
      <c r="G101" s="21">
        <v>7555</v>
      </c>
      <c r="H101" s="22">
        <v>7250</v>
      </c>
      <c r="I101" s="22">
        <v>8467</v>
      </c>
      <c r="J101" s="22">
        <v>6466</v>
      </c>
      <c r="K101" s="22">
        <v>13008</v>
      </c>
      <c r="L101" s="22">
        <v>13513</v>
      </c>
      <c r="M101" s="23">
        <v>12916</v>
      </c>
    </row>
    <row r="102" spans="1:13" x14ac:dyDescent="0.15">
      <c r="A102" s="5"/>
      <c r="B102" s="24" t="s">
        <v>0</v>
      </c>
      <c r="C102" s="25">
        <v>45754</v>
      </c>
      <c r="D102" s="26"/>
      <c r="E102" s="27"/>
      <c r="F102" s="28" t="s">
        <v>2</v>
      </c>
      <c r="G102" s="29">
        <v>3.09</v>
      </c>
      <c r="H102" s="30">
        <v>3.15</v>
      </c>
      <c r="I102" s="30">
        <v>2.92</v>
      </c>
      <c r="J102" s="30">
        <v>3.21</v>
      </c>
      <c r="K102" s="30">
        <v>2.59</v>
      </c>
      <c r="L102" s="30">
        <v>2.93</v>
      </c>
      <c r="M102" s="31">
        <v>2.9</v>
      </c>
    </row>
    <row r="103" spans="1:13" x14ac:dyDescent="0.15">
      <c r="A103" s="5"/>
      <c r="B103" s="24" t="s">
        <v>1</v>
      </c>
      <c r="C103" s="32">
        <v>8150</v>
      </c>
      <c r="D103" s="26" t="s">
        <v>15</v>
      </c>
      <c r="E103" s="32">
        <v>8230</v>
      </c>
      <c r="F103" s="28" t="s">
        <v>3</v>
      </c>
      <c r="G103" s="29">
        <v>99.4</v>
      </c>
      <c r="H103" s="30">
        <v>98.8</v>
      </c>
      <c r="I103" s="30">
        <v>100.2</v>
      </c>
      <c r="J103" s="30">
        <v>99.1</v>
      </c>
      <c r="K103" s="30">
        <v>102</v>
      </c>
      <c r="L103" s="30">
        <v>98.9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2252</v>
      </c>
      <c r="H104" s="70">
        <v>3093</v>
      </c>
      <c r="I104" s="70">
        <v>1138</v>
      </c>
      <c r="J104" s="70">
        <v>2395</v>
      </c>
      <c r="K104" s="70">
        <v>-3137</v>
      </c>
      <c r="L104" s="70">
        <v>5265</v>
      </c>
      <c r="M104" s="86">
        <v>5021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1.0554624196702989</v>
      </c>
      <c r="H105" s="81">
        <f t="shared" ref="H105:M105" si="16">H101/H$4</f>
        <v>1.0171156004489337</v>
      </c>
      <c r="I105" s="81">
        <f t="shared" si="16"/>
        <v>1.1040552875211893</v>
      </c>
      <c r="J105" s="81">
        <f t="shared" si="16"/>
        <v>0.97747543461829178</v>
      </c>
      <c r="K105" s="81">
        <f t="shared" si="16"/>
        <v>1.6847558606398134</v>
      </c>
      <c r="L105" s="81">
        <f t="shared" si="16"/>
        <v>1.2469318076958569</v>
      </c>
      <c r="M105" s="82">
        <f t="shared" si="16"/>
        <v>1.1818098636654772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8150</v>
      </c>
      <c r="H106" s="35">
        <v>8130</v>
      </c>
      <c r="I106" s="35">
        <v>8160</v>
      </c>
      <c r="J106" s="35">
        <v>8150</v>
      </c>
      <c r="K106" s="35">
        <v>8250</v>
      </c>
      <c r="L106" s="35">
        <v>8250</v>
      </c>
      <c r="M106" s="36">
        <v>8230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13316</v>
      </c>
      <c r="H107" s="43">
        <v>13114</v>
      </c>
      <c r="I107" s="43">
        <v>14636</v>
      </c>
      <c r="J107" s="43">
        <v>12241</v>
      </c>
      <c r="K107" s="43">
        <v>13691</v>
      </c>
      <c r="L107" s="43">
        <v>18156</v>
      </c>
      <c r="M107" s="44">
        <v>17738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4.01</v>
      </c>
      <c r="H108" s="48">
        <v>4.0599999999999996</v>
      </c>
      <c r="I108" s="48">
        <v>3.85</v>
      </c>
      <c r="J108" s="48">
        <v>4.16</v>
      </c>
      <c r="K108" s="48">
        <v>4.09</v>
      </c>
      <c r="L108" s="48">
        <v>3.79</v>
      </c>
      <c r="M108" s="49">
        <v>3.79</v>
      </c>
    </row>
    <row r="109" spans="1:13" x14ac:dyDescent="0.15">
      <c r="A109" s="5"/>
      <c r="B109" s="45" t="s">
        <v>1</v>
      </c>
      <c r="C109" s="50">
        <v>13740</v>
      </c>
      <c r="D109" s="4" t="s">
        <v>15</v>
      </c>
      <c r="E109" s="50">
        <v>13770</v>
      </c>
      <c r="F109" s="46" t="s">
        <v>3</v>
      </c>
      <c r="G109" s="47">
        <v>98.9</v>
      </c>
      <c r="H109" s="48">
        <v>98.8</v>
      </c>
      <c r="I109" s="48">
        <v>99.4</v>
      </c>
      <c r="J109" s="48">
        <v>98.2</v>
      </c>
      <c r="K109" s="48">
        <v>98.6</v>
      </c>
      <c r="L109" s="48">
        <v>98.8</v>
      </c>
      <c r="M109" s="49">
        <v>98.8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6106</v>
      </c>
      <c r="H110" s="71">
        <v>6304</v>
      </c>
      <c r="I110" s="71">
        <v>5118</v>
      </c>
      <c r="J110" s="71">
        <v>7406</v>
      </c>
      <c r="K110" s="71">
        <v>7014</v>
      </c>
      <c r="L110" s="71">
        <v>8612</v>
      </c>
      <c r="M110" s="87">
        <v>8472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1.8602961721151159</v>
      </c>
      <c r="H111" s="84">
        <f t="shared" ref="H111:M111" si="17">H107/H$4</f>
        <v>1.8397867564534232</v>
      </c>
      <c r="I111" s="84">
        <f t="shared" si="17"/>
        <v>1.9084626418046682</v>
      </c>
      <c r="J111" s="84">
        <f t="shared" si="17"/>
        <v>1.8504913076341647</v>
      </c>
      <c r="K111" s="84">
        <f t="shared" si="17"/>
        <v>1.7732159046755602</v>
      </c>
      <c r="L111" s="84">
        <f t="shared" si="17"/>
        <v>1.6753714127526067</v>
      </c>
      <c r="M111" s="85">
        <f t="shared" si="17"/>
        <v>1.623021319425382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13740</v>
      </c>
      <c r="H112" s="53">
        <v>13730</v>
      </c>
      <c r="I112" s="53">
        <v>13710</v>
      </c>
      <c r="J112" s="53">
        <v>13730</v>
      </c>
      <c r="K112" s="53">
        <v>13800</v>
      </c>
      <c r="L112" s="53">
        <v>13810</v>
      </c>
      <c r="M112" s="54">
        <v>13770</v>
      </c>
    </row>
    <row r="113" spans="1:13" x14ac:dyDescent="0.15">
      <c r="A113" s="5"/>
      <c r="B113" s="16" t="s">
        <v>19</v>
      </c>
      <c r="C113" s="17"/>
      <c r="D113" s="18"/>
      <c r="E113" s="19"/>
      <c r="F113" s="20" t="s">
        <v>10</v>
      </c>
      <c r="G113" s="21">
        <v>11561</v>
      </c>
      <c r="H113" s="22">
        <v>11336</v>
      </c>
      <c r="I113" s="22">
        <v>12244</v>
      </c>
      <c r="J113" s="22">
        <v>10980</v>
      </c>
      <c r="K113" s="22">
        <v>12527</v>
      </c>
      <c r="L113" s="22">
        <v>15363</v>
      </c>
      <c r="M113" s="23">
        <v>16383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</v>
      </c>
      <c r="H114" s="30">
        <v>1.85</v>
      </c>
      <c r="I114" s="30">
        <v>1.76</v>
      </c>
      <c r="J114" s="30">
        <v>1.86</v>
      </c>
      <c r="K114" s="30">
        <v>1.82</v>
      </c>
      <c r="L114" s="30">
        <v>1.72</v>
      </c>
      <c r="M114" s="31">
        <v>1.62</v>
      </c>
    </row>
    <row r="115" spans="1:13" x14ac:dyDescent="0.15">
      <c r="A115" s="5"/>
      <c r="B115" s="24" t="s">
        <v>1</v>
      </c>
      <c r="C115" s="32">
        <v>32820</v>
      </c>
      <c r="D115" s="26" t="s">
        <v>15</v>
      </c>
      <c r="E115" s="32">
        <v>32910</v>
      </c>
      <c r="F115" s="28" t="s">
        <v>3</v>
      </c>
      <c r="G115" s="29">
        <v>99.4</v>
      </c>
      <c r="H115" s="30">
        <v>99.3</v>
      </c>
      <c r="I115" s="30">
        <v>99.6</v>
      </c>
      <c r="J115" s="30">
        <v>99.3</v>
      </c>
      <c r="K115" s="30">
        <v>99.4</v>
      </c>
      <c r="L115" s="30">
        <v>99.1</v>
      </c>
      <c r="M115" s="31">
        <v>99.6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2599</v>
      </c>
      <c r="H116" s="70">
        <v>2831</v>
      </c>
      <c r="I116" s="70">
        <v>2285</v>
      </c>
      <c r="J116" s="70">
        <v>2851</v>
      </c>
      <c r="K116" s="70">
        <v>2910</v>
      </c>
      <c r="L116" s="70">
        <v>4444</v>
      </c>
      <c r="M116" s="86">
        <v>2783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1.6151159541771445</v>
      </c>
      <c r="H117" s="81">
        <f t="shared" ref="H117:M117" si="18">H113/H$4</f>
        <v>1.590347923681257</v>
      </c>
      <c r="I117" s="81">
        <f t="shared" si="18"/>
        <v>1.5965575694353893</v>
      </c>
      <c r="J117" s="81">
        <f t="shared" si="18"/>
        <v>1.6598639455782314</v>
      </c>
      <c r="K117" s="81">
        <f t="shared" si="18"/>
        <v>1.6224582307991193</v>
      </c>
      <c r="L117" s="81">
        <f t="shared" si="18"/>
        <v>1.4176432592045769</v>
      </c>
      <c r="M117" s="82">
        <f t="shared" si="18"/>
        <v>1.4990392533626131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32820</v>
      </c>
      <c r="H118" s="35">
        <v>32910</v>
      </c>
      <c r="I118" s="35">
        <v>32960</v>
      </c>
      <c r="J118" s="35">
        <v>32880</v>
      </c>
      <c r="K118" s="35">
        <v>32970</v>
      </c>
      <c r="L118" s="35">
        <v>33060</v>
      </c>
      <c r="M118" s="36">
        <v>32910</v>
      </c>
    </row>
    <row r="119" spans="1:13" x14ac:dyDescent="0.15">
      <c r="A119" s="5"/>
      <c r="B119" s="37" t="s">
        <v>18</v>
      </c>
      <c r="C119" s="38"/>
      <c r="D119" s="39"/>
      <c r="E119" s="40"/>
      <c r="F119" s="41" t="s">
        <v>10</v>
      </c>
      <c r="G119" s="42">
        <v>7714</v>
      </c>
      <c r="H119" s="43">
        <v>7521</v>
      </c>
      <c r="I119" s="43">
        <v>8157</v>
      </c>
      <c r="J119" s="43">
        <v>7120</v>
      </c>
      <c r="K119" s="43">
        <v>8433</v>
      </c>
      <c r="L119" s="43">
        <v>11089</v>
      </c>
      <c r="M119" s="44">
        <v>11905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1.97</v>
      </c>
      <c r="H120" s="48">
        <v>2.0099999999999998</v>
      </c>
      <c r="I120" s="48">
        <v>1.94</v>
      </c>
      <c r="J120" s="48">
        <v>2.04</v>
      </c>
      <c r="K120" s="48">
        <v>1.99</v>
      </c>
      <c r="L120" s="48">
        <v>1.86</v>
      </c>
      <c r="M120" s="49">
        <v>1.8</v>
      </c>
    </row>
    <row r="121" spans="1:13" x14ac:dyDescent="0.15">
      <c r="A121" s="5"/>
      <c r="B121" s="45" t="s">
        <v>1</v>
      </c>
      <c r="C121" s="50">
        <v>29390</v>
      </c>
      <c r="D121" s="4" t="s">
        <v>15</v>
      </c>
      <c r="E121" s="50">
        <v>29100</v>
      </c>
      <c r="F121" s="46" t="s">
        <v>3</v>
      </c>
      <c r="G121" s="47">
        <v>99.4</v>
      </c>
      <c r="H121" s="48">
        <v>99.2</v>
      </c>
      <c r="I121" s="48">
        <v>99.5</v>
      </c>
      <c r="J121" s="48">
        <v>99.2</v>
      </c>
      <c r="K121" s="48">
        <v>99.3</v>
      </c>
      <c r="L121" s="48">
        <v>99.2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1948</v>
      </c>
      <c r="H122" s="71">
        <v>2195</v>
      </c>
      <c r="I122" s="71">
        <v>1854</v>
      </c>
      <c r="J122" s="71">
        <v>2024</v>
      </c>
      <c r="K122" s="71">
        <v>2253</v>
      </c>
      <c r="L122" s="71">
        <v>3048</v>
      </c>
      <c r="M122" s="87">
        <v>2801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1.0776753283039955</v>
      </c>
      <c r="H123" s="84">
        <f t="shared" ref="H123:M123" si="19">H119/H$4</f>
        <v>1.0551346801346801</v>
      </c>
      <c r="I123" s="84">
        <f t="shared" si="19"/>
        <v>1.0636328074064416</v>
      </c>
      <c r="J123" s="84">
        <f t="shared" si="19"/>
        <v>1.0763416477702192</v>
      </c>
      <c r="K123" s="84">
        <f t="shared" si="19"/>
        <v>1.092216034192462</v>
      </c>
      <c r="L123" s="84">
        <f t="shared" si="19"/>
        <v>1.0232536679892958</v>
      </c>
      <c r="M123" s="85">
        <f t="shared" si="19"/>
        <v>1.089303687437094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29390</v>
      </c>
      <c r="H124" s="53">
        <v>29250</v>
      </c>
      <c r="I124" s="53">
        <v>29340</v>
      </c>
      <c r="J124" s="53">
        <v>29110</v>
      </c>
      <c r="K124" s="53">
        <v>29240</v>
      </c>
      <c r="L124" s="53">
        <v>29210</v>
      </c>
      <c r="M124" s="54">
        <v>29100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5591</v>
      </c>
      <c r="H125" s="22">
        <v>5439</v>
      </c>
      <c r="I125" s="22">
        <v>6184</v>
      </c>
      <c r="J125" s="22">
        <v>4847</v>
      </c>
      <c r="K125" s="22">
        <v>5974</v>
      </c>
      <c r="L125" s="22">
        <v>8990</v>
      </c>
      <c r="M125" s="23">
        <v>8881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3.38</v>
      </c>
      <c r="H126" s="30">
        <v>3.42</v>
      </c>
      <c r="I126" s="30">
        <v>3.3</v>
      </c>
      <c r="J126" s="30">
        <v>3.52</v>
      </c>
      <c r="K126" s="30">
        <v>3.46</v>
      </c>
      <c r="L126" s="30">
        <v>3.32</v>
      </c>
      <c r="M126" s="31">
        <v>3.34</v>
      </c>
    </row>
    <row r="127" spans="1:13" x14ac:dyDescent="0.15">
      <c r="A127" s="5"/>
      <c r="B127" s="24" t="s">
        <v>1</v>
      </c>
      <c r="C127" s="32">
        <v>29960</v>
      </c>
      <c r="D127" s="26" t="s">
        <v>15</v>
      </c>
      <c r="E127" s="32">
        <v>29920</v>
      </c>
      <c r="F127" s="28" t="s">
        <v>3</v>
      </c>
      <c r="G127" s="29">
        <v>99.9</v>
      </c>
      <c r="H127" s="30">
        <v>100</v>
      </c>
      <c r="I127" s="30">
        <v>100.2</v>
      </c>
      <c r="J127" s="30">
        <v>100</v>
      </c>
      <c r="K127" s="30">
        <v>99.4</v>
      </c>
      <c r="L127" s="30">
        <v>99.3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1204</v>
      </c>
      <c r="H128" s="70">
        <v>1045</v>
      </c>
      <c r="I128" s="58">
        <v>937</v>
      </c>
      <c r="J128" s="70">
        <v>1000</v>
      </c>
      <c r="K128" s="70">
        <v>1883</v>
      </c>
      <c r="L128" s="70">
        <v>2990</v>
      </c>
      <c r="M128" s="86">
        <v>3024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0.78108410170438669</v>
      </c>
      <c r="H129" s="81">
        <f t="shared" ref="H129:M129" si="20">H125/H$4</f>
        <v>0.76304713804713808</v>
      </c>
      <c r="I129" s="81">
        <f t="shared" si="20"/>
        <v>0.80636328074064412</v>
      </c>
      <c r="J129" s="81">
        <f t="shared" si="20"/>
        <v>0.73272864701436125</v>
      </c>
      <c r="K129" s="81">
        <f t="shared" si="20"/>
        <v>0.77373397228338303</v>
      </c>
      <c r="L129" s="81">
        <f t="shared" si="20"/>
        <v>0.82956537787210483</v>
      </c>
      <c r="M129" s="82">
        <f t="shared" si="20"/>
        <v>0.81260865586970443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29960</v>
      </c>
      <c r="H130" s="35">
        <v>30030</v>
      </c>
      <c r="I130" s="35">
        <v>29990</v>
      </c>
      <c r="J130" s="35">
        <v>29900</v>
      </c>
      <c r="K130" s="35">
        <v>30050</v>
      </c>
      <c r="L130" s="35">
        <v>30050</v>
      </c>
      <c r="M130" s="36">
        <v>29920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8333</v>
      </c>
      <c r="H131" s="43">
        <v>8188</v>
      </c>
      <c r="I131" s="43">
        <v>9235</v>
      </c>
      <c r="J131" s="43">
        <v>7593</v>
      </c>
      <c r="K131" s="43">
        <v>8728</v>
      </c>
      <c r="L131" s="43">
        <v>13057</v>
      </c>
      <c r="M131" s="44">
        <v>12794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3.27</v>
      </c>
      <c r="H132" s="48">
        <v>3.31</v>
      </c>
      <c r="I132" s="48">
        <v>3.2</v>
      </c>
      <c r="J132" s="48">
        <v>3.4</v>
      </c>
      <c r="K132" s="48">
        <v>3.34</v>
      </c>
      <c r="L132" s="48">
        <v>3.06</v>
      </c>
      <c r="M132" s="49">
        <v>3.06</v>
      </c>
    </row>
    <row r="133" spans="1:13" x14ac:dyDescent="0.15">
      <c r="A133" s="5"/>
      <c r="B133" s="45" t="s">
        <v>1</v>
      </c>
      <c r="C133" s="50">
        <v>18180</v>
      </c>
      <c r="D133" s="4" t="s">
        <v>15</v>
      </c>
      <c r="E133" s="50">
        <v>18210</v>
      </c>
      <c r="F133" s="46" t="s">
        <v>3</v>
      </c>
      <c r="G133" s="47">
        <v>100.4</v>
      </c>
      <c r="H133" s="48">
        <v>100.4</v>
      </c>
      <c r="I133" s="48">
        <v>100.6</v>
      </c>
      <c r="J133" s="48">
        <v>100.2</v>
      </c>
      <c r="K133" s="48">
        <v>100</v>
      </c>
      <c r="L133" s="48">
        <v>100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20</v>
      </c>
      <c r="G134" s="60">
        <v>889</v>
      </c>
      <c r="H134" s="61">
        <v>963</v>
      </c>
      <c r="I134" s="61">
        <v>569</v>
      </c>
      <c r="J134" s="71">
        <v>1242</v>
      </c>
      <c r="K134" s="71">
        <v>1639</v>
      </c>
      <c r="L134" s="71">
        <v>2258</v>
      </c>
      <c r="M134" s="87">
        <v>3068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1.1641519977647388</v>
      </c>
      <c r="H135" s="84">
        <f t="shared" ref="H135:M135" si="21">H131/H$4</f>
        <v>1.148709315375982</v>
      </c>
      <c r="I135" s="84">
        <f t="shared" si="21"/>
        <v>1.2041987221280479</v>
      </c>
      <c r="J135" s="84">
        <f t="shared" si="21"/>
        <v>1.1478458049886622</v>
      </c>
      <c r="K135" s="84">
        <f t="shared" si="21"/>
        <v>1.1304235202693951</v>
      </c>
      <c r="L135" s="84">
        <f t="shared" si="21"/>
        <v>1.2048537418104641</v>
      </c>
      <c r="M135" s="85">
        <f t="shared" si="21"/>
        <v>1.1706469027358404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18180</v>
      </c>
      <c r="H136" s="53">
        <v>18200</v>
      </c>
      <c r="I136" s="53">
        <v>18190</v>
      </c>
      <c r="J136" s="53">
        <v>18150</v>
      </c>
      <c r="K136" s="53">
        <v>18260</v>
      </c>
      <c r="L136" s="53">
        <v>18280</v>
      </c>
      <c r="M136" s="54">
        <v>18210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4960</v>
      </c>
      <c r="H137" s="22">
        <v>4700</v>
      </c>
      <c r="I137" s="22">
        <v>6269</v>
      </c>
      <c r="J137" s="22">
        <v>4243</v>
      </c>
      <c r="K137" s="22">
        <v>5172</v>
      </c>
      <c r="L137" s="22">
        <v>8713</v>
      </c>
      <c r="M137" s="23">
        <v>9024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4.18</v>
      </c>
      <c r="H138" s="30">
        <v>4.29</v>
      </c>
      <c r="I138" s="30">
        <v>3.89</v>
      </c>
      <c r="J138" s="30">
        <v>4.28</v>
      </c>
      <c r="K138" s="30">
        <v>4.24</v>
      </c>
      <c r="L138" s="30">
        <v>4.0999999999999996</v>
      </c>
      <c r="M138" s="31">
        <v>4.0199999999999996</v>
      </c>
    </row>
    <row r="139" spans="1:13" x14ac:dyDescent="0.15">
      <c r="A139" s="5"/>
      <c r="B139" s="24" t="s">
        <v>1</v>
      </c>
      <c r="C139" s="32">
        <v>14720</v>
      </c>
      <c r="D139" s="26" t="s">
        <v>15</v>
      </c>
      <c r="E139" s="32">
        <v>14730</v>
      </c>
      <c r="F139" s="28" t="s">
        <v>3</v>
      </c>
      <c r="G139" s="29">
        <v>98.8</v>
      </c>
      <c r="H139" s="30">
        <v>98.4</v>
      </c>
      <c r="I139" s="30">
        <v>100.3</v>
      </c>
      <c r="J139" s="30">
        <v>98.7</v>
      </c>
      <c r="K139" s="30">
        <v>98.5</v>
      </c>
      <c r="L139" s="30">
        <v>98.3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2497</v>
      </c>
      <c r="H140" s="70">
        <v>2796</v>
      </c>
      <c r="I140" s="70">
        <v>1122</v>
      </c>
      <c r="J140" s="70">
        <v>2205</v>
      </c>
      <c r="K140" s="70">
        <v>2920</v>
      </c>
      <c r="L140" s="70">
        <v>5174</v>
      </c>
      <c r="M140" s="86">
        <v>4164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0.69293098630902483</v>
      </c>
      <c r="H141" s="81">
        <f t="shared" ref="H141:M141" si="22">H137/H$4</f>
        <v>0.65937149270482609</v>
      </c>
      <c r="I141" s="81">
        <f t="shared" si="22"/>
        <v>0.81744686399791366</v>
      </c>
      <c r="J141" s="81">
        <f t="shared" si="22"/>
        <v>0.6414210128495843</v>
      </c>
      <c r="K141" s="81">
        <f t="shared" si="22"/>
        <v>0.66986141691490741</v>
      </c>
      <c r="L141" s="81">
        <f t="shared" si="22"/>
        <v>0.8040047983759343</v>
      </c>
      <c r="M141" s="82">
        <f t="shared" si="22"/>
        <v>0.82569311007411472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14720</v>
      </c>
      <c r="H142" s="35">
        <v>14720</v>
      </c>
      <c r="I142" s="35">
        <v>14620</v>
      </c>
      <c r="J142" s="35">
        <v>14650</v>
      </c>
      <c r="K142" s="35">
        <v>14720</v>
      </c>
      <c r="L142" s="35">
        <v>14810</v>
      </c>
      <c r="M142" s="36">
        <v>14730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5776</v>
      </c>
      <c r="H143" s="43">
        <v>6032</v>
      </c>
      <c r="I143" s="43">
        <v>6067</v>
      </c>
      <c r="J143" s="43">
        <v>5344</v>
      </c>
      <c r="K143" s="43">
        <v>6256</v>
      </c>
      <c r="L143" s="43">
        <v>8941</v>
      </c>
      <c r="M143" s="44">
        <v>9433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</v>
      </c>
      <c r="H144" s="48">
        <v>3.83</v>
      </c>
      <c r="I144" s="48">
        <v>3.84</v>
      </c>
      <c r="J144" s="48">
        <v>3.89</v>
      </c>
      <c r="K144" s="48">
        <v>3.86</v>
      </c>
      <c r="L144" s="48">
        <v>3.75</v>
      </c>
      <c r="M144" s="49">
        <v>3.71</v>
      </c>
    </row>
    <row r="145" spans="1:13" x14ac:dyDescent="0.15">
      <c r="A145" s="5"/>
      <c r="B145" s="45" t="s">
        <v>1</v>
      </c>
      <c r="C145" s="50">
        <v>9620</v>
      </c>
      <c r="D145" s="4" t="s">
        <v>15</v>
      </c>
      <c r="E145" s="50">
        <v>9760</v>
      </c>
      <c r="F145" s="46" t="s">
        <v>3</v>
      </c>
      <c r="G145" s="47">
        <v>99.1</v>
      </c>
      <c r="H145" s="48">
        <v>98.6</v>
      </c>
      <c r="I145" s="48">
        <v>98.9</v>
      </c>
      <c r="J145" s="48">
        <v>98.7</v>
      </c>
      <c r="K145" s="48">
        <v>98.4</v>
      </c>
      <c r="L145" s="48">
        <v>98.1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2352</v>
      </c>
      <c r="H146" s="71">
        <v>3174</v>
      </c>
      <c r="I146" s="71">
        <v>2819</v>
      </c>
      <c r="J146" s="71">
        <v>2676</v>
      </c>
      <c r="K146" s="71">
        <v>3496</v>
      </c>
      <c r="L146" s="71">
        <v>5515</v>
      </c>
      <c r="M146" s="87">
        <v>5575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0.80692930986309019</v>
      </c>
      <c r="H147" s="84">
        <f t="shared" ref="H147:M147" si="23">H143/H$4</f>
        <v>0.84624017957351294</v>
      </c>
      <c r="I147" s="84">
        <f t="shared" si="23"/>
        <v>0.79110705437475548</v>
      </c>
      <c r="J147" s="84">
        <f t="shared" si="23"/>
        <v>0.80786092214663641</v>
      </c>
      <c r="K147" s="84">
        <f t="shared" si="23"/>
        <v>0.81025773863489181</v>
      </c>
      <c r="L147" s="84">
        <f t="shared" si="23"/>
        <v>0.82504383131863057</v>
      </c>
      <c r="M147" s="85">
        <f t="shared" si="23"/>
        <v>0.86311647909232314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9620</v>
      </c>
      <c r="H148" s="53">
        <v>9740</v>
      </c>
      <c r="I148" s="53">
        <v>9670</v>
      </c>
      <c r="J148" s="53">
        <v>9550</v>
      </c>
      <c r="K148" s="53">
        <v>9710</v>
      </c>
      <c r="L148" s="53">
        <v>9780</v>
      </c>
      <c r="M148" s="54">
        <v>9760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8520</v>
      </c>
      <c r="H149" s="22">
        <v>10065</v>
      </c>
      <c r="I149" s="22">
        <v>10057</v>
      </c>
      <c r="J149" s="22">
        <v>8069</v>
      </c>
      <c r="K149" s="22">
        <v>10311</v>
      </c>
      <c r="L149" s="22">
        <v>14042</v>
      </c>
      <c r="M149" s="23">
        <v>14210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1.72</v>
      </c>
      <c r="H150" s="30">
        <v>1.62</v>
      </c>
      <c r="I150" s="30">
        <v>1.62</v>
      </c>
      <c r="J150" s="30">
        <v>1.77</v>
      </c>
      <c r="K150" s="30">
        <v>1.65</v>
      </c>
      <c r="L150" s="30">
        <v>1.57</v>
      </c>
      <c r="M150" s="31">
        <v>1.55</v>
      </c>
    </row>
    <row r="151" spans="1:13" x14ac:dyDescent="0.15">
      <c r="A151" s="5"/>
      <c r="B151" s="24" t="s">
        <v>1</v>
      </c>
      <c r="C151" s="32">
        <v>7910</v>
      </c>
      <c r="D151" s="26" t="s">
        <v>15</v>
      </c>
      <c r="E151" s="32">
        <v>8030</v>
      </c>
      <c r="F151" s="28" t="s">
        <v>3</v>
      </c>
      <c r="G151" s="29">
        <v>99.6</v>
      </c>
      <c r="H151" s="30">
        <v>100.1</v>
      </c>
      <c r="I151" s="30">
        <v>100</v>
      </c>
      <c r="J151" s="30">
        <v>99.5</v>
      </c>
      <c r="K151" s="30">
        <v>99.9</v>
      </c>
      <c r="L151" s="30">
        <v>99.4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1730</v>
      </c>
      <c r="H152" s="58">
        <v>825</v>
      </c>
      <c r="I152" s="70">
        <v>1022</v>
      </c>
      <c r="J152" s="70">
        <v>1790</v>
      </c>
      <c r="K152" s="70">
        <v>1375</v>
      </c>
      <c r="L152" s="70">
        <v>3108</v>
      </c>
      <c r="M152" s="86">
        <v>2644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1.190276613579212</v>
      </c>
      <c r="H153" s="81">
        <f t="shared" ref="H153:M153" si="24">H149/H$4</f>
        <v>1.412037037037037</v>
      </c>
      <c r="I153" s="81">
        <f t="shared" si="24"/>
        <v>1.3113834919807015</v>
      </c>
      <c r="J153" s="81">
        <f t="shared" si="24"/>
        <v>1.2198034769463342</v>
      </c>
      <c r="K153" s="81">
        <f t="shared" si="24"/>
        <v>1.3354487760652765</v>
      </c>
      <c r="L153" s="81">
        <f t="shared" si="24"/>
        <v>1.2957460551813234</v>
      </c>
      <c r="M153" s="82">
        <f t="shared" si="24"/>
        <v>1.3002104492634277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7910</v>
      </c>
      <c r="H154" s="35">
        <v>8000</v>
      </c>
      <c r="I154" s="35">
        <v>7950</v>
      </c>
      <c r="J154" s="35">
        <v>7930</v>
      </c>
      <c r="K154" s="35">
        <v>8050</v>
      </c>
      <c r="L154" s="35">
        <v>8050</v>
      </c>
      <c r="M154" s="36">
        <v>8030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592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45922</v>
      </c>
      <c r="H3" s="11">
        <v>45923</v>
      </c>
      <c r="I3" s="11">
        <v>45924</v>
      </c>
      <c r="J3" s="11">
        <v>45925</v>
      </c>
      <c r="K3" s="11">
        <v>45926</v>
      </c>
      <c r="L3" s="11">
        <v>45927</v>
      </c>
      <c r="M3" s="12">
        <v>45928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8157</v>
      </c>
      <c r="H4" s="14">
        <v>10234</v>
      </c>
      <c r="I4" s="14">
        <v>6531</v>
      </c>
      <c r="J4" s="14">
        <v>7406</v>
      </c>
      <c r="K4" s="14">
        <v>7428</v>
      </c>
      <c r="L4" s="14">
        <v>11306</v>
      </c>
      <c r="M4" s="15">
        <v>10881</v>
      </c>
    </row>
    <row r="5" spans="1:13" x14ac:dyDescent="0.15">
      <c r="A5" s="5"/>
      <c r="B5" s="90" t="s">
        <v>119</v>
      </c>
      <c r="C5" s="91"/>
      <c r="D5" s="92"/>
      <c r="E5" s="93"/>
      <c r="F5" s="94" t="s">
        <v>10</v>
      </c>
      <c r="G5" s="95"/>
      <c r="H5" s="96">
        <v>21166</v>
      </c>
      <c r="I5" s="96">
        <v>17436</v>
      </c>
      <c r="J5" s="96">
        <v>17460</v>
      </c>
      <c r="K5" s="96">
        <v>17218</v>
      </c>
      <c r="L5" s="96">
        <v>20193</v>
      </c>
      <c r="M5" s="97">
        <v>18848</v>
      </c>
    </row>
    <row r="6" spans="1:13" x14ac:dyDescent="0.15">
      <c r="A6" s="5"/>
      <c r="B6" s="98" t="s">
        <v>0</v>
      </c>
      <c r="C6" s="99" t="s">
        <v>120</v>
      </c>
      <c r="D6" s="100"/>
      <c r="E6" s="117" t="s">
        <v>51</v>
      </c>
      <c r="F6" s="101" t="s">
        <v>2</v>
      </c>
      <c r="G6" s="102"/>
      <c r="H6" s="103">
        <v>1.93</v>
      </c>
      <c r="I6" s="103">
        <v>2.4</v>
      </c>
      <c r="J6" s="103">
        <v>2.42</v>
      </c>
      <c r="K6" s="103">
        <v>2.4</v>
      </c>
      <c r="L6" s="103">
        <v>2.1</v>
      </c>
      <c r="M6" s="104">
        <v>2.17</v>
      </c>
    </row>
    <row r="7" spans="1:13" x14ac:dyDescent="0.15">
      <c r="A7" s="5"/>
      <c r="B7" s="98" t="s">
        <v>1</v>
      </c>
      <c r="C7" s="105">
        <v>650</v>
      </c>
      <c r="D7" s="100" t="s">
        <v>15</v>
      </c>
      <c r="E7" s="105">
        <v>920</v>
      </c>
      <c r="F7" s="101" t="s">
        <v>3</v>
      </c>
      <c r="G7" s="102"/>
      <c r="H7" s="103">
        <v>98.2</v>
      </c>
      <c r="I7" s="103">
        <v>97.2</v>
      </c>
      <c r="J7" s="103">
        <v>97.1</v>
      </c>
      <c r="K7" s="103">
        <v>97.3</v>
      </c>
      <c r="L7" s="103">
        <v>97.5</v>
      </c>
      <c r="M7" s="104">
        <v>97.5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9814</v>
      </c>
      <c r="I8" s="108">
        <v>11965</v>
      </c>
      <c r="J8" s="108">
        <v>12323</v>
      </c>
      <c r="K8" s="108">
        <v>11611</v>
      </c>
      <c r="L8" s="108">
        <v>12276</v>
      </c>
      <c r="M8" s="129">
        <v>11701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2.0682040257963652</v>
      </c>
      <c r="I9" s="111">
        <f t="shared" si="0"/>
        <v>2.6697289848415249</v>
      </c>
      <c r="J9" s="111">
        <f t="shared" si="0"/>
        <v>2.3575479341074805</v>
      </c>
      <c r="K9" s="111">
        <f t="shared" si="0"/>
        <v>2.3179859989229943</v>
      </c>
      <c r="L9" s="111">
        <f t="shared" si="0"/>
        <v>1.7860428091278966</v>
      </c>
      <c r="M9" s="112">
        <f t="shared" si="0"/>
        <v>1.7321937321937322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650</v>
      </c>
      <c r="I10" s="115">
        <v>740</v>
      </c>
      <c r="J10" s="115">
        <v>870</v>
      </c>
      <c r="K10" s="115">
        <v>910</v>
      </c>
      <c r="L10" s="115">
        <v>920</v>
      </c>
      <c r="M10" s="116">
        <v>920</v>
      </c>
    </row>
    <row r="11" spans="1:13" x14ac:dyDescent="0.15">
      <c r="A11" s="5"/>
      <c r="B11" s="16" t="s">
        <v>115</v>
      </c>
      <c r="C11" s="17"/>
      <c r="D11" s="18"/>
      <c r="E11" s="19"/>
      <c r="F11" s="20" t="s">
        <v>10</v>
      </c>
      <c r="G11" s="21">
        <v>18837</v>
      </c>
      <c r="H11" s="22">
        <v>20706</v>
      </c>
      <c r="I11" s="22">
        <v>16045</v>
      </c>
      <c r="J11" s="22">
        <v>16898</v>
      </c>
      <c r="K11" s="22">
        <v>16654</v>
      </c>
      <c r="L11" s="22">
        <v>20812</v>
      </c>
      <c r="M11" s="23">
        <v>19946</v>
      </c>
    </row>
    <row r="12" spans="1:13" x14ac:dyDescent="0.15">
      <c r="A12" s="5"/>
      <c r="B12" s="24" t="s">
        <v>0</v>
      </c>
      <c r="C12" s="25">
        <v>45908</v>
      </c>
      <c r="D12" s="26"/>
      <c r="E12" s="27"/>
      <c r="F12" s="28" t="s">
        <v>2</v>
      </c>
      <c r="G12" s="29">
        <v>3.31</v>
      </c>
      <c r="H12" s="30">
        <v>3.09</v>
      </c>
      <c r="I12" s="30">
        <v>3.45</v>
      </c>
      <c r="J12" s="30">
        <v>3.39</v>
      </c>
      <c r="K12" s="30">
        <v>3.41</v>
      </c>
      <c r="L12" s="30">
        <v>3.06</v>
      </c>
      <c r="M12" s="31">
        <v>3.1</v>
      </c>
    </row>
    <row r="13" spans="1:13" x14ac:dyDescent="0.15">
      <c r="A13" s="5"/>
      <c r="B13" s="24" t="s">
        <v>1</v>
      </c>
      <c r="C13" s="32">
        <v>13880</v>
      </c>
      <c r="D13" s="26" t="s">
        <v>15</v>
      </c>
      <c r="E13" s="32">
        <v>14110</v>
      </c>
      <c r="F13" s="28" t="s">
        <v>3</v>
      </c>
      <c r="G13" s="29">
        <v>98.7</v>
      </c>
      <c r="H13" s="30">
        <v>98.8</v>
      </c>
      <c r="I13" s="30">
        <v>98.5</v>
      </c>
      <c r="J13" s="30">
        <v>98.8</v>
      </c>
      <c r="K13" s="30">
        <v>98.7</v>
      </c>
      <c r="L13" s="30">
        <v>99</v>
      </c>
      <c r="M13" s="31">
        <v>98.7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8757</v>
      </c>
      <c r="H14" s="70">
        <v>9056</v>
      </c>
      <c r="I14" s="70">
        <v>8114</v>
      </c>
      <c r="J14" s="70">
        <v>7524</v>
      </c>
      <c r="K14" s="70">
        <v>7789</v>
      </c>
      <c r="L14" s="70">
        <v>8066</v>
      </c>
      <c r="M14" s="86">
        <v>8898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2.3093048915042296</v>
      </c>
      <c r="H15" s="75">
        <f t="shared" ref="H15:M15" si="1">H11/H$4</f>
        <v>2.0232558139534884</v>
      </c>
      <c r="I15" s="75">
        <f t="shared" si="1"/>
        <v>2.4567447557801256</v>
      </c>
      <c r="J15" s="75">
        <f t="shared" si="1"/>
        <v>2.2816635160680527</v>
      </c>
      <c r="K15" s="75">
        <f t="shared" si="1"/>
        <v>2.2420570813139471</v>
      </c>
      <c r="L15" s="75">
        <f t="shared" si="1"/>
        <v>1.8407924995577569</v>
      </c>
      <c r="M15" s="76">
        <f t="shared" si="1"/>
        <v>1.833103575039059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13880</v>
      </c>
      <c r="H16" s="35">
        <v>14100</v>
      </c>
      <c r="I16" s="35">
        <v>13510</v>
      </c>
      <c r="J16" s="35">
        <v>13900</v>
      </c>
      <c r="K16" s="35">
        <v>13970</v>
      </c>
      <c r="L16" s="35">
        <v>14090</v>
      </c>
      <c r="M16" s="36">
        <v>14110</v>
      </c>
    </row>
    <row r="17" spans="1:13" x14ac:dyDescent="0.15">
      <c r="A17" s="5"/>
      <c r="B17" s="37" t="s">
        <v>116</v>
      </c>
      <c r="C17" s="38"/>
      <c r="D17" s="39"/>
      <c r="E17" s="40"/>
      <c r="F17" s="41" t="s">
        <v>10</v>
      </c>
      <c r="G17" s="42">
        <v>18330</v>
      </c>
      <c r="H17" s="43">
        <v>19203</v>
      </c>
      <c r="I17" s="43">
        <v>15922</v>
      </c>
      <c r="J17" s="43">
        <v>16448</v>
      </c>
      <c r="K17" s="43">
        <v>16675</v>
      </c>
      <c r="L17" s="43">
        <v>19960</v>
      </c>
      <c r="M17" s="44">
        <v>18742</v>
      </c>
    </row>
    <row r="18" spans="1:13" x14ac:dyDescent="0.15">
      <c r="A18" s="5"/>
      <c r="B18" s="45" t="s">
        <v>0</v>
      </c>
      <c r="C18" s="3">
        <v>45908</v>
      </c>
      <c r="F18" s="46" t="s">
        <v>2</v>
      </c>
      <c r="G18" s="47">
        <v>2.12</v>
      </c>
      <c r="H18" s="48">
        <v>1.98</v>
      </c>
      <c r="I18" s="48">
        <v>2.1800000000000002</v>
      </c>
      <c r="J18" s="48">
        <v>2.2200000000000002</v>
      </c>
      <c r="K18" s="48">
        <v>2.23</v>
      </c>
      <c r="L18" s="48">
        <v>1.96</v>
      </c>
      <c r="M18" s="49">
        <v>1.97</v>
      </c>
    </row>
    <row r="19" spans="1:13" x14ac:dyDescent="0.15">
      <c r="A19" s="5"/>
      <c r="B19" s="45" t="s">
        <v>1</v>
      </c>
      <c r="C19" s="50">
        <v>2850</v>
      </c>
      <c r="D19" s="4" t="s">
        <v>15</v>
      </c>
      <c r="E19" s="50">
        <v>2900</v>
      </c>
      <c r="F19" s="46" t="s">
        <v>3</v>
      </c>
      <c r="G19" s="47">
        <v>98.7</v>
      </c>
      <c r="H19" s="48">
        <v>98.6</v>
      </c>
      <c r="I19" s="48">
        <v>98.9</v>
      </c>
      <c r="J19" s="48">
        <v>98.8</v>
      </c>
      <c r="K19" s="48">
        <v>98.7</v>
      </c>
      <c r="L19" s="48">
        <v>98.9</v>
      </c>
      <c r="M19" s="49">
        <v>98.8</v>
      </c>
    </row>
    <row r="20" spans="1:13" x14ac:dyDescent="0.15">
      <c r="A20" s="5"/>
      <c r="B20" s="45"/>
      <c r="C20" s="50"/>
      <c r="E20" s="50"/>
      <c r="F20" s="55" t="s">
        <v>20</v>
      </c>
      <c r="G20" s="89">
        <v>7118</v>
      </c>
      <c r="H20" s="71">
        <v>7492</v>
      </c>
      <c r="I20" s="71">
        <v>5425</v>
      </c>
      <c r="J20" s="71">
        <v>6059</v>
      </c>
      <c r="K20" s="71">
        <v>6589</v>
      </c>
      <c r="L20" s="71">
        <v>6603</v>
      </c>
      <c r="M20" s="87">
        <v>6643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2.2471496873850683</v>
      </c>
      <c r="H21" s="78">
        <f t="shared" ref="H21:M21" si="2">H17/H$4</f>
        <v>1.8763924174320892</v>
      </c>
      <c r="I21" s="78">
        <f t="shared" si="2"/>
        <v>2.4379114990047466</v>
      </c>
      <c r="J21" s="78">
        <f t="shared" si="2"/>
        <v>2.2209019713745612</v>
      </c>
      <c r="K21" s="78">
        <f t="shared" si="2"/>
        <v>2.2448842218632201</v>
      </c>
      <c r="L21" s="78">
        <f t="shared" si="2"/>
        <v>1.7654342826817619</v>
      </c>
      <c r="M21" s="79">
        <f t="shared" si="2"/>
        <v>1.7224519805164966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2850</v>
      </c>
      <c r="H22" s="53">
        <v>2900</v>
      </c>
      <c r="I22" s="53">
        <v>2760</v>
      </c>
      <c r="J22" s="53">
        <v>2860</v>
      </c>
      <c r="K22" s="53">
        <v>2860</v>
      </c>
      <c r="L22" s="53">
        <v>2890</v>
      </c>
      <c r="M22" s="54">
        <v>2900</v>
      </c>
    </row>
    <row r="23" spans="1:13" x14ac:dyDescent="0.15">
      <c r="A23" s="5"/>
      <c r="B23" s="16" t="s">
        <v>117</v>
      </c>
      <c r="C23" s="17"/>
      <c r="D23" s="18"/>
      <c r="E23" s="19"/>
      <c r="F23" s="20" t="s">
        <v>10</v>
      </c>
      <c r="G23" s="21">
        <v>10643</v>
      </c>
      <c r="H23" s="22">
        <v>11675</v>
      </c>
      <c r="I23" s="22">
        <v>8294</v>
      </c>
      <c r="J23" s="22">
        <v>8555</v>
      </c>
      <c r="K23" s="22">
        <v>8445</v>
      </c>
      <c r="L23" s="22">
        <v>12071</v>
      </c>
      <c r="M23" s="23">
        <v>11364</v>
      </c>
    </row>
    <row r="24" spans="1:13" x14ac:dyDescent="0.15">
      <c r="A24" s="5"/>
      <c r="B24" s="24" t="s">
        <v>0</v>
      </c>
      <c r="C24" s="25">
        <v>45908</v>
      </c>
      <c r="D24" s="26"/>
      <c r="E24" s="27"/>
      <c r="F24" s="28" t="s">
        <v>2</v>
      </c>
      <c r="G24" s="29">
        <v>2.5499999999999998</v>
      </c>
      <c r="H24" s="30">
        <v>2.41</v>
      </c>
      <c r="I24" s="30">
        <v>2.71</v>
      </c>
      <c r="J24" s="30">
        <v>2.7</v>
      </c>
      <c r="K24" s="30">
        <v>2.75</v>
      </c>
      <c r="L24" s="30">
        <v>2.38</v>
      </c>
      <c r="M24" s="31">
        <v>2.42</v>
      </c>
    </row>
    <row r="25" spans="1:13" x14ac:dyDescent="0.15">
      <c r="A25" s="5"/>
      <c r="B25" s="24" t="s">
        <v>1</v>
      </c>
      <c r="C25" s="32">
        <v>1520</v>
      </c>
      <c r="D25" s="26" t="s">
        <v>15</v>
      </c>
      <c r="E25" s="32">
        <v>1550</v>
      </c>
      <c r="F25" s="28" t="s">
        <v>3</v>
      </c>
      <c r="G25" s="29">
        <v>97.7</v>
      </c>
      <c r="H25" s="30">
        <v>97.7</v>
      </c>
      <c r="I25" s="30">
        <v>97.4</v>
      </c>
      <c r="J25" s="30">
        <v>97.8</v>
      </c>
      <c r="K25" s="30">
        <v>97.4</v>
      </c>
      <c r="L25" s="30">
        <v>98</v>
      </c>
      <c r="M25" s="31">
        <v>97.7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6362</v>
      </c>
      <c r="H26" s="70">
        <v>6915</v>
      </c>
      <c r="I26" s="70">
        <v>5426</v>
      </c>
      <c r="J26" s="70">
        <v>5011</v>
      </c>
      <c r="K26" s="70">
        <v>5578</v>
      </c>
      <c r="L26" s="70">
        <v>6431</v>
      </c>
      <c r="M26" s="86">
        <v>6700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1.3047689101385314</v>
      </c>
      <c r="H27" s="81">
        <f t="shared" ref="H27:M27" si="3">H23/H$4</f>
        <v>1.1408051592730115</v>
      </c>
      <c r="I27" s="81">
        <f t="shared" si="3"/>
        <v>1.2699433471137651</v>
      </c>
      <c r="J27" s="81">
        <f t="shared" si="3"/>
        <v>1.1551444774507156</v>
      </c>
      <c r="K27" s="81">
        <f t="shared" si="3"/>
        <v>1.1369143780290791</v>
      </c>
      <c r="L27" s="81">
        <f t="shared" si="3"/>
        <v>1.0676631876879532</v>
      </c>
      <c r="M27" s="82">
        <f t="shared" si="3"/>
        <v>1.0443893024538187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1520</v>
      </c>
      <c r="H28" s="35">
        <v>1550</v>
      </c>
      <c r="I28" s="35">
        <v>1460</v>
      </c>
      <c r="J28" s="35">
        <v>1530</v>
      </c>
      <c r="K28" s="35">
        <v>1530</v>
      </c>
      <c r="L28" s="35">
        <v>1560</v>
      </c>
      <c r="M28" s="36">
        <v>1550</v>
      </c>
    </row>
    <row r="29" spans="1:13" x14ac:dyDescent="0.15">
      <c r="A29" s="5"/>
      <c r="B29" s="37" t="s">
        <v>113</v>
      </c>
      <c r="C29" s="38"/>
      <c r="D29" s="39"/>
      <c r="E29" s="40"/>
      <c r="F29" s="41" t="s">
        <v>10</v>
      </c>
      <c r="G29" s="42">
        <v>13378</v>
      </c>
      <c r="H29" s="43">
        <v>15791</v>
      </c>
      <c r="I29" s="43">
        <v>11526</v>
      </c>
      <c r="J29" s="43">
        <v>13539</v>
      </c>
      <c r="K29" s="43">
        <v>12858</v>
      </c>
      <c r="L29" s="43">
        <v>16088</v>
      </c>
      <c r="M29" s="44">
        <v>15191</v>
      </c>
    </row>
    <row r="30" spans="1:13" x14ac:dyDescent="0.15">
      <c r="A30" s="5"/>
      <c r="B30" s="45" t="s">
        <v>0</v>
      </c>
      <c r="C30" s="3">
        <v>45901</v>
      </c>
      <c r="F30" s="46" t="s">
        <v>2</v>
      </c>
      <c r="G30" s="47">
        <v>1.72</v>
      </c>
      <c r="H30" s="48">
        <v>1.68</v>
      </c>
      <c r="I30" s="48">
        <v>1.88</v>
      </c>
      <c r="J30" s="48">
        <v>1.78</v>
      </c>
      <c r="K30" s="48">
        <v>1.85</v>
      </c>
      <c r="L30" s="48">
        <v>1.72</v>
      </c>
      <c r="M30" s="49">
        <v>1.75</v>
      </c>
    </row>
    <row r="31" spans="1:13" x14ac:dyDescent="0.15">
      <c r="A31" s="5"/>
      <c r="B31" s="45" t="s">
        <v>1</v>
      </c>
      <c r="C31" s="50">
        <v>5500</v>
      </c>
      <c r="D31" s="4" t="s">
        <v>15</v>
      </c>
      <c r="E31" s="50">
        <v>7150</v>
      </c>
      <c r="F31" s="46" t="s">
        <v>3</v>
      </c>
      <c r="G31" s="47">
        <v>100.2</v>
      </c>
      <c r="H31" s="48">
        <v>99.8</v>
      </c>
      <c r="I31" s="48">
        <v>99.7</v>
      </c>
      <c r="J31" s="48">
        <v>100.2</v>
      </c>
      <c r="K31" s="48">
        <v>100</v>
      </c>
      <c r="L31" s="48">
        <v>99.8</v>
      </c>
      <c r="M31" s="49">
        <v>99.5</v>
      </c>
    </row>
    <row r="32" spans="1:13" x14ac:dyDescent="0.15">
      <c r="A32" s="5"/>
      <c r="B32" s="45"/>
      <c r="C32" s="50"/>
      <c r="E32" s="50"/>
      <c r="F32" s="55" t="s">
        <v>20</v>
      </c>
      <c r="G32" s="60">
        <v>944</v>
      </c>
      <c r="H32" s="71">
        <v>2372</v>
      </c>
      <c r="I32" s="71">
        <v>1975</v>
      </c>
      <c r="J32" s="61">
        <v>882</v>
      </c>
      <c r="K32" s="71">
        <v>1412</v>
      </c>
      <c r="L32" s="71">
        <v>2345</v>
      </c>
      <c r="M32" s="87">
        <v>3058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1.6400637489273018</v>
      </c>
      <c r="H33" s="84">
        <f t="shared" ref="H33:M33" si="4">H29/H$4</f>
        <v>1.5429939417627516</v>
      </c>
      <c r="I33" s="84">
        <f t="shared" si="4"/>
        <v>1.7648139641708773</v>
      </c>
      <c r="J33" s="84">
        <f t="shared" si="4"/>
        <v>1.8281123413448555</v>
      </c>
      <c r="K33" s="84">
        <f t="shared" si="4"/>
        <v>1.7310177705977383</v>
      </c>
      <c r="L33" s="84">
        <f t="shared" si="4"/>
        <v>1.4229612595082257</v>
      </c>
      <c r="M33" s="85">
        <f t="shared" si="4"/>
        <v>1.3961032993291058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5500</v>
      </c>
      <c r="H34" s="53">
        <v>5820</v>
      </c>
      <c r="I34" s="53">
        <v>6010</v>
      </c>
      <c r="J34" s="53">
        <v>6830</v>
      </c>
      <c r="K34" s="53">
        <v>6990</v>
      </c>
      <c r="L34" s="53">
        <v>7140</v>
      </c>
      <c r="M34" s="54">
        <v>7150</v>
      </c>
    </row>
    <row r="35" spans="1:13" x14ac:dyDescent="0.15">
      <c r="A35" s="5"/>
      <c r="B35" s="16" t="s">
        <v>107</v>
      </c>
      <c r="C35" s="17"/>
      <c r="D35" s="18"/>
      <c r="E35" s="19"/>
      <c r="F35" s="20" t="s">
        <v>10</v>
      </c>
      <c r="G35" s="21">
        <v>6678</v>
      </c>
      <c r="H35" s="22">
        <v>8875</v>
      </c>
      <c r="I35" s="22">
        <v>4760</v>
      </c>
      <c r="J35" s="22">
        <v>5414</v>
      </c>
      <c r="K35" s="22">
        <v>5465</v>
      </c>
      <c r="L35" s="22">
        <v>9681</v>
      </c>
      <c r="M35" s="23">
        <v>8934</v>
      </c>
    </row>
    <row r="36" spans="1:13" x14ac:dyDescent="0.15">
      <c r="A36" s="5"/>
      <c r="B36" s="24" t="s">
        <v>0</v>
      </c>
      <c r="C36" s="25">
        <v>45873</v>
      </c>
      <c r="D36" s="26"/>
      <c r="E36" s="27"/>
      <c r="F36" s="28" t="s">
        <v>2</v>
      </c>
      <c r="G36" s="29">
        <v>4.17</v>
      </c>
      <c r="H36" s="30">
        <v>4</v>
      </c>
      <c r="I36" s="30">
        <v>4.3600000000000003</v>
      </c>
      <c r="J36" s="30">
        <v>4.3899999999999997</v>
      </c>
      <c r="K36" s="30">
        <v>4.3499999999999996</v>
      </c>
      <c r="L36" s="30">
        <v>4.01</v>
      </c>
      <c r="M36" s="31">
        <v>3.98</v>
      </c>
    </row>
    <row r="37" spans="1:13" x14ac:dyDescent="0.15">
      <c r="A37" s="5"/>
      <c r="B37" s="24" t="s">
        <v>1</v>
      </c>
      <c r="C37" s="32">
        <v>5880</v>
      </c>
      <c r="D37" s="26" t="s">
        <v>15</v>
      </c>
      <c r="E37" s="32">
        <v>6000</v>
      </c>
      <c r="F37" s="28" t="s">
        <v>3</v>
      </c>
      <c r="G37" s="29">
        <v>98.7</v>
      </c>
      <c r="H37" s="30">
        <v>98.4</v>
      </c>
      <c r="I37" s="30">
        <v>98.5</v>
      </c>
      <c r="J37" s="30">
        <v>98.3</v>
      </c>
      <c r="K37" s="30">
        <v>99.4</v>
      </c>
      <c r="L37" s="30">
        <v>98.6</v>
      </c>
      <c r="M37" s="31">
        <v>99.1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3381</v>
      </c>
      <c r="H38" s="70">
        <v>4955</v>
      </c>
      <c r="I38" s="70">
        <v>2610</v>
      </c>
      <c r="J38" s="70">
        <v>3192</v>
      </c>
      <c r="K38" s="70">
        <v>2134</v>
      </c>
      <c r="L38" s="70">
        <v>5065</v>
      </c>
      <c r="M38" s="86">
        <v>3804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0.81868333946303784</v>
      </c>
      <c r="H39" s="81">
        <f t="shared" ref="H39:M39" si="5">H35/H$4</f>
        <v>0.86720734805550126</v>
      </c>
      <c r="I39" s="81">
        <f t="shared" si="5"/>
        <v>0.7288317256162915</v>
      </c>
      <c r="J39" s="81">
        <f t="shared" si="5"/>
        <v>0.73102889549014316</v>
      </c>
      <c r="K39" s="81">
        <f t="shared" si="5"/>
        <v>0.73572967151319335</v>
      </c>
      <c r="L39" s="81">
        <f t="shared" si="5"/>
        <v>0.85627100654519728</v>
      </c>
      <c r="M39" s="82">
        <f t="shared" si="5"/>
        <v>0.82106424041907911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5880</v>
      </c>
      <c r="H40" s="35">
        <v>6010</v>
      </c>
      <c r="I40" s="35">
        <v>5740</v>
      </c>
      <c r="J40" s="35">
        <v>5870</v>
      </c>
      <c r="K40" s="35">
        <v>5890</v>
      </c>
      <c r="L40" s="35">
        <v>6000</v>
      </c>
      <c r="M40" s="36">
        <v>6000</v>
      </c>
    </row>
    <row r="41" spans="1:13" x14ac:dyDescent="0.15">
      <c r="A41" s="5"/>
      <c r="B41" s="37" t="s">
        <v>108</v>
      </c>
      <c r="C41" s="38"/>
      <c r="D41" s="39"/>
      <c r="E41" s="40"/>
      <c r="F41" s="41" t="s">
        <v>10</v>
      </c>
      <c r="G41" s="42">
        <v>6557</v>
      </c>
      <c r="H41" s="43">
        <v>9026</v>
      </c>
      <c r="I41" s="43">
        <v>5247</v>
      </c>
      <c r="J41" s="43">
        <v>5393</v>
      </c>
      <c r="K41" s="43">
        <v>5634</v>
      </c>
      <c r="L41" s="43">
        <v>9878</v>
      </c>
      <c r="M41" s="44">
        <v>9210</v>
      </c>
    </row>
    <row r="42" spans="1:13" x14ac:dyDescent="0.15">
      <c r="A42" s="5"/>
      <c r="B42" s="45" t="s">
        <v>0</v>
      </c>
      <c r="C42" s="3">
        <v>45873</v>
      </c>
      <c r="F42" s="46" t="s">
        <v>2</v>
      </c>
      <c r="G42" s="47">
        <v>3.44</v>
      </c>
      <c r="H42" s="48">
        <v>3.27</v>
      </c>
      <c r="I42" s="48">
        <v>3.47</v>
      </c>
      <c r="J42" s="48">
        <v>3.78</v>
      </c>
      <c r="K42" s="48">
        <v>3.46</v>
      </c>
      <c r="L42" s="48">
        <v>3.19</v>
      </c>
      <c r="M42" s="49">
        <v>3.27</v>
      </c>
    </row>
    <row r="43" spans="1:13" x14ac:dyDescent="0.15">
      <c r="A43" s="5"/>
      <c r="B43" s="45" t="s">
        <v>1</v>
      </c>
      <c r="C43" s="50">
        <v>2870</v>
      </c>
      <c r="D43" s="4" t="s">
        <v>15</v>
      </c>
      <c r="E43" s="50">
        <v>2970</v>
      </c>
      <c r="F43" s="46" t="s">
        <v>3</v>
      </c>
      <c r="G43" s="47">
        <v>98.2</v>
      </c>
      <c r="H43" s="48">
        <v>98.7</v>
      </c>
      <c r="I43" s="48">
        <v>98.2</v>
      </c>
      <c r="J43" s="48">
        <v>96.6</v>
      </c>
      <c r="K43" s="48">
        <v>99.5</v>
      </c>
      <c r="L43" s="48">
        <v>98.9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3671</v>
      </c>
      <c r="H44" s="71">
        <v>3951</v>
      </c>
      <c r="I44" s="71">
        <v>2916</v>
      </c>
      <c r="J44" s="71">
        <v>4911</v>
      </c>
      <c r="K44" s="71">
        <v>1699</v>
      </c>
      <c r="L44" s="71">
        <v>4030</v>
      </c>
      <c r="M44" s="87">
        <v>4553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0.80384945445629519</v>
      </c>
      <c r="H45" s="84">
        <f t="shared" ref="H45:M45" si="6">H41/H$4</f>
        <v>0.88196208716044555</v>
      </c>
      <c r="I45" s="84">
        <f t="shared" si="6"/>
        <v>0.80339917317409282</v>
      </c>
      <c r="J45" s="84">
        <f t="shared" si="6"/>
        <v>0.72819335673778018</v>
      </c>
      <c r="K45" s="84">
        <f t="shared" si="6"/>
        <v>0.75848142164781907</v>
      </c>
      <c r="L45" s="84">
        <f t="shared" si="6"/>
        <v>0.87369538298248717</v>
      </c>
      <c r="M45" s="85">
        <f t="shared" si="6"/>
        <v>0.84642955610697546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2870</v>
      </c>
      <c r="H46" s="53">
        <v>2940</v>
      </c>
      <c r="I46" s="53">
        <v>2720</v>
      </c>
      <c r="J46" s="53">
        <v>2880</v>
      </c>
      <c r="K46" s="53">
        <v>2860</v>
      </c>
      <c r="L46" s="53">
        <v>2950</v>
      </c>
      <c r="M46" s="54">
        <v>2970</v>
      </c>
    </row>
    <row r="47" spans="1:13" x14ac:dyDescent="0.15">
      <c r="A47" s="5"/>
      <c r="B47" s="16" t="s">
        <v>109</v>
      </c>
      <c r="C47" s="17"/>
      <c r="D47" s="18"/>
      <c r="E47" s="19"/>
      <c r="F47" s="20" t="s">
        <v>10</v>
      </c>
      <c r="G47" s="21">
        <v>7058</v>
      </c>
      <c r="H47" s="22">
        <v>9294</v>
      </c>
      <c r="I47" s="22">
        <v>5318</v>
      </c>
      <c r="J47" s="22">
        <v>5944</v>
      </c>
      <c r="K47" s="22">
        <v>5931</v>
      </c>
      <c r="L47" s="22">
        <v>10457</v>
      </c>
      <c r="M47" s="23">
        <v>9885</v>
      </c>
    </row>
    <row r="48" spans="1:13" x14ac:dyDescent="0.15">
      <c r="A48" s="5"/>
      <c r="B48" s="24" t="s">
        <v>0</v>
      </c>
      <c r="C48" s="25">
        <v>45873</v>
      </c>
      <c r="D48" s="26"/>
      <c r="E48" s="27"/>
      <c r="F48" s="28" t="s">
        <v>2</v>
      </c>
      <c r="G48" s="29">
        <v>3.23</v>
      </c>
      <c r="H48" s="30">
        <v>3.11</v>
      </c>
      <c r="I48" s="30">
        <v>3.35</v>
      </c>
      <c r="J48" s="30">
        <v>3.39</v>
      </c>
      <c r="K48" s="30">
        <v>3.33</v>
      </c>
      <c r="L48" s="30">
        <v>3.08</v>
      </c>
      <c r="M48" s="31">
        <v>3.17</v>
      </c>
    </row>
    <row r="49" spans="1:13" x14ac:dyDescent="0.15">
      <c r="A49" s="5"/>
      <c r="B49" s="24" t="s">
        <v>1</v>
      </c>
      <c r="C49" s="32">
        <v>2690</v>
      </c>
      <c r="D49" s="26" t="s">
        <v>15</v>
      </c>
      <c r="E49" s="32">
        <v>2740</v>
      </c>
      <c r="F49" s="28" t="s">
        <v>3</v>
      </c>
      <c r="G49" s="29">
        <v>98.8</v>
      </c>
      <c r="H49" s="30">
        <v>98.8</v>
      </c>
      <c r="I49" s="30">
        <v>98.4</v>
      </c>
      <c r="J49" s="30">
        <v>98.6</v>
      </c>
      <c r="K49" s="30">
        <v>98.8</v>
      </c>
      <c r="L49" s="30">
        <v>99.1</v>
      </c>
      <c r="M49" s="31">
        <v>98.6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3054</v>
      </c>
      <c r="H50" s="70">
        <v>4045</v>
      </c>
      <c r="I50" s="70">
        <v>2770</v>
      </c>
      <c r="J50" s="70">
        <v>2872</v>
      </c>
      <c r="K50" s="70">
        <v>2593</v>
      </c>
      <c r="L50" s="70">
        <v>3920</v>
      </c>
      <c r="M50" s="86">
        <v>4642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0.86526909402966778</v>
      </c>
      <c r="H51" s="81">
        <f t="shared" ref="H51:M51" si="7">H47/H$4</f>
        <v>0.9081493062341216</v>
      </c>
      <c r="I51" s="81">
        <f t="shared" si="7"/>
        <v>0.81427040269483997</v>
      </c>
      <c r="J51" s="81">
        <f t="shared" si="7"/>
        <v>0.802592492573589</v>
      </c>
      <c r="K51" s="81">
        <f t="shared" si="7"/>
        <v>0.7984652665589661</v>
      </c>
      <c r="L51" s="81">
        <f t="shared" si="7"/>
        <v>0.92490712895807536</v>
      </c>
      <c r="M51" s="82">
        <f t="shared" si="7"/>
        <v>0.90846429556106978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2690</v>
      </c>
      <c r="H52" s="35">
        <v>2740</v>
      </c>
      <c r="I52" s="35">
        <v>2570</v>
      </c>
      <c r="J52" s="35">
        <v>2640</v>
      </c>
      <c r="K52" s="35">
        <v>2690</v>
      </c>
      <c r="L52" s="35">
        <v>2750</v>
      </c>
      <c r="M52" s="36">
        <v>2740</v>
      </c>
    </row>
    <row r="53" spans="1:13" x14ac:dyDescent="0.15">
      <c r="A53" s="5"/>
      <c r="B53" s="37" t="s">
        <v>110</v>
      </c>
      <c r="C53" s="38"/>
      <c r="D53" s="39"/>
      <c r="E53" s="40"/>
      <c r="F53" s="41" t="s">
        <v>10</v>
      </c>
      <c r="G53" s="42">
        <v>14402</v>
      </c>
      <c r="H53" s="43">
        <v>16835</v>
      </c>
      <c r="I53" s="43">
        <v>11817</v>
      </c>
      <c r="J53" s="43">
        <v>12678</v>
      </c>
      <c r="K53" s="43">
        <v>12678</v>
      </c>
      <c r="L53" s="43">
        <v>18200</v>
      </c>
      <c r="M53" s="44">
        <v>17295</v>
      </c>
    </row>
    <row r="54" spans="1:13" x14ac:dyDescent="0.15">
      <c r="A54" s="5"/>
      <c r="B54" s="45" t="s">
        <v>0</v>
      </c>
      <c r="C54" s="3">
        <v>45873</v>
      </c>
      <c r="F54" s="46" t="s">
        <v>2</v>
      </c>
      <c r="G54" s="47">
        <v>3.73</v>
      </c>
      <c r="H54" s="48">
        <v>3.57</v>
      </c>
      <c r="I54" s="48">
        <v>3.9</v>
      </c>
      <c r="J54" s="48">
        <v>3.91</v>
      </c>
      <c r="K54" s="48">
        <v>3.93</v>
      </c>
      <c r="L54" s="48">
        <v>3.54</v>
      </c>
      <c r="M54" s="49">
        <v>3.53</v>
      </c>
    </row>
    <row r="55" spans="1:13" x14ac:dyDescent="0.15">
      <c r="A55" s="5"/>
      <c r="B55" s="45" t="s">
        <v>1</v>
      </c>
      <c r="C55" s="50">
        <v>2680</v>
      </c>
      <c r="D55" s="4" t="s">
        <v>15</v>
      </c>
      <c r="E55" s="50">
        <v>2740</v>
      </c>
      <c r="F55" s="46" t="s">
        <v>3</v>
      </c>
      <c r="G55" s="47">
        <v>98.1</v>
      </c>
      <c r="H55" s="48">
        <v>98.6</v>
      </c>
      <c r="I55" s="48">
        <v>98.7</v>
      </c>
      <c r="J55" s="48">
        <v>97.9</v>
      </c>
      <c r="K55" s="48">
        <v>98.6</v>
      </c>
      <c r="L55" s="48">
        <v>98.5</v>
      </c>
      <c r="M55" s="49">
        <v>99.5</v>
      </c>
    </row>
    <row r="56" spans="1:13" x14ac:dyDescent="0.15">
      <c r="A56" s="5"/>
      <c r="B56" s="45"/>
      <c r="C56" s="50"/>
      <c r="E56" s="50"/>
      <c r="F56" s="55" t="s">
        <v>20</v>
      </c>
      <c r="G56" s="89">
        <v>8807</v>
      </c>
      <c r="H56" s="71">
        <v>8361</v>
      </c>
      <c r="I56" s="71">
        <v>5956</v>
      </c>
      <c r="J56" s="71">
        <v>8309</v>
      </c>
      <c r="K56" s="71">
        <v>6413</v>
      </c>
      <c r="L56" s="71">
        <v>9757</v>
      </c>
      <c r="M56" s="87">
        <v>5517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1.7656000980752729</v>
      </c>
      <c r="H57" s="84">
        <f t="shared" ref="H57:M57" si="8">H53/H$4</f>
        <v>1.6450068399452804</v>
      </c>
      <c r="I57" s="84">
        <f t="shared" si="8"/>
        <v>1.8093706936150666</v>
      </c>
      <c r="J57" s="84">
        <f t="shared" si="8"/>
        <v>1.7118552524979747</v>
      </c>
      <c r="K57" s="84">
        <f t="shared" si="8"/>
        <v>1.7067851373182552</v>
      </c>
      <c r="L57" s="84">
        <f t="shared" si="8"/>
        <v>1.6097647266937909</v>
      </c>
      <c r="M57" s="85">
        <f t="shared" si="8"/>
        <v>1.5894678797904604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2680</v>
      </c>
      <c r="H58" s="53">
        <v>2740</v>
      </c>
      <c r="I58" s="53">
        <v>2630</v>
      </c>
      <c r="J58" s="53">
        <v>2700</v>
      </c>
      <c r="K58" s="53">
        <v>2700</v>
      </c>
      <c r="L58" s="53">
        <v>2750</v>
      </c>
      <c r="M58" s="54">
        <v>2740</v>
      </c>
    </row>
    <row r="59" spans="1:13" x14ac:dyDescent="0.15">
      <c r="A59" s="5"/>
      <c r="B59" s="16" t="s">
        <v>111</v>
      </c>
      <c r="C59" s="17"/>
      <c r="D59" s="18"/>
      <c r="E59" s="19"/>
      <c r="F59" s="20" t="s">
        <v>10</v>
      </c>
      <c r="G59" s="21">
        <v>4917</v>
      </c>
      <c r="H59" s="22">
        <v>5680</v>
      </c>
      <c r="I59" s="22">
        <v>3535</v>
      </c>
      <c r="J59" s="22">
        <v>4288</v>
      </c>
      <c r="K59" s="22">
        <v>4365</v>
      </c>
      <c r="L59" s="22">
        <v>6453</v>
      </c>
      <c r="M59" s="23">
        <v>6132</v>
      </c>
    </row>
    <row r="60" spans="1:13" x14ac:dyDescent="0.15">
      <c r="A60" s="5"/>
      <c r="B60" s="24" t="s">
        <v>0</v>
      </c>
      <c r="C60" s="25">
        <v>45873</v>
      </c>
      <c r="D60" s="26"/>
      <c r="E60" s="27"/>
      <c r="F60" s="28" t="s">
        <v>2</v>
      </c>
      <c r="G60" s="29">
        <v>2.2400000000000002</v>
      </c>
      <c r="H60" s="30">
        <v>2.2000000000000002</v>
      </c>
      <c r="I60" s="30">
        <v>2.4500000000000002</v>
      </c>
      <c r="J60" s="30">
        <v>2.31</v>
      </c>
      <c r="K60" s="30">
        <v>2.4</v>
      </c>
      <c r="L60" s="30">
        <v>2.23</v>
      </c>
      <c r="M60" s="31">
        <v>2.15</v>
      </c>
    </row>
    <row r="61" spans="1:13" x14ac:dyDescent="0.15">
      <c r="A61" s="5"/>
      <c r="B61" s="24" t="s">
        <v>1</v>
      </c>
      <c r="C61" s="32">
        <v>1620</v>
      </c>
      <c r="D61" s="26" t="s">
        <v>15</v>
      </c>
      <c r="E61" s="32">
        <v>1630</v>
      </c>
      <c r="F61" s="28" t="s">
        <v>3</v>
      </c>
      <c r="G61" s="29">
        <v>98.7</v>
      </c>
      <c r="H61" s="30">
        <v>98</v>
      </c>
      <c r="I61" s="30">
        <v>98.1</v>
      </c>
      <c r="J61" s="30">
        <v>99.2</v>
      </c>
      <c r="K61" s="30">
        <v>98.2</v>
      </c>
      <c r="L61" s="30">
        <v>98</v>
      </c>
      <c r="M61" s="31">
        <v>98.6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1865</v>
      </c>
      <c r="H62" s="70">
        <v>2999</v>
      </c>
      <c r="I62" s="70">
        <v>1797</v>
      </c>
      <c r="J62" s="70">
        <v>1255</v>
      </c>
      <c r="K62" s="70">
        <v>2175</v>
      </c>
      <c r="L62" s="70">
        <v>3403</v>
      </c>
      <c r="M62" s="86">
        <v>2481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0.6027951452739978</v>
      </c>
      <c r="H63" s="81">
        <f t="shared" ref="H63:M63" si="9">H59/H$4</f>
        <v>0.55501270275552084</v>
      </c>
      <c r="I63" s="81">
        <f t="shared" si="9"/>
        <v>0.5412647374062165</v>
      </c>
      <c r="J63" s="81">
        <f t="shared" si="9"/>
        <v>0.57899000810153933</v>
      </c>
      <c r="K63" s="81">
        <f t="shared" si="9"/>
        <v>0.58764135702746367</v>
      </c>
      <c r="L63" s="81">
        <f t="shared" si="9"/>
        <v>0.57075888908544137</v>
      </c>
      <c r="M63" s="82">
        <f t="shared" si="9"/>
        <v>0.56355114419630548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1620</v>
      </c>
      <c r="H64" s="35">
        <v>1650</v>
      </c>
      <c r="I64" s="35">
        <v>1540</v>
      </c>
      <c r="J64" s="35">
        <v>1580</v>
      </c>
      <c r="K64" s="35">
        <v>1570</v>
      </c>
      <c r="L64" s="35">
        <v>1650</v>
      </c>
      <c r="M64" s="36">
        <v>1630</v>
      </c>
    </row>
    <row r="65" spans="1:13" x14ac:dyDescent="0.15">
      <c r="A65" s="5"/>
      <c r="B65" s="37" t="s">
        <v>101</v>
      </c>
      <c r="C65" s="38"/>
      <c r="D65" s="39"/>
      <c r="E65" s="40"/>
      <c r="F65" s="41" t="s">
        <v>10</v>
      </c>
      <c r="G65" s="42">
        <v>8280</v>
      </c>
      <c r="H65" s="43">
        <v>9632</v>
      </c>
      <c r="I65" s="43">
        <v>6175</v>
      </c>
      <c r="J65" s="43">
        <v>6609</v>
      </c>
      <c r="K65" s="43">
        <v>7209</v>
      </c>
      <c r="L65" s="43">
        <v>10672</v>
      </c>
      <c r="M65" s="44">
        <v>9612</v>
      </c>
    </row>
    <row r="66" spans="1:13" x14ac:dyDescent="0.15">
      <c r="A66" s="5"/>
      <c r="B66" s="45" t="s">
        <v>0</v>
      </c>
      <c r="C66" s="3">
        <v>45845</v>
      </c>
      <c r="F66" s="46" t="s">
        <v>2</v>
      </c>
      <c r="G66" s="47">
        <v>2.04</v>
      </c>
      <c r="H66" s="48">
        <v>1.9</v>
      </c>
      <c r="I66" s="48">
        <v>2.17</v>
      </c>
      <c r="J66" s="48">
        <v>2.1800000000000002</v>
      </c>
      <c r="K66" s="48">
        <v>2.1800000000000002</v>
      </c>
      <c r="L66" s="48">
        <v>1.95</v>
      </c>
      <c r="M66" s="49">
        <v>1.93</v>
      </c>
    </row>
    <row r="67" spans="1:13" x14ac:dyDescent="0.15">
      <c r="A67" s="5"/>
      <c r="B67" s="45" t="s">
        <v>1</v>
      </c>
      <c r="C67" s="50">
        <v>5380</v>
      </c>
      <c r="D67" s="4" t="s">
        <v>15</v>
      </c>
      <c r="E67" s="50">
        <v>5450</v>
      </c>
      <c r="F67" s="46" t="s">
        <v>3</v>
      </c>
      <c r="G67" s="47">
        <v>99.2</v>
      </c>
      <c r="H67" s="48">
        <v>99.3</v>
      </c>
      <c r="I67" s="48">
        <v>99.1</v>
      </c>
      <c r="J67" s="48">
        <v>98.9</v>
      </c>
      <c r="K67" s="48">
        <v>98.8</v>
      </c>
      <c r="L67" s="48">
        <v>99.1</v>
      </c>
      <c r="M67" s="49">
        <v>99.1</v>
      </c>
    </row>
    <row r="68" spans="1:13" x14ac:dyDescent="0.15">
      <c r="A68" s="5"/>
      <c r="B68" s="45"/>
      <c r="C68" s="50"/>
      <c r="E68" s="50"/>
      <c r="F68" s="55" t="s">
        <v>20</v>
      </c>
      <c r="G68" s="89">
        <v>2181</v>
      </c>
      <c r="H68" s="71">
        <v>2323</v>
      </c>
      <c r="I68" s="71">
        <v>1948</v>
      </c>
      <c r="J68" s="71">
        <v>2220</v>
      </c>
      <c r="K68" s="71">
        <v>2541</v>
      </c>
      <c r="L68" s="71">
        <v>3104</v>
      </c>
      <c r="M68" s="87">
        <v>2863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1.0150790731886723</v>
      </c>
      <c r="H69" s="84">
        <f t="shared" ref="H69:M69" si="10">H65/H$4</f>
        <v>0.94117647058823528</v>
      </c>
      <c r="I69" s="84">
        <f t="shared" si="10"/>
        <v>0.94549073648752102</v>
      </c>
      <c r="J69" s="84">
        <f t="shared" si="10"/>
        <v>0.89238455306508235</v>
      </c>
      <c r="K69" s="84">
        <f t="shared" si="10"/>
        <v>0.97051696284329558</v>
      </c>
      <c r="L69" s="84">
        <f t="shared" si="10"/>
        <v>0.94392358039978774</v>
      </c>
      <c r="M69" s="85">
        <f t="shared" si="10"/>
        <v>0.88337468982630274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5380</v>
      </c>
      <c r="H70" s="53">
        <v>5460</v>
      </c>
      <c r="I70" s="53">
        <v>5240</v>
      </c>
      <c r="J70" s="53">
        <v>5380</v>
      </c>
      <c r="K70" s="53">
        <v>5350</v>
      </c>
      <c r="L70" s="53">
        <v>5470</v>
      </c>
      <c r="M70" s="54">
        <v>5450</v>
      </c>
    </row>
    <row r="71" spans="1:13" x14ac:dyDescent="0.15">
      <c r="A71" s="5"/>
      <c r="B71" s="16" t="s">
        <v>102</v>
      </c>
      <c r="C71" s="17"/>
      <c r="D71" s="18"/>
      <c r="E71" s="19"/>
      <c r="F71" s="20" t="s">
        <v>10</v>
      </c>
      <c r="G71" s="21">
        <v>11385</v>
      </c>
      <c r="H71" s="22">
        <v>13031</v>
      </c>
      <c r="I71" s="22">
        <v>9760</v>
      </c>
      <c r="J71" s="22">
        <v>10162</v>
      </c>
      <c r="K71" s="22">
        <v>10800</v>
      </c>
      <c r="L71" s="22">
        <v>14920</v>
      </c>
      <c r="M71" s="23">
        <v>13543</v>
      </c>
    </row>
    <row r="72" spans="1:13" x14ac:dyDescent="0.15">
      <c r="A72" s="5"/>
      <c r="B72" s="24" t="s">
        <v>0</v>
      </c>
      <c r="C72" s="25">
        <v>45845</v>
      </c>
      <c r="D72" s="26"/>
      <c r="E72" s="27"/>
      <c r="F72" s="28" t="s">
        <v>2</v>
      </c>
      <c r="G72" s="29">
        <v>2.25</v>
      </c>
      <c r="H72" s="30">
        <v>2.0699999999999998</v>
      </c>
      <c r="I72" s="30">
        <v>2.35</v>
      </c>
      <c r="J72" s="30">
        <v>2.31</v>
      </c>
      <c r="K72" s="30">
        <v>2.34</v>
      </c>
      <c r="L72" s="30">
        <v>2.0699999999999998</v>
      </c>
      <c r="M72" s="31">
        <v>2.0699999999999998</v>
      </c>
    </row>
    <row r="73" spans="1:13" x14ac:dyDescent="0.15">
      <c r="A73" s="5"/>
      <c r="B73" s="24" t="s">
        <v>1</v>
      </c>
      <c r="C73" s="32">
        <v>2590</v>
      </c>
      <c r="D73" s="26" t="s">
        <v>15</v>
      </c>
      <c r="E73" s="32">
        <v>2650</v>
      </c>
      <c r="F73" s="28" t="s">
        <v>3</v>
      </c>
      <c r="G73" s="29">
        <v>99.3</v>
      </c>
      <c r="H73" s="30">
        <v>99.5</v>
      </c>
      <c r="I73" s="30">
        <v>99.2</v>
      </c>
      <c r="J73" s="30">
        <v>99.5</v>
      </c>
      <c r="K73" s="30">
        <v>99.5</v>
      </c>
      <c r="L73" s="30">
        <v>99.2</v>
      </c>
      <c r="M73" s="31">
        <v>99.3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2905</v>
      </c>
      <c r="H74" s="70">
        <v>2744</v>
      </c>
      <c r="I74" s="70">
        <v>2742</v>
      </c>
      <c r="J74" s="70">
        <v>2199</v>
      </c>
      <c r="K74" s="70">
        <v>2446</v>
      </c>
      <c r="L74" s="70">
        <v>4033</v>
      </c>
      <c r="M74" s="86">
        <v>3506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1.3957337256344244</v>
      </c>
      <c r="H75" s="81">
        <f t="shared" ref="H75:M75" si="11">H71/H$4</f>
        <v>1.2733046707054916</v>
      </c>
      <c r="I75" s="81">
        <f t="shared" si="11"/>
        <v>1.4944112693308835</v>
      </c>
      <c r="J75" s="81">
        <f t="shared" si="11"/>
        <v>1.3721307048339184</v>
      </c>
      <c r="K75" s="81">
        <f t="shared" si="11"/>
        <v>1.4539579967689822</v>
      </c>
      <c r="L75" s="81">
        <f t="shared" si="11"/>
        <v>1.3196532814434814</v>
      </c>
      <c r="M75" s="82">
        <f t="shared" si="11"/>
        <v>1.244646631743406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2590</v>
      </c>
      <c r="H76" s="35">
        <v>2640</v>
      </c>
      <c r="I76" s="35">
        <v>2520</v>
      </c>
      <c r="J76" s="35">
        <v>2600</v>
      </c>
      <c r="K76" s="35">
        <v>2610</v>
      </c>
      <c r="L76" s="35">
        <v>2650</v>
      </c>
      <c r="M76" s="36">
        <v>2650</v>
      </c>
    </row>
    <row r="77" spans="1:13" x14ac:dyDescent="0.15">
      <c r="A77" s="5"/>
      <c r="B77" s="37" t="s">
        <v>103</v>
      </c>
      <c r="C77" s="38"/>
      <c r="D77" s="39"/>
      <c r="E77" s="40"/>
      <c r="F77" s="41" t="s">
        <v>10</v>
      </c>
      <c r="G77" s="42">
        <v>6037</v>
      </c>
      <c r="H77" s="43">
        <v>8170</v>
      </c>
      <c r="I77" s="43">
        <v>4328</v>
      </c>
      <c r="J77" s="43">
        <v>4863</v>
      </c>
      <c r="K77" s="43">
        <v>4877</v>
      </c>
      <c r="L77" s="43">
        <v>8892</v>
      </c>
      <c r="M77" s="44">
        <v>8267</v>
      </c>
    </row>
    <row r="78" spans="1:13" x14ac:dyDescent="0.15">
      <c r="A78" s="5"/>
      <c r="B78" s="45" t="s">
        <v>0</v>
      </c>
      <c r="C78" s="3">
        <v>45845</v>
      </c>
      <c r="F78" s="46" t="s">
        <v>2</v>
      </c>
      <c r="G78" s="47">
        <v>3.39</v>
      </c>
      <c r="H78" s="48">
        <v>3.33</v>
      </c>
      <c r="I78" s="48">
        <v>3.49</v>
      </c>
      <c r="J78" s="48">
        <v>3.48</v>
      </c>
      <c r="K78" s="48">
        <v>3.55</v>
      </c>
      <c r="L78" s="48">
        <v>3.31</v>
      </c>
      <c r="M78" s="49">
        <v>3.35</v>
      </c>
    </row>
    <row r="79" spans="1:13" x14ac:dyDescent="0.15">
      <c r="A79" s="5"/>
      <c r="B79" s="45" t="s">
        <v>1</v>
      </c>
      <c r="C79" s="50">
        <v>1890</v>
      </c>
      <c r="D79" s="4" t="s">
        <v>15</v>
      </c>
      <c r="E79" s="50">
        <v>1950</v>
      </c>
      <c r="F79" s="46" t="s">
        <v>3</v>
      </c>
      <c r="G79" s="47">
        <v>100.3</v>
      </c>
      <c r="H79" s="48">
        <v>100.4</v>
      </c>
      <c r="I79" s="48">
        <v>100.1</v>
      </c>
      <c r="J79" s="48">
        <v>100.8</v>
      </c>
      <c r="K79" s="48">
        <v>98.8</v>
      </c>
      <c r="L79" s="48">
        <v>100</v>
      </c>
      <c r="M79" s="49">
        <v>98.8</v>
      </c>
    </row>
    <row r="80" spans="1:13" x14ac:dyDescent="0.15">
      <c r="A80" s="5"/>
      <c r="B80" s="45"/>
      <c r="C80" s="50"/>
      <c r="E80" s="50"/>
      <c r="F80" s="55" t="s">
        <v>20</v>
      </c>
      <c r="G80" s="60">
        <v>734</v>
      </c>
      <c r="H80" s="61">
        <v>849</v>
      </c>
      <c r="I80" s="61">
        <v>768</v>
      </c>
      <c r="J80" s="61">
        <v>164</v>
      </c>
      <c r="K80" s="71">
        <v>2139</v>
      </c>
      <c r="L80" s="71">
        <v>1774</v>
      </c>
      <c r="M80" s="87">
        <v>3476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0.74010052715459118</v>
      </c>
      <c r="H81" s="84">
        <f t="shared" ref="H81:M81" si="12">H77/H$4</f>
        <v>0.79831932773109249</v>
      </c>
      <c r="I81" s="84">
        <f t="shared" si="12"/>
        <v>0.66268565303935079</v>
      </c>
      <c r="J81" s="84">
        <f t="shared" si="12"/>
        <v>0.65662975965433434</v>
      </c>
      <c r="K81" s="84">
        <f t="shared" si="12"/>
        <v>0.65656973613354874</v>
      </c>
      <c r="L81" s="84">
        <f t="shared" si="12"/>
        <v>0.78648505218468068</v>
      </c>
      <c r="M81" s="85">
        <f t="shared" si="12"/>
        <v>0.75976472750666302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1890</v>
      </c>
      <c r="H82" s="53">
        <v>1960</v>
      </c>
      <c r="I82" s="53">
        <v>1820</v>
      </c>
      <c r="J82" s="53">
        <v>1860</v>
      </c>
      <c r="K82" s="53">
        <v>1860</v>
      </c>
      <c r="L82" s="53">
        <v>1950</v>
      </c>
      <c r="M82" s="54">
        <v>1950</v>
      </c>
    </row>
    <row r="83" spans="1:13" x14ac:dyDescent="0.15">
      <c r="A83" s="5"/>
      <c r="B83" s="16" t="s">
        <v>104</v>
      </c>
      <c r="C83" s="17"/>
      <c r="D83" s="18"/>
      <c r="E83" s="19"/>
      <c r="F83" s="20" t="s">
        <v>10</v>
      </c>
      <c r="G83" s="21">
        <v>8488</v>
      </c>
      <c r="H83" s="22">
        <v>10743</v>
      </c>
      <c r="I83" s="22">
        <v>7161</v>
      </c>
      <c r="J83" s="22">
        <v>6814</v>
      </c>
      <c r="K83" s="22">
        <v>8300</v>
      </c>
      <c r="L83" s="22">
        <v>11681</v>
      </c>
      <c r="M83" s="23">
        <v>11216</v>
      </c>
    </row>
    <row r="84" spans="1:13" x14ac:dyDescent="0.15">
      <c r="A84" s="5"/>
      <c r="B84" s="24" t="s">
        <v>0</v>
      </c>
      <c r="C84" s="25">
        <v>45845</v>
      </c>
      <c r="D84" s="26"/>
      <c r="E84" s="27"/>
      <c r="F84" s="28" t="s">
        <v>2</v>
      </c>
      <c r="G84" s="29">
        <v>3.65</v>
      </c>
      <c r="H84" s="30">
        <v>3.46</v>
      </c>
      <c r="I84" s="30">
        <v>3.77</v>
      </c>
      <c r="J84" s="30">
        <v>3.72</v>
      </c>
      <c r="K84" s="30">
        <v>3.73</v>
      </c>
      <c r="L84" s="30">
        <v>3.31</v>
      </c>
      <c r="M84" s="31">
        <v>3.31</v>
      </c>
    </row>
    <row r="85" spans="1:13" x14ac:dyDescent="0.15">
      <c r="A85" s="5"/>
      <c r="B85" s="24" t="s">
        <v>1</v>
      </c>
      <c r="C85" s="32">
        <v>580</v>
      </c>
      <c r="D85" s="26" t="s">
        <v>15</v>
      </c>
      <c r="E85" s="32">
        <v>590</v>
      </c>
      <c r="F85" s="28" t="s">
        <v>3</v>
      </c>
      <c r="G85" s="29">
        <v>99.4</v>
      </c>
      <c r="H85" s="30">
        <v>99.3</v>
      </c>
      <c r="I85" s="30">
        <v>98.9</v>
      </c>
      <c r="J85" s="30">
        <v>100.7</v>
      </c>
      <c r="K85" s="30">
        <v>98.5</v>
      </c>
      <c r="L85" s="30">
        <v>98.9</v>
      </c>
      <c r="M85" s="31">
        <v>98.6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2834</v>
      </c>
      <c r="H86" s="70">
        <v>3871</v>
      </c>
      <c r="I86" s="70">
        <v>3233</v>
      </c>
      <c r="J86" s="58">
        <v>788</v>
      </c>
      <c r="K86" s="70">
        <v>4268</v>
      </c>
      <c r="L86" s="70">
        <v>5118</v>
      </c>
      <c r="M86" s="86">
        <v>5414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1.0405786441093539</v>
      </c>
      <c r="H87" s="81">
        <f t="shared" ref="H87:M87" si="13">H83/H$4</f>
        <v>1.049736173539183</v>
      </c>
      <c r="I87" s="81">
        <f t="shared" si="13"/>
        <v>1.0964630225080385</v>
      </c>
      <c r="J87" s="81">
        <f t="shared" si="13"/>
        <v>0.92006481231433968</v>
      </c>
      <c r="K87" s="81">
        <f t="shared" si="13"/>
        <v>1.1173936456650511</v>
      </c>
      <c r="L87" s="81">
        <f t="shared" si="13"/>
        <v>1.0331682292588007</v>
      </c>
      <c r="M87" s="82">
        <f t="shared" si="13"/>
        <v>1.0307876114327728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580</v>
      </c>
      <c r="H88" s="35">
        <v>590</v>
      </c>
      <c r="I88" s="35">
        <v>520</v>
      </c>
      <c r="J88" s="35">
        <v>570</v>
      </c>
      <c r="K88" s="35">
        <v>590</v>
      </c>
      <c r="L88" s="35">
        <v>590</v>
      </c>
      <c r="M88" s="36">
        <v>590</v>
      </c>
    </row>
    <row r="89" spans="1:13" x14ac:dyDescent="0.15">
      <c r="A89" s="5"/>
      <c r="B89" s="37" t="s">
        <v>105</v>
      </c>
      <c r="C89" s="38"/>
      <c r="D89" s="39"/>
      <c r="E89" s="40"/>
      <c r="F89" s="41" t="s">
        <v>10</v>
      </c>
      <c r="G89" s="42">
        <v>5127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45845</v>
      </c>
      <c r="F90" s="46" t="s">
        <v>2</v>
      </c>
      <c r="G90" s="47">
        <v>2.38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110</v>
      </c>
      <c r="D91" s="4" t="s">
        <v>15</v>
      </c>
      <c r="E91" s="50"/>
      <c r="F91" s="46" t="s">
        <v>3</v>
      </c>
      <c r="G91" s="47">
        <v>97.6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3222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0.628539904376609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110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91</v>
      </c>
      <c r="C95" s="17"/>
      <c r="D95" s="18"/>
      <c r="E95" s="19"/>
      <c r="F95" s="20" t="s">
        <v>10</v>
      </c>
      <c r="G95" s="21">
        <v>11008</v>
      </c>
      <c r="H95" s="22">
        <v>14178</v>
      </c>
      <c r="I95" s="22">
        <v>8459</v>
      </c>
      <c r="J95" s="22">
        <v>9401</v>
      </c>
      <c r="K95" s="22">
        <v>9591</v>
      </c>
      <c r="L95" s="22">
        <v>15426</v>
      </c>
      <c r="M95" s="23">
        <v>14588</v>
      </c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3.54</v>
      </c>
      <c r="H96" s="30">
        <v>3.38</v>
      </c>
      <c r="I96" s="30">
        <v>3.69</v>
      </c>
      <c r="J96" s="30">
        <v>3.62</v>
      </c>
      <c r="K96" s="30">
        <v>3.66</v>
      </c>
      <c r="L96" s="30">
        <v>3.28</v>
      </c>
      <c r="M96" s="31">
        <v>3.39</v>
      </c>
    </row>
    <row r="97" spans="1:13" x14ac:dyDescent="0.15">
      <c r="A97" s="5"/>
      <c r="B97" s="24" t="s">
        <v>1</v>
      </c>
      <c r="C97" s="32">
        <v>5080</v>
      </c>
      <c r="D97" s="26" t="s">
        <v>15</v>
      </c>
      <c r="E97" s="32">
        <v>5200</v>
      </c>
      <c r="F97" s="28" t="s">
        <v>3</v>
      </c>
      <c r="G97" s="29">
        <v>99.4</v>
      </c>
      <c r="H97" s="30">
        <v>98.8</v>
      </c>
      <c r="I97" s="30">
        <v>98.3</v>
      </c>
      <c r="J97" s="30">
        <v>99.2</v>
      </c>
      <c r="K97" s="30">
        <v>99</v>
      </c>
      <c r="L97" s="30">
        <v>99.2</v>
      </c>
      <c r="M97" s="31">
        <v>98.8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3687</v>
      </c>
      <c r="H98" s="70">
        <v>6335</v>
      </c>
      <c r="I98" s="70">
        <v>4744</v>
      </c>
      <c r="J98" s="70">
        <v>3641</v>
      </c>
      <c r="K98" s="70">
        <v>3981</v>
      </c>
      <c r="L98" s="70">
        <v>5389</v>
      </c>
      <c r="M98" s="86">
        <v>6725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1.349515753340689</v>
      </c>
      <c r="H99" s="81">
        <f t="shared" ref="H99:M99" si="15">H95/H$4</f>
        <v>1.3853820598006645</v>
      </c>
      <c r="I99" s="81">
        <f t="shared" si="15"/>
        <v>1.2952074720563467</v>
      </c>
      <c r="J99" s="81">
        <f t="shared" si="15"/>
        <v>1.2693761814744802</v>
      </c>
      <c r="K99" s="81">
        <f t="shared" si="15"/>
        <v>1.2911954765751212</v>
      </c>
      <c r="L99" s="81">
        <f t="shared" si="15"/>
        <v>1.3644082787900229</v>
      </c>
      <c r="M99" s="82">
        <f t="shared" si="15"/>
        <v>1.3406855987501149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5080</v>
      </c>
      <c r="H100" s="35">
        <v>5190</v>
      </c>
      <c r="I100" s="35">
        <v>4900</v>
      </c>
      <c r="J100" s="35">
        <v>5080</v>
      </c>
      <c r="K100" s="35">
        <v>5090</v>
      </c>
      <c r="L100" s="35">
        <v>5190</v>
      </c>
      <c r="M100" s="36">
        <v>5200</v>
      </c>
    </row>
    <row r="101" spans="1:13" x14ac:dyDescent="0.15">
      <c r="A101" s="5"/>
      <c r="B101" s="37" t="s">
        <v>79</v>
      </c>
      <c r="C101" s="38"/>
      <c r="D101" s="39"/>
      <c r="E101" s="40"/>
      <c r="F101" s="41" t="s">
        <v>10</v>
      </c>
      <c r="G101" s="42">
        <v>8850</v>
      </c>
      <c r="H101" s="43">
        <v>11454</v>
      </c>
      <c r="I101" s="43">
        <v>6783</v>
      </c>
      <c r="J101" s="43">
        <v>7328</v>
      </c>
      <c r="K101" s="43">
        <v>7448</v>
      </c>
      <c r="L101" s="43">
        <v>11882</v>
      </c>
      <c r="M101" s="44">
        <v>11622</v>
      </c>
    </row>
    <row r="102" spans="1:13" x14ac:dyDescent="0.15">
      <c r="A102" s="5"/>
      <c r="B102" s="45" t="s">
        <v>0</v>
      </c>
      <c r="C102" s="3">
        <v>45768</v>
      </c>
      <c r="F102" s="46" t="s">
        <v>2</v>
      </c>
      <c r="G102" s="47">
        <v>4.1399999999999997</v>
      </c>
      <c r="H102" s="48">
        <v>3.97</v>
      </c>
      <c r="I102" s="48">
        <v>4.24</v>
      </c>
      <c r="J102" s="48">
        <v>4.2</v>
      </c>
      <c r="K102" s="48">
        <v>4.21</v>
      </c>
      <c r="L102" s="48">
        <v>4.03</v>
      </c>
      <c r="M102" s="49">
        <v>3.97</v>
      </c>
    </row>
    <row r="103" spans="1:13" x14ac:dyDescent="0.15">
      <c r="A103" s="5"/>
      <c r="B103" s="45" t="s">
        <v>1</v>
      </c>
      <c r="C103" s="50">
        <v>7630</v>
      </c>
      <c r="D103" s="4" t="s">
        <v>15</v>
      </c>
      <c r="E103" s="50">
        <v>7800</v>
      </c>
      <c r="F103" s="46" t="s">
        <v>3</v>
      </c>
      <c r="G103" s="47">
        <v>98.3</v>
      </c>
      <c r="H103" s="48">
        <v>98.7</v>
      </c>
      <c r="I103" s="48">
        <v>98.6</v>
      </c>
      <c r="J103" s="48">
        <v>98.7</v>
      </c>
      <c r="K103" s="48">
        <v>98.8</v>
      </c>
      <c r="L103" s="48">
        <v>98.6</v>
      </c>
      <c r="M103" s="49">
        <v>99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5185</v>
      </c>
      <c r="H104" s="71">
        <v>5733</v>
      </c>
      <c r="I104" s="71">
        <v>3563</v>
      </c>
      <c r="J104" s="71">
        <v>3866</v>
      </c>
      <c r="K104" s="71">
        <v>3627</v>
      </c>
      <c r="L104" s="71">
        <v>6305</v>
      </c>
      <c r="M104" s="87">
        <v>5122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1.0849577050386172</v>
      </c>
      <c r="H105" s="84">
        <f t="shared" ref="H105:M105" si="16">H101/H$4</f>
        <v>1.1192104748876295</v>
      </c>
      <c r="I105" s="84">
        <f t="shared" si="16"/>
        <v>1.0385852090032155</v>
      </c>
      <c r="J105" s="84">
        <f t="shared" si="16"/>
        <v>0.98946799891979476</v>
      </c>
      <c r="K105" s="84">
        <f t="shared" si="16"/>
        <v>1.0026925148088315</v>
      </c>
      <c r="L105" s="84">
        <f t="shared" si="16"/>
        <v>1.0509464001415179</v>
      </c>
      <c r="M105" s="85">
        <f t="shared" si="16"/>
        <v>1.0681003584229392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7630</v>
      </c>
      <c r="H106" s="53">
        <v>7790</v>
      </c>
      <c r="I106" s="53">
        <v>7380</v>
      </c>
      <c r="J106" s="53">
        <v>7670</v>
      </c>
      <c r="K106" s="53">
        <v>7640</v>
      </c>
      <c r="L106" s="53">
        <v>7800</v>
      </c>
      <c r="M106" s="54">
        <v>7800</v>
      </c>
    </row>
    <row r="107" spans="1:13" x14ac:dyDescent="0.15">
      <c r="A107" s="5"/>
      <c r="B107" s="16" t="s">
        <v>75</v>
      </c>
      <c r="C107" s="17"/>
      <c r="D107" s="18"/>
      <c r="E107" s="19"/>
      <c r="F107" s="20" t="s">
        <v>10</v>
      </c>
      <c r="G107" s="21">
        <v>9384</v>
      </c>
      <c r="H107" s="22">
        <v>12604</v>
      </c>
      <c r="I107" s="22">
        <v>6421</v>
      </c>
      <c r="J107" s="22">
        <v>7496</v>
      </c>
      <c r="K107" s="22">
        <v>7644</v>
      </c>
      <c r="L107" s="22">
        <v>14377</v>
      </c>
      <c r="M107" s="23">
        <v>13425</v>
      </c>
    </row>
    <row r="108" spans="1:13" x14ac:dyDescent="0.15">
      <c r="A108" s="5"/>
      <c r="B108" s="24" t="s">
        <v>0</v>
      </c>
      <c r="C108" s="25">
        <v>45754</v>
      </c>
      <c r="D108" s="26"/>
      <c r="E108" s="27"/>
      <c r="F108" s="28" t="s">
        <v>2</v>
      </c>
      <c r="G108" s="29">
        <v>3.02</v>
      </c>
      <c r="H108" s="30">
        <v>2.93</v>
      </c>
      <c r="I108" s="30">
        <v>3.14</v>
      </c>
      <c r="J108" s="30">
        <v>3.12</v>
      </c>
      <c r="K108" s="30">
        <v>3.11</v>
      </c>
      <c r="L108" s="30">
        <v>2.82</v>
      </c>
      <c r="M108" s="31">
        <v>2.89</v>
      </c>
    </row>
    <row r="109" spans="1:13" x14ac:dyDescent="0.15">
      <c r="A109" s="5"/>
      <c r="B109" s="24" t="s">
        <v>1</v>
      </c>
      <c r="C109" s="32">
        <v>8060</v>
      </c>
      <c r="D109" s="26" t="s">
        <v>15</v>
      </c>
      <c r="E109" s="32">
        <v>8250</v>
      </c>
      <c r="F109" s="28" t="s">
        <v>3</v>
      </c>
      <c r="G109" s="29">
        <v>99.1</v>
      </c>
      <c r="H109" s="30">
        <v>99.2</v>
      </c>
      <c r="I109" s="30">
        <v>99.5</v>
      </c>
      <c r="J109" s="30">
        <v>99.3</v>
      </c>
      <c r="K109" s="30">
        <v>99.4</v>
      </c>
      <c r="L109" s="30">
        <v>99.4</v>
      </c>
      <c r="M109" s="31">
        <v>99.3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3279</v>
      </c>
      <c r="H110" s="70">
        <v>4129</v>
      </c>
      <c r="I110" s="70">
        <v>1844</v>
      </c>
      <c r="J110" s="70">
        <v>2526</v>
      </c>
      <c r="K110" s="70">
        <v>2366</v>
      </c>
      <c r="L110" s="70">
        <v>4192</v>
      </c>
      <c r="M110" s="86">
        <v>4111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1.1504229496138285</v>
      </c>
      <c r="H111" s="81">
        <f t="shared" ref="H111:M111" si="17">H107/H$4</f>
        <v>1.2315810044948212</v>
      </c>
      <c r="I111" s="81">
        <f t="shared" si="17"/>
        <v>0.98315725003827903</v>
      </c>
      <c r="J111" s="81">
        <f t="shared" si="17"/>
        <v>1.0121523089386983</v>
      </c>
      <c r="K111" s="81">
        <f t="shared" si="17"/>
        <v>1.0290791599353797</v>
      </c>
      <c r="L111" s="81">
        <f t="shared" si="17"/>
        <v>1.271625685476738</v>
      </c>
      <c r="M111" s="82">
        <f t="shared" si="17"/>
        <v>1.2338020402536531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8060</v>
      </c>
      <c r="H112" s="35">
        <v>8220</v>
      </c>
      <c r="I112" s="35">
        <v>7850</v>
      </c>
      <c r="J112" s="35">
        <v>8100</v>
      </c>
      <c r="K112" s="35">
        <v>8070</v>
      </c>
      <c r="L112" s="35">
        <v>8240</v>
      </c>
      <c r="M112" s="36">
        <v>8250</v>
      </c>
    </row>
    <row r="113" spans="1:13" x14ac:dyDescent="0.15">
      <c r="A113" s="5"/>
      <c r="B113" s="37" t="s">
        <v>62</v>
      </c>
      <c r="C113" s="38"/>
      <c r="D113" s="39"/>
      <c r="E113" s="40"/>
      <c r="F113" s="41" t="s">
        <v>10</v>
      </c>
      <c r="G113" s="42">
        <v>14219</v>
      </c>
      <c r="H113" s="43">
        <v>17129</v>
      </c>
      <c r="I113" s="43">
        <v>11344</v>
      </c>
      <c r="J113" s="43">
        <v>12542</v>
      </c>
      <c r="K113" s="43">
        <v>13341</v>
      </c>
      <c r="L113" s="43">
        <v>18910</v>
      </c>
      <c r="M113" s="44">
        <v>18045</v>
      </c>
    </row>
    <row r="114" spans="1:13" x14ac:dyDescent="0.15">
      <c r="A114" s="5"/>
      <c r="B114" s="45" t="s">
        <v>0</v>
      </c>
      <c r="C114" s="3">
        <v>45691</v>
      </c>
      <c r="F114" s="46" t="s">
        <v>2</v>
      </c>
      <c r="G114" s="47">
        <v>3.92</v>
      </c>
      <c r="H114" s="48">
        <v>3.74</v>
      </c>
      <c r="I114" s="48">
        <v>4.1399999999999997</v>
      </c>
      <c r="J114" s="48">
        <v>4.0599999999999996</v>
      </c>
      <c r="K114" s="48">
        <v>4.0999999999999996</v>
      </c>
      <c r="L114" s="48">
        <v>3.68</v>
      </c>
      <c r="M114" s="49">
        <v>3.67</v>
      </c>
    </row>
    <row r="115" spans="1:13" x14ac:dyDescent="0.15">
      <c r="A115" s="5"/>
      <c r="B115" s="45" t="s">
        <v>1</v>
      </c>
      <c r="C115" s="50">
        <v>13550</v>
      </c>
      <c r="D115" s="4" t="s">
        <v>15</v>
      </c>
      <c r="E115" s="50">
        <v>13840</v>
      </c>
      <c r="F115" s="46" t="s">
        <v>3</v>
      </c>
      <c r="G115" s="47">
        <v>99.1</v>
      </c>
      <c r="H115" s="48">
        <v>98.8</v>
      </c>
      <c r="I115" s="48">
        <v>98.8</v>
      </c>
      <c r="J115" s="48">
        <v>98.9</v>
      </c>
      <c r="K115" s="48">
        <v>98.5</v>
      </c>
      <c r="L115" s="48">
        <v>99.3</v>
      </c>
      <c r="M115" s="49">
        <v>99.5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5857</v>
      </c>
      <c r="H116" s="71">
        <v>7773</v>
      </c>
      <c r="I116" s="71">
        <v>5469</v>
      </c>
      <c r="J116" s="71">
        <v>5811</v>
      </c>
      <c r="K116" s="71">
        <v>7299</v>
      </c>
      <c r="L116" s="71">
        <v>6696</v>
      </c>
      <c r="M116" s="87">
        <v>5655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1.7431653794287116</v>
      </c>
      <c r="H117" s="84">
        <f t="shared" ref="H117:M117" si="18">H113/H$4</f>
        <v>1.673734610123119</v>
      </c>
      <c r="I117" s="84">
        <f t="shared" si="18"/>
        <v>1.7369468687796663</v>
      </c>
      <c r="J117" s="84">
        <f t="shared" si="18"/>
        <v>1.6934917634350526</v>
      </c>
      <c r="K117" s="84">
        <f t="shared" si="18"/>
        <v>1.7960420032310178</v>
      </c>
      <c r="L117" s="84">
        <f t="shared" si="18"/>
        <v>1.67256324075712</v>
      </c>
      <c r="M117" s="85">
        <f t="shared" si="18"/>
        <v>1.6583953680727874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13550</v>
      </c>
      <c r="H118" s="53">
        <v>13810</v>
      </c>
      <c r="I118" s="53">
        <v>13190</v>
      </c>
      <c r="J118" s="53">
        <v>13650</v>
      </c>
      <c r="K118" s="53">
        <v>13680</v>
      </c>
      <c r="L118" s="53">
        <v>13820</v>
      </c>
      <c r="M118" s="54">
        <v>13840</v>
      </c>
    </row>
    <row r="119" spans="1:13" x14ac:dyDescent="0.15">
      <c r="A119" s="5"/>
      <c r="B119" s="16" t="s">
        <v>19</v>
      </c>
      <c r="C119" s="17"/>
      <c r="D119" s="18"/>
      <c r="E119" s="19"/>
      <c r="F119" s="20" t="s">
        <v>10</v>
      </c>
      <c r="G119" s="21">
        <v>12625</v>
      </c>
      <c r="H119" s="22">
        <v>14807</v>
      </c>
      <c r="I119" s="22">
        <v>10608</v>
      </c>
      <c r="J119" s="22">
        <v>12888</v>
      </c>
      <c r="K119" s="22">
        <v>11682</v>
      </c>
      <c r="L119" s="22">
        <v>15810</v>
      </c>
      <c r="M119" s="23">
        <v>15334</v>
      </c>
    </row>
    <row r="120" spans="1:13" x14ac:dyDescent="0.15">
      <c r="A120" s="5"/>
      <c r="B120" s="24" t="s">
        <v>0</v>
      </c>
      <c r="C120" s="25">
        <v>44536</v>
      </c>
      <c r="D120" s="26"/>
      <c r="E120" s="27"/>
      <c r="F120" s="28" t="s">
        <v>2</v>
      </c>
      <c r="G120" s="29">
        <v>1.79</v>
      </c>
      <c r="H120" s="30">
        <v>1.71</v>
      </c>
      <c r="I120" s="30">
        <v>1.86</v>
      </c>
      <c r="J120" s="30">
        <v>1.71</v>
      </c>
      <c r="K120" s="30">
        <v>1.86</v>
      </c>
      <c r="L120" s="30">
        <v>1.69</v>
      </c>
      <c r="M120" s="31">
        <v>1.7</v>
      </c>
    </row>
    <row r="121" spans="1:13" x14ac:dyDescent="0.15">
      <c r="A121" s="5"/>
      <c r="B121" s="24" t="s">
        <v>1</v>
      </c>
      <c r="C121" s="32">
        <v>32510</v>
      </c>
      <c r="D121" s="26" t="s">
        <v>15</v>
      </c>
      <c r="E121" s="32">
        <v>33090</v>
      </c>
      <c r="F121" s="28" t="s">
        <v>3</v>
      </c>
      <c r="G121" s="29">
        <v>99.3</v>
      </c>
      <c r="H121" s="30">
        <v>99.2</v>
      </c>
      <c r="I121" s="30">
        <v>99.2</v>
      </c>
      <c r="J121" s="30">
        <v>99.9</v>
      </c>
      <c r="K121" s="30">
        <v>99.3</v>
      </c>
      <c r="L121" s="30">
        <v>99.3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3006</v>
      </c>
      <c r="H122" s="70">
        <v>3948</v>
      </c>
      <c r="I122" s="70">
        <v>2876</v>
      </c>
      <c r="J122" s="70">
        <v>1487</v>
      </c>
      <c r="K122" s="70">
        <v>3018</v>
      </c>
      <c r="L122" s="70">
        <v>3722</v>
      </c>
      <c r="M122" s="86">
        <v>4078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1.5477503984307956</v>
      </c>
      <c r="H123" s="81">
        <f t="shared" ref="H123:M123" si="19">H119/H$4</f>
        <v>1.4468438538205981</v>
      </c>
      <c r="I123" s="81">
        <f t="shared" si="19"/>
        <v>1.6242535599448782</v>
      </c>
      <c r="J123" s="81">
        <f t="shared" si="19"/>
        <v>1.7402106400216042</v>
      </c>
      <c r="K123" s="81">
        <f t="shared" si="19"/>
        <v>1.5726978998384491</v>
      </c>
      <c r="L123" s="81">
        <f t="shared" si="19"/>
        <v>1.3983725455510347</v>
      </c>
      <c r="M123" s="82">
        <f t="shared" si="19"/>
        <v>1.4092454737616027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32510</v>
      </c>
      <c r="H124" s="35">
        <v>33040</v>
      </c>
      <c r="I124" s="35">
        <v>31600</v>
      </c>
      <c r="J124" s="35">
        <v>32550</v>
      </c>
      <c r="K124" s="35">
        <v>32620</v>
      </c>
      <c r="L124" s="35">
        <v>33060</v>
      </c>
      <c r="M124" s="36">
        <v>33090</v>
      </c>
    </row>
    <row r="125" spans="1:13" x14ac:dyDescent="0.15">
      <c r="A125" s="5"/>
      <c r="B125" s="37" t="s">
        <v>18</v>
      </c>
      <c r="C125" s="38"/>
      <c r="D125" s="39"/>
      <c r="E125" s="40"/>
      <c r="F125" s="41" t="s">
        <v>10</v>
      </c>
      <c r="G125" s="42">
        <v>8395</v>
      </c>
      <c r="H125" s="43">
        <v>10399</v>
      </c>
      <c r="I125" s="43">
        <v>6959</v>
      </c>
      <c r="J125" s="43">
        <v>8452</v>
      </c>
      <c r="K125" s="43">
        <v>7974</v>
      </c>
      <c r="L125" s="43">
        <v>11278</v>
      </c>
      <c r="M125" s="44">
        <v>10992</v>
      </c>
    </row>
    <row r="126" spans="1:13" x14ac:dyDescent="0.15">
      <c r="A126" s="5"/>
      <c r="B126" s="45" t="s">
        <v>0</v>
      </c>
      <c r="C126" s="3">
        <v>44179</v>
      </c>
      <c r="F126" s="46" t="s">
        <v>2</v>
      </c>
      <c r="G126" s="47">
        <v>1.96</v>
      </c>
      <c r="H126" s="48">
        <v>1.86</v>
      </c>
      <c r="I126" s="48">
        <v>2.02</v>
      </c>
      <c r="J126" s="48">
        <v>1.92</v>
      </c>
      <c r="K126" s="48">
        <v>2.0099999999999998</v>
      </c>
      <c r="L126" s="48">
        <v>1.86</v>
      </c>
      <c r="M126" s="49">
        <v>1.87</v>
      </c>
    </row>
    <row r="127" spans="1:13" x14ac:dyDescent="0.15">
      <c r="A127" s="5"/>
      <c r="B127" s="45" t="s">
        <v>1</v>
      </c>
      <c r="C127" s="50">
        <v>30920</v>
      </c>
      <c r="D127" s="4" t="s">
        <v>15</v>
      </c>
      <c r="E127" s="50">
        <v>30310</v>
      </c>
      <c r="F127" s="46" t="s">
        <v>3</v>
      </c>
      <c r="G127" s="47">
        <v>99.3</v>
      </c>
      <c r="H127" s="48">
        <v>99.2</v>
      </c>
      <c r="I127" s="48">
        <v>99.3</v>
      </c>
      <c r="J127" s="48">
        <v>99.7</v>
      </c>
      <c r="K127" s="48">
        <v>99.4</v>
      </c>
      <c r="L127" s="48">
        <v>99.2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2256</v>
      </c>
      <c r="H128" s="71">
        <v>2927</v>
      </c>
      <c r="I128" s="71">
        <v>1900</v>
      </c>
      <c r="J128" s="71">
        <v>1657</v>
      </c>
      <c r="K128" s="71">
        <v>1983</v>
      </c>
      <c r="L128" s="71">
        <v>3078</v>
      </c>
      <c r="M128" s="87">
        <v>3361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1.029177393649626</v>
      </c>
      <c r="H129" s="84">
        <f t="shared" ref="H129:M129" si="20">H125/H$4</f>
        <v>1.0161227281610319</v>
      </c>
      <c r="I129" s="84">
        <f t="shared" si="20"/>
        <v>1.0655336089419691</v>
      </c>
      <c r="J129" s="84">
        <f t="shared" si="20"/>
        <v>1.1412368349986497</v>
      </c>
      <c r="K129" s="84">
        <f t="shared" si="20"/>
        <v>1.0735056542810986</v>
      </c>
      <c r="L129" s="84">
        <f t="shared" si="20"/>
        <v>0.99752343888200956</v>
      </c>
      <c r="M129" s="85">
        <f t="shared" si="20"/>
        <v>1.0102012682657844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30920</v>
      </c>
      <c r="H130" s="53">
        <v>31390</v>
      </c>
      <c r="I130" s="53">
        <v>29290</v>
      </c>
      <c r="J130" s="53">
        <v>29830</v>
      </c>
      <c r="K130" s="53">
        <v>29880</v>
      </c>
      <c r="L130" s="53">
        <v>30270</v>
      </c>
      <c r="M130" s="54">
        <v>30310</v>
      </c>
    </row>
    <row r="131" spans="1:13" x14ac:dyDescent="0.15">
      <c r="A131" s="5"/>
      <c r="B131" s="16" t="s">
        <v>27</v>
      </c>
      <c r="C131" s="17"/>
      <c r="D131" s="18"/>
      <c r="E131" s="19"/>
      <c r="F131" s="20" t="s">
        <v>10</v>
      </c>
      <c r="G131" s="21">
        <v>6460</v>
      </c>
      <c r="H131" s="22">
        <v>8944</v>
      </c>
      <c r="I131" s="22">
        <v>4802</v>
      </c>
      <c r="J131" s="22">
        <v>5480</v>
      </c>
      <c r="K131" s="22">
        <v>5547</v>
      </c>
      <c r="L131" s="22">
        <v>10367</v>
      </c>
      <c r="M131" s="23">
        <v>9185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3.37</v>
      </c>
      <c r="H132" s="30">
        <v>3.22</v>
      </c>
      <c r="I132" s="30">
        <v>3.49</v>
      </c>
      <c r="J132" s="30">
        <v>3.4</v>
      </c>
      <c r="K132" s="30">
        <v>3.48</v>
      </c>
      <c r="L132" s="30">
        <v>3.09</v>
      </c>
      <c r="M132" s="31">
        <v>3.26</v>
      </c>
    </row>
    <row r="133" spans="1:13" x14ac:dyDescent="0.15">
      <c r="A133" s="5"/>
      <c r="B133" s="24" t="s">
        <v>1</v>
      </c>
      <c r="C133" s="32">
        <v>29670</v>
      </c>
      <c r="D133" s="26" t="s">
        <v>15</v>
      </c>
      <c r="E133" s="32">
        <v>30230</v>
      </c>
      <c r="F133" s="28" t="s">
        <v>3</v>
      </c>
      <c r="G133" s="29">
        <v>99.5</v>
      </c>
      <c r="H133" s="30">
        <v>99.5</v>
      </c>
      <c r="I133" s="30">
        <v>99.6</v>
      </c>
      <c r="J133" s="30">
        <v>100.1</v>
      </c>
      <c r="K133" s="30">
        <v>99.9</v>
      </c>
      <c r="L133" s="30">
        <v>100</v>
      </c>
      <c r="M133" s="31">
        <v>99.7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1841</v>
      </c>
      <c r="H134" s="70">
        <v>2555</v>
      </c>
      <c r="I134" s="70">
        <v>1314</v>
      </c>
      <c r="J134" s="58">
        <v>927</v>
      </c>
      <c r="K134" s="70">
        <v>1283</v>
      </c>
      <c r="L134" s="70">
        <v>1876</v>
      </c>
      <c r="M134" s="86">
        <v>2345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0.79195782763270806</v>
      </c>
      <c r="H135" s="81">
        <f t="shared" ref="H135:M135" si="21">H131/H$4</f>
        <v>0.87394957983193278</v>
      </c>
      <c r="I135" s="81">
        <f t="shared" si="21"/>
        <v>0.73526259378349412</v>
      </c>
      <c r="J135" s="81">
        <f t="shared" si="21"/>
        <v>0.73994058871185531</v>
      </c>
      <c r="K135" s="81">
        <f t="shared" si="21"/>
        <v>0.74676898222940225</v>
      </c>
      <c r="L135" s="81">
        <f t="shared" si="21"/>
        <v>0.91694675393596325</v>
      </c>
      <c r="M135" s="82">
        <f t="shared" si="21"/>
        <v>0.84413197316423128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29670</v>
      </c>
      <c r="H136" s="35">
        <v>30140</v>
      </c>
      <c r="I136" s="35">
        <v>28940</v>
      </c>
      <c r="J136" s="35">
        <v>29710</v>
      </c>
      <c r="K136" s="35">
        <v>29840</v>
      </c>
      <c r="L136" s="35">
        <v>30180</v>
      </c>
      <c r="M136" s="36">
        <v>30230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9805</v>
      </c>
      <c r="H137" s="43">
        <v>12568</v>
      </c>
      <c r="I137" s="43">
        <v>7577</v>
      </c>
      <c r="J137" s="43">
        <v>8586</v>
      </c>
      <c r="K137" s="43">
        <v>8432</v>
      </c>
      <c r="L137" s="43">
        <v>13849</v>
      </c>
      <c r="M137" s="44">
        <v>13199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3.21</v>
      </c>
      <c r="H138" s="48">
        <v>3.05</v>
      </c>
      <c r="I138" s="48">
        <v>3.36</v>
      </c>
      <c r="J138" s="48">
        <v>3.28</v>
      </c>
      <c r="K138" s="48">
        <v>3.38</v>
      </c>
      <c r="L138" s="48">
        <v>2.93</v>
      </c>
      <c r="M138" s="49">
        <v>2.97</v>
      </c>
    </row>
    <row r="139" spans="1:13" x14ac:dyDescent="0.15">
      <c r="A139" s="5"/>
      <c r="B139" s="45" t="s">
        <v>1</v>
      </c>
      <c r="C139" s="50">
        <v>18000</v>
      </c>
      <c r="D139" s="4" t="s">
        <v>15</v>
      </c>
      <c r="E139" s="50">
        <v>18320</v>
      </c>
      <c r="F139" s="46" t="s">
        <v>3</v>
      </c>
      <c r="G139" s="47">
        <v>99.9</v>
      </c>
      <c r="H139" s="48">
        <v>99.8</v>
      </c>
      <c r="I139" s="48">
        <v>100</v>
      </c>
      <c r="J139" s="48">
        <v>100.4</v>
      </c>
      <c r="K139" s="48">
        <v>99.8</v>
      </c>
      <c r="L139" s="48">
        <v>100</v>
      </c>
      <c r="M139" s="49">
        <v>100.1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2065</v>
      </c>
      <c r="H140" s="71">
        <v>2648</v>
      </c>
      <c r="I140" s="71">
        <v>1514</v>
      </c>
      <c r="J140" s="71">
        <v>1020</v>
      </c>
      <c r="K140" s="71">
        <v>1930</v>
      </c>
      <c r="L140" s="71">
        <v>2355</v>
      </c>
      <c r="M140" s="87">
        <v>1992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1.202035061910016</v>
      </c>
      <c r="H141" s="84">
        <f t="shared" ref="H141:M141" si="22">H137/H$4</f>
        <v>1.228063318350596</v>
      </c>
      <c r="I141" s="84">
        <f t="shared" si="22"/>
        <v>1.1601592405450927</v>
      </c>
      <c r="J141" s="84">
        <f t="shared" si="22"/>
        <v>1.1593302727518229</v>
      </c>
      <c r="K141" s="84">
        <f t="shared" si="22"/>
        <v>1.1351642434033387</v>
      </c>
      <c r="L141" s="84">
        <f t="shared" si="22"/>
        <v>1.2249248186803467</v>
      </c>
      <c r="M141" s="85">
        <f t="shared" si="22"/>
        <v>1.2130318904512454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18000</v>
      </c>
      <c r="H142" s="53">
        <v>18300</v>
      </c>
      <c r="I142" s="53">
        <v>17500</v>
      </c>
      <c r="J142" s="53">
        <v>18020</v>
      </c>
      <c r="K142" s="53">
        <v>18040</v>
      </c>
      <c r="L142" s="53">
        <v>18300</v>
      </c>
      <c r="M142" s="54">
        <v>18320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6438</v>
      </c>
      <c r="H143" s="22">
        <v>9338</v>
      </c>
      <c r="I143" s="22">
        <v>4205</v>
      </c>
      <c r="J143" s="22">
        <v>4954</v>
      </c>
      <c r="K143" s="22">
        <v>4775</v>
      </c>
      <c r="L143" s="22">
        <v>9893</v>
      </c>
      <c r="M143" s="23">
        <v>9741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4.04</v>
      </c>
      <c r="H144" s="30">
        <v>3.91</v>
      </c>
      <c r="I144" s="30">
        <v>4.3</v>
      </c>
      <c r="J144" s="30">
        <v>4.18</v>
      </c>
      <c r="K144" s="30">
        <v>4.29</v>
      </c>
      <c r="L144" s="30">
        <v>3.94</v>
      </c>
      <c r="M144" s="31">
        <v>3.9</v>
      </c>
    </row>
    <row r="145" spans="1:13" x14ac:dyDescent="0.15">
      <c r="A145" s="5"/>
      <c r="B145" s="24" t="s">
        <v>1</v>
      </c>
      <c r="C145" s="32">
        <v>14550</v>
      </c>
      <c r="D145" s="26" t="s">
        <v>15</v>
      </c>
      <c r="E145" s="32">
        <v>14890</v>
      </c>
      <c r="F145" s="28" t="s">
        <v>3</v>
      </c>
      <c r="G145" s="29">
        <v>99.1</v>
      </c>
      <c r="H145" s="30">
        <v>99.3</v>
      </c>
      <c r="I145" s="30">
        <v>98.6</v>
      </c>
      <c r="J145" s="30">
        <v>99.3</v>
      </c>
      <c r="K145" s="30">
        <v>98.2</v>
      </c>
      <c r="L145" s="30">
        <v>98.9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2615</v>
      </c>
      <c r="H146" s="70">
        <v>3608</v>
      </c>
      <c r="I146" s="70">
        <v>2226</v>
      </c>
      <c r="J146" s="70">
        <v>1947</v>
      </c>
      <c r="K146" s="70">
        <v>3041</v>
      </c>
      <c r="L146" s="70">
        <v>4641</v>
      </c>
      <c r="M146" s="86">
        <v>3958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0.78926075763148218</v>
      </c>
      <c r="H147" s="81">
        <f t="shared" ref="H147:M147" si="23">H143/H$4</f>
        <v>0.91244870041039672</v>
      </c>
      <c r="I147" s="81">
        <f t="shared" si="23"/>
        <v>0.64385239626397184</v>
      </c>
      <c r="J147" s="81">
        <f t="shared" si="23"/>
        <v>0.66891709424790713</v>
      </c>
      <c r="K147" s="81">
        <f t="shared" si="23"/>
        <v>0.64283791060850837</v>
      </c>
      <c r="L147" s="81">
        <f t="shared" si="23"/>
        <v>0.8750221121528392</v>
      </c>
      <c r="M147" s="82">
        <f t="shared" si="23"/>
        <v>0.89523021781086298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14550</v>
      </c>
      <c r="H148" s="35">
        <v>14870</v>
      </c>
      <c r="I148" s="35">
        <v>14160</v>
      </c>
      <c r="J148" s="35">
        <v>14640</v>
      </c>
      <c r="K148" s="35">
        <v>14650</v>
      </c>
      <c r="L148" s="35">
        <v>14900</v>
      </c>
      <c r="M148" s="36">
        <v>14890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6152</v>
      </c>
      <c r="H149" s="43">
        <v>8303</v>
      </c>
      <c r="I149" s="43">
        <v>5351</v>
      </c>
      <c r="J149" s="43">
        <v>5799</v>
      </c>
      <c r="K149" s="43">
        <v>5902</v>
      </c>
      <c r="L149" s="43">
        <v>8855</v>
      </c>
      <c r="M149" s="44">
        <v>9380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3.86</v>
      </c>
      <c r="H150" s="48">
        <v>3.69</v>
      </c>
      <c r="I150" s="48">
        <v>3.87</v>
      </c>
      <c r="J150" s="48">
        <v>3.87</v>
      </c>
      <c r="K150" s="48">
        <v>3.91</v>
      </c>
      <c r="L150" s="48">
        <v>3.75</v>
      </c>
      <c r="M150" s="49">
        <v>3.69</v>
      </c>
    </row>
    <row r="151" spans="1:13" x14ac:dyDescent="0.15">
      <c r="A151" s="5"/>
      <c r="B151" s="45" t="s">
        <v>1</v>
      </c>
      <c r="C151" s="50">
        <v>9330</v>
      </c>
      <c r="D151" s="4" t="s">
        <v>15</v>
      </c>
      <c r="E151" s="50">
        <v>9790</v>
      </c>
      <c r="F151" s="46" t="s">
        <v>3</v>
      </c>
      <c r="G151" s="47">
        <v>98.7</v>
      </c>
      <c r="H151" s="48">
        <v>98.7</v>
      </c>
      <c r="I151" s="48">
        <v>98.7</v>
      </c>
      <c r="J151" s="48">
        <v>98.9</v>
      </c>
      <c r="K151" s="48">
        <v>98.4</v>
      </c>
      <c r="L151" s="48">
        <v>98.4</v>
      </c>
      <c r="M151" s="49">
        <v>98.3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3004</v>
      </c>
      <c r="H152" s="71">
        <v>4028</v>
      </c>
      <c r="I152" s="71">
        <v>2706</v>
      </c>
      <c r="J152" s="71">
        <v>2721</v>
      </c>
      <c r="K152" s="71">
        <v>3357</v>
      </c>
      <c r="L152" s="71">
        <v>4900</v>
      </c>
      <c r="M152" s="87">
        <v>5352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0.7541988476155449</v>
      </c>
      <c r="H153" s="84">
        <f t="shared" ref="H153:M153" si="24">H149/H$4</f>
        <v>0.81131522376392418</v>
      </c>
      <c r="I153" s="84">
        <f t="shared" si="24"/>
        <v>0.8193232276833563</v>
      </c>
      <c r="J153" s="84">
        <f t="shared" si="24"/>
        <v>0.78301377261679717</v>
      </c>
      <c r="K153" s="84">
        <f t="shared" si="24"/>
        <v>0.79456112008616042</v>
      </c>
      <c r="L153" s="84">
        <f t="shared" si="24"/>
        <v>0.78321245356447899</v>
      </c>
      <c r="M153" s="85">
        <f t="shared" si="24"/>
        <v>0.86205312011763624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9330</v>
      </c>
      <c r="H154" s="53">
        <v>9730</v>
      </c>
      <c r="I154" s="53">
        <v>9350</v>
      </c>
      <c r="J154" s="53">
        <v>9530</v>
      </c>
      <c r="K154" s="53">
        <v>9660</v>
      </c>
      <c r="L154" s="53">
        <v>9770</v>
      </c>
      <c r="M154" s="54">
        <v>9790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9904</v>
      </c>
      <c r="H155" s="22">
        <v>12290</v>
      </c>
      <c r="I155" s="22">
        <v>8271</v>
      </c>
      <c r="J155" s="22">
        <v>9222</v>
      </c>
      <c r="K155" s="22">
        <v>10291</v>
      </c>
      <c r="L155" s="22">
        <v>14735</v>
      </c>
      <c r="M155" s="23">
        <v>14006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1.68</v>
      </c>
      <c r="H156" s="30">
        <v>1.54</v>
      </c>
      <c r="I156" s="30">
        <v>1.73</v>
      </c>
      <c r="J156" s="30">
        <v>1.67</v>
      </c>
      <c r="K156" s="30">
        <v>1.63</v>
      </c>
      <c r="L156" s="30">
        <v>1.5</v>
      </c>
      <c r="M156" s="31">
        <v>1.53</v>
      </c>
    </row>
    <row r="157" spans="1:13" x14ac:dyDescent="0.15">
      <c r="A157" s="5"/>
      <c r="B157" s="24" t="s">
        <v>1</v>
      </c>
      <c r="C157" s="32">
        <v>7740</v>
      </c>
      <c r="D157" s="26" t="s">
        <v>15</v>
      </c>
      <c r="E157" s="32">
        <v>8040</v>
      </c>
      <c r="F157" s="28" t="s">
        <v>3</v>
      </c>
      <c r="G157" s="29">
        <v>99.5</v>
      </c>
      <c r="H157" s="30">
        <v>99.7</v>
      </c>
      <c r="I157" s="30">
        <v>99.5</v>
      </c>
      <c r="J157" s="30">
        <v>99.9</v>
      </c>
      <c r="K157" s="30">
        <v>100.2</v>
      </c>
      <c r="L157" s="30">
        <v>99.8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2069</v>
      </c>
      <c r="H158" s="70">
        <v>2130</v>
      </c>
      <c r="I158" s="70">
        <v>1836</v>
      </c>
      <c r="J158" s="70">
        <v>1173</v>
      </c>
      <c r="K158" s="58">
        <v>762</v>
      </c>
      <c r="L158" s="70">
        <v>1987</v>
      </c>
      <c r="M158" s="86">
        <v>2469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1.2141718769155327</v>
      </c>
      <c r="H159" s="81">
        <f t="shared" ref="H159:M159" si="25">H155/H$4</f>
        <v>1.2008989642368575</v>
      </c>
      <c r="I159" s="81">
        <f t="shared" si="25"/>
        <v>1.2664216812126781</v>
      </c>
      <c r="J159" s="81">
        <f t="shared" si="25"/>
        <v>1.2452065892519579</v>
      </c>
      <c r="K159" s="81">
        <f t="shared" si="25"/>
        <v>1.385433494884222</v>
      </c>
      <c r="L159" s="81">
        <f t="shared" si="25"/>
        <v>1.3032902883424731</v>
      </c>
      <c r="M159" s="82">
        <f t="shared" si="25"/>
        <v>1.2871978678430291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7740</v>
      </c>
      <c r="H160" s="35">
        <v>8020</v>
      </c>
      <c r="I160" s="35">
        <v>7560</v>
      </c>
      <c r="J160" s="35">
        <v>7860</v>
      </c>
      <c r="K160" s="35">
        <v>8000</v>
      </c>
      <c r="L160" s="35">
        <v>8030</v>
      </c>
      <c r="M160" s="36">
        <v>8040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63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45915</v>
      </c>
      <c r="H3" s="11">
        <v>45916</v>
      </c>
      <c r="I3" s="11">
        <v>45917</v>
      </c>
      <c r="J3" s="11">
        <v>45918</v>
      </c>
      <c r="K3" s="11">
        <v>45919</v>
      </c>
      <c r="L3" s="11">
        <v>45920</v>
      </c>
      <c r="M3" s="12">
        <v>45921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10666</v>
      </c>
      <c r="H4" s="14">
        <v>6956</v>
      </c>
      <c r="I4" s="14">
        <v>7133</v>
      </c>
      <c r="J4" s="14">
        <v>6856</v>
      </c>
      <c r="K4" s="14">
        <v>7377</v>
      </c>
      <c r="L4" s="14">
        <v>10890</v>
      </c>
      <c r="M4" s="15">
        <v>10937</v>
      </c>
    </row>
    <row r="5" spans="1:13" x14ac:dyDescent="0.15">
      <c r="A5" s="5"/>
      <c r="B5" s="16" t="s">
        <v>115</v>
      </c>
      <c r="C5" s="17"/>
      <c r="D5" s="18"/>
      <c r="E5" s="19"/>
      <c r="F5" s="20" t="s">
        <v>10</v>
      </c>
      <c r="G5" s="21">
        <v>22359</v>
      </c>
      <c r="H5" s="22">
        <v>19156</v>
      </c>
      <c r="I5" s="22">
        <v>19031</v>
      </c>
      <c r="J5" s="22">
        <v>17889</v>
      </c>
      <c r="K5" s="22">
        <v>18492</v>
      </c>
      <c r="L5" s="22">
        <v>21873</v>
      </c>
      <c r="M5" s="23">
        <v>21351</v>
      </c>
    </row>
    <row r="6" spans="1:13" x14ac:dyDescent="0.15">
      <c r="A6" s="5"/>
      <c r="B6" s="24" t="s">
        <v>0</v>
      </c>
      <c r="C6" s="25">
        <v>45908</v>
      </c>
      <c r="D6" s="26"/>
      <c r="E6" s="27"/>
      <c r="F6" s="28" t="s">
        <v>2</v>
      </c>
      <c r="G6" s="29">
        <v>3.07</v>
      </c>
      <c r="H6" s="30">
        <v>3.33</v>
      </c>
      <c r="I6" s="30">
        <v>3.35</v>
      </c>
      <c r="J6" s="30">
        <v>3.39</v>
      </c>
      <c r="K6" s="30">
        <v>3.43</v>
      </c>
      <c r="L6" s="30">
        <v>3.07</v>
      </c>
      <c r="M6" s="31">
        <v>3.05</v>
      </c>
    </row>
    <row r="7" spans="1:13" x14ac:dyDescent="0.15">
      <c r="A7" s="5"/>
      <c r="B7" s="24" t="s">
        <v>1</v>
      </c>
      <c r="C7" s="32">
        <v>14080</v>
      </c>
      <c r="D7" s="26" t="s">
        <v>15</v>
      </c>
      <c r="E7" s="32">
        <v>14140</v>
      </c>
      <c r="F7" s="28" t="s">
        <v>3</v>
      </c>
      <c r="G7" s="29">
        <v>98.7</v>
      </c>
      <c r="H7" s="30">
        <v>98.9</v>
      </c>
      <c r="I7" s="30">
        <v>98.7</v>
      </c>
      <c r="J7" s="30">
        <v>99.1</v>
      </c>
      <c r="K7" s="30">
        <v>98.5</v>
      </c>
      <c r="L7" s="30">
        <v>98.8</v>
      </c>
      <c r="M7" s="31">
        <v>98.7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9879</v>
      </c>
      <c r="H8" s="70">
        <v>8198</v>
      </c>
      <c r="I8" s="70">
        <v>8670</v>
      </c>
      <c r="J8" s="70">
        <v>7101</v>
      </c>
      <c r="K8" s="70">
        <v>9449</v>
      </c>
      <c r="L8" s="70">
        <v>9318</v>
      </c>
      <c r="M8" s="86">
        <v>9346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2.096287267954247</v>
      </c>
      <c r="H9" s="75">
        <f t="shared" ref="H9:M9" si="0">H5/H$4</f>
        <v>2.7538815411155837</v>
      </c>
      <c r="I9" s="75">
        <f t="shared" si="0"/>
        <v>2.6680218701808496</v>
      </c>
      <c r="J9" s="75">
        <f t="shared" si="0"/>
        <v>2.6092473745624272</v>
      </c>
      <c r="K9" s="75">
        <f t="shared" si="0"/>
        <v>2.5067100447336315</v>
      </c>
      <c r="L9" s="75">
        <f t="shared" si="0"/>
        <v>2.0085399449035815</v>
      </c>
      <c r="M9" s="76">
        <f t="shared" si="0"/>
        <v>1.9521806711163938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14080</v>
      </c>
      <c r="H10" s="35">
        <v>13970</v>
      </c>
      <c r="I10" s="35">
        <v>14020</v>
      </c>
      <c r="J10" s="35">
        <v>14090</v>
      </c>
      <c r="K10" s="35">
        <v>14110</v>
      </c>
      <c r="L10" s="35">
        <v>14130</v>
      </c>
      <c r="M10" s="36">
        <v>14140</v>
      </c>
    </row>
    <row r="11" spans="1:13" x14ac:dyDescent="0.15">
      <c r="A11" s="5"/>
      <c r="B11" s="37" t="s">
        <v>116</v>
      </c>
      <c r="C11" s="38"/>
      <c r="D11" s="39"/>
      <c r="E11" s="40"/>
      <c r="F11" s="41" t="s">
        <v>10</v>
      </c>
      <c r="G11" s="42">
        <v>21331</v>
      </c>
      <c r="H11" s="43">
        <v>18890</v>
      </c>
      <c r="I11" s="43">
        <v>18218</v>
      </c>
      <c r="J11" s="43">
        <v>17759</v>
      </c>
      <c r="K11" s="43">
        <v>18150</v>
      </c>
      <c r="L11" s="43">
        <v>21153</v>
      </c>
      <c r="M11" s="44">
        <v>20369</v>
      </c>
    </row>
    <row r="12" spans="1:13" x14ac:dyDescent="0.15">
      <c r="A12" s="5"/>
      <c r="B12" s="45" t="s">
        <v>0</v>
      </c>
      <c r="C12" s="3">
        <v>45908</v>
      </c>
      <c r="F12" s="46" t="s">
        <v>2</v>
      </c>
      <c r="G12" s="47">
        <v>1.97</v>
      </c>
      <c r="H12" s="48">
        <v>2.15</v>
      </c>
      <c r="I12" s="48">
        <v>2.14</v>
      </c>
      <c r="J12" s="48">
        <v>2.2000000000000002</v>
      </c>
      <c r="K12" s="48">
        <v>2.1800000000000002</v>
      </c>
      <c r="L12" s="48">
        <v>1.93</v>
      </c>
      <c r="M12" s="49">
        <v>1.95</v>
      </c>
    </row>
    <row r="13" spans="1:13" x14ac:dyDescent="0.15">
      <c r="A13" s="5"/>
      <c r="B13" s="45" t="s">
        <v>1</v>
      </c>
      <c r="C13" s="50">
        <v>2890</v>
      </c>
      <c r="D13" s="4" t="s">
        <v>15</v>
      </c>
      <c r="E13" s="50">
        <v>2900</v>
      </c>
      <c r="F13" s="46" t="s">
        <v>3</v>
      </c>
      <c r="G13" s="47">
        <v>98.3</v>
      </c>
      <c r="H13" s="48">
        <v>98.7</v>
      </c>
      <c r="I13" s="48">
        <v>98.6</v>
      </c>
      <c r="J13" s="48">
        <v>98.8</v>
      </c>
      <c r="K13" s="48">
        <v>98.5</v>
      </c>
      <c r="L13" s="48">
        <v>98.8</v>
      </c>
      <c r="M13" s="49">
        <v>98.6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9548</v>
      </c>
      <c r="H14" s="71">
        <v>7143</v>
      </c>
      <c r="I14" s="71">
        <v>7233</v>
      </c>
      <c r="J14" s="71">
        <v>6592</v>
      </c>
      <c r="K14" s="71">
        <v>7861</v>
      </c>
      <c r="L14" s="71">
        <v>7332</v>
      </c>
      <c r="M14" s="87">
        <v>8212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1.9999062441402589</v>
      </c>
      <c r="H15" s="78">
        <f t="shared" ref="H15:M15" si="1">H11/H$4</f>
        <v>2.7156411730879815</v>
      </c>
      <c r="I15" s="78">
        <f t="shared" si="1"/>
        <v>2.554044581522501</v>
      </c>
      <c r="J15" s="78">
        <f t="shared" si="1"/>
        <v>2.5902858809801632</v>
      </c>
      <c r="K15" s="78">
        <f t="shared" si="1"/>
        <v>2.4603497356649044</v>
      </c>
      <c r="L15" s="78">
        <f t="shared" si="1"/>
        <v>1.9424242424242424</v>
      </c>
      <c r="M15" s="79">
        <f t="shared" si="1"/>
        <v>1.8623937094267167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2890</v>
      </c>
      <c r="H16" s="53">
        <v>2860</v>
      </c>
      <c r="I16" s="53">
        <v>2870</v>
      </c>
      <c r="J16" s="53">
        <v>2890</v>
      </c>
      <c r="K16" s="53">
        <v>2900</v>
      </c>
      <c r="L16" s="53">
        <v>2890</v>
      </c>
      <c r="M16" s="54">
        <v>2900</v>
      </c>
    </row>
    <row r="17" spans="1:13" x14ac:dyDescent="0.15">
      <c r="A17" s="5"/>
      <c r="B17" s="16" t="s">
        <v>117</v>
      </c>
      <c r="C17" s="17"/>
      <c r="D17" s="18"/>
      <c r="E17" s="19"/>
      <c r="F17" s="20" t="s">
        <v>10</v>
      </c>
      <c r="G17" s="21">
        <v>14286</v>
      </c>
      <c r="H17" s="22">
        <v>11124</v>
      </c>
      <c r="I17" s="22">
        <v>10481</v>
      </c>
      <c r="J17" s="22">
        <v>9972</v>
      </c>
      <c r="K17" s="22">
        <v>10138</v>
      </c>
      <c r="L17" s="22">
        <v>13617</v>
      </c>
      <c r="M17" s="23">
        <v>12760</v>
      </c>
    </row>
    <row r="18" spans="1:13" x14ac:dyDescent="0.15">
      <c r="A18" s="5"/>
      <c r="B18" s="24" t="s">
        <v>0</v>
      </c>
      <c r="C18" s="25">
        <v>45908</v>
      </c>
      <c r="D18" s="26"/>
      <c r="E18" s="27"/>
      <c r="F18" s="28" t="s">
        <v>2</v>
      </c>
      <c r="G18" s="29">
        <v>2.4300000000000002</v>
      </c>
      <c r="H18" s="30">
        <v>2.57</v>
      </c>
      <c r="I18" s="30">
        <v>2.62</v>
      </c>
      <c r="J18" s="30">
        <v>2.71</v>
      </c>
      <c r="K18" s="30">
        <v>2.66</v>
      </c>
      <c r="L18" s="30">
        <v>2.34</v>
      </c>
      <c r="M18" s="31">
        <v>2.38</v>
      </c>
    </row>
    <row r="19" spans="1:13" x14ac:dyDescent="0.15">
      <c r="A19" s="5"/>
      <c r="B19" s="24" t="s">
        <v>1</v>
      </c>
      <c r="C19" s="32">
        <v>1570</v>
      </c>
      <c r="D19" s="26" t="s">
        <v>15</v>
      </c>
      <c r="E19" s="32">
        <v>1570</v>
      </c>
      <c r="F19" s="28" t="s">
        <v>3</v>
      </c>
      <c r="G19" s="29">
        <v>97.2</v>
      </c>
      <c r="H19" s="30">
        <v>98</v>
      </c>
      <c r="I19" s="30">
        <v>97.9</v>
      </c>
      <c r="J19" s="30">
        <v>97.4</v>
      </c>
      <c r="K19" s="30">
        <v>97.3</v>
      </c>
      <c r="L19" s="30">
        <v>97.9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9942</v>
      </c>
      <c r="H20" s="70">
        <v>6020</v>
      </c>
      <c r="I20" s="70">
        <v>5705</v>
      </c>
      <c r="J20" s="70">
        <v>6548</v>
      </c>
      <c r="K20" s="70">
        <v>6837</v>
      </c>
      <c r="L20" s="70">
        <v>7434</v>
      </c>
      <c r="M20" s="86">
        <v>7055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1.3393962122632666</v>
      </c>
      <c r="H21" s="81">
        <f t="shared" ref="H21:M21" si="2">H17/H$4</f>
        <v>1.5991949396204714</v>
      </c>
      <c r="I21" s="81">
        <f t="shared" si="2"/>
        <v>1.4693677274639001</v>
      </c>
      <c r="J21" s="81">
        <f t="shared" si="2"/>
        <v>1.4544924154025671</v>
      </c>
      <c r="K21" s="81">
        <f t="shared" si="2"/>
        <v>1.3742713840314491</v>
      </c>
      <c r="L21" s="81">
        <f t="shared" si="2"/>
        <v>1.2504132231404959</v>
      </c>
      <c r="M21" s="82">
        <f t="shared" si="2"/>
        <v>1.1666819054585353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1570</v>
      </c>
      <c r="H22" s="35">
        <v>1550</v>
      </c>
      <c r="I22" s="35">
        <v>1560</v>
      </c>
      <c r="J22" s="35">
        <v>1550</v>
      </c>
      <c r="K22" s="35">
        <v>1550</v>
      </c>
      <c r="L22" s="35">
        <v>1570</v>
      </c>
      <c r="M22" s="36">
        <v>1570</v>
      </c>
    </row>
    <row r="23" spans="1:13" x14ac:dyDescent="0.15">
      <c r="A23" s="5"/>
      <c r="B23" s="37" t="s">
        <v>113</v>
      </c>
      <c r="C23" s="38"/>
      <c r="D23" s="39"/>
      <c r="E23" s="40"/>
      <c r="F23" s="41" t="s">
        <v>10</v>
      </c>
      <c r="G23" s="42">
        <v>16645</v>
      </c>
      <c r="H23" s="43">
        <v>12476</v>
      </c>
      <c r="I23" s="43">
        <v>13547</v>
      </c>
      <c r="J23" s="43">
        <v>12799</v>
      </c>
      <c r="K23" s="43">
        <v>13297</v>
      </c>
      <c r="L23" s="43">
        <v>16062</v>
      </c>
      <c r="M23" s="44">
        <v>15649</v>
      </c>
    </row>
    <row r="24" spans="1:13" x14ac:dyDescent="0.15">
      <c r="A24" s="5"/>
      <c r="B24" s="45" t="s">
        <v>0</v>
      </c>
      <c r="C24" s="3">
        <v>45901</v>
      </c>
      <c r="F24" s="46" t="s">
        <v>2</v>
      </c>
      <c r="G24" s="47">
        <v>1.66</v>
      </c>
      <c r="H24" s="48">
        <v>1.77</v>
      </c>
      <c r="I24" s="48">
        <v>1.76</v>
      </c>
      <c r="J24" s="48">
        <v>1.8</v>
      </c>
      <c r="K24" s="48">
        <v>1.82</v>
      </c>
      <c r="L24" s="48">
        <v>1.72</v>
      </c>
      <c r="M24" s="49">
        <v>1.73</v>
      </c>
    </row>
    <row r="25" spans="1:13" x14ac:dyDescent="0.15">
      <c r="A25" s="5"/>
      <c r="B25" s="45" t="s">
        <v>1</v>
      </c>
      <c r="C25" s="50">
        <v>3030</v>
      </c>
      <c r="D25" s="4" t="s">
        <v>15</v>
      </c>
      <c r="E25" s="50">
        <v>4390</v>
      </c>
      <c r="F25" s="46" t="s">
        <v>3</v>
      </c>
      <c r="G25" s="47">
        <v>99.9</v>
      </c>
      <c r="H25" s="48">
        <v>100.3</v>
      </c>
      <c r="I25" s="48">
        <v>100</v>
      </c>
      <c r="J25" s="48">
        <v>100.3</v>
      </c>
      <c r="K25" s="48">
        <v>100.1</v>
      </c>
      <c r="L25" s="48">
        <v>99.8</v>
      </c>
      <c r="M25" s="49">
        <v>99.6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1892</v>
      </c>
      <c r="H26" s="61">
        <v>763</v>
      </c>
      <c r="I26" s="71">
        <v>1480</v>
      </c>
      <c r="J26" s="61">
        <v>696</v>
      </c>
      <c r="K26" s="71">
        <v>1291</v>
      </c>
      <c r="L26" s="71">
        <v>2445</v>
      </c>
      <c r="M26" s="87">
        <v>3058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1.560566285392837</v>
      </c>
      <c r="H27" s="84">
        <f t="shared" ref="H27:M27" si="3">H23/H$4</f>
        <v>1.7935595169637724</v>
      </c>
      <c r="I27" s="84">
        <f t="shared" si="3"/>
        <v>1.8992008972381886</v>
      </c>
      <c r="J27" s="84">
        <f t="shared" si="3"/>
        <v>1.8668319719953326</v>
      </c>
      <c r="K27" s="84">
        <f t="shared" si="3"/>
        <v>1.8024942388504812</v>
      </c>
      <c r="L27" s="84">
        <f t="shared" si="3"/>
        <v>1.4749311294765841</v>
      </c>
      <c r="M27" s="85">
        <f t="shared" si="3"/>
        <v>1.4308311237085123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3030</v>
      </c>
      <c r="H28" s="53">
        <v>3560</v>
      </c>
      <c r="I28" s="53">
        <v>3890</v>
      </c>
      <c r="J28" s="53">
        <v>4230</v>
      </c>
      <c r="K28" s="53">
        <v>4310</v>
      </c>
      <c r="L28" s="53">
        <v>4370</v>
      </c>
      <c r="M28" s="54">
        <v>4390</v>
      </c>
    </row>
    <row r="29" spans="1:13" x14ac:dyDescent="0.15">
      <c r="A29" s="5"/>
      <c r="B29" s="16" t="s">
        <v>107</v>
      </c>
      <c r="C29" s="17"/>
      <c r="D29" s="18"/>
      <c r="E29" s="19"/>
      <c r="F29" s="20" t="s">
        <v>10</v>
      </c>
      <c r="G29" s="21">
        <v>9901</v>
      </c>
      <c r="H29" s="22">
        <v>5612</v>
      </c>
      <c r="I29" s="22">
        <v>5978</v>
      </c>
      <c r="J29" s="22">
        <v>5318</v>
      </c>
      <c r="K29" s="22">
        <v>5945</v>
      </c>
      <c r="L29" s="22">
        <v>9630</v>
      </c>
      <c r="M29" s="23">
        <v>9738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4.03</v>
      </c>
      <c r="H30" s="30">
        <v>4.28</v>
      </c>
      <c r="I30" s="30">
        <v>4.2300000000000004</v>
      </c>
      <c r="J30" s="30">
        <v>4.32</v>
      </c>
      <c r="K30" s="30">
        <v>4.3499999999999996</v>
      </c>
      <c r="L30" s="30">
        <v>3.99</v>
      </c>
      <c r="M30" s="31">
        <v>3.97</v>
      </c>
    </row>
    <row r="31" spans="1:13" x14ac:dyDescent="0.15">
      <c r="A31" s="5"/>
      <c r="B31" s="24" t="s">
        <v>1</v>
      </c>
      <c r="C31" s="32">
        <v>6080</v>
      </c>
      <c r="D31" s="26" t="s">
        <v>15</v>
      </c>
      <c r="E31" s="32">
        <v>6080</v>
      </c>
      <c r="F31" s="28" t="s">
        <v>3</v>
      </c>
      <c r="G31" s="29">
        <v>98.6</v>
      </c>
      <c r="H31" s="30">
        <v>99</v>
      </c>
      <c r="I31" s="30">
        <v>98.8</v>
      </c>
      <c r="J31" s="30">
        <v>98.6</v>
      </c>
      <c r="K31" s="30">
        <v>98.5</v>
      </c>
      <c r="L31" s="30">
        <v>98.5</v>
      </c>
      <c r="M31" s="31">
        <v>98.7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5068</v>
      </c>
      <c r="H32" s="70">
        <v>2551</v>
      </c>
      <c r="I32" s="70">
        <v>2845</v>
      </c>
      <c r="J32" s="70">
        <v>2736</v>
      </c>
      <c r="K32" s="70">
        <v>3337</v>
      </c>
      <c r="L32" s="70">
        <v>4982</v>
      </c>
      <c r="M32" s="86">
        <v>4924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0.92827676729795616</v>
      </c>
      <c r="H33" s="81">
        <f t="shared" ref="H33:M33" si="4">H29/H$4</f>
        <v>0.80678550891316847</v>
      </c>
      <c r="I33" s="81">
        <f t="shared" si="4"/>
        <v>0.83807654563297351</v>
      </c>
      <c r="J33" s="81">
        <f t="shared" si="4"/>
        <v>0.77567094515752621</v>
      </c>
      <c r="K33" s="81">
        <f t="shared" si="4"/>
        <v>0.80588315033211333</v>
      </c>
      <c r="L33" s="81">
        <f t="shared" si="4"/>
        <v>0.88429752066115708</v>
      </c>
      <c r="M33" s="82">
        <f t="shared" si="4"/>
        <v>0.89037213129743076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6080</v>
      </c>
      <c r="H34" s="35">
        <v>5990</v>
      </c>
      <c r="I34" s="35">
        <v>5990</v>
      </c>
      <c r="J34" s="35">
        <v>5990</v>
      </c>
      <c r="K34" s="35">
        <v>6000</v>
      </c>
      <c r="L34" s="35">
        <v>6050</v>
      </c>
      <c r="M34" s="36">
        <v>6080</v>
      </c>
    </row>
    <row r="35" spans="1:13" x14ac:dyDescent="0.15">
      <c r="A35" s="5"/>
      <c r="B35" s="37" t="s">
        <v>108</v>
      </c>
      <c r="C35" s="38"/>
      <c r="D35" s="39"/>
      <c r="E35" s="40"/>
      <c r="F35" s="41" t="s">
        <v>10</v>
      </c>
      <c r="G35" s="42">
        <v>9666</v>
      </c>
      <c r="H35" s="43">
        <v>5781</v>
      </c>
      <c r="I35" s="43">
        <v>5684</v>
      </c>
      <c r="J35" s="43">
        <v>5358</v>
      </c>
      <c r="K35" s="43">
        <v>5807</v>
      </c>
      <c r="L35" s="43">
        <v>9451</v>
      </c>
      <c r="M35" s="44">
        <v>9869</v>
      </c>
    </row>
    <row r="36" spans="1:13" x14ac:dyDescent="0.15">
      <c r="A36" s="5"/>
      <c r="B36" s="45" t="s">
        <v>0</v>
      </c>
      <c r="C36" s="3">
        <v>45873</v>
      </c>
      <c r="F36" s="46" t="s">
        <v>2</v>
      </c>
      <c r="G36" s="47">
        <v>3.32</v>
      </c>
      <c r="H36" s="48">
        <v>3.53</v>
      </c>
      <c r="I36" s="48">
        <v>3.44</v>
      </c>
      <c r="J36" s="48">
        <v>3.56</v>
      </c>
      <c r="K36" s="48">
        <v>3.6</v>
      </c>
      <c r="L36" s="48">
        <v>3.28</v>
      </c>
      <c r="M36" s="49">
        <v>3.23</v>
      </c>
    </row>
    <row r="37" spans="1:13" x14ac:dyDescent="0.15">
      <c r="A37" s="5"/>
      <c r="B37" s="45" t="s">
        <v>1</v>
      </c>
      <c r="C37" s="50">
        <v>2970</v>
      </c>
      <c r="D37" s="4" t="s">
        <v>15</v>
      </c>
      <c r="E37" s="50">
        <v>2990</v>
      </c>
      <c r="F37" s="46" t="s">
        <v>3</v>
      </c>
      <c r="G37" s="47">
        <v>98</v>
      </c>
      <c r="H37" s="48">
        <v>98.4</v>
      </c>
      <c r="I37" s="48">
        <v>98.8</v>
      </c>
      <c r="J37" s="48">
        <v>98.3</v>
      </c>
      <c r="K37" s="48">
        <v>98.1</v>
      </c>
      <c r="L37" s="48">
        <v>98.2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5608</v>
      </c>
      <c r="H38" s="71">
        <v>2987</v>
      </c>
      <c r="I38" s="71">
        <v>2512</v>
      </c>
      <c r="J38" s="71">
        <v>2931</v>
      </c>
      <c r="K38" s="71">
        <v>3377</v>
      </c>
      <c r="L38" s="71">
        <v>5291</v>
      </c>
      <c r="M38" s="87">
        <v>4608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0.90624414025876621</v>
      </c>
      <c r="H39" s="84">
        <f t="shared" ref="H39:M39" si="5">H35/H$4</f>
        <v>0.83108108108108103</v>
      </c>
      <c r="I39" s="84">
        <f t="shared" si="5"/>
        <v>0.79685966633954852</v>
      </c>
      <c r="J39" s="84">
        <f t="shared" si="5"/>
        <v>0.78150525087514588</v>
      </c>
      <c r="K39" s="84">
        <f t="shared" si="5"/>
        <v>0.78717635895350413</v>
      </c>
      <c r="L39" s="84">
        <f t="shared" si="5"/>
        <v>0.86786042240587691</v>
      </c>
      <c r="M39" s="85">
        <f t="shared" si="5"/>
        <v>0.90234982170613509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2970</v>
      </c>
      <c r="H40" s="53">
        <v>2890</v>
      </c>
      <c r="I40" s="53">
        <v>2930</v>
      </c>
      <c r="J40" s="53">
        <v>2890</v>
      </c>
      <c r="K40" s="53">
        <v>2910</v>
      </c>
      <c r="L40" s="53">
        <v>2970</v>
      </c>
      <c r="M40" s="54">
        <v>2990</v>
      </c>
    </row>
    <row r="41" spans="1:13" x14ac:dyDescent="0.15">
      <c r="A41" s="5"/>
      <c r="B41" s="16" t="s">
        <v>109</v>
      </c>
      <c r="C41" s="17"/>
      <c r="D41" s="18"/>
      <c r="E41" s="19"/>
      <c r="F41" s="20" t="s">
        <v>10</v>
      </c>
      <c r="G41" s="21">
        <v>9718</v>
      </c>
      <c r="H41" s="22">
        <v>5630</v>
      </c>
      <c r="I41" s="22">
        <v>5910</v>
      </c>
      <c r="J41" s="22">
        <v>5347</v>
      </c>
      <c r="K41" s="22">
        <v>5858</v>
      </c>
      <c r="L41" s="22">
        <v>10029</v>
      </c>
      <c r="M41" s="23">
        <v>10228</v>
      </c>
    </row>
    <row r="42" spans="1:13" x14ac:dyDescent="0.15">
      <c r="A42" s="5"/>
      <c r="B42" s="24" t="s">
        <v>0</v>
      </c>
      <c r="C42" s="25">
        <v>45873</v>
      </c>
      <c r="D42" s="26"/>
      <c r="E42" s="27"/>
      <c r="F42" s="28" t="s">
        <v>2</v>
      </c>
      <c r="G42" s="29">
        <v>3.17</v>
      </c>
      <c r="H42" s="30">
        <v>3.37</v>
      </c>
      <c r="I42" s="30">
        <v>3.28</v>
      </c>
      <c r="J42" s="30">
        <v>3.33</v>
      </c>
      <c r="K42" s="30">
        <v>3.35</v>
      </c>
      <c r="L42" s="30">
        <v>3.18</v>
      </c>
      <c r="M42" s="31">
        <v>3.09</v>
      </c>
    </row>
    <row r="43" spans="1:13" x14ac:dyDescent="0.15">
      <c r="A43" s="5"/>
      <c r="B43" s="24" t="s">
        <v>1</v>
      </c>
      <c r="C43" s="32">
        <v>2770</v>
      </c>
      <c r="D43" s="26" t="s">
        <v>15</v>
      </c>
      <c r="E43" s="32">
        <v>2780</v>
      </c>
      <c r="F43" s="28" t="s">
        <v>3</v>
      </c>
      <c r="G43" s="29">
        <v>98.6</v>
      </c>
      <c r="H43" s="30">
        <v>99.1</v>
      </c>
      <c r="I43" s="30">
        <v>99.2</v>
      </c>
      <c r="J43" s="30">
        <v>99.1</v>
      </c>
      <c r="K43" s="30">
        <v>99</v>
      </c>
      <c r="L43" s="30">
        <v>97.6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4466</v>
      </c>
      <c r="H44" s="70">
        <v>2151</v>
      </c>
      <c r="I44" s="70">
        <v>2086</v>
      </c>
      <c r="J44" s="70">
        <v>1907</v>
      </c>
      <c r="K44" s="70">
        <v>2238</v>
      </c>
      <c r="L44" s="70">
        <v>6657</v>
      </c>
      <c r="M44" s="86">
        <v>4266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0.91111944496531028</v>
      </c>
      <c r="H45" s="81">
        <f t="shared" ref="H45:M45" si="6">H41/H$4</f>
        <v>0.80937320299022431</v>
      </c>
      <c r="I45" s="81">
        <f t="shared" si="6"/>
        <v>0.82854338987803167</v>
      </c>
      <c r="J45" s="81">
        <f t="shared" si="6"/>
        <v>0.77990081680280043</v>
      </c>
      <c r="K45" s="81">
        <f t="shared" si="6"/>
        <v>0.79408973837603358</v>
      </c>
      <c r="L45" s="81">
        <f t="shared" si="6"/>
        <v>0.92093663911845725</v>
      </c>
      <c r="M45" s="82">
        <f t="shared" si="6"/>
        <v>0.93517417939105785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2770</v>
      </c>
      <c r="H46" s="35">
        <v>2680</v>
      </c>
      <c r="I46" s="35">
        <v>2680</v>
      </c>
      <c r="J46" s="35">
        <v>2700</v>
      </c>
      <c r="K46" s="35">
        <v>2700</v>
      </c>
      <c r="L46" s="35">
        <v>2760</v>
      </c>
      <c r="M46" s="36">
        <v>2780</v>
      </c>
    </row>
    <row r="47" spans="1:13" x14ac:dyDescent="0.15">
      <c r="A47" s="5"/>
      <c r="B47" s="37" t="s">
        <v>110</v>
      </c>
      <c r="C47" s="38"/>
      <c r="D47" s="39"/>
      <c r="E47" s="40"/>
      <c r="F47" s="41" t="s">
        <v>10</v>
      </c>
      <c r="G47" s="42">
        <v>16515</v>
      </c>
      <c r="H47" s="43">
        <v>11429</v>
      </c>
      <c r="I47" s="43">
        <v>11901</v>
      </c>
      <c r="J47" s="43">
        <v>12113</v>
      </c>
      <c r="K47" s="43">
        <v>13057</v>
      </c>
      <c r="L47" s="43">
        <v>18003</v>
      </c>
      <c r="M47" s="44">
        <v>18267</v>
      </c>
    </row>
    <row r="48" spans="1:13" x14ac:dyDescent="0.15">
      <c r="A48" s="5"/>
      <c r="B48" s="45" t="s">
        <v>0</v>
      </c>
      <c r="C48" s="3">
        <v>45873</v>
      </c>
      <c r="F48" s="46" t="s">
        <v>2</v>
      </c>
      <c r="G48" s="47">
        <v>3.59</v>
      </c>
      <c r="H48" s="48">
        <v>3.88</v>
      </c>
      <c r="I48" s="48">
        <v>3.82</v>
      </c>
      <c r="J48" s="48">
        <v>3.92</v>
      </c>
      <c r="K48" s="48">
        <v>3.87</v>
      </c>
      <c r="L48" s="48">
        <v>3.49</v>
      </c>
      <c r="M48" s="49">
        <v>3.58</v>
      </c>
    </row>
    <row r="49" spans="1:13" x14ac:dyDescent="0.15">
      <c r="A49" s="5"/>
      <c r="B49" s="45" t="s">
        <v>1</v>
      </c>
      <c r="C49" s="50">
        <v>2740</v>
      </c>
      <c r="D49" s="4" t="s">
        <v>15</v>
      </c>
      <c r="E49" s="50">
        <v>2750</v>
      </c>
      <c r="F49" s="46" t="s">
        <v>3</v>
      </c>
      <c r="G49" s="47">
        <v>98.5</v>
      </c>
      <c r="H49" s="48">
        <v>98.1</v>
      </c>
      <c r="I49" s="48">
        <v>98.8</v>
      </c>
      <c r="J49" s="48">
        <v>98.3</v>
      </c>
      <c r="K49" s="48">
        <v>98.8</v>
      </c>
      <c r="L49" s="48">
        <v>98.7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8817</v>
      </c>
      <c r="H50" s="71">
        <v>7016</v>
      </c>
      <c r="I50" s="71">
        <v>5809</v>
      </c>
      <c r="J50" s="71">
        <v>6984</v>
      </c>
      <c r="K50" s="71">
        <v>6198</v>
      </c>
      <c r="L50" s="71">
        <v>8830</v>
      </c>
      <c r="M50" s="87">
        <v>10070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1.5483780236264766</v>
      </c>
      <c r="H51" s="84">
        <f t="shared" ref="H51:M51" si="7">H47/H$4</f>
        <v>1.6430419781483612</v>
      </c>
      <c r="I51" s="84">
        <f t="shared" si="7"/>
        <v>1.668442450581803</v>
      </c>
      <c r="J51" s="84">
        <f t="shared" si="7"/>
        <v>1.7667736289381564</v>
      </c>
      <c r="K51" s="84">
        <f t="shared" si="7"/>
        <v>1.7699606886268131</v>
      </c>
      <c r="L51" s="84">
        <f t="shared" si="7"/>
        <v>1.653168044077135</v>
      </c>
      <c r="M51" s="85">
        <f t="shared" si="7"/>
        <v>1.6702020663801773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2740</v>
      </c>
      <c r="H52" s="53">
        <v>2720</v>
      </c>
      <c r="I52" s="53">
        <v>2700</v>
      </c>
      <c r="J52" s="53">
        <v>2730</v>
      </c>
      <c r="K52" s="53">
        <v>2730</v>
      </c>
      <c r="L52" s="53">
        <v>2750</v>
      </c>
      <c r="M52" s="54">
        <v>2750</v>
      </c>
    </row>
    <row r="53" spans="1:13" x14ac:dyDescent="0.15">
      <c r="A53" s="5"/>
      <c r="B53" s="16" t="s">
        <v>111</v>
      </c>
      <c r="C53" s="17"/>
      <c r="D53" s="18"/>
      <c r="E53" s="19"/>
      <c r="F53" s="20" t="s">
        <v>10</v>
      </c>
      <c r="G53" s="21">
        <v>6508</v>
      </c>
      <c r="H53" s="22">
        <v>4236</v>
      </c>
      <c r="I53" s="22">
        <v>3971</v>
      </c>
      <c r="J53" s="22">
        <v>3883</v>
      </c>
      <c r="K53" s="22">
        <v>4283</v>
      </c>
      <c r="L53" s="22">
        <v>6758</v>
      </c>
      <c r="M53" s="23">
        <v>6489</v>
      </c>
    </row>
    <row r="54" spans="1:13" x14ac:dyDescent="0.15">
      <c r="A54" s="5"/>
      <c r="B54" s="24" t="s">
        <v>0</v>
      </c>
      <c r="C54" s="25">
        <v>45873</v>
      </c>
      <c r="D54" s="26"/>
      <c r="E54" s="27"/>
      <c r="F54" s="28" t="s">
        <v>2</v>
      </c>
      <c r="G54" s="29">
        <v>2.09</v>
      </c>
      <c r="H54" s="30">
        <v>2.41</v>
      </c>
      <c r="I54" s="30">
        <v>2.35</v>
      </c>
      <c r="J54" s="30">
        <v>2.35</v>
      </c>
      <c r="K54" s="30">
        <v>2.4500000000000002</v>
      </c>
      <c r="L54" s="30">
        <v>2.14</v>
      </c>
      <c r="M54" s="31">
        <v>2.14</v>
      </c>
    </row>
    <row r="55" spans="1:13" x14ac:dyDescent="0.15">
      <c r="A55" s="5"/>
      <c r="B55" s="24" t="s">
        <v>1</v>
      </c>
      <c r="C55" s="32">
        <v>1700</v>
      </c>
      <c r="D55" s="26" t="s">
        <v>15</v>
      </c>
      <c r="E55" s="32">
        <v>1700</v>
      </c>
      <c r="F55" s="28" t="s">
        <v>3</v>
      </c>
      <c r="G55" s="29">
        <v>98.7</v>
      </c>
      <c r="H55" s="30">
        <v>98</v>
      </c>
      <c r="I55" s="30">
        <v>98.8</v>
      </c>
      <c r="J55" s="30">
        <v>98.2</v>
      </c>
      <c r="K55" s="30">
        <v>98.5</v>
      </c>
      <c r="L55" s="30">
        <v>98.4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2398</v>
      </c>
      <c r="H56" s="70">
        <v>2292</v>
      </c>
      <c r="I56" s="70">
        <v>1515</v>
      </c>
      <c r="J56" s="70">
        <v>1915</v>
      </c>
      <c r="K56" s="70">
        <v>1841</v>
      </c>
      <c r="L56" s="70">
        <v>2957</v>
      </c>
      <c r="M56" s="86">
        <v>2754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0.61016313519594978</v>
      </c>
      <c r="H57" s="81">
        <f t="shared" ref="H57:M57" si="8">H53/H$4</f>
        <v>0.60897067280046002</v>
      </c>
      <c r="I57" s="81">
        <f t="shared" si="8"/>
        <v>0.55670825739520535</v>
      </c>
      <c r="J57" s="81">
        <f t="shared" si="8"/>
        <v>0.56636522753792296</v>
      </c>
      <c r="K57" s="81">
        <f t="shared" si="8"/>
        <v>0.58058831503321129</v>
      </c>
      <c r="L57" s="81">
        <f t="shared" si="8"/>
        <v>0.6205693296602387</v>
      </c>
      <c r="M57" s="82">
        <f t="shared" si="8"/>
        <v>0.59330712261131935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1700</v>
      </c>
      <c r="H58" s="35">
        <v>1650</v>
      </c>
      <c r="I58" s="35">
        <v>1650</v>
      </c>
      <c r="J58" s="35">
        <v>1660</v>
      </c>
      <c r="K58" s="35">
        <v>1670</v>
      </c>
      <c r="L58" s="35">
        <v>1730</v>
      </c>
      <c r="M58" s="36">
        <v>1700</v>
      </c>
    </row>
    <row r="59" spans="1:13" x14ac:dyDescent="0.15">
      <c r="A59" s="5"/>
      <c r="B59" s="37" t="s">
        <v>101</v>
      </c>
      <c r="C59" s="38"/>
      <c r="D59" s="39"/>
      <c r="E59" s="40"/>
      <c r="F59" s="41" t="s">
        <v>10</v>
      </c>
      <c r="G59" s="42">
        <v>9852</v>
      </c>
      <c r="H59" s="43">
        <v>6930</v>
      </c>
      <c r="I59" s="43">
        <v>7207</v>
      </c>
      <c r="J59" s="43">
        <v>6631</v>
      </c>
      <c r="K59" s="43">
        <v>7184</v>
      </c>
      <c r="L59" s="43">
        <v>10648</v>
      </c>
      <c r="M59" s="44">
        <v>10202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1.89</v>
      </c>
      <c r="H60" s="48">
        <v>2.09</v>
      </c>
      <c r="I60" s="48">
        <v>2.02</v>
      </c>
      <c r="J60" s="48">
        <v>2.13</v>
      </c>
      <c r="K60" s="48">
        <v>2.14</v>
      </c>
      <c r="L60" s="48">
        <v>1.88</v>
      </c>
      <c r="M60" s="49">
        <v>1.9</v>
      </c>
    </row>
    <row r="61" spans="1:13" x14ac:dyDescent="0.15">
      <c r="A61" s="5"/>
      <c r="B61" s="45" t="s">
        <v>1</v>
      </c>
      <c r="C61" s="50">
        <v>5500</v>
      </c>
      <c r="D61" s="4" t="s">
        <v>15</v>
      </c>
      <c r="E61" s="50">
        <v>5520</v>
      </c>
      <c r="F61" s="46" t="s">
        <v>3</v>
      </c>
      <c r="G61" s="47">
        <v>99.4</v>
      </c>
      <c r="H61" s="48">
        <v>99.3</v>
      </c>
      <c r="I61" s="48">
        <v>99.5</v>
      </c>
      <c r="J61" s="48">
        <v>99.1</v>
      </c>
      <c r="K61" s="48">
        <v>99.3</v>
      </c>
      <c r="L61" s="48">
        <v>99.5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2271</v>
      </c>
      <c r="H62" s="71">
        <v>1791</v>
      </c>
      <c r="I62" s="71">
        <v>1588</v>
      </c>
      <c r="J62" s="71">
        <v>2059</v>
      </c>
      <c r="K62" s="71">
        <v>1833</v>
      </c>
      <c r="L62" s="71">
        <v>2332</v>
      </c>
      <c r="M62" s="87">
        <v>2690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0.92368273017063562</v>
      </c>
      <c r="H63" s="84">
        <f t="shared" ref="H63:M63" si="9">H59/H$4</f>
        <v>0.99626221966647499</v>
      </c>
      <c r="I63" s="84">
        <f t="shared" si="9"/>
        <v>1.0103743165568484</v>
      </c>
      <c r="J63" s="84">
        <f t="shared" si="9"/>
        <v>0.96718203033838979</v>
      </c>
      <c r="K63" s="84">
        <f t="shared" si="9"/>
        <v>0.97383760336180014</v>
      </c>
      <c r="L63" s="84">
        <f t="shared" si="9"/>
        <v>0.97777777777777775</v>
      </c>
      <c r="M63" s="85">
        <f t="shared" si="9"/>
        <v>0.93279692785955926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5500</v>
      </c>
      <c r="H64" s="53">
        <v>5440</v>
      </c>
      <c r="I64" s="53">
        <v>5460</v>
      </c>
      <c r="J64" s="53">
        <v>5460</v>
      </c>
      <c r="K64" s="53">
        <v>5510</v>
      </c>
      <c r="L64" s="53">
        <v>5540</v>
      </c>
      <c r="M64" s="54">
        <v>5520</v>
      </c>
    </row>
    <row r="65" spans="1:13" x14ac:dyDescent="0.15">
      <c r="A65" s="5"/>
      <c r="B65" s="16" t="s">
        <v>102</v>
      </c>
      <c r="C65" s="17"/>
      <c r="D65" s="18"/>
      <c r="E65" s="19"/>
      <c r="F65" s="20" t="s">
        <v>10</v>
      </c>
      <c r="G65" s="21">
        <v>13297</v>
      </c>
      <c r="H65" s="22">
        <v>10243</v>
      </c>
      <c r="I65" s="22">
        <v>10202</v>
      </c>
      <c r="J65" s="22">
        <v>9902</v>
      </c>
      <c r="K65" s="22">
        <v>10505</v>
      </c>
      <c r="L65" s="22">
        <v>14206</v>
      </c>
      <c r="M65" s="23">
        <v>13134</v>
      </c>
    </row>
    <row r="66" spans="1:13" x14ac:dyDescent="0.15">
      <c r="A66" s="5"/>
      <c r="B66" s="24" t="s">
        <v>0</v>
      </c>
      <c r="C66" s="25">
        <v>45845</v>
      </c>
      <c r="D66" s="26"/>
      <c r="E66" s="27"/>
      <c r="F66" s="28" t="s">
        <v>2</v>
      </c>
      <c r="G66" s="29">
        <v>2.04</v>
      </c>
      <c r="H66" s="30">
        <v>2.31</v>
      </c>
      <c r="I66" s="30">
        <v>2.2999999999999998</v>
      </c>
      <c r="J66" s="30">
        <v>2.35</v>
      </c>
      <c r="K66" s="30">
        <v>2.3199999999999998</v>
      </c>
      <c r="L66" s="30">
        <v>2.0299999999999998</v>
      </c>
      <c r="M66" s="31">
        <v>2.13</v>
      </c>
    </row>
    <row r="67" spans="1:13" x14ac:dyDescent="0.15">
      <c r="A67" s="5"/>
      <c r="B67" s="24" t="s">
        <v>1</v>
      </c>
      <c r="C67" s="32">
        <v>2620</v>
      </c>
      <c r="D67" s="26" t="s">
        <v>15</v>
      </c>
      <c r="E67" s="32">
        <v>2650</v>
      </c>
      <c r="F67" s="28" t="s">
        <v>3</v>
      </c>
      <c r="G67" s="29">
        <v>99.8</v>
      </c>
      <c r="H67" s="30">
        <v>99.3</v>
      </c>
      <c r="I67" s="30">
        <v>99.3</v>
      </c>
      <c r="J67" s="30">
        <v>99.4</v>
      </c>
      <c r="K67" s="30">
        <v>99.6</v>
      </c>
      <c r="L67" s="30">
        <v>99.6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2004</v>
      </c>
      <c r="H68" s="70">
        <v>2612</v>
      </c>
      <c r="I68" s="70">
        <v>2776</v>
      </c>
      <c r="J68" s="70">
        <v>2392</v>
      </c>
      <c r="K68" s="70">
        <v>2044</v>
      </c>
      <c r="L68" s="70">
        <v>2628</v>
      </c>
      <c r="M68" s="86">
        <v>4164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1.2466716669791862</v>
      </c>
      <c r="H69" s="81">
        <f t="shared" ref="H69:M69" si="10">H65/H$4</f>
        <v>1.472541690626797</v>
      </c>
      <c r="I69" s="81">
        <f t="shared" si="10"/>
        <v>1.4302537501752419</v>
      </c>
      <c r="J69" s="81">
        <f t="shared" si="10"/>
        <v>1.4442823803967328</v>
      </c>
      <c r="K69" s="81">
        <f t="shared" si="10"/>
        <v>1.4240206045818082</v>
      </c>
      <c r="L69" s="81">
        <f t="shared" si="10"/>
        <v>1.3044995408631772</v>
      </c>
      <c r="M69" s="82">
        <f t="shared" si="10"/>
        <v>1.2008777544116302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2620</v>
      </c>
      <c r="H70" s="35">
        <v>2610</v>
      </c>
      <c r="I70" s="35">
        <v>2630</v>
      </c>
      <c r="J70" s="35">
        <v>2610</v>
      </c>
      <c r="K70" s="35">
        <v>2630</v>
      </c>
      <c r="L70" s="35">
        <v>2640</v>
      </c>
      <c r="M70" s="36">
        <v>2650</v>
      </c>
    </row>
    <row r="71" spans="1:13" x14ac:dyDescent="0.15">
      <c r="A71" s="5"/>
      <c r="B71" s="37" t="s">
        <v>103</v>
      </c>
      <c r="C71" s="38"/>
      <c r="D71" s="39"/>
      <c r="E71" s="40"/>
      <c r="F71" s="41" t="s">
        <v>10</v>
      </c>
      <c r="G71" s="42">
        <v>8329</v>
      </c>
      <c r="H71" s="43">
        <v>4907</v>
      </c>
      <c r="I71" s="43">
        <v>4868</v>
      </c>
      <c r="J71" s="43">
        <v>4563</v>
      </c>
      <c r="K71" s="43">
        <v>4903</v>
      </c>
      <c r="L71" s="43">
        <v>8711</v>
      </c>
      <c r="M71" s="44">
        <v>8721</v>
      </c>
    </row>
    <row r="72" spans="1:13" x14ac:dyDescent="0.15">
      <c r="A72" s="5"/>
      <c r="B72" s="45" t="s">
        <v>0</v>
      </c>
      <c r="C72" s="3">
        <v>45845</v>
      </c>
      <c r="F72" s="46" t="s">
        <v>2</v>
      </c>
      <c r="G72" s="47">
        <v>3.35</v>
      </c>
      <c r="H72" s="48">
        <v>3.51</v>
      </c>
      <c r="I72" s="48">
        <v>3.43</v>
      </c>
      <c r="J72" s="48">
        <v>3.47</v>
      </c>
      <c r="K72" s="48">
        <v>3.61</v>
      </c>
      <c r="L72" s="48">
        <v>3.28</v>
      </c>
      <c r="M72" s="49">
        <v>3.28</v>
      </c>
    </row>
    <row r="73" spans="1:13" x14ac:dyDescent="0.15">
      <c r="A73" s="5"/>
      <c r="B73" s="45" t="s">
        <v>1</v>
      </c>
      <c r="C73" s="50">
        <v>2000</v>
      </c>
      <c r="D73" s="4" t="s">
        <v>15</v>
      </c>
      <c r="E73" s="50">
        <v>1980</v>
      </c>
      <c r="F73" s="46" t="s">
        <v>3</v>
      </c>
      <c r="G73" s="47">
        <v>99.7</v>
      </c>
      <c r="H73" s="48">
        <v>99.6</v>
      </c>
      <c r="I73" s="48">
        <v>101.1</v>
      </c>
      <c r="J73" s="48">
        <v>101.2</v>
      </c>
      <c r="K73" s="48">
        <v>99.8</v>
      </c>
      <c r="L73" s="48">
        <v>99.4</v>
      </c>
      <c r="M73" s="49">
        <v>99.9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2082</v>
      </c>
      <c r="H74" s="71">
        <v>1281</v>
      </c>
      <c r="I74" s="61">
        <v>-226</v>
      </c>
      <c r="J74" s="61">
        <v>-269</v>
      </c>
      <c r="K74" s="71">
        <v>1190</v>
      </c>
      <c r="L74" s="71">
        <v>2750</v>
      </c>
      <c r="M74" s="87">
        <v>1814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0.7808925557847366</v>
      </c>
      <c r="H75" s="84">
        <f t="shared" ref="H75:M75" si="11">H71/H$4</f>
        <v>0.70543415756181715</v>
      </c>
      <c r="I75" s="84">
        <f t="shared" si="11"/>
        <v>0.6824617972802467</v>
      </c>
      <c r="J75" s="84">
        <f t="shared" si="11"/>
        <v>0.66554842473745623</v>
      </c>
      <c r="K75" s="84">
        <f t="shared" si="11"/>
        <v>0.66463331977768736</v>
      </c>
      <c r="L75" s="84">
        <f t="shared" si="11"/>
        <v>0.79990817263544534</v>
      </c>
      <c r="M75" s="85">
        <f t="shared" si="11"/>
        <v>0.79738502331535155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2000</v>
      </c>
      <c r="H76" s="53">
        <v>1940</v>
      </c>
      <c r="I76" s="53">
        <v>1910</v>
      </c>
      <c r="J76" s="53">
        <v>1910</v>
      </c>
      <c r="K76" s="53">
        <v>1940</v>
      </c>
      <c r="L76" s="53">
        <v>1950</v>
      </c>
      <c r="M76" s="54">
        <v>1980</v>
      </c>
    </row>
    <row r="77" spans="1:13" x14ac:dyDescent="0.15">
      <c r="A77" s="5"/>
      <c r="B77" s="16" t="s">
        <v>104</v>
      </c>
      <c r="C77" s="17"/>
      <c r="D77" s="18"/>
      <c r="E77" s="19"/>
      <c r="F77" s="20" t="s">
        <v>10</v>
      </c>
      <c r="G77" s="21">
        <v>10311</v>
      </c>
      <c r="H77" s="22">
        <v>7590</v>
      </c>
      <c r="I77" s="22">
        <v>7095</v>
      </c>
      <c r="J77" s="22">
        <v>6813</v>
      </c>
      <c r="K77" s="22">
        <v>6989</v>
      </c>
      <c r="L77" s="22">
        <v>11157</v>
      </c>
      <c r="M77" s="23">
        <v>11167</v>
      </c>
    </row>
    <row r="78" spans="1:13" x14ac:dyDescent="0.15">
      <c r="A78" s="5"/>
      <c r="B78" s="24" t="s">
        <v>0</v>
      </c>
      <c r="C78" s="25">
        <v>45845</v>
      </c>
      <c r="D78" s="26"/>
      <c r="E78" s="27"/>
      <c r="F78" s="28" t="s">
        <v>2</v>
      </c>
      <c r="G78" s="29">
        <v>3.55</v>
      </c>
      <c r="H78" s="30">
        <v>3.65</v>
      </c>
      <c r="I78" s="30">
        <v>3.7</v>
      </c>
      <c r="J78" s="30">
        <v>3.86</v>
      </c>
      <c r="K78" s="30">
        <v>3.84</v>
      </c>
      <c r="L78" s="30">
        <v>3.33</v>
      </c>
      <c r="M78" s="31">
        <v>3.29</v>
      </c>
    </row>
    <row r="79" spans="1:13" x14ac:dyDescent="0.15">
      <c r="A79" s="5"/>
      <c r="B79" s="24" t="s">
        <v>1</v>
      </c>
      <c r="C79" s="32">
        <v>600</v>
      </c>
      <c r="D79" s="26" t="s">
        <v>15</v>
      </c>
      <c r="E79" s="32">
        <v>590</v>
      </c>
      <c r="F79" s="28" t="s">
        <v>3</v>
      </c>
      <c r="G79" s="29">
        <v>98.5</v>
      </c>
      <c r="H79" s="30">
        <v>100</v>
      </c>
      <c r="I79" s="30">
        <v>99.4</v>
      </c>
      <c r="J79" s="30">
        <v>101</v>
      </c>
      <c r="K79" s="30">
        <v>98.6</v>
      </c>
      <c r="L79" s="30">
        <v>99.4</v>
      </c>
      <c r="M79" s="31">
        <v>99.9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5179</v>
      </c>
      <c r="H80" s="70">
        <v>1519</v>
      </c>
      <c r="I80" s="70">
        <v>2258</v>
      </c>
      <c r="J80" s="58">
        <v>211</v>
      </c>
      <c r="K80" s="70">
        <v>3522</v>
      </c>
      <c r="L80" s="70">
        <v>3598</v>
      </c>
      <c r="M80" s="86">
        <v>2669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0.96671666979186199</v>
      </c>
      <c r="H81" s="81">
        <f t="shared" ref="H81:M81" si="12">H77/H$4</f>
        <v>1.0911443358251869</v>
      </c>
      <c r="I81" s="81">
        <f t="shared" si="12"/>
        <v>0.99467264825459134</v>
      </c>
      <c r="J81" s="81">
        <f t="shared" si="12"/>
        <v>0.99372812135355892</v>
      </c>
      <c r="K81" s="81">
        <f t="shared" si="12"/>
        <v>0.94740409380506985</v>
      </c>
      <c r="L81" s="81">
        <f t="shared" si="12"/>
        <v>1.0245179063360881</v>
      </c>
      <c r="M81" s="82">
        <f t="shared" si="12"/>
        <v>1.0210295327786414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600</v>
      </c>
      <c r="H82" s="35">
        <v>580</v>
      </c>
      <c r="I82" s="35">
        <v>590</v>
      </c>
      <c r="J82" s="35">
        <v>570</v>
      </c>
      <c r="K82" s="35">
        <v>590</v>
      </c>
      <c r="L82" s="35">
        <v>590</v>
      </c>
      <c r="M82" s="36">
        <v>590</v>
      </c>
    </row>
    <row r="83" spans="1:13" x14ac:dyDescent="0.15">
      <c r="A83" s="5"/>
      <c r="B83" s="37" t="s">
        <v>105</v>
      </c>
      <c r="C83" s="38"/>
      <c r="D83" s="39"/>
      <c r="E83" s="40"/>
      <c r="F83" s="41" t="s">
        <v>10</v>
      </c>
      <c r="G83" s="42">
        <v>4148</v>
      </c>
      <c r="H83" s="43">
        <v>4161</v>
      </c>
      <c r="I83" s="43">
        <v>3365</v>
      </c>
      <c r="J83" s="43">
        <v>3778</v>
      </c>
      <c r="K83" s="43">
        <v>4612</v>
      </c>
      <c r="L83" s="43">
        <v>6156</v>
      </c>
      <c r="M83" s="44">
        <v>5242</v>
      </c>
    </row>
    <row r="84" spans="1:13" x14ac:dyDescent="0.15">
      <c r="A84" s="5"/>
      <c r="B84" s="45" t="s">
        <v>0</v>
      </c>
      <c r="C84" s="3">
        <v>45845</v>
      </c>
      <c r="F84" s="46" t="s">
        <v>2</v>
      </c>
      <c r="G84" s="47">
        <v>2.5299999999999998</v>
      </c>
      <c r="H84" s="48">
        <v>2.54</v>
      </c>
      <c r="I84" s="48">
        <v>2.58</v>
      </c>
      <c r="J84" s="48">
        <v>2.41</v>
      </c>
      <c r="K84" s="48">
        <v>2.15</v>
      </c>
      <c r="L84" s="48">
        <v>2.0299999999999998</v>
      </c>
      <c r="M84" s="49">
        <v>2.2599999999999998</v>
      </c>
    </row>
    <row r="85" spans="1:13" x14ac:dyDescent="0.15">
      <c r="A85" s="5"/>
      <c r="B85" s="45" t="s">
        <v>1</v>
      </c>
      <c r="C85" s="50">
        <v>100</v>
      </c>
      <c r="D85" s="4" t="s">
        <v>15</v>
      </c>
      <c r="E85" s="50">
        <v>110</v>
      </c>
      <c r="F85" s="46" t="s">
        <v>3</v>
      </c>
      <c r="G85" s="47">
        <v>95.6</v>
      </c>
      <c r="H85" s="48">
        <v>97.4</v>
      </c>
      <c r="I85" s="48">
        <v>99.5</v>
      </c>
      <c r="J85" s="48">
        <v>100.2</v>
      </c>
      <c r="K85" s="48">
        <v>101.5</v>
      </c>
      <c r="L85" s="48">
        <v>100.2</v>
      </c>
      <c r="M85" s="49">
        <v>97.5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4346</v>
      </c>
      <c r="H86" s="71">
        <v>2682</v>
      </c>
      <c r="I86" s="61">
        <v>777</v>
      </c>
      <c r="J86" s="61">
        <v>473</v>
      </c>
      <c r="K86" s="61">
        <v>-744</v>
      </c>
      <c r="L86" s="61">
        <v>518</v>
      </c>
      <c r="M86" s="87">
        <v>3285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0.38889930620663793</v>
      </c>
      <c r="H87" s="84">
        <f t="shared" ref="H87:M87" si="13">H83/H$4</f>
        <v>0.59818861414606095</v>
      </c>
      <c r="I87" s="84">
        <f t="shared" si="13"/>
        <v>0.47175101640263561</v>
      </c>
      <c r="J87" s="84">
        <f t="shared" si="13"/>
        <v>0.55105017502917153</v>
      </c>
      <c r="K87" s="84">
        <f t="shared" si="13"/>
        <v>0.6251863901314898</v>
      </c>
      <c r="L87" s="84">
        <f t="shared" si="13"/>
        <v>0.56528925619834713</v>
      </c>
      <c r="M87" s="85">
        <f t="shared" si="13"/>
        <v>0.47929048185059886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100</v>
      </c>
      <c r="H88" s="53">
        <v>110</v>
      </c>
      <c r="I88" s="53">
        <v>110</v>
      </c>
      <c r="J88" s="53">
        <v>110</v>
      </c>
      <c r="K88" s="53">
        <v>110</v>
      </c>
      <c r="L88" s="53">
        <v>110</v>
      </c>
      <c r="M88" s="54">
        <v>110</v>
      </c>
    </row>
    <row r="89" spans="1:13" x14ac:dyDescent="0.15">
      <c r="A89" s="5"/>
      <c r="B89" s="16" t="s">
        <v>91</v>
      </c>
      <c r="C89" s="17"/>
      <c r="D89" s="18"/>
      <c r="E89" s="19"/>
      <c r="F89" s="20" t="s">
        <v>10</v>
      </c>
      <c r="G89" s="21">
        <v>14596</v>
      </c>
      <c r="H89" s="22">
        <v>9292</v>
      </c>
      <c r="I89" s="22">
        <v>9933</v>
      </c>
      <c r="J89" s="22">
        <v>9203</v>
      </c>
      <c r="K89" s="22">
        <v>9722</v>
      </c>
      <c r="L89" s="22">
        <v>15013</v>
      </c>
      <c r="M89" s="23">
        <v>14993</v>
      </c>
    </row>
    <row r="90" spans="1:13" x14ac:dyDescent="0.15">
      <c r="A90" s="5"/>
      <c r="B90" s="24" t="s">
        <v>0</v>
      </c>
      <c r="C90" s="25">
        <v>45810</v>
      </c>
      <c r="D90" s="26"/>
      <c r="E90" s="27"/>
      <c r="F90" s="28" t="s">
        <v>2</v>
      </c>
      <c r="G90" s="29">
        <v>3.41</v>
      </c>
      <c r="H90" s="30">
        <v>3.61</v>
      </c>
      <c r="I90" s="30">
        <v>3.51</v>
      </c>
      <c r="J90" s="30">
        <v>3.62</v>
      </c>
      <c r="K90" s="30">
        <v>3.61</v>
      </c>
      <c r="L90" s="30">
        <v>3.34</v>
      </c>
      <c r="M90" s="31">
        <v>3.36</v>
      </c>
    </row>
    <row r="91" spans="1:13" x14ac:dyDescent="0.15">
      <c r="A91" s="5"/>
      <c r="B91" s="24" t="s">
        <v>1</v>
      </c>
      <c r="C91" s="32">
        <v>5180</v>
      </c>
      <c r="D91" s="26" t="s">
        <v>15</v>
      </c>
      <c r="E91" s="32">
        <v>5180</v>
      </c>
      <c r="F91" s="28" t="s">
        <v>3</v>
      </c>
      <c r="G91" s="29">
        <v>98.2</v>
      </c>
      <c r="H91" s="30">
        <v>99.1</v>
      </c>
      <c r="I91" s="30">
        <v>99.5</v>
      </c>
      <c r="J91" s="30">
        <v>98.9</v>
      </c>
      <c r="K91" s="30">
        <v>99.6</v>
      </c>
      <c r="L91" s="30">
        <v>99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8311</v>
      </c>
      <c r="H92" s="70">
        <v>3693</v>
      </c>
      <c r="I92" s="70">
        <v>3033</v>
      </c>
      <c r="J92" s="70">
        <v>3904</v>
      </c>
      <c r="K92" s="70">
        <v>2858</v>
      </c>
      <c r="L92" s="70">
        <v>6014</v>
      </c>
      <c r="M92" s="86">
        <v>6434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1.3684605287830489</v>
      </c>
      <c r="H93" s="81">
        <f t="shared" ref="H93:M93" si="14">H89/H$4</f>
        <v>1.3358251868890167</v>
      </c>
      <c r="I93" s="81">
        <f t="shared" si="14"/>
        <v>1.3925417075564279</v>
      </c>
      <c r="J93" s="81">
        <f t="shared" si="14"/>
        <v>1.3423278879813303</v>
      </c>
      <c r="K93" s="81">
        <f t="shared" si="14"/>
        <v>1.3178798969770908</v>
      </c>
      <c r="L93" s="81">
        <f t="shared" si="14"/>
        <v>1.3786042240587695</v>
      </c>
      <c r="M93" s="82">
        <f t="shared" si="14"/>
        <v>1.370851238913779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5180</v>
      </c>
      <c r="H94" s="35">
        <v>5110</v>
      </c>
      <c r="I94" s="35">
        <v>5130</v>
      </c>
      <c r="J94" s="35">
        <v>5140</v>
      </c>
      <c r="K94" s="35">
        <v>5150</v>
      </c>
      <c r="L94" s="35">
        <v>5190</v>
      </c>
      <c r="M94" s="36">
        <v>5180</v>
      </c>
    </row>
    <row r="95" spans="1:13" x14ac:dyDescent="0.15">
      <c r="A95" s="5"/>
      <c r="B95" s="37" t="s">
        <v>79</v>
      </c>
      <c r="C95" s="38"/>
      <c r="D95" s="39"/>
      <c r="E95" s="40"/>
      <c r="F95" s="41" t="s">
        <v>10</v>
      </c>
      <c r="G95" s="42">
        <v>11641</v>
      </c>
      <c r="H95" s="43">
        <v>7348</v>
      </c>
      <c r="I95" s="43">
        <v>7381</v>
      </c>
      <c r="J95" s="43">
        <v>7122</v>
      </c>
      <c r="K95" s="43">
        <v>7522</v>
      </c>
      <c r="L95" s="43">
        <v>11673</v>
      </c>
      <c r="M95" s="44">
        <v>11936</v>
      </c>
    </row>
    <row r="96" spans="1:13" x14ac:dyDescent="0.15">
      <c r="A96" s="5"/>
      <c r="B96" s="45" t="s">
        <v>0</v>
      </c>
      <c r="C96" s="3">
        <v>45768</v>
      </c>
      <c r="F96" s="46" t="s">
        <v>2</v>
      </c>
      <c r="G96" s="47">
        <v>3.99</v>
      </c>
      <c r="H96" s="48">
        <v>4.1399999999999997</v>
      </c>
      <c r="I96" s="48">
        <v>4.16</v>
      </c>
      <c r="J96" s="48">
        <v>4.2</v>
      </c>
      <c r="K96" s="48">
        <v>4.26</v>
      </c>
      <c r="L96" s="48">
        <v>4.04</v>
      </c>
      <c r="M96" s="49">
        <v>3.97</v>
      </c>
    </row>
    <row r="97" spans="1:13" x14ac:dyDescent="0.15">
      <c r="A97" s="5"/>
      <c r="B97" s="45" t="s">
        <v>1</v>
      </c>
      <c r="C97" s="50">
        <v>7770</v>
      </c>
      <c r="D97" s="4" t="s">
        <v>15</v>
      </c>
      <c r="E97" s="50">
        <v>7810</v>
      </c>
      <c r="F97" s="46" t="s">
        <v>3</v>
      </c>
      <c r="G97" s="47">
        <v>98.9</v>
      </c>
      <c r="H97" s="48">
        <v>99.2</v>
      </c>
      <c r="I97" s="48">
        <v>98.9</v>
      </c>
      <c r="J97" s="48">
        <v>98.7</v>
      </c>
      <c r="K97" s="48">
        <v>98.5</v>
      </c>
      <c r="L97" s="48">
        <v>98.6</v>
      </c>
      <c r="M97" s="49">
        <v>98.8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5357</v>
      </c>
      <c r="H98" s="71">
        <v>2912</v>
      </c>
      <c r="I98" s="71">
        <v>3522</v>
      </c>
      <c r="J98" s="71">
        <v>3553</v>
      </c>
      <c r="K98" s="71">
        <v>4189</v>
      </c>
      <c r="L98" s="71">
        <v>6195</v>
      </c>
      <c r="M98" s="87">
        <v>5700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1.0914119632477031</v>
      </c>
      <c r="H99" s="84">
        <f t="shared" ref="H99:M99" si="15">H95/H$4</f>
        <v>1.0563542265669925</v>
      </c>
      <c r="I99" s="84">
        <f t="shared" si="15"/>
        <v>1.0347679798121407</v>
      </c>
      <c r="J99" s="84">
        <f t="shared" si="15"/>
        <v>1.0387981330221703</v>
      </c>
      <c r="K99" s="84">
        <f t="shared" si="15"/>
        <v>1.0196556865934663</v>
      </c>
      <c r="L99" s="84">
        <f t="shared" si="15"/>
        <v>1.071900826446281</v>
      </c>
      <c r="M99" s="85">
        <f t="shared" si="15"/>
        <v>1.0913413184602725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7770</v>
      </c>
      <c r="H100" s="53">
        <v>7680</v>
      </c>
      <c r="I100" s="53">
        <v>7710</v>
      </c>
      <c r="J100" s="53">
        <v>7710</v>
      </c>
      <c r="K100" s="53">
        <v>7760</v>
      </c>
      <c r="L100" s="53">
        <v>7810</v>
      </c>
      <c r="M100" s="54">
        <v>7810</v>
      </c>
    </row>
    <row r="101" spans="1:13" x14ac:dyDescent="0.15">
      <c r="A101" s="5"/>
      <c r="B101" s="16" t="s">
        <v>75</v>
      </c>
      <c r="C101" s="17"/>
      <c r="D101" s="18"/>
      <c r="E101" s="19"/>
      <c r="F101" s="20" t="s">
        <v>10</v>
      </c>
      <c r="G101" s="21">
        <v>12982</v>
      </c>
      <c r="H101" s="22">
        <v>7272</v>
      </c>
      <c r="I101" s="22">
        <v>7856</v>
      </c>
      <c r="J101" s="22">
        <v>6856</v>
      </c>
      <c r="K101" s="22">
        <v>7402</v>
      </c>
      <c r="L101" s="22">
        <v>13612</v>
      </c>
      <c r="M101" s="23">
        <v>13730</v>
      </c>
    </row>
    <row r="102" spans="1:13" x14ac:dyDescent="0.15">
      <c r="A102" s="5"/>
      <c r="B102" s="24" t="s">
        <v>0</v>
      </c>
      <c r="C102" s="25">
        <v>45754</v>
      </c>
      <c r="D102" s="26"/>
      <c r="E102" s="27"/>
      <c r="F102" s="28" t="s">
        <v>2</v>
      </c>
      <c r="G102" s="29">
        <v>2.87</v>
      </c>
      <c r="H102" s="30">
        <v>3.01</v>
      </c>
      <c r="I102" s="30">
        <v>2.92</v>
      </c>
      <c r="J102" s="30">
        <v>3.04</v>
      </c>
      <c r="K102" s="30">
        <v>3.13</v>
      </c>
      <c r="L102" s="30">
        <v>2.84</v>
      </c>
      <c r="M102" s="31">
        <v>2.9</v>
      </c>
    </row>
    <row r="103" spans="1:13" x14ac:dyDescent="0.15">
      <c r="A103" s="5"/>
      <c r="B103" s="24" t="s">
        <v>1</v>
      </c>
      <c r="C103" s="32">
        <v>8220</v>
      </c>
      <c r="D103" s="26" t="s">
        <v>15</v>
      </c>
      <c r="E103" s="32">
        <v>8250</v>
      </c>
      <c r="F103" s="28" t="s">
        <v>3</v>
      </c>
      <c r="G103" s="29">
        <v>99.5</v>
      </c>
      <c r="H103" s="30">
        <v>99.6</v>
      </c>
      <c r="I103" s="30">
        <v>100.2</v>
      </c>
      <c r="J103" s="30">
        <v>99.8</v>
      </c>
      <c r="K103" s="30">
        <v>99.3</v>
      </c>
      <c r="L103" s="30">
        <v>99.4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3429</v>
      </c>
      <c r="H104" s="70">
        <v>1879</v>
      </c>
      <c r="I104" s="58">
        <v>926</v>
      </c>
      <c r="J104" s="70">
        <v>1525</v>
      </c>
      <c r="K104" s="70">
        <v>2301</v>
      </c>
      <c r="L104" s="70">
        <v>3927</v>
      </c>
      <c r="M104" s="86">
        <v>3878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1.2171385711606975</v>
      </c>
      <c r="H105" s="81">
        <f t="shared" ref="H105:M105" si="16">H101/H$4</f>
        <v>1.0454284071305349</v>
      </c>
      <c r="I105" s="81">
        <f t="shared" si="16"/>
        <v>1.101359876629749</v>
      </c>
      <c r="J105" s="81">
        <f t="shared" si="16"/>
        <v>1</v>
      </c>
      <c r="K105" s="81">
        <f t="shared" si="16"/>
        <v>1.0033889114816321</v>
      </c>
      <c r="L105" s="81">
        <f t="shared" si="16"/>
        <v>1.2499540863177228</v>
      </c>
      <c r="M105" s="82">
        <f t="shared" si="16"/>
        <v>1.2553716741336747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8220</v>
      </c>
      <c r="H106" s="35">
        <v>8090</v>
      </c>
      <c r="I106" s="35">
        <v>8160</v>
      </c>
      <c r="J106" s="35">
        <v>8090</v>
      </c>
      <c r="K106" s="35">
        <v>8150</v>
      </c>
      <c r="L106" s="35">
        <v>8240</v>
      </c>
      <c r="M106" s="36">
        <v>8250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17114</v>
      </c>
      <c r="H107" s="43">
        <v>11681</v>
      </c>
      <c r="I107" s="43">
        <v>12484</v>
      </c>
      <c r="J107" s="43">
        <v>11518</v>
      </c>
      <c r="K107" s="43">
        <v>12537</v>
      </c>
      <c r="L107" s="43">
        <v>17519</v>
      </c>
      <c r="M107" s="44">
        <v>17461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3.73</v>
      </c>
      <c r="H108" s="48">
        <v>3.98</v>
      </c>
      <c r="I108" s="48">
        <v>3.85</v>
      </c>
      <c r="J108" s="48">
        <v>4.01</v>
      </c>
      <c r="K108" s="48">
        <v>4.03</v>
      </c>
      <c r="L108" s="48">
        <v>3.75</v>
      </c>
      <c r="M108" s="49">
        <v>3.74</v>
      </c>
    </row>
    <row r="109" spans="1:13" x14ac:dyDescent="0.15">
      <c r="A109" s="5"/>
      <c r="B109" s="45" t="s">
        <v>1</v>
      </c>
      <c r="C109" s="50">
        <v>13750</v>
      </c>
      <c r="D109" s="4" t="s">
        <v>15</v>
      </c>
      <c r="E109" s="50">
        <v>13810</v>
      </c>
      <c r="F109" s="46" t="s">
        <v>3</v>
      </c>
      <c r="G109" s="47">
        <v>99.2</v>
      </c>
      <c r="H109" s="48">
        <v>99</v>
      </c>
      <c r="I109" s="48">
        <v>99.7</v>
      </c>
      <c r="J109" s="48">
        <v>99.1</v>
      </c>
      <c r="K109" s="48">
        <v>99.1</v>
      </c>
      <c r="L109" s="48">
        <v>99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6577</v>
      </c>
      <c r="H110" s="71">
        <v>5072</v>
      </c>
      <c r="I110" s="71">
        <v>3430</v>
      </c>
      <c r="J110" s="71">
        <v>4902</v>
      </c>
      <c r="K110" s="71">
        <v>5178</v>
      </c>
      <c r="L110" s="71">
        <v>7278</v>
      </c>
      <c r="M110" s="87">
        <v>7346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1.6045377836114758</v>
      </c>
      <c r="H111" s="84">
        <f t="shared" ref="H111:M111" si="17">H107/H$4</f>
        <v>1.679269695227142</v>
      </c>
      <c r="I111" s="84">
        <f t="shared" si="17"/>
        <v>1.7501752418337306</v>
      </c>
      <c r="J111" s="84">
        <f t="shared" si="17"/>
        <v>1.6799883313885648</v>
      </c>
      <c r="K111" s="84">
        <f t="shared" si="17"/>
        <v>1.6994713298088653</v>
      </c>
      <c r="L111" s="84">
        <f t="shared" si="17"/>
        <v>1.6087235996326905</v>
      </c>
      <c r="M111" s="85">
        <f t="shared" si="17"/>
        <v>1.5965072689037214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13750</v>
      </c>
      <c r="H112" s="53">
        <v>13660</v>
      </c>
      <c r="I112" s="53">
        <v>13720</v>
      </c>
      <c r="J112" s="53">
        <v>13740</v>
      </c>
      <c r="K112" s="53">
        <v>13780</v>
      </c>
      <c r="L112" s="53">
        <v>13800</v>
      </c>
      <c r="M112" s="54">
        <v>13810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11855</v>
      </c>
      <c r="H113" s="22">
        <v>7549</v>
      </c>
      <c r="I113" s="22">
        <v>7589</v>
      </c>
      <c r="J113" s="22">
        <v>7427</v>
      </c>
      <c r="K113" s="22">
        <v>8046</v>
      </c>
      <c r="L113" s="22">
        <v>11159</v>
      </c>
      <c r="M113" s="23">
        <v>11269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1.77</v>
      </c>
      <c r="H114" s="30">
        <v>1.98</v>
      </c>
      <c r="I114" s="30">
        <v>1.97</v>
      </c>
      <c r="J114" s="30">
        <v>1.97</v>
      </c>
      <c r="K114" s="30">
        <v>2.0099999999999998</v>
      </c>
      <c r="L114" s="30">
        <v>1.85</v>
      </c>
      <c r="M114" s="31">
        <v>1.84</v>
      </c>
    </row>
    <row r="115" spans="1:13" x14ac:dyDescent="0.15">
      <c r="A115" s="5"/>
      <c r="B115" s="24" t="s">
        <v>1</v>
      </c>
      <c r="C115" s="32">
        <v>33960</v>
      </c>
      <c r="D115" s="26" t="s">
        <v>15</v>
      </c>
      <c r="E115" s="32">
        <v>32810</v>
      </c>
      <c r="F115" s="28" t="s">
        <v>3</v>
      </c>
      <c r="G115" s="29">
        <v>99.7</v>
      </c>
      <c r="H115" s="30">
        <v>99.4</v>
      </c>
      <c r="I115" s="30">
        <v>99.4</v>
      </c>
      <c r="J115" s="30">
        <v>99.4</v>
      </c>
      <c r="K115" s="30">
        <v>99.4</v>
      </c>
      <c r="L115" s="30">
        <v>99.3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2107</v>
      </c>
      <c r="H116" s="70">
        <v>1867</v>
      </c>
      <c r="I116" s="70">
        <v>1804</v>
      </c>
      <c r="J116" s="70">
        <v>1808</v>
      </c>
      <c r="K116" s="70">
        <v>2052</v>
      </c>
      <c r="L116" s="70">
        <v>2955</v>
      </c>
      <c r="M116" s="86">
        <v>3202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1.1114757172323271</v>
      </c>
      <c r="H117" s="81">
        <f t="shared" ref="H117:M117" si="18">H113/H$4</f>
        <v>1.085250143760782</v>
      </c>
      <c r="I117" s="81">
        <f t="shared" si="18"/>
        <v>1.0639282209449039</v>
      </c>
      <c r="J117" s="81">
        <f t="shared" si="18"/>
        <v>1.0832847141190198</v>
      </c>
      <c r="K117" s="81">
        <f t="shared" si="18"/>
        <v>1.090687271248475</v>
      </c>
      <c r="L117" s="81">
        <f t="shared" si="18"/>
        <v>1.0247015610651975</v>
      </c>
      <c r="M117" s="82">
        <f t="shared" si="18"/>
        <v>1.0303556734022126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33960</v>
      </c>
      <c r="H118" s="35">
        <v>32670</v>
      </c>
      <c r="I118" s="35">
        <v>32810</v>
      </c>
      <c r="J118" s="35">
        <v>32720</v>
      </c>
      <c r="K118" s="35">
        <v>32700</v>
      </c>
      <c r="L118" s="35">
        <v>32820</v>
      </c>
      <c r="M118" s="36">
        <v>32810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16169</v>
      </c>
      <c r="H119" s="43">
        <v>10918</v>
      </c>
      <c r="I119" s="43">
        <v>11431</v>
      </c>
      <c r="J119" s="43">
        <v>11240</v>
      </c>
      <c r="K119" s="43">
        <v>11955</v>
      </c>
      <c r="L119" s="43">
        <v>15414</v>
      </c>
      <c r="M119" s="44">
        <v>15449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1.6</v>
      </c>
      <c r="H120" s="48">
        <v>1.84</v>
      </c>
      <c r="I120" s="48">
        <v>1.8</v>
      </c>
      <c r="J120" s="48">
        <v>1.81</v>
      </c>
      <c r="K120" s="48">
        <v>1.84</v>
      </c>
      <c r="L120" s="48">
        <v>1.69</v>
      </c>
      <c r="M120" s="49">
        <v>1.69</v>
      </c>
    </row>
    <row r="121" spans="1:13" x14ac:dyDescent="0.15">
      <c r="A121" s="5"/>
      <c r="B121" s="45" t="s">
        <v>1</v>
      </c>
      <c r="C121" s="50">
        <v>33060</v>
      </c>
      <c r="D121" s="4" t="s">
        <v>15</v>
      </c>
      <c r="E121" s="50">
        <v>33150</v>
      </c>
      <c r="F121" s="46" t="s">
        <v>3</v>
      </c>
      <c r="G121" s="47">
        <v>99.8</v>
      </c>
      <c r="H121" s="48">
        <v>99.3</v>
      </c>
      <c r="I121" s="48">
        <v>99.5</v>
      </c>
      <c r="J121" s="48">
        <v>99.5</v>
      </c>
      <c r="K121" s="48">
        <v>99.4</v>
      </c>
      <c r="L121" s="48">
        <v>99.3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2294</v>
      </c>
      <c r="H122" s="71">
        <v>2735</v>
      </c>
      <c r="I122" s="71">
        <v>2364</v>
      </c>
      <c r="J122" s="71">
        <v>2350</v>
      </c>
      <c r="K122" s="71">
        <v>2738</v>
      </c>
      <c r="L122" s="71">
        <v>3726</v>
      </c>
      <c r="M122" s="87">
        <v>3887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1.5159384961560098</v>
      </c>
      <c r="H123" s="84">
        <f t="shared" ref="H123:M123" si="19">H119/H$4</f>
        <v>1.5695802185163887</v>
      </c>
      <c r="I123" s="84">
        <f t="shared" si="19"/>
        <v>1.6025515210991168</v>
      </c>
      <c r="J123" s="84">
        <f t="shared" si="19"/>
        <v>1.6394399066511085</v>
      </c>
      <c r="K123" s="84">
        <f t="shared" si="19"/>
        <v>1.6205774705164702</v>
      </c>
      <c r="L123" s="84">
        <f t="shared" si="19"/>
        <v>1.415426997245179</v>
      </c>
      <c r="M123" s="85">
        <f t="shared" si="19"/>
        <v>1.4125445734662156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33060</v>
      </c>
      <c r="H124" s="53">
        <v>32740</v>
      </c>
      <c r="I124" s="53">
        <v>32950</v>
      </c>
      <c r="J124" s="53">
        <v>33080</v>
      </c>
      <c r="K124" s="53">
        <v>33070</v>
      </c>
      <c r="L124" s="53">
        <v>33130</v>
      </c>
      <c r="M124" s="54">
        <v>33150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8923</v>
      </c>
      <c r="H125" s="22">
        <v>5299</v>
      </c>
      <c r="I125" s="22">
        <v>6293</v>
      </c>
      <c r="J125" s="22">
        <v>5242</v>
      </c>
      <c r="K125" s="22">
        <v>5471</v>
      </c>
      <c r="L125" s="22">
        <v>9314</v>
      </c>
      <c r="M125" s="23">
        <v>9359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3.25</v>
      </c>
      <c r="H126" s="30">
        <v>3.36</v>
      </c>
      <c r="I126" s="30">
        <v>3.13</v>
      </c>
      <c r="J126" s="30">
        <v>3.39</v>
      </c>
      <c r="K126" s="30">
        <v>3.43</v>
      </c>
      <c r="L126" s="30">
        <v>3.2</v>
      </c>
      <c r="M126" s="31">
        <v>3.22</v>
      </c>
    </row>
    <row r="127" spans="1:13" x14ac:dyDescent="0.15">
      <c r="A127" s="5"/>
      <c r="B127" s="24" t="s">
        <v>1</v>
      </c>
      <c r="C127" s="32">
        <v>30190</v>
      </c>
      <c r="D127" s="26" t="s">
        <v>15</v>
      </c>
      <c r="E127" s="32">
        <v>30240</v>
      </c>
      <c r="F127" s="28" t="s">
        <v>3</v>
      </c>
      <c r="G127" s="29">
        <v>99.6</v>
      </c>
      <c r="H127" s="30">
        <v>99.9</v>
      </c>
      <c r="I127" s="30">
        <v>101</v>
      </c>
      <c r="J127" s="30">
        <v>100.3</v>
      </c>
      <c r="K127" s="30">
        <v>99.8</v>
      </c>
      <c r="L127" s="30">
        <v>99.6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2439</v>
      </c>
      <c r="H128" s="70">
        <v>1068</v>
      </c>
      <c r="I128" s="58">
        <v>-130</v>
      </c>
      <c r="J128" s="58">
        <v>696</v>
      </c>
      <c r="K128" s="70">
        <v>1327</v>
      </c>
      <c r="L128" s="70">
        <v>2470</v>
      </c>
      <c r="M128" s="86">
        <v>2143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0.83658353647102945</v>
      </c>
      <c r="H129" s="81">
        <f t="shared" ref="H129:M129" si="20">H125/H$4</f>
        <v>0.76178838412880967</v>
      </c>
      <c r="I129" s="81">
        <f t="shared" si="20"/>
        <v>0.88223748773307165</v>
      </c>
      <c r="J129" s="81">
        <f t="shared" si="20"/>
        <v>0.76458576429404901</v>
      </c>
      <c r="K129" s="81">
        <f t="shared" si="20"/>
        <v>0.74162938864036876</v>
      </c>
      <c r="L129" s="81">
        <f t="shared" si="20"/>
        <v>0.85528007346189161</v>
      </c>
      <c r="M129" s="82">
        <f t="shared" si="20"/>
        <v>0.85571911858827832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30190</v>
      </c>
      <c r="H130" s="35">
        <v>29840</v>
      </c>
      <c r="I130" s="35">
        <v>30050</v>
      </c>
      <c r="J130" s="35">
        <v>30100</v>
      </c>
      <c r="K130" s="35">
        <v>30080</v>
      </c>
      <c r="L130" s="35">
        <v>30220</v>
      </c>
      <c r="M130" s="36">
        <v>30240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12902</v>
      </c>
      <c r="H131" s="43">
        <v>8047</v>
      </c>
      <c r="I131" s="43">
        <v>8496</v>
      </c>
      <c r="J131" s="43">
        <v>8204</v>
      </c>
      <c r="K131" s="43">
        <v>8473</v>
      </c>
      <c r="L131" s="43">
        <v>13103</v>
      </c>
      <c r="M131" s="44">
        <v>13221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3.02</v>
      </c>
      <c r="H132" s="48">
        <v>3.26</v>
      </c>
      <c r="I132" s="48">
        <v>3.24</v>
      </c>
      <c r="J132" s="48">
        <v>3.26</v>
      </c>
      <c r="K132" s="48">
        <v>3.35</v>
      </c>
      <c r="L132" s="48">
        <v>3.05</v>
      </c>
      <c r="M132" s="49">
        <v>3.01</v>
      </c>
    </row>
    <row r="133" spans="1:13" x14ac:dyDescent="0.15">
      <c r="A133" s="5"/>
      <c r="B133" s="45" t="s">
        <v>1</v>
      </c>
      <c r="C133" s="50">
        <v>18300</v>
      </c>
      <c r="D133" s="4" t="s">
        <v>15</v>
      </c>
      <c r="E133" s="50">
        <v>18330</v>
      </c>
      <c r="F133" s="46" t="s">
        <v>3</v>
      </c>
      <c r="G133" s="47">
        <v>99.9</v>
      </c>
      <c r="H133" s="48">
        <v>100.4</v>
      </c>
      <c r="I133" s="48">
        <v>100.3</v>
      </c>
      <c r="J133" s="48">
        <v>100.2</v>
      </c>
      <c r="K133" s="48">
        <v>100</v>
      </c>
      <c r="L133" s="48">
        <v>99.5</v>
      </c>
      <c r="M133" s="49">
        <v>99.9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2458</v>
      </c>
      <c r="H134" s="61">
        <v>802</v>
      </c>
      <c r="I134" s="71">
        <v>1030</v>
      </c>
      <c r="J134" s="71">
        <v>1212</v>
      </c>
      <c r="K134" s="71">
        <v>1539</v>
      </c>
      <c r="L134" s="71">
        <v>3638</v>
      </c>
      <c r="M134" s="87">
        <v>2591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1.2096381023813989</v>
      </c>
      <c r="H135" s="84">
        <f t="shared" ref="H135:M135" si="21">H131/H$4</f>
        <v>1.1568430132259919</v>
      </c>
      <c r="I135" s="84">
        <f t="shared" si="21"/>
        <v>1.1910836954997897</v>
      </c>
      <c r="J135" s="84">
        <f t="shared" si="21"/>
        <v>1.1966161026837807</v>
      </c>
      <c r="K135" s="84">
        <f t="shared" si="21"/>
        <v>1.1485698793547512</v>
      </c>
      <c r="L135" s="84">
        <f t="shared" si="21"/>
        <v>1.2032139577594123</v>
      </c>
      <c r="M135" s="85">
        <f t="shared" si="21"/>
        <v>1.2088324037670293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18300</v>
      </c>
      <c r="H136" s="53">
        <v>18110</v>
      </c>
      <c r="I136" s="53">
        <v>18220</v>
      </c>
      <c r="J136" s="53">
        <v>18250</v>
      </c>
      <c r="K136" s="53">
        <v>18290</v>
      </c>
      <c r="L136" s="53">
        <v>18330</v>
      </c>
      <c r="M136" s="54">
        <v>18330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8996</v>
      </c>
      <c r="H137" s="22">
        <v>4539</v>
      </c>
      <c r="I137" s="22">
        <v>5149</v>
      </c>
      <c r="J137" s="22">
        <v>4820</v>
      </c>
      <c r="K137" s="22">
        <v>4753</v>
      </c>
      <c r="L137" s="22">
        <v>9032</v>
      </c>
      <c r="M137" s="23">
        <v>9792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3.95</v>
      </c>
      <c r="H138" s="30">
        <v>4.13</v>
      </c>
      <c r="I138" s="30">
        <v>4.05</v>
      </c>
      <c r="J138" s="30">
        <v>4.0599999999999996</v>
      </c>
      <c r="K138" s="30">
        <v>4.1900000000000004</v>
      </c>
      <c r="L138" s="30">
        <v>3.93</v>
      </c>
      <c r="M138" s="31">
        <v>3.89</v>
      </c>
    </row>
    <row r="139" spans="1:13" x14ac:dyDescent="0.15">
      <c r="A139" s="5"/>
      <c r="B139" s="24" t="s">
        <v>1</v>
      </c>
      <c r="C139" s="32">
        <v>14890</v>
      </c>
      <c r="D139" s="26" t="s">
        <v>15</v>
      </c>
      <c r="E139" s="32">
        <v>14960</v>
      </c>
      <c r="F139" s="28" t="s">
        <v>3</v>
      </c>
      <c r="G139" s="29">
        <v>98.6</v>
      </c>
      <c r="H139" s="30">
        <v>98.7</v>
      </c>
      <c r="I139" s="30">
        <v>100</v>
      </c>
      <c r="J139" s="30">
        <v>99.8</v>
      </c>
      <c r="K139" s="30">
        <v>99</v>
      </c>
      <c r="L139" s="30">
        <v>99.4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4697</v>
      </c>
      <c r="H140" s="70">
        <v>2298</v>
      </c>
      <c r="I140" s="70">
        <v>1140</v>
      </c>
      <c r="J140" s="70">
        <v>1359</v>
      </c>
      <c r="K140" s="70">
        <v>2180</v>
      </c>
      <c r="L140" s="70">
        <v>3290</v>
      </c>
      <c r="M140" s="86">
        <v>4249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0.84342771423213947</v>
      </c>
      <c r="H141" s="81">
        <f t="shared" ref="H141:M141" si="22">H137/H$4</f>
        <v>0.65253018976423227</v>
      </c>
      <c r="I141" s="81">
        <f t="shared" si="22"/>
        <v>0.72185616150287402</v>
      </c>
      <c r="J141" s="81">
        <f t="shared" si="22"/>
        <v>0.70303383897316218</v>
      </c>
      <c r="K141" s="81">
        <f t="shared" si="22"/>
        <v>0.64429985088789476</v>
      </c>
      <c r="L141" s="81">
        <f t="shared" si="22"/>
        <v>0.8293847566574839</v>
      </c>
      <c r="M141" s="82">
        <f t="shared" si="22"/>
        <v>0.89530949986285091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14890</v>
      </c>
      <c r="H142" s="35">
        <v>14620</v>
      </c>
      <c r="I142" s="35">
        <v>14670</v>
      </c>
      <c r="J142" s="35">
        <v>14790</v>
      </c>
      <c r="K142" s="35">
        <v>14790</v>
      </c>
      <c r="L142" s="35">
        <v>14940</v>
      </c>
      <c r="M142" s="36">
        <v>14960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8788</v>
      </c>
      <c r="H143" s="43">
        <v>5610</v>
      </c>
      <c r="I143" s="43">
        <v>5499</v>
      </c>
      <c r="J143" s="43">
        <v>5517</v>
      </c>
      <c r="K143" s="43">
        <v>6093</v>
      </c>
      <c r="L143" s="43">
        <v>9018</v>
      </c>
      <c r="M143" s="44">
        <v>9256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3.73</v>
      </c>
      <c r="H144" s="48">
        <v>3.86</v>
      </c>
      <c r="I144" s="48">
        <v>3.84</v>
      </c>
      <c r="J144" s="48">
        <v>3.87</v>
      </c>
      <c r="K144" s="48">
        <v>3.83</v>
      </c>
      <c r="L144" s="48">
        <v>3.73</v>
      </c>
      <c r="M144" s="49">
        <v>3.64</v>
      </c>
    </row>
    <row r="145" spans="1:13" x14ac:dyDescent="0.15">
      <c r="A145" s="5"/>
      <c r="B145" s="45" t="s">
        <v>1</v>
      </c>
      <c r="C145" s="50">
        <v>9780</v>
      </c>
      <c r="D145" s="4" t="s">
        <v>15</v>
      </c>
      <c r="E145" s="50">
        <v>9810</v>
      </c>
      <c r="F145" s="46" t="s">
        <v>3</v>
      </c>
      <c r="G145" s="47">
        <v>98.4</v>
      </c>
      <c r="H145" s="48">
        <v>99</v>
      </c>
      <c r="I145" s="48">
        <v>98.7</v>
      </c>
      <c r="J145" s="48">
        <v>98.7</v>
      </c>
      <c r="K145" s="48">
        <v>98.9</v>
      </c>
      <c r="L145" s="48">
        <v>98.3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4819</v>
      </c>
      <c r="H146" s="71">
        <v>2530</v>
      </c>
      <c r="I146" s="71">
        <v>2738</v>
      </c>
      <c r="J146" s="71">
        <v>2767</v>
      </c>
      <c r="K146" s="71">
        <v>2869</v>
      </c>
      <c r="L146" s="71">
        <v>5241</v>
      </c>
      <c r="M146" s="87">
        <v>4222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0.82392649540596286</v>
      </c>
      <c r="H147" s="84">
        <f t="shared" ref="H147:M147" si="23">H143/H$4</f>
        <v>0.8064979873490512</v>
      </c>
      <c r="I147" s="84">
        <f t="shared" si="23"/>
        <v>0.77092387494742742</v>
      </c>
      <c r="J147" s="84">
        <f t="shared" si="23"/>
        <v>0.80469661610268373</v>
      </c>
      <c r="K147" s="84">
        <f t="shared" si="23"/>
        <v>0.82594550630337538</v>
      </c>
      <c r="L147" s="84">
        <f t="shared" si="23"/>
        <v>0.82809917355371898</v>
      </c>
      <c r="M147" s="85">
        <f t="shared" si="23"/>
        <v>0.84630154521349543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9780</v>
      </c>
      <c r="H148" s="53">
        <v>9560</v>
      </c>
      <c r="I148" s="53">
        <v>9750</v>
      </c>
      <c r="J148" s="53">
        <v>9660</v>
      </c>
      <c r="K148" s="53">
        <v>9740</v>
      </c>
      <c r="L148" s="53">
        <v>9780</v>
      </c>
      <c r="M148" s="54">
        <v>9810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12848</v>
      </c>
      <c r="H149" s="22">
        <v>8812</v>
      </c>
      <c r="I149" s="22">
        <v>9367</v>
      </c>
      <c r="J149" s="22">
        <v>8638</v>
      </c>
      <c r="K149" s="22">
        <v>9832</v>
      </c>
      <c r="L149" s="22">
        <v>14447</v>
      </c>
      <c r="M149" s="23">
        <v>13816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1.54</v>
      </c>
      <c r="H150" s="30">
        <v>1.65</v>
      </c>
      <c r="I150" s="30">
        <v>1.62</v>
      </c>
      <c r="J150" s="30">
        <v>1.67</v>
      </c>
      <c r="K150" s="30">
        <v>1.65</v>
      </c>
      <c r="L150" s="30">
        <v>1.52</v>
      </c>
      <c r="M150" s="31">
        <v>1.54</v>
      </c>
    </row>
    <row r="151" spans="1:13" x14ac:dyDescent="0.15">
      <c r="A151" s="5"/>
      <c r="B151" s="24" t="s">
        <v>1</v>
      </c>
      <c r="C151" s="32">
        <v>8020</v>
      </c>
      <c r="D151" s="26" t="s">
        <v>15</v>
      </c>
      <c r="E151" s="32">
        <v>8040</v>
      </c>
      <c r="F151" s="28" t="s">
        <v>3</v>
      </c>
      <c r="G151" s="29">
        <v>99.6</v>
      </c>
      <c r="H151" s="30">
        <v>99.8</v>
      </c>
      <c r="I151" s="30">
        <v>100</v>
      </c>
      <c r="J151" s="30">
        <v>99.7</v>
      </c>
      <c r="K151" s="30">
        <v>100</v>
      </c>
      <c r="L151" s="30">
        <v>99.7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2391</v>
      </c>
      <c r="H152" s="70">
        <v>1298</v>
      </c>
      <c r="I152" s="70">
        <v>1034</v>
      </c>
      <c r="J152" s="70">
        <v>1399</v>
      </c>
      <c r="K152" s="70">
        <v>1044</v>
      </c>
      <c r="L152" s="70">
        <v>2381</v>
      </c>
      <c r="M152" s="86">
        <v>2858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1.2045752859553722</v>
      </c>
      <c r="H153" s="81">
        <f t="shared" ref="H153:M153" si="24">H149/H$4</f>
        <v>1.2668200115008625</v>
      </c>
      <c r="I153" s="81">
        <f t="shared" si="24"/>
        <v>1.3131922052432357</v>
      </c>
      <c r="J153" s="81">
        <f t="shared" si="24"/>
        <v>1.2599183197199533</v>
      </c>
      <c r="K153" s="81">
        <f t="shared" si="24"/>
        <v>1.3327911074962722</v>
      </c>
      <c r="L153" s="81">
        <f t="shared" si="24"/>
        <v>1.3266299357208449</v>
      </c>
      <c r="M153" s="82">
        <f t="shared" si="24"/>
        <v>1.2632348907378623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8020</v>
      </c>
      <c r="H154" s="35">
        <v>7950</v>
      </c>
      <c r="I154" s="35">
        <v>8020</v>
      </c>
      <c r="J154" s="35">
        <v>7980</v>
      </c>
      <c r="K154" s="35">
        <v>8000</v>
      </c>
      <c r="L154" s="35">
        <v>8040</v>
      </c>
      <c r="M154" s="36">
        <v>8040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697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45908</v>
      </c>
      <c r="H3" s="11">
        <v>45909</v>
      </c>
      <c r="I3" s="11">
        <v>45910</v>
      </c>
      <c r="J3" s="11">
        <v>45911</v>
      </c>
      <c r="K3" s="11">
        <v>45912</v>
      </c>
      <c r="L3" s="11">
        <v>45913</v>
      </c>
      <c r="M3" s="12">
        <v>45914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7550</v>
      </c>
      <c r="H4" s="14">
        <v>8645</v>
      </c>
      <c r="I4" s="14">
        <v>7775</v>
      </c>
      <c r="J4" s="14">
        <v>7775</v>
      </c>
      <c r="K4" s="14">
        <v>7582</v>
      </c>
      <c r="L4" s="14">
        <v>11428</v>
      </c>
      <c r="M4" s="15">
        <v>11026</v>
      </c>
    </row>
    <row r="5" spans="1:13" x14ac:dyDescent="0.15">
      <c r="A5" s="5"/>
      <c r="B5" s="90" t="s">
        <v>117</v>
      </c>
      <c r="C5" s="91"/>
      <c r="D5" s="92"/>
      <c r="E5" s="93"/>
      <c r="F5" s="94" t="s">
        <v>10</v>
      </c>
      <c r="G5" s="95"/>
      <c r="H5" s="96">
        <v>15586</v>
      </c>
      <c r="I5" s="96">
        <v>14996</v>
      </c>
      <c r="J5" s="96">
        <v>13824</v>
      </c>
      <c r="K5" s="96">
        <v>13309</v>
      </c>
      <c r="L5" s="96">
        <v>16586</v>
      </c>
      <c r="M5" s="97">
        <v>15270</v>
      </c>
    </row>
    <row r="6" spans="1:13" x14ac:dyDescent="0.15">
      <c r="A6" s="5"/>
      <c r="B6" s="98" t="s">
        <v>0</v>
      </c>
      <c r="C6" s="99" t="s">
        <v>118</v>
      </c>
      <c r="D6" s="100"/>
      <c r="E6" s="117" t="s">
        <v>51</v>
      </c>
      <c r="F6" s="101" t="s">
        <v>2</v>
      </c>
      <c r="G6" s="102"/>
      <c r="H6" s="103">
        <v>2.35</v>
      </c>
      <c r="I6" s="103">
        <v>2.52</v>
      </c>
      <c r="J6" s="103">
        <v>2.4700000000000002</v>
      </c>
      <c r="K6" s="103">
        <v>2.57</v>
      </c>
      <c r="L6" s="103">
        <v>2.2799999999999998</v>
      </c>
      <c r="M6" s="104">
        <v>2.29</v>
      </c>
    </row>
    <row r="7" spans="1:13" x14ac:dyDescent="0.15">
      <c r="A7" s="5"/>
      <c r="B7" s="98" t="s">
        <v>1</v>
      </c>
      <c r="C7" s="105">
        <v>1120</v>
      </c>
      <c r="D7" s="100" t="s">
        <v>15</v>
      </c>
      <c r="E7" s="105">
        <v>1560</v>
      </c>
      <c r="F7" s="101" t="s">
        <v>3</v>
      </c>
      <c r="G7" s="102"/>
      <c r="H7" s="103">
        <v>97.6</v>
      </c>
      <c r="I7" s="103">
        <v>97.2</v>
      </c>
      <c r="J7" s="103">
        <v>97.7</v>
      </c>
      <c r="K7" s="103">
        <v>97.7</v>
      </c>
      <c r="L7" s="103">
        <v>97.5</v>
      </c>
      <c r="M7" s="104">
        <v>97.8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9386</v>
      </c>
      <c r="I8" s="108">
        <v>10243</v>
      </c>
      <c r="J8" s="108">
        <v>8209</v>
      </c>
      <c r="K8" s="108">
        <v>7874</v>
      </c>
      <c r="L8" s="108">
        <v>10525</v>
      </c>
      <c r="M8" s="129">
        <v>8562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1.8028918449971081</v>
      </c>
      <c r="I9" s="111">
        <f t="shared" si="0"/>
        <v>1.9287459807073954</v>
      </c>
      <c r="J9" s="111">
        <f t="shared" si="0"/>
        <v>1.7780064308681671</v>
      </c>
      <c r="K9" s="111">
        <f t="shared" si="0"/>
        <v>1.7553415985228171</v>
      </c>
      <c r="L9" s="111">
        <f t="shared" si="0"/>
        <v>1.4513475673783689</v>
      </c>
      <c r="M9" s="112">
        <f t="shared" si="0"/>
        <v>1.3849083983312171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1120</v>
      </c>
      <c r="I10" s="115">
        <v>1360</v>
      </c>
      <c r="J10" s="115">
        <v>1490</v>
      </c>
      <c r="K10" s="115">
        <v>1560</v>
      </c>
      <c r="L10" s="115">
        <v>1560</v>
      </c>
      <c r="M10" s="116">
        <v>1560</v>
      </c>
    </row>
    <row r="11" spans="1:13" x14ac:dyDescent="0.15">
      <c r="A11" s="5"/>
      <c r="B11" s="90" t="s">
        <v>116</v>
      </c>
      <c r="C11" s="91"/>
      <c r="D11" s="92"/>
      <c r="E11" s="93"/>
      <c r="F11" s="94" t="s">
        <v>10</v>
      </c>
      <c r="G11" s="118"/>
      <c r="H11" s="119">
        <v>22305</v>
      </c>
      <c r="I11" s="119">
        <v>21742</v>
      </c>
      <c r="J11" s="119">
        <v>21129</v>
      </c>
      <c r="K11" s="119">
        <v>21082</v>
      </c>
      <c r="L11" s="119">
        <v>23149</v>
      </c>
      <c r="M11" s="120">
        <v>22291</v>
      </c>
    </row>
    <row r="12" spans="1:13" x14ac:dyDescent="0.15">
      <c r="A12" s="5"/>
      <c r="B12" s="98" t="s">
        <v>0</v>
      </c>
      <c r="C12" s="99" t="s">
        <v>118</v>
      </c>
      <c r="D12" s="100"/>
      <c r="E12" s="117" t="s">
        <v>51</v>
      </c>
      <c r="F12" s="101" t="s">
        <v>2</v>
      </c>
      <c r="G12" s="121"/>
      <c r="H12" s="122">
        <v>1.91</v>
      </c>
      <c r="I12" s="122">
        <v>2.0299999999999998</v>
      </c>
      <c r="J12" s="122">
        <v>2.04</v>
      </c>
      <c r="K12" s="122">
        <v>2.11</v>
      </c>
      <c r="L12" s="122">
        <v>1.88</v>
      </c>
      <c r="M12" s="123">
        <v>1.92</v>
      </c>
    </row>
    <row r="13" spans="1:13" x14ac:dyDescent="0.15">
      <c r="A13" s="5"/>
      <c r="B13" s="98" t="s">
        <v>1</v>
      </c>
      <c r="C13" s="105">
        <v>2090</v>
      </c>
      <c r="D13" s="100" t="s">
        <v>15</v>
      </c>
      <c r="E13" s="105">
        <v>2890</v>
      </c>
      <c r="F13" s="101" t="s">
        <v>3</v>
      </c>
      <c r="G13" s="121"/>
      <c r="H13" s="122">
        <v>98.8</v>
      </c>
      <c r="I13" s="122">
        <v>98.8</v>
      </c>
      <c r="J13" s="122">
        <v>98.7</v>
      </c>
      <c r="K13" s="122">
        <v>98.7</v>
      </c>
      <c r="L13" s="122">
        <v>98.5</v>
      </c>
      <c r="M13" s="123">
        <v>98.3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7809</v>
      </c>
      <c r="I14" s="125">
        <v>7688</v>
      </c>
      <c r="J14" s="125">
        <v>7905</v>
      </c>
      <c r="K14" s="125">
        <v>8230</v>
      </c>
      <c r="L14" s="125">
        <v>9328</v>
      </c>
      <c r="M14" s="130">
        <v>10042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2.580104106419896</v>
      </c>
      <c r="I15" s="127">
        <f t="shared" si="1"/>
        <v>2.7963987138263664</v>
      </c>
      <c r="J15" s="127">
        <f t="shared" si="1"/>
        <v>2.7175562700964631</v>
      </c>
      <c r="K15" s="127">
        <f t="shared" si="1"/>
        <v>2.7805328409390664</v>
      </c>
      <c r="L15" s="127">
        <f t="shared" si="1"/>
        <v>2.0256387819390969</v>
      </c>
      <c r="M15" s="128">
        <f t="shared" si="1"/>
        <v>2.021676038454562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2090</v>
      </c>
      <c r="I16" s="115">
        <v>2480</v>
      </c>
      <c r="J16" s="115">
        <v>2760</v>
      </c>
      <c r="K16" s="115">
        <v>2870</v>
      </c>
      <c r="L16" s="115">
        <v>2870</v>
      </c>
      <c r="M16" s="116">
        <v>2890</v>
      </c>
    </row>
    <row r="17" spans="1:13" x14ac:dyDescent="0.15">
      <c r="A17" s="5"/>
      <c r="B17" s="90" t="s">
        <v>115</v>
      </c>
      <c r="C17" s="91"/>
      <c r="D17" s="92"/>
      <c r="E17" s="93"/>
      <c r="F17" s="94" t="s">
        <v>10</v>
      </c>
      <c r="G17" s="95"/>
      <c r="H17" s="96">
        <v>23950</v>
      </c>
      <c r="I17" s="96">
        <v>23411</v>
      </c>
      <c r="J17" s="96">
        <v>22400</v>
      </c>
      <c r="K17" s="96">
        <v>21795</v>
      </c>
      <c r="L17" s="96">
        <v>23884</v>
      </c>
      <c r="M17" s="97">
        <v>23037</v>
      </c>
    </row>
    <row r="18" spans="1:13" x14ac:dyDescent="0.15">
      <c r="A18" s="5"/>
      <c r="B18" s="98" t="s">
        <v>0</v>
      </c>
      <c r="C18" s="99" t="s">
        <v>118</v>
      </c>
      <c r="D18" s="100"/>
      <c r="E18" s="117" t="s">
        <v>51</v>
      </c>
      <c r="F18" s="101" t="s">
        <v>2</v>
      </c>
      <c r="G18" s="102"/>
      <c r="H18" s="103">
        <v>3.01</v>
      </c>
      <c r="I18" s="103">
        <v>3.19</v>
      </c>
      <c r="J18" s="103">
        <v>3.22</v>
      </c>
      <c r="K18" s="103">
        <v>3.34</v>
      </c>
      <c r="L18" s="103">
        <v>2.98</v>
      </c>
      <c r="M18" s="104">
        <v>3.04</v>
      </c>
    </row>
    <row r="19" spans="1:13" x14ac:dyDescent="0.15">
      <c r="A19" s="5"/>
      <c r="B19" s="98" t="s">
        <v>1</v>
      </c>
      <c r="C19" s="105">
        <v>10290</v>
      </c>
      <c r="D19" s="100" t="s">
        <v>15</v>
      </c>
      <c r="E19" s="105">
        <v>14070</v>
      </c>
      <c r="F19" s="101" t="s">
        <v>3</v>
      </c>
      <c r="G19" s="102"/>
      <c r="H19" s="103">
        <v>99.5</v>
      </c>
      <c r="I19" s="103">
        <v>99.4</v>
      </c>
      <c r="J19" s="103">
        <v>99.2</v>
      </c>
      <c r="K19" s="103">
        <v>98.6</v>
      </c>
      <c r="L19" s="103">
        <v>98.8</v>
      </c>
      <c r="M19" s="104">
        <v>98.5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6713</v>
      </c>
      <c r="I20" s="108">
        <v>7248</v>
      </c>
      <c r="J20" s="108">
        <v>8131</v>
      </c>
      <c r="K20" s="108">
        <v>10367</v>
      </c>
      <c r="L20" s="108">
        <v>10044</v>
      </c>
      <c r="M20" s="129">
        <v>11440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2.7703875072296125</v>
      </c>
      <c r="I21" s="111">
        <f t="shared" si="2"/>
        <v>3.0110610932475885</v>
      </c>
      <c r="J21" s="111">
        <f t="shared" si="2"/>
        <v>2.8810289389067525</v>
      </c>
      <c r="K21" s="111">
        <f t="shared" si="2"/>
        <v>2.874571353204959</v>
      </c>
      <c r="L21" s="111">
        <f t="shared" si="2"/>
        <v>2.0899544977248863</v>
      </c>
      <c r="M21" s="112">
        <f t="shared" si="2"/>
        <v>2.0893343007436966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10290</v>
      </c>
      <c r="I22" s="115">
        <v>12100</v>
      </c>
      <c r="J22" s="115">
        <v>13400</v>
      </c>
      <c r="K22" s="115">
        <v>13980</v>
      </c>
      <c r="L22" s="115">
        <v>14020</v>
      </c>
      <c r="M22" s="116">
        <v>14070</v>
      </c>
    </row>
    <row r="23" spans="1:13" x14ac:dyDescent="0.15">
      <c r="A23" s="5"/>
      <c r="B23" s="16" t="s">
        <v>113</v>
      </c>
      <c r="C23" s="17"/>
      <c r="D23" s="18"/>
      <c r="E23" s="19"/>
      <c r="F23" s="20" t="s">
        <v>10</v>
      </c>
      <c r="G23" s="21">
        <v>13906</v>
      </c>
      <c r="H23" s="22">
        <v>16446</v>
      </c>
      <c r="I23" s="22">
        <v>15386</v>
      </c>
      <c r="J23" s="22">
        <v>15077</v>
      </c>
      <c r="K23" s="22">
        <v>14178</v>
      </c>
      <c r="L23" s="22">
        <v>17351</v>
      </c>
      <c r="M23" s="23">
        <v>16461</v>
      </c>
    </row>
    <row r="24" spans="1:13" x14ac:dyDescent="0.15">
      <c r="A24" s="5"/>
      <c r="B24" s="24" t="s">
        <v>0</v>
      </c>
      <c r="C24" s="25">
        <v>45901</v>
      </c>
      <c r="D24" s="26"/>
      <c r="E24" s="27"/>
      <c r="F24" s="28" t="s">
        <v>2</v>
      </c>
      <c r="G24" s="29">
        <v>1.81</v>
      </c>
      <c r="H24" s="30">
        <v>1.66</v>
      </c>
      <c r="I24" s="30">
        <v>1.7</v>
      </c>
      <c r="J24" s="30">
        <v>1.71</v>
      </c>
      <c r="K24" s="30">
        <v>1.84</v>
      </c>
      <c r="L24" s="30">
        <v>1.71</v>
      </c>
      <c r="M24" s="31">
        <v>1.77</v>
      </c>
    </row>
    <row r="25" spans="1:13" x14ac:dyDescent="0.15">
      <c r="A25" s="5"/>
      <c r="B25" s="24" t="s">
        <v>1</v>
      </c>
      <c r="C25" s="32">
        <v>1680</v>
      </c>
      <c r="D25" s="26" t="s">
        <v>15</v>
      </c>
      <c r="E25" s="32">
        <v>3030</v>
      </c>
      <c r="F25" s="28" t="s">
        <v>3</v>
      </c>
      <c r="G25" s="29">
        <v>99.8</v>
      </c>
      <c r="H25" s="30">
        <v>100.3</v>
      </c>
      <c r="I25" s="30">
        <v>100.4</v>
      </c>
      <c r="J25" s="30">
        <v>100.3</v>
      </c>
      <c r="K25" s="30">
        <v>99.9</v>
      </c>
      <c r="L25" s="30">
        <v>99.7</v>
      </c>
      <c r="M25" s="31">
        <v>99.2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1976</v>
      </c>
      <c r="H26" s="58">
        <v>438</v>
      </c>
      <c r="I26" s="58">
        <v>94</v>
      </c>
      <c r="J26" s="58">
        <v>635</v>
      </c>
      <c r="K26" s="70">
        <v>1889</v>
      </c>
      <c r="L26" s="70">
        <v>2956</v>
      </c>
      <c r="M26" s="86">
        <v>4243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1.8418543046357616</v>
      </c>
      <c r="H27" s="75">
        <f t="shared" ref="H27:M27" si="3">H23/H$4</f>
        <v>1.9023713128976287</v>
      </c>
      <c r="I27" s="75">
        <f t="shared" si="3"/>
        <v>1.9789067524115755</v>
      </c>
      <c r="J27" s="75">
        <f t="shared" si="3"/>
        <v>1.9391639871382638</v>
      </c>
      <c r="K27" s="75">
        <f t="shared" si="3"/>
        <v>1.8699551569506727</v>
      </c>
      <c r="L27" s="75">
        <f t="shared" si="3"/>
        <v>1.5182884144207209</v>
      </c>
      <c r="M27" s="76">
        <f t="shared" si="3"/>
        <v>1.492925811717758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1680</v>
      </c>
      <c r="H28" s="35">
        <v>2350</v>
      </c>
      <c r="I28" s="35">
        <v>2690</v>
      </c>
      <c r="J28" s="35">
        <v>2880</v>
      </c>
      <c r="K28" s="35">
        <v>3000</v>
      </c>
      <c r="L28" s="35">
        <v>3020</v>
      </c>
      <c r="M28" s="36">
        <v>3030</v>
      </c>
    </row>
    <row r="29" spans="1:13" x14ac:dyDescent="0.15">
      <c r="A29" s="5"/>
      <c r="B29" s="37" t="s">
        <v>107</v>
      </c>
      <c r="C29" s="38"/>
      <c r="D29" s="39"/>
      <c r="E29" s="40"/>
      <c r="F29" s="41" t="s">
        <v>10</v>
      </c>
      <c r="G29" s="42">
        <v>7129</v>
      </c>
      <c r="H29" s="43">
        <v>7905</v>
      </c>
      <c r="I29" s="43">
        <v>6192</v>
      </c>
      <c r="J29" s="43">
        <v>5943</v>
      </c>
      <c r="K29" s="43">
        <v>5355</v>
      </c>
      <c r="L29" s="43">
        <v>10014</v>
      </c>
      <c r="M29" s="44">
        <v>10274</v>
      </c>
    </row>
    <row r="30" spans="1:13" x14ac:dyDescent="0.15">
      <c r="A30" s="5"/>
      <c r="B30" s="45" t="s">
        <v>0</v>
      </c>
      <c r="C30" s="3">
        <v>45873</v>
      </c>
      <c r="F30" s="46" t="s">
        <v>2</v>
      </c>
      <c r="G30" s="47">
        <v>4.29</v>
      </c>
      <c r="H30" s="48">
        <v>4.05</v>
      </c>
      <c r="I30" s="48">
        <v>4.3099999999999996</v>
      </c>
      <c r="J30" s="48">
        <v>4.28</v>
      </c>
      <c r="K30" s="48">
        <v>4.46</v>
      </c>
      <c r="L30" s="48">
        <v>3.95</v>
      </c>
      <c r="M30" s="49">
        <v>4.05</v>
      </c>
    </row>
    <row r="31" spans="1:13" x14ac:dyDescent="0.15">
      <c r="A31" s="5"/>
      <c r="B31" s="45" t="s">
        <v>1</v>
      </c>
      <c r="C31" s="50">
        <v>5530</v>
      </c>
      <c r="D31" s="4" t="s">
        <v>15</v>
      </c>
      <c r="E31" s="50">
        <v>6060</v>
      </c>
      <c r="F31" s="46" t="s">
        <v>3</v>
      </c>
      <c r="G31" s="47">
        <v>99.4</v>
      </c>
      <c r="H31" s="48">
        <v>99.1</v>
      </c>
      <c r="I31" s="48">
        <v>98.9</v>
      </c>
      <c r="J31" s="48">
        <v>99</v>
      </c>
      <c r="K31" s="48">
        <v>97.9</v>
      </c>
      <c r="L31" s="48">
        <v>99</v>
      </c>
      <c r="M31" s="49">
        <v>98.6</v>
      </c>
    </row>
    <row r="32" spans="1:13" x14ac:dyDescent="0.15">
      <c r="A32" s="5"/>
      <c r="B32" s="45"/>
      <c r="C32" s="50"/>
      <c r="E32" s="50"/>
      <c r="F32" s="55" t="s">
        <v>20</v>
      </c>
      <c r="G32" s="89">
        <v>2651</v>
      </c>
      <c r="H32" s="71">
        <v>3251</v>
      </c>
      <c r="I32" s="71">
        <v>2937</v>
      </c>
      <c r="J32" s="71">
        <v>2586</v>
      </c>
      <c r="K32" s="71">
        <v>3633</v>
      </c>
      <c r="L32" s="71">
        <v>4417</v>
      </c>
      <c r="M32" s="87">
        <v>5272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0.94423841059602653</v>
      </c>
      <c r="H33" s="78">
        <f t="shared" ref="H33:M33" si="4">H29/H$4</f>
        <v>0.91440138808559857</v>
      </c>
      <c r="I33" s="78">
        <f t="shared" si="4"/>
        <v>0.79639871382636651</v>
      </c>
      <c r="J33" s="78">
        <f t="shared" si="4"/>
        <v>0.76437299035369777</v>
      </c>
      <c r="K33" s="78">
        <f t="shared" si="4"/>
        <v>0.70627802690582964</v>
      </c>
      <c r="L33" s="78">
        <f t="shared" si="4"/>
        <v>0.87626881344067198</v>
      </c>
      <c r="M33" s="79">
        <f t="shared" si="4"/>
        <v>0.93179756938146197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5530</v>
      </c>
      <c r="H34" s="53">
        <v>5800</v>
      </c>
      <c r="I34" s="53">
        <v>5620</v>
      </c>
      <c r="J34" s="53">
        <v>5820</v>
      </c>
      <c r="K34" s="53">
        <v>5980</v>
      </c>
      <c r="L34" s="53">
        <v>6050</v>
      </c>
      <c r="M34" s="54">
        <v>6060</v>
      </c>
    </row>
    <row r="35" spans="1:13" x14ac:dyDescent="0.15">
      <c r="A35" s="5"/>
      <c r="B35" s="16" t="s">
        <v>108</v>
      </c>
      <c r="C35" s="17"/>
      <c r="D35" s="18"/>
      <c r="E35" s="19"/>
      <c r="F35" s="20" t="s">
        <v>10</v>
      </c>
      <c r="G35" s="21">
        <v>7435</v>
      </c>
      <c r="H35" s="22">
        <v>8109</v>
      </c>
      <c r="I35" s="22">
        <v>6659</v>
      </c>
      <c r="J35" s="22">
        <v>6426</v>
      </c>
      <c r="K35" s="22">
        <v>6594</v>
      </c>
      <c r="L35" s="22">
        <v>10952</v>
      </c>
      <c r="M35" s="23">
        <v>10303</v>
      </c>
    </row>
    <row r="36" spans="1:13" x14ac:dyDescent="0.15">
      <c r="A36" s="5"/>
      <c r="B36" s="24" t="s">
        <v>0</v>
      </c>
      <c r="C36" s="25">
        <v>45873</v>
      </c>
      <c r="D36" s="26"/>
      <c r="E36" s="27"/>
      <c r="F36" s="28" t="s">
        <v>2</v>
      </c>
      <c r="G36" s="29">
        <v>3.53</v>
      </c>
      <c r="H36" s="30">
        <v>3.37</v>
      </c>
      <c r="I36" s="30">
        <v>3.54</v>
      </c>
      <c r="J36" s="30">
        <v>3.58</v>
      </c>
      <c r="K36" s="30">
        <v>3.59</v>
      </c>
      <c r="L36" s="30">
        <v>3.24</v>
      </c>
      <c r="M36" s="31">
        <v>3.32</v>
      </c>
    </row>
    <row r="37" spans="1:13" x14ac:dyDescent="0.15">
      <c r="A37" s="5"/>
      <c r="B37" s="24" t="s">
        <v>1</v>
      </c>
      <c r="C37" s="32">
        <v>2660</v>
      </c>
      <c r="D37" s="26" t="s">
        <v>15</v>
      </c>
      <c r="E37" s="32">
        <v>3010</v>
      </c>
      <c r="F37" s="28" t="s">
        <v>3</v>
      </c>
      <c r="G37" s="29">
        <v>98.6</v>
      </c>
      <c r="H37" s="30">
        <v>98.7</v>
      </c>
      <c r="I37" s="30">
        <v>98.5</v>
      </c>
      <c r="J37" s="30">
        <v>97.8</v>
      </c>
      <c r="K37" s="30">
        <v>98.6</v>
      </c>
      <c r="L37" s="30">
        <v>98.2</v>
      </c>
      <c r="M37" s="31">
        <v>98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3555</v>
      </c>
      <c r="H38" s="70">
        <v>3744</v>
      </c>
      <c r="I38" s="70">
        <v>3392</v>
      </c>
      <c r="J38" s="70">
        <v>4151</v>
      </c>
      <c r="K38" s="70">
        <v>3216</v>
      </c>
      <c r="L38" s="70">
        <v>5974</v>
      </c>
      <c r="M38" s="86">
        <v>6176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0.98476821192052977</v>
      </c>
      <c r="H39" s="81">
        <f t="shared" ref="H39:M39" si="5">H35/H$4</f>
        <v>0.93799884326200111</v>
      </c>
      <c r="I39" s="81">
        <f t="shared" si="5"/>
        <v>0.85646302250803863</v>
      </c>
      <c r="J39" s="81">
        <f t="shared" si="5"/>
        <v>0.82649517684887464</v>
      </c>
      <c r="K39" s="81">
        <f t="shared" si="5"/>
        <v>0.8696913743075706</v>
      </c>
      <c r="L39" s="81">
        <f t="shared" si="5"/>
        <v>0.95834791739586977</v>
      </c>
      <c r="M39" s="82">
        <f t="shared" si="5"/>
        <v>0.9344277163069109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2660</v>
      </c>
      <c r="H40" s="35">
        <v>2780</v>
      </c>
      <c r="I40" s="35">
        <v>2790</v>
      </c>
      <c r="J40" s="35">
        <v>2830</v>
      </c>
      <c r="K40" s="35">
        <v>2950</v>
      </c>
      <c r="L40" s="35">
        <v>3010</v>
      </c>
      <c r="M40" s="36">
        <v>3010</v>
      </c>
    </row>
    <row r="41" spans="1:13" x14ac:dyDescent="0.15">
      <c r="A41" s="5"/>
      <c r="B41" s="37" t="s">
        <v>109</v>
      </c>
      <c r="C41" s="38"/>
      <c r="D41" s="39"/>
      <c r="E41" s="40"/>
      <c r="F41" s="41" t="s">
        <v>10</v>
      </c>
      <c r="G41" s="42">
        <v>7552</v>
      </c>
      <c r="H41" s="43">
        <v>8136</v>
      </c>
      <c r="I41" s="43">
        <v>6976</v>
      </c>
      <c r="J41" s="43">
        <v>6792</v>
      </c>
      <c r="K41" s="43">
        <v>6257</v>
      </c>
      <c r="L41" s="43">
        <v>11208</v>
      </c>
      <c r="M41" s="44">
        <v>10490</v>
      </c>
    </row>
    <row r="42" spans="1:13" x14ac:dyDescent="0.15">
      <c r="A42" s="5"/>
      <c r="B42" s="45" t="s">
        <v>0</v>
      </c>
      <c r="C42" s="3">
        <v>45873</v>
      </c>
      <c r="F42" s="46" t="s">
        <v>2</v>
      </c>
      <c r="G42" s="47">
        <v>3.3</v>
      </c>
      <c r="H42" s="48">
        <v>3.12</v>
      </c>
      <c r="I42" s="48">
        <v>3.31</v>
      </c>
      <c r="J42" s="48">
        <v>3.26</v>
      </c>
      <c r="K42" s="48">
        <v>3.36</v>
      </c>
      <c r="L42" s="48">
        <v>3.07</v>
      </c>
      <c r="M42" s="49">
        <v>3.17</v>
      </c>
    </row>
    <row r="43" spans="1:13" x14ac:dyDescent="0.15">
      <c r="A43" s="5"/>
      <c r="B43" s="45" t="s">
        <v>1</v>
      </c>
      <c r="C43" s="50">
        <v>2440</v>
      </c>
      <c r="D43" s="4" t="s">
        <v>15</v>
      </c>
      <c r="E43" s="50">
        <v>2760</v>
      </c>
      <c r="F43" s="46" t="s">
        <v>3</v>
      </c>
      <c r="G43" s="47">
        <v>99.2</v>
      </c>
      <c r="H43" s="48">
        <v>99.7</v>
      </c>
      <c r="I43" s="48">
        <v>98.9</v>
      </c>
      <c r="J43" s="48">
        <v>99.4</v>
      </c>
      <c r="K43" s="48">
        <v>98.6</v>
      </c>
      <c r="L43" s="48">
        <v>99.3</v>
      </c>
      <c r="M43" s="49">
        <v>98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2661</v>
      </c>
      <c r="H44" s="71">
        <v>1845</v>
      </c>
      <c r="I44" s="71">
        <v>2841</v>
      </c>
      <c r="J44" s="71">
        <v>2068</v>
      </c>
      <c r="K44" s="71">
        <v>2952</v>
      </c>
      <c r="L44" s="71">
        <v>3742</v>
      </c>
      <c r="M44" s="87">
        <v>6217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1.0002649006622517</v>
      </c>
      <c r="H45" s="84">
        <f t="shared" ref="H45:M45" si="6">H41/H$4</f>
        <v>0.94112203585887799</v>
      </c>
      <c r="I45" s="84">
        <f t="shared" si="6"/>
        <v>0.89723472668810289</v>
      </c>
      <c r="J45" s="84">
        <f t="shared" si="6"/>
        <v>0.87356913183279739</v>
      </c>
      <c r="K45" s="84">
        <f t="shared" si="6"/>
        <v>0.82524399894486944</v>
      </c>
      <c r="L45" s="84">
        <f t="shared" si="6"/>
        <v>0.98074903745187259</v>
      </c>
      <c r="M45" s="85">
        <f t="shared" si="6"/>
        <v>0.95138762923997822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2440</v>
      </c>
      <c r="H46" s="53">
        <v>2590</v>
      </c>
      <c r="I46" s="53">
        <v>2580</v>
      </c>
      <c r="J46" s="53">
        <v>2650</v>
      </c>
      <c r="K46" s="53">
        <v>2690</v>
      </c>
      <c r="L46" s="53">
        <v>2740</v>
      </c>
      <c r="M46" s="54">
        <v>2760</v>
      </c>
    </row>
    <row r="47" spans="1:13" x14ac:dyDescent="0.15">
      <c r="A47" s="5"/>
      <c r="B47" s="16" t="s">
        <v>110</v>
      </c>
      <c r="C47" s="17"/>
      <c r="D47" s="18"/>
      <c r="E47" s="19"/>
      <c r="F47" s="20" t="s">
        <v>10</v>
      </c>
      <c r="G47" s="21">
        <v>14235</v>
      </c>
      <c r="H47" s="22">
        <v>14404</v>
      </c>
      <c r="I47" s="22">
        <v>13229</v>
      </c>
      <c r="J47" s="22">
        <v>12659</v>
      </c>
      <c r="K47" s="22">
        <v>12333</v>
      </c>
      <c r="L47" s="22">
        <v>18024</v>
      </c>
      <c r="M47" s="23">
        <v>17246</v>
      </c>
    </row>
    <row r="48" spans="1:13" x14ac:dyDescent="0.15">
      <c r="A48" s="5"/>
      <c r="B48" s="24" t="s">
        <v>0</v>
      </c>
      <c r="C48" s="25">
        <v>45873</v>
      </c>
      <c r="D48" s="26"/>
      <c r="E48" s="27"/>
      <c r="F48" s="28" t="s">
        <v>2</v>
      </c>
      <c r="G48" s="29">
        <v>3.86</v>
      </c>
      <c r="H48" s="30">
        <v>3.73</v>
      </c>
      <c r="I48" s="30">
        <v>3.86</v>
      </c>
      <c r="J48" s="30">
        <v>3.81</v>
      </c>
      <c r="K48" s="30">
        <v>3.88</v>
      </c>
      <c r="L48" s="30">
        <v>3.55</v>
      </c>
      <c r="M48" s="31">
        <v>3.53</v>
      </c>
    </row>
    <row r="49" spans="1:13" x14ac:dyDescent="0.15">
      <c r="A49" s="5"/>
      <c r="B49" s="24" t="s">
        <v>1</v>
      </c>
      <c r="C49" s="32">
        <v>2410</v>
      </c>
      <c r="D49" s="26" t="s">
        <v>15</v>
      </c>
      <c r="E49" s="32">
        <v>2740</v>
      </c>
      <c r="F49" s="28" t="s">
        <v>3</v>
      </c>
      <c r="G49" s="29">
        <v>98.4</v>
      </c>
      <c r="H49" s="30">
        <v>98.6</v>
      </c>
      <c r="I49" s="30">
        <v>98.2</v>
      </c>
      <c r="J49" s="30">
        <v>98.8</v>
      </c>
      <c r="K49" s="30">
        <v>98.8</v>
      </c>
      <c r="L49" s="30">
        <v>98.3</v>
      </c>
      <c r="M49" s="31">
        <v>99.1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8173</v>
      </c>
      <c r="H50" s="70">
        <v>7258</v>
      </c>
      <c r="I50" s="70">
        <v>7895</v>
      </c>
      <c r="J50" s="70">
        <v>6107</v>
      </c>
      <c r="K50" s="70">
        <v>5932</v>
      </c>
      <c r="L50" s="70">
        <v>10295</v>
      </c>
      <c r="M50" s="86">
        <v>7157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1.885430463576159</v>
      </c>
      <c r="H51" s="81">
        <f t="shared" ref="H51:M51" si="7">H47/H$4</f>
        <v>1.6661654135338346</v>
      </c>
      <c r="I51" s="81">
        <f t="shared" si="7"/>
        <v>1.7014790996784566</v>
      </c>
      <c r="J51" s="81">
        <f t="shared" si="7"/>
        <v>1.6281672025723473</v>
      </c>
      <c r="K51" s="81">
        <f t="shared" si="7"/>
        <v>1.6266156686890003</v>
      </c>
      <c r="L51" s="81">
        <f t="shared" si="7"/>
        <v>1.5771788589429472</v>
      </c>
      <c r="M51" s="82">
        <f t="shared" si="7"/>
        <v>1.5641211681480138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2410</v>
      </c>
      <c r="H52" s="35">
        <v>2580</v>
      </c>
      <c r="I52" s="35">
        <v>2550</v>
      </c>
      <c r="J52" s="35">
        <v>2640</v>
      </c>
      <c r="K52" s="35">
        <v>2730</v>
      </c>
      <c r="L52" s="35">
        <v>2740</v>
      </c>
      <c r="M52" s="36">
        <v>2740</v>
      </c>
    </row>
    <row r="53" spans="1:13" x14ac:dyDescent="0.15">
      <c r="A53" s="5"/>
      <c r="B53" s="37" t="s">
        <v>111</v>
      </c>
      <c r="C53" s="38"/>
      <c r="D53" s="39"/>
      <c r="E53" s="40"/>
      <c r="F53" s="41" t="s">
        <v>10</v>
      </c>
      <c r="G53" s="42">
        <v>5156</v>
      </c>
      <c r="H53" s="43">
        <v>5421</v>
      </c>
      <c r="I53" s="43">
        <v>4789</v>
      </c>
      <c r="J53" s="43">
        <v>4674</v>
      </c>
      <c r="K53" s="43">
        <v>4620</v>
      </c>
      <c r="L53" s="43">
        <v>7463</v>
      </c>
      <c r="M53" s="44">
        <v>6713</v>
      </c>
    </row>
    <row r="54" spans="1:13" x14ac:dyDescent="0.15">
      <c r="A54" s="5"/>
      <c r="B54" s="45" t="s">
        <v>0</v>
      </c>
      <c r="C54" s="3">
        <v>45873</v>
      </c>
      <c r="F54" s="46" t="s">
        <v>2</v>
      </c>
      <c r="G54" s="47">
        <v>2.44</v>
      </c>
      <c r="H54" s="48">
        <v>2.23</v>
      </c>
      <c r="I54" s="48">
        <v>2.4</v>
      </c>
      <c r="J54" s="48">
        <v>2.35</v>
      </c>
      <c r="K54" s="48">
        <v>2.4700000000000002</v>
      </c>
      <c r="L54" s="48">
        <v>2.06</v>
      </c>
      <c r="M54" s="49">
        <v>2.19</v>
      </c>
    </row>
    <row r="55" spans="1:13" x14ac:dyDescent="0.15">
      <c r="A55" s="5"/>
      <c r="B55" s="45" t="s">
        <v>1</v>
      </c>
      <c r="C55" s="50">
        <v>1700</v>
      </c>
      <c r="D55" s="4" t="s">
        <v>15</v>
      </c>
      <c r="E55" s="50">
        <v>1710</v>
      </c>
      <c r="F55" s="46" t="s">
        <v>3</v>
      </c>
      <c r="G55" s="47">
        <v>97.9</v>
      </c>
      <c r="H55" s="48">
        <v>99</v>
      </c>
      <c r="I55" s="48">
        <v>98.2</v>
      </c>
      <c r="J55" s="48">
        <v>98.6</v>
      </c>
      <c r="K55" s="48">
        <v>98</v>
      </c>
      <c r="L55" s="48">
        <v>99</v>
      </c>
      <c r="M55" s="49">
        <v>98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2860</v>
      </c>
      <c r="H56" s="71">
        <v>1767</v>
      </c>
      <c r="I56" s="71">
        <v>2393</v>
      </c>
      <c r="J56" s="71">
        <v>2006</v>
      </c>
      <c r="K56" s="71">
        <v>2485</v>
      </c>
      <c r="L56" s="71">
        <v>2450</v>
      </c>
      <c r="M56" s="87">
        <v>3477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0.6829139072847682</v>
      </c>
      <c r="H57" s="84">
        <f t="shared" ref="H57:M57" si="8">H53/H$4</f>
        <v>0.62706766917293233</v>
      </c>
      <c r="I57" s="84">
        <f t="shared" si="8"/>
        <v>0.61594855305466234</v>
      </c>
      <c r="J57" s="84">
        <f t="shared" si="8"/>
        <v>0.60115755627009648</v>
      </c>
      <c r="K57" s="84">
        <f t="shared" si="8"/>
        <v>0.6093379055658138</v>
      </c>
      <c r="L57" s="84">
        <f t="shared" si="8"/>
        <v>0.65304515225761284</v>
      </c>
      <c r="M57" s="85">
        <f t="shared" si="8"/>
        <v>0.60883366588064569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1700</v>
      </c>
      <c r="H58" s="53">
        <v>1670</v>
      </c>
      <c r="I58" s="53">
        <v>1610</v>
      </c>
      <c r="J58" s="53">
        <v>1630</v>
      </c>
      <c r="K58" s="53">
        <v>1690</v>
      </c>
      <c r="L58" s="53">
        <v>1730</v>
      </c>
      <c r="M58" s="54">
        <v>1710</v>
      </c>
    </row>
    <row r="59" spans="1:13" x14ac:dyDescent="0.15">
      <c r="A59" s="5"/>
      <c r="B59" s="16" t="s">
        <v>101</v>
      </c>
      <c r="C59" s="17"/>
      <c r="D59" s="18"/>
      <c r="E59" s="19"/>
      <c r="F59" s="20" t="s">
        <v>10</v>
      </c>
      <c r="G59" s="21">
        <v>8192</v>
      </c>
      <c r="H59" s="22">
        <v>9126</v>
      </c>
      <c r="I59" s="22">
        <v>7862</v>
      </c>
      <c r="J59" s="22">
        <v>7593</v>
      </c>
      <c r="K59" s="22">
        <v>7462</v>
      </c>
      <c r="L59" s="22">
        <v>12260</v>
      </c>
      <c r="M59" s="23">
        <v>10432</v>
      </c>
    </row>
    <row r="60" spans="1:13" x14ac:dyDescent="0.15">
      <c r="A60" s="5"/>
      <c r="B60" s="24" t="s">
        <v>0</v>
      </c>
      <c r="C60" s="25">
        <v>45845</v>
      </c>
      <c r="D60" s="26"/>
      <c r="E60" s="27"/>
      <c r="F60" s="28" t="s">
        <v>2</v>
      </c>
      <c r="G60" s="29">
        <v>2.0499999999999998</v>
      </c>
      <c r="H60" s="30">
        <v>1.9</v>
      </c>
      <c r="I60" s="30">
        <v>2.0499999999999998</v>
      </c>
      <c r="J60" s="30">
        <v>2.06</v>
      </c>
      <c r="K60" s="30">
        <v>2.11</v>
      </c>
      <c r="L60" s="30">
        <v>1.76</v>
      </c>
      <c r="M60" s="31">
        <v>1.92</v>
      </c>
    </row>
    <row r="61" spans="1:13" x14ac:dyDescent="0.15">
      <c r="A61" s="5"/>
      <c r="B61" s="24" t="s">
        <v>1</v>
      </c>
      <c r="C61" s="32">
        <v>4820</v>
      </c>
      <c r="D61" s="26" t="s">
        <v>15</v>
      </c>
      <c r="E61" s="32">
        <v>5510</v>
      </c>
      <c r="F61" s="28" t="s">
        <v>3</v>
      </c>
      <c r="G61" s="29">
        <v>99.1</v>
      </c>
      <c r="H61" s="30">
        <v>99.9</v>
      </c>
      <c r="I61" s="30">
        <v>99.4</v>
      </c>
      <c r="J61" s="30">
        <v>99.3</v>
      </c>
      <c r="K61" s="30">
        <v>99.3</v>
      </c>
      <c r="L61" s="30">
        <v>99.9</v>
      </c>
      <c r="M61" s="31">
        <v>98.7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2399</v>
      </c>
      <c r="H62" s="70">
        <v>1233</v>
      </c>
      <c r="I62" s="70">
        <v>1879</v>
      </c>
      <c r="J62" s="70">
        <v>1928</v>
      </c>
      <c r="K62" s="70">
        <v>1995</v>
      </c>
      <c r="L62" s="70">
        <v>1379</v>
      </c>
      <c r="M62" s="86">
        <v>3868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1.0850331125827815</v>
      </c>
      <c r="H63" s="81">
        <f t="shared" ref="H63:M63" si="9">H59/H$4</f>
        <v>1.0556390977443608</v>
      </c>
      <c r="I63" s="81">
        <f t="shared" si="9"/>
        <v>1.0111897106109324</v>
      </c>
      <c r="J63" s="81">
        <f t="shared" si="9"/>
        <v>0.97659163987138264</v>
      </c>
      <c r="K63" s="81">
        <f t="shared" si="9"/>
        <v>0.98417304141387496</v>
      </c>
      <c r="L63" s="81">
        <f t="shared" si="9"/>
        <v>1.0728036401820091</v>
      </c>
      <c r="M63" s="82">
        <f t="shared" si="9"/>
        <v>0.94612733538908034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4820</v>
      </c>
      <c r="H64" s="35">
        <v>5150</v>
      </c>
      <c r="I64" s="35">
        <v>5130</v>
      </c>
      <c r="J64" s="35">
        <v>5300</v>
      </c>
      <c r="K64" s="35">
        <v>5460</v>
      </c>
      <c r="L64" s="35">
        <v>5490</v>
      </c>
      <c r="M64" s="36">
        <v>5510</v>
      </c>
    </row>
    <row r="65" spans="1:13" x14ac:dyDescent="0.15">
      <c r="A65" s="5"/>
      <c r="B65" s="37" t="s">
        <v>102</v>
      </c>
      <c r="C65" s="38"/>
      <c r="D65" s="39"/>
      <c r="E65" s="40"/>
      <c r="F65" s="41" t="s">
        <v>10</v>
      </c>
      <c r="G65" s="42">
        <v>11467</v>
      </c>
      <c r="H65" s="43">
        <v>11937</v>
      </c>
      <c r="I65" s="43">
        <v>11128</v>
      </c>
      <c r="J65" s="43">
        <v>10677</v>
      </c>
      <c r="K65" s="43">
        <v>10753</v>
      </c>
      <c r="L65" s="43">
        <v>14766</v>
      </c>
      <c r="M65" s="44">
        <v>14039</v>
      </c>
    </row>
    <row r="66" spans="1:13" x14ac:dyDescent="0.15">
      <c r="A66" s="5"/>
      <c r="B66" s="45" t="s">
        <v>0</v>
      </c>
      <c r="C66" s="3">
        <v>45845</v>
      </c>
      <c r="F66" s="46" t="s">
        <v>2</v>
      </c>
      <c r="G66" s="47">
        <v>2.33</v>
      </c>
      <c r="H66" s="48">
        <v>2.19</v>
      </c>
      <c r="I66" s="48">
        <v>2.2999999999999998</v>
      </c>
      <c r="J66" s="48">
        <v>2.2799999999999998</v>
      </c>
      <c r="K66" s="48">
        <v>2.33</v>
      </c>
      <c r="L66" s="48">
        <v>2.0299999999999998</v>
      </c>
      <c r="M66" s="49">
        <v>2.0499999999999998</v>
      </c>
    </row>
    <row r="67" spans="1:13" x14ac:dyDescent="0.15">
      <c r="A67" s="5"/>
      <c r="B67" s="45" t="s">
        <v>1</v>
      </c>
      <c r="C67" s="50">
        <v>2360</v>
      </c>
      <c r="D67" s="4" t="s">
        <v>15</v>
      </c>
      <c r="E67" s="50">
        <v>2630</v>
      </c>
      <c r="F67" s="46" t="s">
        <v>3</v>
      </c>
      <c r="G67" s="47">
        <v>99.2</v>
      </c>
      <c r="H67" s="48">
        <v>99.8</v>
      </c>
      <c r="I67" s="48">
        <v>99.3</v>
      </c>
      <c r="J67" s="48">
        <v>99.3</v>
      </c>
      <c r="K67" s="48">
        <v>99.3</v>
      </c>
      <c r="L67" s="48">
        <v>99.5</v>
      </c>
      <c r="M67" s="49">
        <v>99.3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3195</v>
      </c>
      <c r="H68" s="71">
        <v>1719</v>
      </c>
      <c r="I68" s="71">
        <v>2983</v>
      </c>
      <c r="J68" s="71">
        <v>2744</v>
      </c>
      <c r="K68" s="71">
        <v>2793</v>
      </c>
      <c r="L68" s="71">
        <v>2916</v>
      </c>
      <c r="M68" s="87">
        <v>3512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1.5188079470198677</v>
      </c>
      <c r="H69" s="84">
        <f t="shared" ref="H69:M69" si="10">H65/H$4</f>
        <v>1.3807981492192019</v>
      </c>
      <c r="I69" s="84">
        <f t="shared" si="10"/>
        <v>1.4312540192926044</v>
      </c>
      <c r="J69" s="84">
        <f t="shared" si="10"/>
        <v>1.3732475884244373</v>
      </c>
      <c r="K69" s="84">
        <f t="shared" si="10"/>
        <v>1.4182273806383541</v>
      </c>
      <c r="L69" s="84">
        <f t="shared" si="10"/>
        <v>1.2920896044802239</v>
      </c>
      <c r="M69" s="85">
        <f t="shared" si="10"/>
        <v>1.273263196081988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2360</v>
      </c>
      <c r="H70" s="53">
        <v>2450</v>
      </c>
      <c r="I70" s="53">
        <v>2470</v>
      </c>
      <c r="J70" s="53">
        <v>2540</v>
      </c>
      <c r="K70" s="53">
        <v>2610</v>
      </c>
      <c r="L70" s="53">
        <v>2630</v>
      </c>
      <c r="M70" s="54">
        <v>2630</v>
      </c>
    </row>
    <row r="71" spans="1:13" x14ac:dyDescent="0.15">
      <c r="A71" s="5"/>
      <c r="B71" s="16" t="s">
        <v>103</v>
      </c>
      <c r="C71" s="17"/>
      <c r="D71" s="18"/>
      <c r="E71" s="19"/>
      <c r="F71" s="20" t="s">
        <v>10</v>
      </c>
      <c r="G71" s="21">
        <v>5884</v>
      </c>
      <c r="H71" s="22">
        <v>6883</v>
      </c>
      <c r="I71" s="22">
        <v>5543</v>
      </c>
      <c r="J71" s="22">
        <v>5188</v>
      </c>
      <c r="K71" s="22">
        <v>4827</v>
      </c>
      <c r="L71" s="22">
        <v>8800</v>
      </c>
      <c r="M71" s="23">
        <v>8811</v>
      </c>
    </row>
    <row r="72" spans="1:13" x14ac:dyDescent="0.15">
      <c r="A72" s="5"/>
      <c r="B72" s="24" t="s">
        <v>0</v>
      </c>
      <c r="C72" s="25">
        <v>45845</v>
      </c>
      <c r="D72" s="26"/>
      <c r="E72" s="27"/>
      <c r="F72" s="28" t="s">
        <v>2</v>
      </c>
      <c r="G72" s="29">
        <v>3.48</v>
      </c>
      <c r="H72" s="30">
        <v>3.3</v>
      </c>
      <c r="I72" s="30">
        <v>3.42</v>
      </c>
      <c r="J72" s="30">
        <v>3.63</v>
      </c>
      <c r="K72" s="30">
        <v>3.7</v>
      </c>
      <c r="L72" s="30">
        <v>3.3</v>
      </c>
      <c r="M72" s="31">
        <v>3.37</v>
      </c>
    </row>
    <row r="73" spans="1:13" x14ac:dyDescent="0.15">
      <c r="A73" s="5"/>
      <c r="B73" s="24" t="s">
        <v>1</v>
      </c>
      <c r="C73" s="32">
        <v>1800</v>
      </c>
      <c r="D73" s="26" t="s">
        <v>15</v>
      </c>
      <c r="E73" s="32">
        <v>2020</v>
      </c>
      <c r="F73" s="28" t="s">
        <v>3</v>
      </c>
      <c r="G73" s="29">
        <v>100.3</v>
      </c>
      <c r="H73" s="30">
        <v>101</v>
      </c>
      <c r="I73" s="30">
        <v>100.5</v>
      </c>
      <c r="J73" s="30">
        <v>99</v>
      </c>
      <c r="K73" s="30">
        <v>98.8</v>
      </c>
      <c r="L73" s="30">
        <v>98.9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57">
        <v>809</v>
      </c>
      <c r="H74" s="58">
        <v>-247</v>
      </c>
      <c r="I74" s="58">
        <v>439</v>
      </c>
      <c r="J74" s="70">
        <v>2061</v>
      </c>
      <c r="K74" s="70">
        <v>2090</v>
      </c>
      <c r="L74" s="70">
        <v>3534</v>
      </c>
      <c r="M74" s="86">
        <v>3557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0.77933774834437086</v>
      </c>
      <c r="H75" s="81">
        <f t="shared" ref="H75:M75" si="11">H71/H$4</f>
        <v>0.79618276460381721</v>
      </c>
      <c r="I75" s="81">
        <f t="shared" si="11"/>
        <v>0.71292604501607715</v>
      </c>
      <c r="J75" s="81">
        <f t="shared" si="11"/>
        <v>0.66726688102893894</v>
      </c>
      <c r="K75" s="81">
        <f t="shared" si="11"/>
        <v>0.63663940912687944</v>
      </c>
      <c r="L75" s="81">
        <f t="shared" si="11"/>
        <v>0.77003850192509626</v>
      </c>
      <c r="M75" s="82">
        <f t="shared" si="11"/>
        <v>0.79911119172864142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1800</v>
      </c>
      <c r="H76" s="35">
        <v>1840</v>
      </c>
      <c r="I76" s="35">
        <v>1850</v>
      </c>
      <c r="J76" s="35">
        <v>1900</v>
      </c>
      <c r="K76" s="35">
        <v>1910</v>
      </c>
      <c r="L76" s="35">
        <v>1980</v>
      </c>
      <c r="M76" s="36">
        <v>2020</v>
      </c>
    </row>
    <row r="77" spans="1:13" x14ac:dyDescent="0.15">
      <c r="A77" s="5"/>
      <c r="B77" s="37" t="s">
        <v>104</v>
      </c>
      <c r="C77" s="38"/>
      <c r="D77" s="39"/>
      <c r="E77" s="40"/>
      <c r="F77" s="41" t="s">
        <v>10</v>
      </c>
      <c r="G77" s="42">
        <v>8183</v>
      </c>
      <c r="H77" s="43">
        <v>8016</v>
      </c>
      <c r="I77" s="43">
        <v>7119</v>
      </c>
      <c r="J77" s="43">
        <v>7295</v>
      </c>
      <c r="K77" s="43">
        <v>7481</v>
      </c>
      <c r="L77" s="43">
        <v>11671</v>
      </c>
      <c r="M77" s="44">
        <v>11584</v>
      </c>
    </row>
    <row r="78" spans="1:13" x14ac:dyDescent="0.15">
      <c r="A78" s="5"/>
      <c r="B78" s="45" t="s">
        <v>0</v>
      </c>
      <c r="C78" s="3">
        <v>45845</v>
      </c>
      <c r="F78" s="46" t="s">
        <v>2</v>
      </c>
      <c r="G78" s="47">
        <v>3.63</v>
      </c>
      <c r="H78" s="48">
        <v>3.76</v>
      </c>
      <c r="I78" s="48">
        <v>3.85</v>
      </c>
      <c r="J78" s="48">
        <v>3.81</v>
      </c>
      <c r="K78" s="48">
        <v>3.77</v>
      </c>
      <c r="L78" s="48">
        <v>3.52</v>
      </c>
      <c r="M78" s="49">
        <v>3.39</v>
      </c>
    </row>
    <row r="79" spans="1:13" x14ac:dyDescent="0.15">
      <c r="A79" s="5"/>
      <c r="B79" s="45" t="s">
        <v>1</v>
      </c>
      <c r="C79" s="50">
        <v>470</v>
      </c>
      <c r="D79" s="4" t="s">
        <v>15</v>
      </c>
      <c r="E79" s="50">
        <v>580</v>
      </c>
      <c r="F79" s="46" t="s">
        <v>3</v>
      </c>
      <c r="G79" s="47">
        <v>99</v>
      </c>
      <c r="H79" s="48">
        <v>98.9</v>
      </c>
      <c r="I79" s="48">
        <v>98</v>
      </c>
      <c r="J79" s="48">
        <v>99.2</v>
      </c>
      <c r="K79" s="48">
        <v>99.5</v>
      </c>
      <c r="L79" s="48">
        <v>98.6</v>
      </c>
      <c r="M79" s="49">
        <v>99.1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3512</v>
      </c>
      <c r="H80" s="71">
        <v>3533</v>
      </c>
      <c r="I80" s="71">
        <v>4577</v>
      </c>
      <c r="J80" s="71">
        <v>2726</v>
      </c>
      <c r="K80" s="71">
        <v>2382</v>
      </c>
      <c r="L80" s="71">
        <v>5759</v>
      </c>
      <c r="M80" s="87">
        <v>4592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1.0838410596026491</v>
      </c>
      <c r="H81" s="84">
        <f t="shared" ref="H81:M81" si="12">H77/H$4</f>
        <v>0.92724117987275878</v>
      </c>
      <c r="I81" s="84">
        <f t="shared" si="12"/>
        <v>0.91562700964630228</v>
      </c>
      <c r="J81" s="84">
        <f t="shared" si="12"/>
        <v>0.9382636655948553</v>
      </c>
      <c r="K81" s="84">
        <f t="shared" si="12"/>
        <v>0.9866789765233448</v>
      </c>
      <c r="L81" s="84">
        <f t="shared" si="12"/>
        <v>1.0212635631781588</v>
      </c>
      <c r="M81" s="85">
        <f t="shared" si="12"/>
        <v>1.0506076546345002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470</v>
      </c>
      <c r="H82" s="53">
        <v>570</v>
      </c>
      <c r="I82" s="53">
        <v>550</v>
      </c>
      <c r="J82" s="53">
        <v>560</v>
      </c>
      <c r="K82" s="53">
        <v>600</v>
      </c>
      <c r="L82" s="53">
        <v>600</v>
      </c>
      <c r="M82" s="54">
        <v>580</v>
      </c>
    </row>
    <row r="83" spans="1:13" x14ac:dyDescent="0.15">
      <c r="A83" s="5"/>
      <c r="B83" s="16" t="s">
        <v>105</v>
      </c>
      <c r="C83" s="17"/>
      <c r="D83" s="18"/>
      <c r="E83" s="19"/>
      <c r="F83" s="20" t="s">
        <v>10</v>
      </c>
      <c r="G83" s="21">
        <v>2974</v>
      </c>
      <c r="H83" s="22">
        <v>3852</v>
      </c>
      <c r="I83" s="22">
        <v>4558</v>
      </c>
      <c r="J83" s="22">
        <v>3305</v>
      </c>
      <c r="K83" s="22">
        <v>3802</v>
      </c>
      <c r="L83" s="22">
        <v>5241</v>
      </c>
      <c r="M83" s="23">
        <v>4875</v>
      </c>
    </row>
    <row r="84" spans="1:13" x14ac:dyDescent="0.15">
      <c r="A84" s="5"/>
      <c r="B84" s="24" t="s">
        <v>0</v>
      </c>
      <c r="C84" s="25">
        <v>45845</v>
      </c>
      <c r="D84" s="26"/>
      <c r="E84" s="27"/>
      <c r="F84" s="28" t="s">
        <v>2</v>
      </c>
      <c r="G84" s="29">
        <v>2.5499999999999998</v>
      </c>
      <c r="H84" s="30">
        <v>2.5499999999999998</v>
      </c>
      <c r="I84" s="30">
        <v>1.92</v>
      </c>
      <c r="J84" s="30">
        <v>2.75</v>
      </c>
      <c r="K84" s="30">
        <v>2.3199999999999998</v>
      </c>
      <c r="L84" s="30">
        <v>2.2400000000000002</v>
      </c>
      <c r="M84" s="31">
        <v>2.37</v>
      </c>
    </row>
    <row r="85" spans="1:13" x14ac:dyDescent="0.15">
      <c r="A85" s="5"/>
      <c r="B85" s="24" t="s">
        <v>1</v>
      </c>
      <c r="C85" s="32">
        <v>110</v>
      </c>
      <c r="D85" s="26" t="s">
        <v>15</v>
      </c>
      <c r="E85" s="32">
        <v>110</v>
      </c>
      <c r="F85" s="28" t="s">
        <v>3</v>
      </c>
      <c r="G85" s="29">
        <v>98.9</v>
      </c>
      <c r="H85" s="30">
        <v>100.4</v>
      </c>
      <c r="I85" s="30">
        <v>102.5</v>
      </c>
      <c r="J85" s="30">
        <v>96.3</v>
      </c>
      <c r="K85" s="30">
        <v>100.3</v>
      </c>
      <c r="L85" s="30">
        <v>98.7</v>
      </c>
      <c r="M85" s="31">
        <v>98.5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1158</v>
      </c>
      <c r="H86" s="58">
        <v>65</v>
      </c>
      <c r="I86" s="70">
        <v>-1775</v>
      </c>
      <c r="J86" s="70">
        <v>2880</v>
      </c>
      <c r="K86" s="58">
        <v>117</v>
      </c>
      <c r="L86" s="70">
        <v>2011</v>
      </c>
      <c r="M86" s="86">
        <v>2152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0.39390728476821191</v>
      </c>
      <c r="H87" s="81">
        <f t="shared" ref="H87:M87" si="13">H83/H$4</f>
        <v>0.44557547715442453</v>
      </c>
      <c r="I87" s="81">
        <f t="shared" si="13"/>
        <v>0.5862379421221865</v>
      </c>
      <c r="J87" s="81">
        <f t="shared" si="13"/>
        <v>0.42508038585209001</v>
      </c>
      <c r="K87" s="81">
        <f t="shared" si="13"/>
        <v>0.50145080453706148</v>
      </c>
      <c r="L87" s="81">
        <f t="shared" si="13"/>
        <v>0.45861043052152606</v>
      </c>
      <c r="M87" s="82">
        <f t="shared" si="13"/>
        <v>0.44213676764012333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110</v>
      </c>
      <c r="H88" s="35">
        <v>100</v>
      </c>
      <c r="I88" s="35">
        <v>100</v>
      </c>
      <c r="J88" s="35">
        <v>110</v>
      </c>
      <c r="K88" s="35">
        <v>110</v>
      </c>
      <c r="L88" s="35">
        <v>110</v>
      </c>
      <c r="M88" s="36">
        <v>110</v>
      </c>
    </row>
    <row r="89" spans="1:13" x14ac:dyDescent="0.15">
      <c r="A89" s="5"/>
      <c r="B89" s="37" t="s">
        <v>99</v>
      </c>
      <c r="C89" s="38"/>
      <c r="D89" s="39"/>
      <c r="E89" s="40"/>
      <c r="F89" s="41" t="s">
        <v>10</v>
      </c>
      <c r="G89" s="42">
        <v>2258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45824</v>
      </c>
      <c r="F90" s="46" t="s">
        <v>2</v>
      </c>
      <c r="G90" s="47">
        <v>2.73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680</v>
      </c>
      <c r="D91" s="4" t="s">
        <v>15</v>
      </c>
      <c r="E91" s="50"/>
      <c r="F91" s="46" t="s">
        <v>3</v>
      </c>
      <c r="G91" s="47">
        <v>97.1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1644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0.29907284768211922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680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90</v>
      </c>
      <c r="C95" s="17"/>
      <c r="D95" s="18"/>
      <c r="E95" s="19"/>
      <c r="F95" s="20" t="s">
        <v>10</v>
      </c>
      <c r="G95" s="21">
        <v>5355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3.88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3770</v>
      </c>
      <c r="D97" s="26" t="s">
        <v>15</v>
      </c>
      <c r="E97" s="32"/>
      <c r="F97" s="28" t="s">
        <v>3</v>
      </c>
      <c r="G97" s="29">
        <v>96.8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4573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0.70927152317880793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3770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91</v>
      </c>
      <c r="C101" s="38"/>
      <c r="D101" s="39"/>
      <c r="E101" s="40"/>
      <c r="F101" s="41" t="s">
        <v>10</v>
      </c>
      <c r="G101" s="42">
        <v>11525</v>
      </c>
      <c r="H101" s="43">
        <v>12764</v>
      </c>
      <c r="I101" s="43">
        <v>11097</v>
      </c>
      <c r="J101" s="43">
        <v>10982</v>
      </c>
      <c r="K101" s="43">
        <v>10394</v>
      </c>
      <c r="L101" s="43">
        <v>16005</v>
      </c>
      <c r="M101" s="44">
        <v>15283</v>
      </c>
    </row>
    <row r="102" spans="1:13" x14ac:dyDescent="0.15">
      <c r="A102" s="5"/>
      <c r="B102" s="45" t="s">
        <v>0</v>
      </c>
      <c r="C102" s="3">
        <v>45810</v>
      </c>
      <c r="F102" s="46" t="s">
        <v>2</v>
      </c>
      <c r="G102" s="47">
        <v>3.59</v>
      </c>
      <c r="H102" s="48">
        <v>3.35</v>
      </c>
      <c r="I102" s="48">
        <v>3.55</v>
      </c>
      <c r="J102" s="48">
        <v>3.55</v>
      </c>
      <c r="K102" s="48">
        <v>3.67</v>
      </c>
      <c r="L102" s="48">
        <v>3.33</v>
      </c>
      <c r="M102" s="49">
        <v>3.35</v>
      </c>
    </row>
    <row r="103" spans="1:13" x14ac:dyDescent="0.15">
      <c r="A103" s="5"/>
      <c r="B103" s="45" t="s">
        <v>1</v>
      </c>
      <c r="C103" s="50">
        <v>4510</v>
      </c>
      <c r="D103" s="4" t="s">
        <v>15</v>
      </c>
      <c r="E103" s="50">
        <v>5180</v>
      </c>
      <c r="F103" s="46" t="s">
        <v>3</v>
      </c>
      <c r="G103" s="47">
        <v>99</v>
      </c>
      <c r="H103" s="48">
        <v>99.9</v>
      </c>
      <c r="I103" s="48">
        <v>99.4</v>
      </c>
      <c r="J103" s="48">
        <v>99.4</v>
      </c>
      <c r="K103" s="48">
        <v>98.8</v>
      </c>
      <c r="L103" s="48">
        <v>98.8</v>
      </c>
      <c r="M103" s="49">
        <v>99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4793</v>
      </c>
      <c r="H104" s="71">
        <v>2821</v>
      </c>
      <c r="I104" s="71">
        <v>3650</v>
      </c>
      <c r="J104" s="71">
        <v>3593</v>
      </c>
      <c r="K104" s="71">
        <v>4854</v>
      </c>
      <c r="L104" s="71">
        <v>7260</v>
      </c>
      <c r="M104" s="87">
        <v>6143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1.5264900662251655</v>
      </c>
      <c r="H105" s="84">
        <f t="shared" ref="H105:M105" si="16">H101/H$4</f>
        <v>1.4764603817235395</v>
      </c>
      <c r="I105" s="84">
        <f t="shared" si="16"/>
        <v>1.4272668810289388</v>
      </c>
      <c r="J105" s="84">
        <f t="shared" si="16"/>
        <v>1.412475884244373</v>
      </c>
      <c r="K105" s="84">
        <f t="shared" si="16"/>
        <v>1.3708783962015298</v>
      </c>
      <c r="L105" s="84">
        <f t="shared" si="16"/>
        <v>1.4005075253762689</v>
      </c>
      <c r="M105" s="85">
        <f t="shared" si="16"/>
        <v>1.3860874297115908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4510</v>
      </c>
      <c r="H106" s="53">
        <v>4850</v>
      </c>
      <c r="I106" s="53">
        <v>4830</v>
      </c>
      <c r="J106" s="53">
        <v>5000</v>
      </c>
      <c r="K106" s="53">
        <v>5130</v>
      </c>
      <c r="L106" s="53">
        <v>5160</v>
      </c>
      <c r="M106" s="54">
        <v>5180</v>
      </c>
    </row>
    <row r="107" spans="1:13" x14ac:dyDescent="0.15">
      <c r="A107" s="5"/>
      <c r="B107" s="16" t="s">
        <v>92</v>
      </c>
      <c r="C107" s="17"/>
      <c r="D107" s="18"/>
      <c r="E107" s="19"/>
      <c r="F107" s="20" t="s">
        <v>10</v>
      </c>
      <c r="G107" s="21">
        <v>2795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45810</v>
      </c>
      <c r="D108" s="26"/>
      <c r="E108" s="27"/>
      <c r="F108" s="28" t="s">
        <v>2</v>
      </c>
      <c r="G108" s="29">
        <v>3.36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1920</v>
      </c>
      <c r="D109" s="26" t="s">
        <v>15</v>
      </c>
      <c r="E109" s="32"/>
      <c r="F109" s="28" t="s">
        <v>3</v>
      </c>
      <c r="G109" s="29">
        <v>98.3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1430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0.37019867549668872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1920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79</v>
      </c>
      <c r="C113" s="38"/>
      <c r="D113" s="39"/>
      <c r="E113" s="40"/>
      <c r="F113" s="41" t="s">
        <v>10</v>
      </c>
      <c r="G113" s="42">
        <v>8636</v>
      </c>
      <c r="H113" s="43">
        <v>9343</v>
      </c>
      <c r="I113" s="43">
        <v>8264</v>
      </c>
      <c r="J113" s="43">
        <v>8108</v>
      </c>
      <c r="K113" s="43">
        <v>7831</v>
      </c>
      <c r="L113" s="43">
        <v>12478</v>
      </c>
      <c r="M113" s="44">
        <v>12034</v>
      </c>
    </row>
    <row r="114" spans="1:13" x14ac:dyDescent="0.15">
      <c r="A114" s="5"/>
      <c r="B114" s="45" t="s">
        <v>0</v>
      </c>
      <c r="C114" s="3">
        <v>45768</v>
      </c>
      <c r="F114" s="46" t="s">
        <v>2</v>
      </c>
      <c r="G114" s="47">
        <v>4.16</v>
      </c>
      <c r="H114" s="48">
        <v>4.07</v>
      </c>
      <c r="I114" s="48">
        <v>4.2</v>
      </c>
      <c r="J114" s="48">
        <v>4.22</v>
      </c>
      <c r="K114" s="48">
        <v>4.26</v>
      </c>
      <c r="L114" s="48">
        <v>4.03</v>
      </c>
      <c r="M114" s="49">
        <v>3.98</v>
      </c>
    </row>
    <row r="115" spans="1:13" x14ac:dyDescent="0.15">
      <c r="A115" s="5"/>
      <c r="B115" s="45" t="s">
        <v>1</v>
      </c>
      <c r="C115" s="50">
        <v>6880</v>
      </c>
      <c r="D115" s="4" t="s">
        <v>15</v>
      </c>
      <c r="E115" s="50">
        <v>7770</v>
      </c>
      <c r="F115" s="46" t="s">
        <v>3</v>
      </c>
      <c r="G115" s="47">
        <v>99.3</v>
      </c>
      <c r="H115" s="48">
        <v>99.2</v>
      </c>
      <c r="I115" s="48">
        <v>98.8</v>
      </c>
      <c r="J115" s="48">
        <v>98.4</v>
      </c>
      <c r="K115" s="48">
        <v>98.3</v>
      </c>
      <c r="L115" s="48">
        <v>98.4</v>
      </c>
      <c r="M115" s="49">
        <v>98.3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3436</v>
      </c>
      <c r="H116" s="71">
        <v>3672</v>
      </c>
      <c r="I116" s="71">
        <v>4079</v>
      </c>
      <c r="J116" s="71">
        <v>4581</v>
      </c>
      <c r="K116" s="71">
        <v>4727</v>
      </c>
      <c r="L116" s="71">
        <v>7147</v>
      </c>
      <c r="M116" s="87">
        <v>7052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1.1438410596026489</v>
      </c>
      <c r="H117" s="84">
        <f t="shared" ref="H117:M117" si="18">H113/H$4</f>
        <v>1.0807403123192596</v>
      </c>
      <c r="I117" s="84">
        <f t="shared" si="18"/>
        <v>1.0628938906752412</v>
      </c>
      <c r="J117" s="84">
        <f t="shared" si="18"/>
        <v>1.0428295819935691</v>
      </c>
      <c r="K117" s="84">
        <f t="shared" si="18"/>
        <v>1.0328409390662094</v>
      </c>
      <c r="L117" s="84">
        <f t="shared" si="18"/>
        <v>1.091879593979699</v>
      </c>
      <c r="M117" s="85">
        <f t="shared" si="18"/>
        <v>1.0914202793397425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6880</v>
      </c>
      <c r="H118" s="53">
        <v>7280</v>
      </c>
      <c r="I118" s="53">
        <v>7240</v>
      </c>
      <c r="J118" s="53">
        <v>7470</v>
      </c>
      <c r="K118" s="53">
        <v>7710</v>
      </c>
      <c r="L118" s="53">
        <v>7760</v>
      </c>
      <c r="M118" s="54">
        <v>7770</v>
      </c>
    </row>
    <row r="119" spans="1:13" x14ac:dyDescent="0.15">
      <c r="A119" s="5"/>
      <c r="B119" s="16" t="s">
        <v>75</v>
      </c>
      <c r="C119" s="17"/>
      <c r="D119" s="18"/>
      <c r="E119" s="19"/>
      <c r="F119" s="20" t="s">
        <v>10</v>
      </c>
      <c r="G119" s="21">
        <v>8653</v>
      </c>
      <c r="H119" s="22">
        <v>11124</v>
      </c>
      <c r="I119" s="22">
        <v>8486</v>
      </c>
      <c r="J119" s="22">
        <v>8547</v>
      </c>
      <c r="K119" s="22">
        <v>7614</v>
      </c>
      <c r="L119" s="22">
        <v>14409</v>
      </c>
      <c r="M119" s="23">
        <v>13718</v>
      </c>
    </row>
    <row r="120" spans="1:13" x14ac:dyDescent="0.15">
      <c r="A120" s="5"/>
      <c r="B120" s="24" t="s">
        <v>0</v>
      </c>
      <c r="C120" s="25">
        <v>45754</v>
      </c>
      <c r="D120" s="26"/>
      <c r="E120" s="27"/>
      <c r="F120" s="28" t="s">
        <v>2</v>
      </c>
      <c r="G120" s="29">
        <v>3.02</v>
      </c>
      <c r="H120" s="30">
        <v>2.75</v>
      </c>
      <c r="I120" s="30">
        <v>3.1</v>
      </c>
      <c r="J120" s="30">
        <v>2.94</v>
      </c>
      <c r="K120" s="30">
        <v>3.14</v>
      </c>
      <c r="L120" s="30">
        <v>2.82</v>
      </c>
      <c r="M120" s="31">
        <v>2.86</v>
      </c>
    </row>
    <row r="121" spans="1:13" x14ac:dyDescent="0.15">
      <c r="A121" s="5"/>
      <c r="B121" s="24" t="s">
        <v>1</v>
      </c>
      <c r="C121" s="32">
        <v>7120</v>
      </c>
      <c r="D121" s="26" t="s">
        <v>15</v>
      </c>
      <c r="E121" s="32">
        <v>8220</v>
      </c>
      <c r="F121" s="28" t="s">
        <v>3</v>
      </c>
      <c r="G121" s="29">
        <v>99.7</v>
      </c>
      <c r="H121" s="30">
        <v>100.6</v>
      </c>
      <c r="I121" s="30">
        <v>99.7</v>
      </c>
      <c r="J121" s="30">
        <v>100.2</v>
      </c>
      <c r="K121" s="30">
        <v>98.8</v>
      </c>
      <c r="L121" s="30">
        <v>99.6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2044</v>
      </c>
      <c r="H122" s="58">
        <v>375</v>
      </c>
      <c r="I122" s="70">
        <v>2059</v>
      </c>
      <c r="J122" s="70">
        <v>1110</v>
      </c>
      <c r="K122" s="70">
        <v>3256</v>
      </c>
      <c r="L122" s="70">
        <v>3548</v>
      </c>
      <c r="M122" s="86">
        <v>4229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1.1460927152317881</v>
      </c>
      <c r="H123" s="81">
        <f t="shared" ref="H123:M123" si="19">H119/H$4</f>
        <v>1.2867553499132447</v>
      </c>
      <c r="I123" s="81">
        <f t="shared" si="19"/>
        <v>1.0914469453376205</v>
      </c>
      <c r="J123" s="81">
        <f t="shared" si="19"/>
        <v>1.0992926045016078</v>
      </c>
      <c r="K123" s="81">
        <f t="shared" si="19"/>
        <v>1.0042205222896334</v>
      </c>
      <c r="L123" s="81">
        <f t="shared" si="19"/>
        <v>1.2608505425271264</v>
      </c>
      <c r="M123" s="82">
        <f t="shared" si="19"/>
        <v>1.2441501904589154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7120</v>
      </c>
      <c r="H124" s="35">
        <v>7600</v>
      </c>
      <c r="I124" s="35">
        <v>7670</v>
      </c>
      <c r="J124" s="35">
        <v>7910</v>
      </c>
      <c r="K124" s="35">
        <v>8110</v>
      </c>
      <c r="L124" s="35">
        <v>8210</v>
      </c>
      <c r="M124" s="36">
        <v>8220</v>
      </c>
    </row>
    <row r="125" spans="1:13" x14ac:dyDescent="0.15">
      <c r="A125" s="5"/>
      <c r="B125" s="37" t="s">
        <v>62</v>
      </c>
      <c r="C125" s="38"/>
      <c r="D125" s="39"/>
      <c r="E125" s="40"/>
      <c r="F125" s="41" t="s">
        <v>10</v>
      </c>
      <c r="G125" s="42">
        <v>13759</v>
      </c>
      <c r="H125" s="43">
        <v>15385</v>
      </c>
      <c r="I125" s="43">
        <v>13323</v>
      </c>
      <c r="J125" s="43">
        <v>13423</v>
      </c>
      <c r="K125" s="43">
        <v>12782</v>
      </c>
      <c r="L125" s="43">
        <v>18138</v>
      </c>
      <c r="M125" s="44">
        <v>17557</v>
      </c>
    </row>
    <row r="126" spans="1:13" x14ac:dyDescent="0.15">
      <c r="A126" s="5"/>
      <c r="B126" s="45" t="s">
        <v>0</v>
      </c>
      <c r="C126" s="3">
        <v>45691</v>
      </c>
      <c r="F126" s="46" t="s">
        <v>2</v>
      </c>
      <c r="G126" s="47">
        <v>3.98</v>
      </c>
      <c r="H126" s="48">
        <v>3.72</v>
      </c>
      <c r="I126" s="48">
        <v>3.99</v>
      </c>
      <c r="J126" s="48">
        <v>3.87</v>
      </c>
      <c r="K126" s="48">
        <v>4.09</v>
      </c>
      <c r="L126" s="48">
        <v>3.73</v>
      </c>
      <c r="M126" s="49">
        <v>3.77</v>
      </c>
    </row>
    <row r="127" spans="1:13" x14ac:dyDescent="0.15">
      <c r="A127" s="5"/>
      <c r="B127" s="45" t="s">
        <v>1</v>
      </c>
      <c r="C127" s="50">
        <v>12060</v>
      </c>
      <c r="D127" s="4" t="s">
        <v>15</v>
      </c>
      <c r="E127" s="50">
        <v>13720</v>
      </c>
      <c r="F127" s="46" t="s">
        <v>3</v>
      </c>
      <c r="G127" s="47">
        <v>99.1</v>
      </c>
      <c r="H127" s="48">
        <v>99.8</v>
      </c>
      <c r="I127" s="48">
        <v>99</v>
      </c>
      <c r="J127" s="48">
        <v>99.7</v>
      </c>
      <c r="K127" s="48">
        <v>98.7</v>
      </c>
      <c r="L127" s="48">
        <v>99.1</v>
      </c>
      <c r="M127" s="49">
        <v>98.8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5741</v>
      </c>
      <c r="H128" s="71">
        <v>4071</v>
      </c>
      <c r="I128" s="71">
        <v>5812</v>
      </c>
      <c r="J128" s="71">
        <v>3881</v>
      </c>
      <c r="K128" s="71">
        <v>6432</v>
      </c>
      <c r="L128" s="71">
        <v>7446</v>
      </c>
      <c r="M128" s="87">
        <v>8200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1.822384105960265</v>
      </c>
      <c r="H129" s="84">
        <f t="shared" ref="H129:M129" si="20">H125/H$4</f>
        <v>1.7796414112203587</v>
      </c>
      <c r="I129" s="84">
        <f t="shared" si="20"/>
        <v>1.7135691318327975</v>
      </c>
      <c r="J129" s="84">
        <f t="shared" si="20"/>
        <v>1.7264308681672025</v>
      </c>
      <c r="K129" s="84">
        <f t="shared" si="20"/>
        <v>1.6858348720654182</v>
      </c>
      <c r="L129" s="84">
        <f t="shared" si="20"/>
        <v>1.5871543577178859</v>
      </c>
      <c r="M129" s="85">
        <f t="shared" si="20"/>
        <v>1.5923272265554145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12060</v>
      </c>
      <c r="H130" s="53">
        <v>12920</v>
      </c>
      <c r="I130" s="53">
        <v>12810</v>
      </c>
      <c r="J130" s="53">
        <v>13310</v>
      </c>
      <c r="K130" s="53">
        <v>13660</v>
      </c>
      <c r="L130" s="53">
        <v>13700</v>
      </c>
      <c r="M130" s="54">
        <v>13720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8357</v>
      </c>
      <c r="H131" s="22">
        <v>9044</v>
      </c>
      <c r="I131" s="22">
        <v>8495</v>
      </c>
      <c r="J131" s="22">
        <v>8548</v>
      </c>
      <c r="K131" s="22">
        <v>8306</v>
      </c>
      <c r="L131" s="22">
        <v>11829</v>
      </c>
      <c r="M131" s="23">
        <v>11418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2</v>
      </c>
      <c r="H132" s="30">
        <v>1.89</v>
      </c>
      <c r="I132" s="30">
        <v>1.98</v>
      </c>
      <c r="J132" s="30">
        <v>1.94</v>
      </c>
      <c r="K132" s="30">
        <v>2.0299999999999998</v>
      </c>
      <c r="L132" s="30">
        <v>1.85</v>
      </c>
      <c r="M132" s="31">
        <v>1.87</v>
      </c>
    </row>
    <row r="133" spans="1:13" x14ac:dyDescent="0.15">
      <c r="A133" s="5"/>
      <c r="B133" s="24" t="s">
        <v>1</v>
      </c>
      <c r="C133" s="32">
        <v>29780</v>
      </c>
      <c r="D133" s="26" t="s">
        <v>15</v>
      </c>
      <c r="E133" s="32">
        <v>33970</v>
      </c>
      <c r="F133" s="28" t="s">
        <v>3</v>
      </c>
      <c r="G133" s="29">
        <v>99.3</v>
      </c>
      <c r="H133" s="30">
        <v>99.7</v>
      </c>
      <c r="I133" s="30">
        <v>99.4</v>
      </c>
      <c r="J133" s="30">
        <v>99.5</v>
      </c>
      <c r="K133" s="30">
        <v>99.2</v>
      </c>
      <c r="L133" s="30">
        <v>99.3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2242</v>
      </c>
      <c r="H134" s="70">
        <v>1721</v>
      </c>
      <c r="I134" s="70">
        <v>2205</v>
      </c>
      <c r="J134" s="70">
        <v>1948</v>
      </c>
      <c r="K134" s="70">
        <v>2391</v>
      </c>
      <c r="L134" s="70">
        <v>2990</v>
      </c>
      <c r="M134" s="86">
        <v>3514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1.106887417218543</v>
      </c>
      <c r="H135" s="81">
        <f t="shared" ref="H135:M135" si="21">H131/H$4</f>
        <v>1.0461538461538462</v>
      </c>
      <c r="I135" s="81">
        <f t="shared" si="21"/>
        <v>1.092604501607717</v>
      </c>
      <c r="J135" s="81">
        <f t="shared" si="21"/>
        <v>1.0994212218649517</v>
      </c>
      <c r="K135" s="81">
        <f t="shared" si="21"/>
        <v>1.0954893168029545</v>
      </c>
      <c r="L135" s="81">
        <f t="shared" si="21"/>
        <v>1.035089254462723</v>
      </c>
      <c r="M135" s="82">
        <f t="shared" si="21"/>
        <v>1.0355523308543442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29780</v>
      </c>
      <c r="H136" s="35">
        <v>31790</v>
      </c>
      <c r="I136" s="35">
        <v>31340</v>
      </c>
      <c r="J136" s="35">
        <v>32390</v>
      </c>
      <c r="K136" s="35">
        <v>33680</v>
      </c>
      <c r="L136" s="35">
        <v>33800</v>
      </c>
      <c r="M136" s="36">
        <v>33970</v>
      </c>
    </row>
    <row r="137" spans="1:13" x14ac:dyDescent="0.15">
      <c r="A137" s="5"/>
      <c r="B137" s="37" t="s">
        <v>19</v>
      </c>
      <c r="C137" s="38"/>
      <c r="D137" s="39"/>
      <c r="E137" s="40"/>
      <c r="F137" s="41" t="s">
        <v>10</v>
      </c>
      <c r="G137" s="42">
        <v>12079</v>
      </c>
      <c r="H137" s="43">
        <v>12984</v>
      </c>
      <c r="I137" s="43">
        <v>12125</v>
      </c>
      <c r="J137" s="43">
        <v>12529</v>
      </c>
      <c r="K137" s="43">
        <v>12076</v>
      </c>
      <c r="L137" s="43">
        <v>16005</v>
      </c>
      <c r="M137" s="44">
        <v>15558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1.79</v>
      </c>
      <c r="H138" s="48">
        <v>1.72</v>
      </c>
      <c r="I138" s="48">
        <v>1.81</v>
      </c>
      <c r="J138" s="48">
        <v>1.77</v>
      </c>
      <c r="K138" s="48">
        <v>1.85</v>
      </c>
      <c r="L138" s="48">
        <v>1.69</v>
      </c>
      <c r="M138" s="49">
        <v>1.71</v>
      </c>
    </row>
    <row r="139" spans="1:13" x14ac:dyDescent="0.15">
      <c r="A139" s="5"/>
      <c r="B139" s="45" t="s">
        <v>1</v>
      </c>
      <c r="C139" s="50">
        <v>29070</v>
      </c>
      <c r="D139" s="4" t="s">
        <v>15</v>
      </c>
      <c r="E139" s="50">
        <v>33050</v>
      </c>
      <c r="F139" s="46" t="s">
        <v>3</v>
      </c>
      <c r="G139" s="47">
        <v>99.5</v>
      </c>
      <c r="H139" s="48">
        <v>99.8</v>
      </c>
      <c r="I139" s="48">
        <v>99.4</v>
      </c>
      <c r="J139" s="48">
        <v>99.6</v>
      </c>
      <c r="K139" s="48">
        <v>99.3</v>
      </c>
      <c r="L139" s="48">
        <v>99.3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2638</v>
      </c>
      <c r="H140" s="71">
        <v>1860</v>
      </c>
      <c r="I140" s="71">
        <v>2777</v>
      </c>
      <c r="J140" s="71">
        <v>2422</v>
      </c>
      <c r="K140" s="71">
        <v>3133</v>
      </c>
      <c r="L140" s="71">
        <v>3925</v>
      </c>
      <c r="M140" s="87">
        <v>4551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1.5998675496688741</v>
      </c>
      <c r="H141" s="84">
        <f t="shared" ref="H141:M141" si="22">H137/H$4</f>
        <v>1.5019086176980914</v>
      </c>
      <c r="I141" s="84">
        <f t="shared" si="22"/>
        <v>1.5594855305466238</v>
      </c>
      <c r="J141" s="84">
        <f t="shared" si="22"/>
        <v>1.6114469453376206</v>
      </c>
      <c r="K141" s="84">
        <f t="shared" si="22"/>
        <v>1.5927195990503824</v>
      </c>
      <c r="L141" s="84">
        <f t="shared" si="22"/>
        <v>1.4005075253762689</v>
      </c>
      <c r="M141" s="85">
        <f t="shared" si="22"/>
        <v>1.4110284781425722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29070</v>
      </c>
      <c r="H142" s="53">
        <v>30710</v>
      </c>
      <c r="I142" s="53">
        <v>30520</v>
      </c>
      <c r="J142" s="53">
        <v>31490</v>
      </c>
      <c r="K142" s="53">
        <v>32710</v>
      </c>
      <c r="L142" s="53">
        <v>32890</v>
      </c>
      <c r="M142" s="54">
        <v>33050</v>
      </c>
    </row>
    <row r="143" spans="1:13" x14ac:dyDescent="0.15">
      <c r="A143" s="5"/>
      <c r="B143" s="16" t="s">
        <v>27</v>
      </c>
      <c r="C143" s="17"/>
      <c r="D143" s="18"/>
      <c r="E143" s="19"/>
      <c r="F143" s="20" t="s">
        <v>10</v>
      </c>
      <c r="G143" s="21">
        <v>6210</v>
      </c>
      <c r="H143" s="22">
        <v>8412</v>
      </c>
      <c r="I143" s="22">
        <v>6104</v>
      </c>
      <c r="J143" s="22">
        <v>6137</v>
      </c>
      <c r="K143" s="22">
        <v>5538</v>
      </c>
      <c r="L143" s="22">
        <v>10157</v>
      </c>
      <c r="M143" s="23">
        <v>9192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3.35</v>
      </c>
      <c r="H144" s="30">
        <v>2.67</v>
      </c>
      <c r="I144" s="30">
        <v>3.38</v>
      </c>
      <c r="J144" s="30">
        <v>3.32</v>
      </c>
      <c r="K144" s="30">
        <v>3.5</v>
      </c>
      <c r="L144" s="30">
        <v>3.15</v>
      </c>
      <c r="M144" s="31">
        <v>3.31</v>
      </c>
    </row>
    <row r="145" spans="1:13" x14ac:dyDescent="0.15">
      <c r="A145" s="5"/>
      <c r="B145" s="24" t="s">
        <v>1</v>
      </c>
      <c r="C145" s="32">
        <v>26960</v>
      </c>
      <c r="D145" s="26" t="s">
        <v>15</v>
      </c>
      <c r="E145" s="32">
        <v>30180</v>
      </c>
      <c r="F145" s="28" t="s">
        <v>3</v>
      </c>
      <c r="G145" s="29">
        <v>100.1</v>
      </c>
      <c r="H145" s="30">
        <v>102.6</v>
      </c>
      <c r="I145" s="30">
        <v>99.9</v>
      </c>
      <c r="J145" s="30">
        <v>100.3</v>
      </c>
      <c r="K145" s="30">
        <v>99.5</v>
      </c>
      <c r="L145" s="30">
        <v>99.8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1070</v>
      </c>
      <c r="H146" s="70">
        <v>-3244</v>
      </c>
      <c r="I146" s="70">
        <v>1302</v>
      </c>
      <c r="J146" s="58">
        <v>785</v>
      </c>
      <c r="K146" s="70">
        <v>1689</v>
      </c>
      <c r="L146" s="70">
        <v>2211</v>
      </c>
      <c r="M146" s="86">
        <v>3375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0.82251655629139075</v>
      </c>
      <c r="H147" s="81">
        <f t="shared" ref="H147:M147" si="23">H143/H$4</f>
        <v>0.97304800462695196</v>
      </c>
      <c r="I147" s="81">
        <f t="shared" si="23"/>
        <v>0.78508038585209006</v>
      </c>
      <c r="J147" s="81">
        <f t="shared" si="23"/>
        <v>0.78932475884244369</v>
      </c>
      <c r="K147" s="81">
        <f t="shared" si="23"/>
        <v>0.73041413874967032</v>
      </c>
      <c r="L147" s="81">
        <f t="shared" si="23"/>
        <v>0.8887819390969548</v>
      </c>
      <c r="M147" s="82">
        <f t="shared" si="23"/>
        <v>0.83366588064574643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26960</v>
      </c>
      <c r="H148" s="35">
        <v>28200</v>
      </c>
      <c r="I148" s="35">
        <v>28240</v>
      </c>
      <c r="J148" s="35">
        <v>29080</v>
      </c>
      <c r="K148" s="35">
        <v>30010</v>
      </c>
      <c r="L148" s="35">
        <v>30110</v>
      </c>
      <c r="M148" s="36">
        <v>30180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9803</v>
      </c>
      <c r="H149" s="43">
        <v>10770</v>
      </c>
      <c r="I149" s="43">
        <v>8928</v>
      </c>
      <c r="J149" s="43">
        <v>9197</v>
      </c>
      <c r="K149" s="43">
        <v>8391</v>
      </c>
      <c r="L149" s="43">
        <v>13744</v>
      </c>
      <c r="M149" s="44">
        <v>12811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3.19</v>
      </c>
      <c r="H150" s="48">
        <v>3.05</v>
      </c>
      <c r="I150" s="48">
        <v>3.3</v>
      </c>
      <c r="J150" s="48">
        <v>3.17</v>
      </c>
      <c r="K150" s="48">
        <v>3.34</v>
      </c>
      <c r="L150" s="48">
        <v>3.01</v>
      </c>
      <c r="M150" s="49">
        <v>3.1</v>
      </c>
    </row>
    <row r="151" spans="1:13" x14ac:dyDescent="0.15">
      <c r="A151" s="5"/>
      <c r="B151" s="45" t="s">
        <v>1</v>
      </c>
      <c r="C151" s="50">
        <v>16150</v>
      </c>
      <c r="D151" s="4" t="s">
        <v>15</v>
      </c>
      <c r="E151" s="50">
        <v>18290</v>
      </c>
      <c r="F151" s="46" t="s">
        <v>3</v>
      </c>
      <c r="G151" s="47">
        <v>100.4</v>
      </c>
      <c r="H151" s="48">
        <v>100.7</v>
      </c>
      <c r="I151" s="48">
        <v>100.1</v>
      </c>
      <c r="J151" s="48">
        <v>100.5</v>
      </c>
      <c r="K151" s="48">
        <v>100.3</v>
      </c>
      <c r="L151" s="48">
        <v>99.9</v>
      </c>
      <c r="M151" s="49">
        <v>99.4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1046</v>
      </c>
      <c r="H152" s="61">
        <v>297</v>
      </c>
      <c r="I152" s="71">
        <v>1606</v>
      </c>
      <c r="J152" s="61">
        <v>793</v>
      </c>
      <c r="K152" s="71">
        <v>1198</v>
      </c>
      <c r="L152" s="71">
        <v>2691</v>
      </c>
      <c r="M152" s="87">
        <v>3965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1.29841059602649</v>
      </c>
      <c r="H153" s="84">
        <f t="shared" ref="H153:M153" si="24">H149/H$4</f>
        <v>1.2458068247541931</v>
      </c>
      <c r="I153" s="84">
        <f t="shared" si="24"/>
        <v>1.1482958199356914</v>
      </c>
      <c r="J153" s="84">
        <f t="shared" si="24"/>
        <v>1.1828938906752411</v>
      </c>
      <c r="K153" s="84">
        <f t="shared" si="24"/>
        <v>1.106700079134793</v>
      </c>
      <c r="L153" s="84">
        <f t="shared" si="24"/>
        <v>1.2026601330066504</v>
      </c>
      <c r="M153" s="85">
        <f t="shared" si="24"/>
        <v>1.1618900779974606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16150</v>
      </c>
      <c r="H154" s="53">
        <v>17070</v>
      </c>
      <c r="I154" s="53">
        <v>17000</v>
      </c>
      <c r="J154" s="53">
        <v>17630</v>
      </c>
      <c r="K154" s="53">
        <v>18200</v>
      </c>
      <c r="L154" s="53">
        <v>18240</v>
      </c>
      <c r="M154" s="54">
        <v>18290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5945</v>
      </c>
      <c r="H155" s="22">
        <v>7420</v>
      </c>
      <c r="I155" s="22">
        <v>5384</v>
      </c>
      <c r="J155" s="22">
        <v>5819</v>
      </c>
      <c r="K155" s="22">
        <v>4732</v>
      </c>
      <c r="L155" s="22">
        <v>9652</v>
      </c>
      <c r="M155" s="23">
        <v>9082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4.0999999999999996</v>
      </c>
      <c r="H156" s="30">
        <v>3.88</v>
      </c>
      <c r="I156" s="30">
        <v>4.17</v>
      </c>
      <c r="J156" s="30">
        <v>4.0199999999999996</v>
      </c>
      <c r="K156" s="30">
        <v>4.25</v>
      </c>
      <c r="L156" s="30">
        <v>3.94</v>
      </c>
      <c r="M156" s="31">
        <v>4.01</v>
      </c>
    </row>
    <row r="157" spans="1:13" x14ac:dyDescent="0.15">
      <c r="A157" s="5"/>
      <c r="B157" s="24" t="s">
        <v>1</v>
      </c>
      <c r="C157" s="32">
        <v>13030</v>
      </c>
      <c r="D157" s="26" t="s">
        <v>15</v>
      </c>
      <c r="E157" s="32">
        <v>14880</v>
      </c>
      <c r="F157" s="28" t="s">
        <v>3</v>
      </c>
      <c r="G157" s="29">
        <v>99.3</v>
      </c>
      <c r="H157" s="30">
        <v>100</v>
      </c>
      <c r="I157" s="30">
        <v>99.1</v>
      </c>
      <c r="J157" s="30">
        <v>99.5</v>
      </c>
      <c r="K157" s="30">
        <v>98.9</v>
      </c>
      <c r="L157" s="30">
        <v>99</v>
      </c>
      <c r="M157" s="31">
        <v>98.3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2357</v>
      </c>
      <c r="H158" s="70">
        <v>1741</v>
      </c>
      <c r="I158" s="70">
        <v>2369</v>
      </c>
      <c r="J158" s="70">
        <v>2013</v>
      </c>
      <c r="K158" s="70">
        <v>2254</v>
      </c>
      <c r="L158" s="70">
        <v>4389</v>
      </c>
      <c r="M158" s="86">
        <v>5254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0.78741721854304636</v>
      </c>
      <c r="H159" s="81">
        <f t="shared" ref="H159:M159" si="25">H155/H$4</f>
        <v>0.8582995951417004</v>
      </c>
      <c r="I159" s="81">
        <f t="shared" si="25"/>
        <v>0.69247588424437301</v>
      </c>
      <c r="J159" s="81">
        <f t="shared" si="25"/>
        <v>0.74842443729903541</v>
      </c>
      <c r="K159" s="81">
        <f t="shared" si="25"/>
        <v>0.62410973357953048</v>
      </c>
      <c r="L159" s="81">
        <f t="shared" si="25"/>
        <v>0.84459222961148062</v>
      </c>
      <c r="M159" s="82">
        <f t="shared" si="25"/>
        <v>0.82368946127335385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13030</v>
      </c>
      <c r="H160" s="35">
        <v>13750</v>
      </c>
      <c r="I160" s="35">
        <v>13850</v>
      </c>
      <c r="J160" s="35">
        <v>14300</v>
      </c>
      <c r="K160" s="35">
        <v>14760</v>
      </c>
      <c r="L160" s="35">
        <v>14870</v>
      </c>
      <c r="M160" s="36">
        <v>14880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6157</v>
      </c>
      <c r="H161" s="43">
        <v>6637</v>
      </c>
      <c r="I161" s="43">
        <v>6507</v>
      </c>
      <c r="J161" s="43">
        <v>6226</v>
      </c>
      <c r="K161" s="43">
        <v>6201</v>
      </c>
      <c r="L161" s="43">
        <v>9386</v>
      </c>
      <c r="M161" s="44">
        <v>9588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3.93</v>
      </c>
      <c r="H162" s="48">
        <v>3.77</v>
      </c>
      <c r="I162" s="48">
        <v>3.85</v>
      </c>
      <c r="J162" s="48">
        <v>3.83</v>
      </c>
      <c r="K162" s="48">
        <v>3.88</v>
      </c>
      <c r="L162" s="48">
        <v>3.66</v>
      </c>
      <c r="M162" s="49">
        <v>3.68</v>
      </c>
    </row>
    <row r="163" spans="1:13" x14ac:dyDescent="0.15">
      <c r="A163" s="5"/>
      <c r="B163" s="45" t="s">
        <v>1</v>
      </c>
      <c r="C163" s="50">
        <v>8000</v>
      </c>
      <c r="D163" s="4" t="s">
        <v>15</v>
      </c>
      <c r="E163" s="50">
        <v>9780</v>
      </c>
      <c r="F163" s="46" t="s">
        <v>3</v>
      </c>
      <c r="G163" s="47">
        <v>98.2</v>
      </c>
      <c r="H163" s="48">
        <v>99.3</v>
      </c>
      <c r="I163" s="48">
        <v>98.6</v>
      </c>
      <c r="J163" s="48">
        <v>98.7</v>
      </c>
      <c r="K163" s="48">
        <v>98.5</v>
      </c>
      <c r="L163" s="48">
        <v>98.6</v>
      </c>
      <c r="M163" s="49">
        <v>98.6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3727</v>
      </c>
      <c r="H164" s="71">
        <v>2513</v>
      </c>
      <c r="I164" s="71">
        <v>3477</v>
      </c>
      <c r="J164" s="71">
        <v>3130</v>
      </c>
      <c r="K164" s="71">
        <v>3374</v>
      </c>
      <c r="L164" s="71">
        <v>4864</v>
      </c>
      <c r="M164" s="87">
        <v>4881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0.81549668874172188</v>
      </c>
      <c r="H165" s="84">
        <f t="shared" ref="H165:M165" si="26">H161/H$4</f>
        <v>0.76772700983227304</v>
      </c>
      <c r="I165" s="84">
        <f t="shared" si="26"/>
        <v>0.83691318327974273</v>
      </c>
      <c r="J165" s="84">
        <f t="shared" si="26"/>
        <v>0.80077170418006427</v>
      </c>
      <c r="K165" s="84">
        <f t="shared" si="26"/>
        <v>0.81785808493801104</v>
      </c>
      <c r="L165" s="84">
        <f t="shared" si="26"/>
        <v>0.8213160658032902</v>
      </c>
      <c r="M165" s="85">
        <f t="shared" si="26"/>
        <v>0.8695809903863595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8000</v>
      </c>
      <c r="H166" s="53">
        <v>8990</v>
      </c>
      <c r="I166" s="53">
        <v>9300</v>
      </c>
      <c r="J166" s="53">
        <v>9360</v>
      </c>
      <c r="K166" s="53">
        <v>9700</v>
      </c>
      <c r="L166" s="53">
        <v>9760</v>
      </c>
      <c r="M166" s="54">
        <v>9780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9637</v>
      </c>
      <c r="H167" s="22">
        <v>10415</v>
      </c>
      <c r="I167" s="22">
        <v>10392</v>
      </c>
      <c r="J167" s="22">
        <v>9353</v>
      </c>
      <c r="K167" s="22">
        <v>10310</v>
      </c>
      <c r="L167" s="22">
        <v>14126</v>
      </c>
      <c r="M167" s="23">
        <v>13970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1.66</v>
      </c>
      <c r="H168" s="30">
        <v>1.57</v>
      </c>
      <c r="I168" s="30">
        <v>1.61</v>
      </c>
      <c r="J168" s="30">
        <v>1.63</v>
      </c>
      <c r="K168" s="30">
        <v>1.64</v>
      </c>
      <c r="L168" s="30">
        <v>1.56</v>
      </c>
      <c r="M168" s="31">
        <v>1.52</v>
      </c>
    </row>
    <row r="169" spans="1:13" x14ac:dyDescent="0.15">
      <c r="A169" s="5"/>
      <c r="B169" s="24" t="s">
        <v>1</v>
      </c>
      <c r="C169" s="32">
        <v>6820</v>
      </c>
      <c r="D169" s="26" t="s">
        <v>15</v>
      </c>
      <c r="E169" s="32">
        <v>8010</v>
      </c>
      <c r="F169" s="28" t="s">
        <v>3</v>
      </c>
      <c r="G169" s="29">
        <v>99.8</v>
      </c>
      <c r="H169" s="30">
        <v>100.3</v>
      </c>
      <c r="I169" s="30">
        <v>100.1</v>
      </c>
      <c r="J169" s="30">
        <v>100</v>
      </c>
      <c r="K169" s="30">
        <v>100</v>
      </c>
      <c r="L169" s="30">
        <v>99.5</v>
      </c>
      <c r="M169" s="31">
        <v>99.7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1491</v>
      </c>
      <c r="H170" s="58">
        <v>560</v>
      </c>
      <c r="I170" s="58">
        <v>839</v>
      </c>
      <c r="J170" s="70">
        <v>1004</v>
      </c>
      <c r="K170" s="70">
        <v>1152</v>
      </c>
      <c r="L170" s="70">
        <v>2857</v>
      </c>
      <c r="M170" s="86">
        <v>2269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1.2764238410596027</v>
      </c>
      <c r="H171" s="81">
        <f t="shared" ref="H171:M171" si="27">H167/H$4</f>
        <v>1.2047426257952574</v>
      </c>
      <c r="I171" s="81">
        <f t="shared" si="27"/>
        <v>1.3365916398713826</v>
      </c>
      <c r="J171" s="81">
        <f t="shared" si="27"/>
        <v>1.2029581993569132</v>
      </c>
      <c r="K171" s="81">
        <f t="shared" si="27"/>
        <v>1.3597995251912425</v>
      </c>
      <c r="L171" s="81">
        <f t="shared" si="27"/>
        <v>1.2360868043402171</v>
      </c>
      <c r="M171" s="82">
        <f t="shared" si="27"/>
        <v>1.2670052602938509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6820</v>
      </c>
      <c r="H172" s="35">
        <v>7560</v>
      </c>
      <c r="I172" s="35">
        <v>7630</v>
      </c>
      <c r="J172" s="35">
        <v>7810</v>
      </c>
      <c r="K172" s="35">
        <v>8010</v>
      </c>
      <c r="L172" s="35">
        <v>8010</v>
      </c>
      <c r="M172" s="36">
        <v>8010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65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M268"/>
  <sheetViews>
    <sheetView showGridLines="0" zoomScale="85" zoomScaleNormal="85" workbookViewId="0">
      <pane ySplit="4" topLeftCell="A5" activePane="bottomLeft" state="frozen"/>
      <selection pane="bottomLeft" activeCell="P36" sqref="P36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45901</v>
      </c>
      <c r="H3" s="11">
        <v>45902</v>
      </c>
      <c r="I3" s="11">
        <v>45903</v>
      </c>
      <c r="J3" s="11">
        <v>45904</v>
      </c>
      <c r="K3" s="11">
        <v>45905</v>
      </c>
      <c r="L3" s="11">
        <v>45906</v>
      </c>
      <c r="M3" s="12">
        <v>45907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7741</v>
      </c>
      <c r="H4" s="14">
        <v>7043</v>
      </c>
      <c r="I4" s="14">
        <v>7537</v>
      </c>
      <c r="J4" s="14">
        <v>6788</v>
      </c>
      <c r="K4" s="14">
        <v>8148</v>
      </c>
      <c r="L4" s="14">
        <v>11227</v>
      </c>
      <c r="M4" s="15">
        <v>11044</v>
      </c>
    </row>
    <row r="5" spans="1:13" x14ac:dyDescent="0.15">
      <c r="A5" s="5"/>
      <c r="B5" s="90" t="s">
        <v>113</v>
      </c>
      <c r="C5" s="91"/>
      <c r="D5" s="92"/>
      <c r="E5" s="93"/>
      <c r="F5" s="94" t="s">
        <v>10</v>
      </c>
      <c r="G5" s="95"/>
      <c r="H5" s="96">
        <v>20440</v>
      </c>
      <c r="I5" s="96">
        <v>19243</v>
      </c>
      <c r="J5" s="96">
        <v>16871</v>
      </c>
      <c r="K5" s="96">
        <v>17774</v>
      </c>
      <c r="L5" s="96">
        <v>19750</v>
      </c>
      <c r="M5" s="97">
        <v>18129</v>
      </c>
    </row>
    <row r="6" spans="1:13" x14ac:dyDescent="0.15">
      <c r="A6" s="5"/>
      <c r="B6" s="98" t="s">
        <v>0</v>
      </c>
      <c r="C6" s="99" t="s">
        <v>114</v>
      </c>
      <c r="D6" s="100"/>
      <c r="E6" s="117" t="s">
        <v>51</v>
      </c>
      <c r="F6" s="101" t="s">
        <v>2</v>
      </c>
      <c r="G6" s="102"/>
      <c r="H6" s="103">
        <v>1.6</v>
      </c>
      <c r="I6" s="103">
        <v>1.68</v>
      </c>
      <c r="J6" s="103">
        <v>1.78</v>
      </c>
      <c r="K6" s="103">
        <v>1.68</v>
      </c>
      <c r="L6" s="103">
        <v>1.63</v>
      </c>
      <c r="M6" s="104">
        <v>1.73</v>
      </c>
    </row>
    <row r="7" spans="1:13" x14ac:dyDescent="0.15">
      <c r="A7" s="5"/>
      <c r="B7" s="98" t="s">
        <v>1</v>
      </c>
      <c r="C7" s="105">
        <v>960</v>
      </c>
      <c r="D7" s="100" t="s">
        <v>15</v>
      </c>
      <c r="E7" s="105">
        <v>1330</v>
      </c>
      <c r="F7" s="101" t="s">
        <v>3</v>
      </c>
      <c r="G7" s="102"/>
      <c r="H7" s="103">
        <v>101.1</v>
      </c>
      <c r="I7" s="103">
        <v>100.4</v>
      </c>
      <c r="J7" s="103">
        <v>99.9</v>
      </c>
      <c r="K7" s="103">
        <v>100.6</v>
      </c>
      <c r="L7" s="103">
        <v>100.3</v>
      </c>
      <c r="M7" s="104">
        <v>99.5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-2387</v>
      </c>
      <c r="I8" s="109">
        <v>579</v>
      </c>
      <c r="J8" s="108">
        <v>2127</v>
      </c>
      <c r="K8" s="109">
        <v>-345</v>
      </c>
      <c r="L8" s="109">
        <v>823</v>
      </c>
      <c r="M8" s="129">
        <v>3613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2.9021723697288087</v>
      </c>
      <c r="I9" s="111">
        <f t="shared" si="0"/>
        <v>2.5531378532572639</v>
      </c>
      <c r="J9" s="111">
        <f t="shared" si="0"/>
        <v>2.4854154390100178</v>
      </c>
      <c r="K9" s="111">
        <f t="shared" si="0"/>
        <v>2.1813942071674028</v>
      </c>
      <c r="L9" s="111">
        <f t="shared" si="0"/>
        <v>1.7591520441792108</v>
      </c>
      <c r="M9" s="112">
        <f t="shared" si="0"/>
        <v>1.6415248098515032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960</v>
      </c>
      <c r="I10" s="115">
        <v>1120</v>
      </c>
      <c r="J10" s="115">
        <v>1240</v>
      </c>
      <c r="K10" s="115">
        <v>1300</v>
      </c>
      <c r="L10" s="115">
        <v>1320</v>
      </c>
      <c r="M10" s="116">
        <v>1330</v>
      </c>
    </row>
    <row r="11" spans="1:13" x14ac:dyDescent="0.15">
      <c r="A11" s="5"/>
      <c r="B11" s="16" t="s">
        <v>107</v>
      </c>
      <c r="C11" s="17"/>
      <c r="D11" s="18"/>
      <c r="E11" s="19"/>
      <c r="F11" s="20" t="s">
        <v>10</v>
      </c>
      <c r="G11" s="21">
        <v>8757</v>
      </c>
      <c r="H11" s="22">
        <v>7676</v>
      </c>
      <c r="I11" s="22">
        <v>8325</v>
      </c>
      <c r="J11" s="22">
        <v>6982</v>
      </c>
      <c r="K11" s="22">
        <v>7848</v>
      </c>
      <c r="L11" s="22">
        <v>11971</v>
      </c>
      <c r="M11" s="23">
        <v>11687</v>
      </c>
    </row>
    <row r="12" spans="1:13" x14ac:dyDescent="0.15">
      <c r="A12" s="5"/>
      <c r="B12" s="24" t="s">
        <v>0</v>
      </c>
      <c r="C12" s="25">
        <v>45873</v>
      </c>
      <c r="D12" s="26"/>
      <c r="E12" s="27"/>
      <c r="F12" s="28" t="s">
        <v>2</v>
      </c>
      <c r="G12" s="29">
        <v>4.2</v>
      </c>
      <c r="H12" s="30">
        <v>4.3899999999999997</v>
      </c>
      <c r="I12" s="30">
        <v>4.28</v>
      </c>
      <c r="J12" s="30">
        <v>4.38</v>
      </c>
      <c r="K12" s="30">
        <v>4.3499999999999996</v>
      </c>
      <c r="L12" s="30">
        <v>3.98</v>
      </c>
      <c r="M12" s="31">
        <v>4.0199999999999996</v>
      </c>
    </row>
    <row r="13" spans="1:13" x14ac:dyDescent="0.15">
      <c r="A13" s="5"/>
      <c r="B13" s="24" t="s">
        <v>1</v>
      </c>
      <c r="C13" s="32">
        <v>6480</v>
      </c>
      <c r="D13" s="26" t="s">
        <v>15</v>
      </c>
      <c r="E13" s="32">
        <v>6470</v>
      </c>
      <c r="F13" s="28" t="s">
        <v>3</v>
      </c>
      <c r="G13" s="29">
        <v>98.9</v>
      </c>
      <c r="H13" s="30">
        <v>98.1</v>
      </c>
      <c r="I13" s="30">
        <v>98.5</v>
      </c>
      <c r="J13" s="30">
        <v>98.3</v>
      </c>
      <c r="K13" s="30">
        <v>97.8</v>
      </c>
      <c r="L13" s="30">
        <v>99</v>
      </c>
      <c r="M13" s="31">
        <v>98.5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4168</v>
      </c>
      <c r="H14" s="70">
        <v>4871</v>
      </c>
      <c r="I14" s="70">
        <v>4564</v>
      </c>
      <c r="J14" s="70">
        <v>4217</v>
      </c>
      <c r="K14" s="70">
        <v>5482</v>
      </c>
      <c r="L14" s="70">
        <v>5191</v>
      </c>
      <c r="M14" s="86">
        <v>6386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1.1312491926107737</v>
      </c>
      <c r="H15" s="75">
        <f t="shared" ref="H15:M15" si="1">H11/H$4</f>
        <v>1.0898764730938522</v>
      </c>
      <c r="I15" s="75">
        <f t="shared" si="1"/>
        <v>1.1045508823139181</v>
      </c>
      <c r="J15" s="75">
        <f t="shared" si="1"/>
        <v>1.0285798467884502</v>
      </c>
      <c r="K15" s="75">
        <f t="shared" si="1"/>
        <v>0.96318114874815908</v>
      </c>
      <c r="L15" s="75">
        <f t="shared" si="1"/>
        <v>1.0662688162465486</v>
      </c>
      <c r="M15" s="76">
        <f t="shared" si="1"/>
        <v>1.0582216588192683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6480</v>
      </c>
      <c r="H16" s="35">
        <v>6460</v>
      </c>
      <c r="I16" s="35">
        <v>6460</v>
      </c>
      <c r="J16" s="35">
        <v>6420</v>
      </c>
      <c r="K16" s="35">
        <v>6480</v>
      </c>
      <c r="L16" s="35">
        <v>6520</v>
      </c>
      <c r="M16" s="36">
        <v>6470</v>
      </c>
    </row>
    <row r="17" spans="1:13" x14ac:dyDescent="0.15">
      <c r="A17" s="5"/>
      <c r="B17" s="37" t="s">
        <v>108</v>
      </c>
      <c r="C17" s="38"/>
      <c r="D17" s="39"/>
      <c r="E17" s="40"/>
      <c r="F17" s="41" t="s">
        <v>10</v>
      </c>
      <c r="G17" s="42">
        <v>8898</v>
      </c>
      <c r="H17" s="43">
        <v>8106</v>
      </c>
      <c r="I17" s="43">
        <v>8812</v>
      </c>
      <c r="J17" s="43">
        <v>7639</v>
      </c>
      <c r="K17" s="43">
        <v>8555</v>
      </c>
      <c r="L17" s="43">
        <v>12510</v>
      </c>
      <c r="M17" s="44">
        <v>11965</v>
      </c>
    </row>
    <row r="18" spans="1:13" x14ac:dyDescent="0.15">
      <c r="A18" s="5"/>
      <c r="B18" s="45" t="s">
        <v>0</v>
      </c>
      <c r="C18" s="3">
        <v>45873</v>
      </c>
      <c r="F18" s="46" t="s">
        <v>2</v>
      </c>
      <c r="G18" s="47">
        <v>3.49</v>
      </c>
      <c r="H18" s="48">
        <v>3.59</v>
      </c>
      <c r="I18" s="48">
        <v>3.51</v>
      </c>
      <c r="J18" s="48">
        <v>3.62</v>
      </c>
      <c r="K18" s="48">
        <v>3.56</v>
      </c>
      <c r="L18" s="48">
        <v>3.28</v>
      </c>
      <c r="M18" s="49">
        <v>3.29</v>
      </c>
    </row>
    <row r="19" spans="1:13" x14ac:dyDescent="0.15">
      <c r="A19" s="5"/>
      <c r="B19" s="45" t="s">
        <v>1</v>
      </c>
      <c r="C19" s="50">
        <v>3110</v>
      </c>
      <c r="D19" s="4" t="s">
        <v>15</v>
      </c>
      <c r="E19" s="50">
        <v>3130</v>
      </c>
      <c r="F19" s="46" t="s">
        <v>3</v>
      </c>
      <c r="G19" s="47">
        <v>97.7</v>
      </c>
      <c r="H19" s="48">
        <v>97.7</v>
      </c>
      <c r="I19" s="48">
        <v>98.1</v>
      </c>
      <c r="J19" s="48">
        <v>98</v>
      </c>
      <c r="K19" s="48">
        <v>97.6</v>
      </c>
      <c r="L19" s="48">
        <v>97.6</v>
      </c>
      <c r="M19" s="49">
        <v>98</v>
      </c>
    </row>
    <row r="20" spans="1:13" x14ac:dyDescent="0.15">
      <c r="A20" s="5"/>
      <c r="B20" s="45"/>
      <c r="C20" s="50"/>
      <c r="E20" s="50"/>
      <c r="F20" s="55" t="s">
        <v>20</v>
      </c>
      <c r="G20" s="89">
        <v>5961</v>
      </c>
      <c r="H20" s="71">
        <v>5379</v>
      </c>
      <c r="I20" s="71">
        <v>5118</v>
      </c>
      <c r="J20" s="71">
        <v>4653</v>
      </c>
      <c r="K20" s="71">
        <v>5848</v>
      </c>
      <c r="L20" s="71">
        <v>8540</v>
      </c>
      <c r="M20" s="87">
        <v>7261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1.1494638935538044</v>
      </c>
      <c r="H21" s="78">
        <f t="shared" ref="H21:M21" si="2">H17/H$4</f>
        <v>1.1509300014198496</v>
      </c>
      <c r="I21" s="78">
        <f t="shared" si="2"/>
        <v>1.169165450444474</v>
      </c>
      <c r="J21" s="78">
        <f t="shared" si="2"/>
        <v>1.1253682969946965</v>
      </c>
      <c r="K21" s="78">
        <f t="shared" si="2"/>
        <v>1.0499509081983309</v>
      </c>
      <c r="L21" s="78">
        <f t="shared" si="2"/>
        <v>1.1142780796294647</v>
      </c>
      <c r="M21" s="79">
        <f t="shared" si="2"/>
        <v>1.0833936979355305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3110</v>
      </c>
      <c r="H22" s="53">
        <v>3090</v>
      </c>
      <c r="I22" s="53">
        <v>3110</v>
      </c>
      <c r="J22" s="53">
        <v>3090</v>
      </c>
      <c r="K22" s="53">
        <v>3110</v>
      </c>
      <c r="L22" s="53">
        <v>3160</v>
      </c>
      <c r="M22" s="54">
        <v>3130</v>
      </c>
    </row>
    <row r="23" spans="1:13" x14ac:dyDescent="0.15">
      <c r="A23" s="5"/>
      <c r="B23" s="16" t="s">
        <v>109</v>
      </c>
      <c r="C23" s="17"/>
      <c r="D23" s="18"/>
      <c r="E23" s="19"/>
      <c r="F23" s="20" t="s">
        <v>10</v>
      </c>
      <c r="G23" s="21">
        <v>9368</v>
      </c>
      <c r="H23" s="22">
        <v>8636</v>
      </c>
      <c r="I23" s="22">
        <v>8731</v>
      </c>
      <c r="J23" s="22">
        <v>7744</v>
      </c>
      <c r="K23" s="22">
        <v>8785</v>
      </c>
      <c r="L23" s="22">
        <v>13087</v>
      </c>
      <c r="M23" s="23">
        <v>12798</v>
      </c>
    </row>
    <row r="24" spans="1:13" x14ac:dyDescent="0.15">
      <c r="A24" s="5"/>
      <c r="B24" s="24" t="s">
        <v>0</v>
      </c>
      <c r="C24" s="25">
        <v>45873</v>
      </c>
      <c r="D24" s="26"/>
      <c r="E24" s="27"/>
      <c r="F24" s="28" t="s">
        <v>2</v>
      </c>
      <c r="G24" s="29">
        <v>3.27</v>
      </c>
      <c r="H24" s="30">
        <v>3.3</v>
      </c>
      <c r="I24" s="30">
        <v>3.32</v>
      </c>
      <c r="J24" s="30">
        <v>3.31</v>
      </c>
      <c r="K24" s="30">
        <v>3.36</v>
      </c>
      <c r="L24" s="30">
        <v>3.08</v>
      </c>
      <c r="M24" s="31">
        <v>3.12</v>
      </c>
    </row>
    <row r="25" spans="1:13" x14ac:dyDescent="0.15">
      <c r="A25" s="5"/>
      <c r="B25" s="24" t="s">
        <v>1</v>
      </c>
      <c r="C25" s="32">
        <v>2860</v>
      </c>
      <c r="D25" s="26" t="s">
        <v>15</v>
      </c>
      <c r="E25" s="32">
        <v>2880</v>
      </c>
      <c r="F25" s="28" t="s">
        <v>3</v>
      </c>
      <c r="G25" s="29">
        <v>98.5</v>
      </c>
      <c r="H25" s="30">
        <v>98.7</v>
      </c>
      <c r="I25" s="30">
        <v>98.6</v>
      </c>
      <c r="J25" s="30">
        <v>98.9</v>
      </c>
      <c r="K25" s="30">
        <v>98.8</v>
      </c>
      <c r="L25" s="30">
        <v>98.6</v>
      </c>
      <c r="M25" s="31">
        <v>98.8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4562</v>
      </c>
      <c r="H26" s="70">
        <v>3975</v>
      </c>
      <c r="I26" s="70">
        <v>4164</v>
      </c>
      <c r="J26" s="70">
        <v>3280</v>
      </c>
      <c r="K26" s="70">
        <v>3894</v>
      </c>
      <c r="L26" s="70">
        <v>6086</v>
      </c>
      <c r="M26" s="86">
        <v>5385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1.2101795633639065</v>
      </c>
      <c r="H27" s="81">
        <f t="shared" ref="H27:M27" si="3">H23/H$4</f>
        <v>1.2261820247053812</v>
      </c>
      <c r="I27" s="81">
        <f t="shared" si="3"/>
        <v>1.1584184688868251</v>
      </c>
      <c r="J27" s="81">
        <f t="shared" si="3"/>
        <v>1.1408367707719504</v>
      </c>
      <c r="K27" s="81">
        <f t="shared" si="3"/>
        <v>1.0781786941580755</v>
      </c>
      <c r="L27" s="81">
        <f t="shared" si="3"/>
        <v>1.1656720406163712</v>
      </c>
      <c r="M27" s="82">
        <f t="shared" si="3"/>
        <v>1.1588192683810215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2860</v>
      </c>
      <c r="H28" s="35">
        <v>2850</v>
      </c>
      <c r="I28" s="35">
        <v>2860</v>
      </c>
      <c r="J28" s="35">
        <v>2850</v>
      </c>
      <c r="K28" s="35">
        <v>2860</v>
      </c>
      <c r="L28" s="35">
        <v>2910</v>
      </c>
      <c r="M28" s="36">
        <v>2880</v>
      </c>
    </row>
    <row r="29" spans="1:13" x14ac:dyDescent="0.15">
      <c r="A29" s="5"/>
      <c r="B29" s="37" t="s">
        <v>110</v>
      </c>
      <c r="C29" s="38"/>
      <c r="D29" s="39"/>
      <c r="E29" s="40"/>
      <c r="F29" s="41" t="s">
        <v>10</v>
      </c>
      <c r="G29" s="42">
        <v>16114</v>
      </c>
      <c r="H29" s="43">
        <v>15537</v>
      </c>
      <c r="I29" s="43">
        <v>15675</v>
      </c>
      <c r="J29" s="43">
        <v>14713</v>
      </c>
      <c r="K29" s="43">
        <v>15974</v>
      </c>
      <c r="L29" s="43">
        <v>19780</v>
      </c>
      <c r="M29" s="44">
        <v>19341</v>
      </c>
    </row>
    <row r="30" spans="1:13" x14ac:dyDescent="0.15">
      <c r="A30" s="5"/>
      <c r="B30" s="45" t="s">
        <v>0</v>
      </c>
      <c r="C30" s="3">
        <v>45873</v>
      </c>
      <c r="F30" s="46" t="s">
        <v>2</v>
      </c>
      <c r="G30" s="47">
        <v>3.75</v>
      </c>
      <c r="H30" s="48">
        <v>3.88</v>
      </c>
      <c r="I30" s="48">
        <v>3.87</v>
      </c>
      <c r="J30" s="48">
        <v>3.9</v>
      </c>
      <c r="K30" s="48">
        <v>3.86</v>
      </c>
      <c r="L30" s="48">
        <v>3.5</v>
      </c>
      <c r="M30" s="49">
        <v>3.47</v>
      </c>
    </row>
    <row r="31" spans="1:13" x14ac:dyDescent="0.15">
      <c r="A31" s="5"/>
      <c r="B31" s="45" t="s">
        <v>1</v>
      </c>
      <c r="C31" s="50">
        <v>2760</v>
      </c>
      <c r="D31" s="4" t="s">
        <v>15</v>
      </c>
      <c r="E31" s="50">
        <v>2760</v>
      </c>
      <c r="F31" s="46" t="s">
        <v>3</v>
      </c>
      <c r="G31" s="47">
        <v>98.7</v>
      </c>
      <c r="H31" s="48">
        <v>98.2</v>
      </c>
      <c r="I31" s="48">
        <v>98.3</v>
      </c>
      <c r="J31" s="48">
        <v>98</v>
      </c>
      <c r="K31" s="48">
        <v>98.3</v>
      </c>
      <c r="L31" s="48">
        <v>98.4</v>
      </c>
      <c r="M31" s="49">
        <v>99.2</v>
      </c>
    </row>
    <row r="32" spans="1:13" x14ac:dyDescent="0.15">
      <c r="A32" s="5"/>
      <c r="B32" s="45"/>
      <c r="C32" s="50"/>
      <c r="E32" s="50"/>
      <c r="F32" s="55" t="s">
        <v>20</v>
      </c>
      <c r="G32" s="89">
        <v>8177</v>
      </c>
      <c r="H32" s="71">
        <v>9479</v>
      </c>
      <c r="I32" s="71">
        <v>9281</v>
      </c>
      <c r="J32" s="71">
        <v>9403</v>
      </c>
      <c r="K32" s="71">
        <v>9316</v>
      </c>
      <c r="L32" s="71">
        <v>10612</v>
      </c>
      <c r="M32" s="87">
        <v>7417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2.0816431985531585</v>
      </c>
      <c r="H33" s="84">
        <f t="shared" ref="H33:M33" si="4">H29/H$4</f>
        <v>2.2060201618628423</v>
      </c>
      <c r="I33" s="84">
        <f t="shared" si="4"/>
        <v>2.0797399495820619</v>
      </c>
      <c r="J33" s="84">
        <f t="shared" si="4"/>
        <v>2.1675014731879787</v>
      </c>
      <c r="K33" s="84">
        <f t="shared" si="4"/>
        <v>1.9604810996563573</v>
      </c>
      <c r="L33" s="84">
        <f t="shared" si="4"/>
        <v>1.7618241738665716</v>
      </c>
      <c r="M33" s="85">
        <f t="shared" si="4"/>
        <v>1.7512676566461427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2760</v>
      </c>
      <c r="H34" s="53">
        <v>2760</v>
      </c>
      <c r="I34" s="53">
        <v>2750</v>
      </c>
      <c r="J34" s="53">
        <v>2750</v>
      </c>
      <c r="K34" s="53">
        <v>2770</v>
      </c>
      <c r="L34" s="53">
        <v>2780</v>
      </c>
      <c r="M34" s="54">
        <v>2760</v>
      </c>
    </row>
    <row r="35" spans="1:13" x14ac:dyDescent="0.15">
      <c r="A35" s="5"/>
      <c r="B35" s="16" t="s">
        <v>111</v>
      </c>
      <c r="C35" s="17"/>
      <c r="D35" s="18"/>
      <c r="E35" s="19"/>
      <c r="F35" s="20" t="s">
        <v>10</v>
      </c>
      <c r="G35" s="21">
        <v>6061</v>
      </c>
      <c r="H35" s="22">
        <v>5544</v>
      </c>
      <c r="I35" s="22">
        <v>5793</v>
      </c>
      <c r="J35" s="22">
        <v>5085</v>
      </c>
      <c r="K35" s="22">
        <v>6003</v>
      </c>
      <c r="L35" s="22">
        <v>8274</v>
      </c>
      <c r="M35" s="23">
        <v>7882</v>
      </c>
    </row>
    <row r="36" spans="1:13" x14ac:dyDescent="0.15">
      <c r="A36" s="5"/>
      <c r="B36" s="24" t="s">
        <v>0</v>
      </c>
      <c r="C36" s="25">
        <v>45873</v>
      </c>
      <c r="D36" s="26"/>
      <c r="E36" s="27"/>
      <c r="F36" s="28" t="s">
        <v>2</v>
      </c>
      <c r="G36" s="29">
        <v>2.23</v>
      </c>
      <c r="H36" s="30">
        <v>2.38</v>
      </c>
      <c r="I36" s="30">
        <v>2.27</v>
      </c>
      <c r="J36" s="30">
        <v>2.33</v>
      </c>
      <c r="K36" s="30">
        <v>2.33</v>
      </c>
      <c r="L36" s="30">
        <v>2.1</v>
      </c>
      <c r="M36" s="31">
        <v>2.11</v>
      </c>
    </row>
    <row r="37" spans="1:13" x14ac:dyDescent="0.15">
      <c r="A37" s="5"/>
      <c r="B37" s="24" t="s">
        <v>1</v>
      </c>
      <c r="C37" s="32">
        <v>2040</v>
      </c>
      <c r="D37" s="26" t="s">
        <v>15</v>
      </c>
      <c r="E37" s="32">
        <v>2060</v>
      </c>
      <c r="F37" s="28" t="s">
        <v>3</v>
      </c>
      <c r="G37" s="29">
        <v>98.2</v>
      </c>
      <c r="H37" s="30">
        <v>97.9</v>
      </c>
      <c r="I37" s="30">
        <v>98.2</v>
      </c>
      <c r="J37" s="30">
        <v>98.4</v>
      </c>
      <c r="K37" s="30">
        <v>97.8</v>
      </c>
      <c r="L37" s="30">
        <v>97.9</v>
      </c>
      <c r="M37" s="31">
        <v>98.2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3002</v>
      </c>
      <c r="H38" s="70">
        <v>3041</v>
      </c>
      <c r="I38" s="70">
        <v>2804</v>
      </c>
      <c r="J38" s="70">
        <v>2343</v>
      </c>
      <c r="K38" s="70">
        <v>3468</v>
      </c>
      <c r="L38" s="70">
        <v>4420</v>
      </c>
      <c r="M38" s="86">
        <v>3803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0.78297377599793305</v>
      </c>
      <c r="H39" s="81">
        <f t="shared" ref="H39:M39" si="5">H35/H$4</f>
        <v>0.78716456055658102</v>
      </c>
      <c r="I39" s="81">
        <f t="shared" si="5"/>
        <v>0.76860819954889215</v>
      </c>
      <c r="J39" s="81">
        <f t="shared" si="5"/>
        <v>0.74911608721272838</v>
      </c>
      <c r="K39" s="81">
        <f t="shared" si="5"/>
        <v>0.73674521354933731</v>
      </c>
      <c r="L39" s="81">
        <f t="shared" si="5"/>
        <v>0.73697336777411593</v>
      </c>
      <c r="M39" s="82">
        <f t="shared" si="5"/>
        <v>0.71369069177834121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2040</v>
      </c>
      <c r="H40" s="35">
        <v>2020</v>
      </c>
      <c r="I40" s="35">
        <v>2050</v>
      </c>
      <c r="J40" s="35">
        <v>2000</v>
      </c>
      <c r="K40" s="35">
        <v>2040</v>
      </c>
      <c r="L40" s="35">
        <v>2080</v>
      </c>
      <c r="M40" s="36">
        <v>2060</v>
      </c>
    </row>
    <row r="41" spans="1:13" x14ac:dyDescent="0.15">
      <c r="A41" s="5"/>
      <c r="B41" s="37" t="s">
        <v>101</v>
      </c>
      <c r="C41" s="38"/>
      <c r="D41" s="39"/>
      <c r="E41" s="40"/>
      <c r="F41" s="41" t="s">
        <v>10</v>
      </c>
      <c r="G41" s="42">
        <v>8801</v>
      </c>
      <c r="H41" s="43">
        <v>7892</v>
      </c>
      <c r="I41" s="43">
        <v>8559</v>
      </c>
      <c r="J41" s="43">
        <v>7559</v>
      </c>
      <c r="K41" s="43">
        <v>8727</v>
      </c>
      <c r="L41" s="43">
        <v>12217</v>
      </c>
      <c r="M41" s="44">
        <v>11292</v>
      </c>
    </row>
    <row r="42" spans="1:13" x14ac:dyDescent="0.15">
      <c r="A42" s="5"/>
      <c r="B42" s="45" t="s">
        <v>0</v>
      </c>
      <c r="C42" s="3">
        <v>45845</v>
      </c>
      <c r="F42" s="46" t="s">
        <v>2</v>
      </c>
      <c r="G42" s="47">
        <v>1.98</v>
      </c>
      <c r="H42" s="48">
        <v>2.11</v>
      </c>
      <c r="I42" s="48">
        <v>2.04</v>
      </c>
      <c r="J42" s="48">
        <v>2.12</v>
      </c>
      <c r="K42" s="48">
        <v>2.06</v>
      </c>
      <c r="L42" s="48">
        <v>1.88</v>
      </c>
      <c r="M42" s="49">
        <v>1.89</v>
      </c>
    </row>
    <row r="43" spans="1:13" x14ac:dyDescent="0.15">
      <c r="A43" s="5"/>
      <c r="B43" s="45" t="s">
        <v>1</v>
      </c>
      <c r="C43" s="50">
        <v>5490</v>
      </c>
      <c r="D43" s="4" t="s">
        <v>15</v>
      </c>
      <c r="E43" s="50">
        <v>5510</v>
      </c>
      <c r="F43" s="46" t="s">
        <v>3</v>
      </c>
      <c r="G43" s="47">
        <v>99.8</v>
      </c>
      <c r="H43" s="48">
        <v>99</v>
      </c>
      <c r="I43" s="48">
        <v>99.4</v>
      </c>
      <c r="J43" s="48">
        <v>99</v>
      </c>
      <c r="K43" s="48">
        <v>99.3</v>
      </c>
      <c r="L43" s="48">
        <v>99.2</v>
      </c>
      <c r="M43" s="49">
        <v>99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1304</v>
      </c>
      <c r="H44" s="71">
        <v>2623</v>
      </c>
      <c r="I44" s="71">
        <v>2019</v>
      </c>
      <c r="J44" s="71">
        <v>2358</v>
      </c>
      <c r="K44" s="71">
        <v>2299</v>
      </c>
      <c r="L44" s="71">
        <v>3221</v>
      </c>
      <c r="M44" s="87">
        <v>3435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1.1369332127632088</v>
      </c>
      <c r="H45" s="84">
        <f t="shared" ref="H45:M45" si="6">H41/H$4</f>
        <v>1.120545222206446</v>
      </c>
      <c r="I45" s="84">
        <f t="shared" si="6"/>
        <v>1.1355977179249037</v>
      </c>
      <c r="J45" s="84">
        <f t="shared" si="6"/>
        <v>1.1135827931644078</v>
      </c>
      <c r="K45" s="84">
        <f t="shared" si="6"/>
        <v>1.071060382916053</v>
      </c>
      <c r="L45" s="84">
        <f t="shared" si="6"/>
        <v>1.0881802796829072</v>
      </c>
      <c r="M45" s="85">
        <f t="shared" si="6"/>
        <v>1.022455632017385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5490</v>
      </c>
      <c r="H46" s="53">
        <v>5440</v>
      </c>
      <c r="I46" s="53">
        <v>5440</v>
      </c>
      <c r="J46" s="53">
        <v>5430</v>
      </c>
      <c r="K46" s="53">
        <v>5480</v>
      </c>
      <c r="L46" s="53">
        <v>5520</v>
      </c>
      <c r="M46" s="54">
        <v>5510</v>
      </c>
    </row>
    <row r="47" spans="1:13" x14ac:dyDescent="0.15">
      <c r="A47" s="5"/>
      <c r="B47" s="16" t="s">
        <v>102</v>
      </c>
      <c r="C47" s="17"/>
      <c r="D47" s="18"/>
      <c r="E47" s="19"/>
      <c r="F47" s="20" t="s">
        <v>10</v>
      </c>
      <c r="G47" s="21">
        <v>12420</v>
      </c>
      <c r="H47" s="22">
        <v>11976</v>
      </c>
      <c r="I47" s="22">
        <v>12182</v>
      </c>
      <c r="J47" s="22">
        <v>11545</v>
      </c>
      <c r="K47" s="22">
        <v>12820</v>
      </c>
      <c r="L47" s="22">
        <v>16432</v>
      </c>
      <c r="M47" s="23">
        <v>15156</v>
      </c>
    </row>
    <row r="48" spans="1:13" x14ac:dyDescent="0.15">
      <c r="A48" s="5"/>
      <c r="B48" s="24" t="s">
        <v>0</v>
      </c>
      <c r="C48" s="25">
        <v>45845</v>
      </c>
      <c r="D48" s="26"/>
      <c r="E48" s="27"/>
      <c r="F48" s="28" t="s">
        <v>2</v>
      </c>
      <c r="G48" s="29">
        <v>2.2200000000000002</v>
      </c>
      <c r="H48" s="30">
        <v>2.2799999999999998</v>
      </c>
      <c r="I48" s="30">
        <v>2.27</v>
      </c>
      <c r="J48" s="30">
        <v>2.2799999999999998</v>
      </c>
      <c r="K48" s="30">
        <v>2.23</v>
      </c>
      <c r="L48" s="30">
        <v>1.98</v>
      </c>
      <c r="M48" s="31">
        <v>2</v>
      </c>
    </row>
    <row r="49" spans="1:13" x14ac:dyDescent="0.15">
      <c r="A49" s="5"/>
      <c r="B49" s="24" t="s">
        <v>1</v>
      </c>
      <c r="C49" s="32">
        <v>2650</v>
      </c>
      <c r="D49" s="26" t="s">
        <v>15</v>
      </c>
      <c r="E49" s="32">
        <v>2640</v>
      </c>
      <c r="F49" s="28" t="s">
        <v>3</v>
      </c>
      <c r="G49" s="29">
        <v>99.5</v>
      </c>
      <c r="H49" s="30">
        <v>99.2</v>
      </c>
      <c r="I49" s="30">
        <v>99.3</v>
      </c>
      <c r="J49" s="30">
        <v>99.5</v>
      </c>
      <c r="K49" s="30">
        <v>99.2</v>
      </c>
      <c r="L49" s="30">
        <v>99.4</v>
      </c>
      <c r="M49" s="31">
        <v>99.6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2639</v>
      </c>
      <c r="H50" s="70">
        <v>3248</v>
      </c>
      <c r="I50" s="70">
        <v>3091</v>
      </c>
      <c r="J50" s="70">
        <v>2506</v>
      </c>
      <c r="K50" s="70">
        <v>3589</v>
      </c>
      <c r="L50" s="70">
        <v>3756</v>
      </c>
      <c r="M50" s="86">
        <v>2839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1.6044438703009947</v>
      </c>
      <c r="H51" s="81">
        <f t="shared" ref="H51:M51" si="7">H47/H$4</f>
        <v>1.7004117563538266</v>
      </c>
      <c r="I51" s="81">
        <f t="shared" si="7"/>
        <v>1.6162929547565343</v>
      </c>
      <c r="J51" s="81">
        <f t="shared" si="7"/>
        <v>1.7007955215085444</v>
      </c>
      <c r="K51" s="81">
        <f t="shared" si="7"/>
        <v>1.5733922434953362</v>
      </c>
      <c r="L51" s="81">
        <f t="shared" si="7"/>
        <v>1.4636145007571033</v>
      </c>
      <c r="M51" s="82">
        <f t="shared" si="7"/>
        <v>1.3723288663527706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2650</v>
      </c>
      <c r="H52" s="35">
        <v>2630</v>
      </c>
      <c r="I52" s="35">
        <v>2630</v>
      </c>
      <c r="J52" s="35">
        <v>2630</v>
      </c>
      <c r="K52" s="35">
        <v>2650</v>
      </c>
      <c r="L52" s="35">
        <v>2660</v>
      </c>
      <c r="M52" s="36">
        <v>2640</v>
      </c>
    </row>
    <row r="53" spans="1:13" x14ac:dyDescent="0.15">
      <c r="A53" s="5"/>
      <c r="B53" s="37" t="s">
        <v>103</v>
      </c>
      <c r="C53" s="38"/>
      <c r="D53" s="39"/>
      <c r="E53" s="40"/>
      <c r="F53" s="41" t="s">
        <v>10</v>
      </c>
      <c r="G53" s="42">
        <v>6418</v>
      </c>
      <c r="H53" s="43">
        <v>5695</v>
      </c>
      <c r="I53" s="43">
        <v>6140</v>
      </c>
      <c r="J53" s="43">
        <v>6115</v>
      </c>
      <c r="K53" s="43">
        <v>6784</v>
      </c>
      <c r="L53" s="43">
        <v>10562</v>
      </c>
      <c r="M53" s="44">
        <v>10657</v>
      </c>
    </row>
    <row r="54" spans="1:13" x14ac:dyDescent="0.15">
      <c r="A54" s="5"/>
      <c r="B54" s="45" t="s">
        <v>0</v>
      </c>
      <c r="C54" s="3">
        <v>45845</v>
      </c>
      <c r="F54" s="46" t="s">
        <v>2</v>
      </c>
      <c r="G54" s="47">
        <v>3.42</v>
      </c>
      <c r="H54" s="48">
        <v>3.46</v>
      </c>
      <c r="I54" s="48">
        <v>3.42</v>
      </c>
      <c r="J54" s="48">
        <v>3.61</v>
      </c>
      <c r="K54" s="48">
        <v>3.59</v>
      </c>
      <c r="L54" s="48">
        <v>3.31</v>
      </c>
      <c r="M54" s="49">
        <v>3.28</v>
      </c>
    </row>
    <row r="55" spans="1:13" x14ac:dyDescent="0.15">
      <c r="A55" s="5"/>
      <c r="B55" s="45" t="s">
        <v>1</v>
      </c>
      <c r="C55" s="50">
        <v>2160</v>
      </c>
      <c r="D55" s="4" t="s">
        <v>15</v>
      </c>
      <c r="E55" s="50">
        <v>2190</v>
      </c>
      <c r="F55" s="46" t="s">
        <v>3</v>
      </c>
      <c r="G55" s="47">
        <v>100.2</v>
      </c>
      <c r="H55" s="48">
        <v>100.5</v>
      </c>
      <c r="I55" s="48">
        <v>101.1</v>
      </c>
      <c r="J55" s="48">
        <v>99.6</v>
      </c>
      <c r="K55" s="48">
        <v>98.9</v>
      </c>
      <c r="L55" s="48">
        <v>99.6</v>
      </c>
      <c r="M55" s="49">
        <v>99.8</v>
      </c>
    </row>
    <row r="56" spans="1:13" x14ac:dyDescent="0.15">
      <c r="A56" s="5"/>
      <c r="B56" s="45"/>
      <c r="C56" s="50"/>
      <c r="E56" s="50"/>
      <c r="F56" s="55" t="s">
        <v>20</v>
      </c>
      <c r="G56" s="89">
        <v>1025</v>
      </c>
      <c r="H56" s="61">
        <v>505</v>
      </c>
      <c r="I56" s="61">
        <v>-199</v>
      </c>
      <c r="J56" s="71">
        <v>1760</v>
      </c>
      <c r="K56" s="71">
        <v>2787</v>
      </c>
      <c r="L56" s="71">
        <v>2946</v>
      </c>
      <c r="M56" s="87">
        <v>2500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0.82909184859837226</v>
      </c>
      <c r="H57" s="84">
        <f t="shared" ref="H57:M57" si="8">H53/H$4</f>
        <v>0.80860428794547778</v>
      </c>
      <c r="I57" s="84">
        <f t="shared" si="8"/>
        <v>0.81464773782672151</v>
      </c>
      <c r="J57" s="84">
        <f t="shared" si="8"/>
        <v>0.90085444902769596</v>
      </c>
      <c r="K57" s="84">
        <f t="shared" si="8"/>
        <v>0.83259695630829655</v>
      </c>
      <c r="L57" s="84">
        <f t="shared" si="8"/>
        <v>0.94076779193016835</v>
      </c>
      <c r="M57" s="85">
        <f t="shared" si="8"/>
        <v>0.96495834842448391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2160</v>
      </c>
      <c r="H58" s="53">
        <v>2160</v>
      </c>
      <c r="I58" s="53">
        <v>2140</v>
      </c>
      <c r="J58" s="53">
        <v>2150</v>
      </c>
      <c r="K58" s="53">
        <v>2170</v>
      </c>
      <c r="L58" s="53">
        <v>2210</v>
      </c>
      <c r="M58" s="54">
        <v>2190</v>
      </c>
    </row>
    <row r="59" spans="1:13" x14ac:dyDescent="0.15">
      <c r="A59" s="5"/>
      <c r="B59" s="16" t="s">
        <v>104</v>
      </c>
      <c r="C59" s="17"/>
      <c r="D59" s="18"/>
      <c r="E59" s="19"/>
      <c r="F59" s="20" t="s">
        <v>10</v>
      </c>
      <c r="G59" s="21">
        <v>8162</v>
      </c>
      <c r="H59" s="22">
        <v>7050</v>
      </c>
      <c r="I59" s="22">
        <v>7770</v>
      </c>
      <c r="J59" s="22">
        <v>7590</v>
      </c>
      <c r="K59" s="22">
        <v>8689</v>
      </c>
      <c r="L59" s="22">
        <v>12548</v>
      </c>
      <c r="M59" s="23">
        <v>12548</v>
      </c>
    </row>
    <row r="60" spans="1:13" x14ac:dyDescent="0.15">
      <c r="A60" s="5"/>
      <c r="B60" s="24" t="s">
        <v>0</v>
      </c>
      <c r="C60" s="25">
        <v>45845</v>
      </c>
      <c r="D60" s="26"/>
      <c r="E60" s="27"/>
      <c r="F60" s="28" t="s">
        <v>2</v>
      </c>
      <c r="G60" s="29">
        <v>3.7</v>
      </c>
      <c r="H60" s="30">
        <v>3.96</v>
      </c>
      <c r="I60" s="30">
        <v>3.78</v>
      </c>
      <c r="J60" s="30">
        <v>3.97</v>
      </c>
      <c r="K60" s="30">
        <v>3.77</v>
      </c>
      <c r="L60" s="30">
        <v>3.36</v>
      </c>
      <c r="M60" s="31">
        <v>3.41</v>
      </c>
    </row>
    <row r="61" spans="1:13" x14ac:dyDescent="0.15">
      <c r="A61" s="5"/>
      <c r="B61" s="24" t="s">
        <v>1</v>
      </c>
      <c r="C61" s="32">
        <v>610</v>
      </c>
      <c r="D61" s="26" t="s">
        <v>15</v>
      </c>
      <c r="E61" s="32">
        <v>610</v>
      </c>
      <c r="F61" s="28" t="s">
        <v>3</v>
      </c>
      <c r="G61" s="29">
        <v>98.8</v>
      </c>
      <c r="H61" s="30">
        <v>98.2</v>
      </c>
      <c r="I61" s="30">
        <v>99.3</v>
      </c>
      <c r="J61" s="30">
        <v>99</v>
      </c>
      <c r="K61" s="30">
        <v>98.8</v>
      </c>
      <c r="L61" s="30">
        <v>98.7</v>
      </c>
      <c r="M61" s="31">
        <v>98.9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3737</v>
      </c>
      <c r="H62" s="70">
        <v>4137</v>
      </c>
      <c r="I62" s="70">
        <v>2918</v>
      </c>
      <c r="J62" s="70">
        <v>3291</v>
      </c>
      <c r="K62" s="70">
        <v>3961</v>
      </c>
      <c r="L62" s="70">
        <v>5849</v>
      </c>
      <c r="M62" s="86">
        <v>5492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1.0543857382767083</v>
      </c>
      <c r="H63" s="81">
        <f t="shared" ref="H63:M63" si="9">H59/H$4</f>
        <v>1.0009938946471675</v>
      </c>
      <c r="I63" s="81">
        <f t="shared" si="9"/>
        <v>1.0309141568263234</v>
      </c>
      <c r="J63" s="81">
        <f t="shared" si="9"/>
        <v>1.1181496758986447</v>
      </c>
      <c r="K63" s="81">
        <f t="shared" si="9"/>
        <v>1.0663966617574865</v>
      </c>
      <c r="L63" s="81">
        <f t="shared" si="9"/>
        <v>1.1176627772334551</v>
      </c>
      <c r="M63" s="82">
        <f t="shared" si="9"/>
        <v>1.1361825425570447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610</v>
      </c>
      <c r="H64" s="35">
        <v>600</v>
      </c>
      <c r="I64" s="35">
        <v>620</v>
      </c>
      <c r="J64" s="35">
        <v>620</v>
      </c>
      <c r="K64" s="35">
        <v>620</v>
      </c>
      <c r="L64" s="35">
        <v>620</v>
      </c>
      <c r="M64" s="36">
        <v>610</v>
      </c>
    </row>
    <row r="65" spans="1:13" x14ac:dyDescent="0.15">
      <c r="A65" s="5"/>
      <c r="B65" s="37" t="s">
        <v>105</v>
      </c>
      <c r="C65" s="38"/>
      <c r="D65" s="39"/>
      <c r="E65" s="40"/>
      <c r="F65" s="41" t="s">
        <v>10</v>
      </c>
      <c r="G65" s="42">
        <v>2582</v>
      </c>
      <c r="H65" s="43">
        <v>2762</v>
      </c>
      <c r="I65" s="43">
        <v>2988</v>
      </c>
      <c r="J65" s="43">
        <v>2354</v>
      </c>
      <c r="K65" s="43">
        <v>2696</v>
      </c>
      <c r="L65" s="43">
        <v>5201</v>
      </c>
      <c r="M65" s="44">
        <v>3861</v>
      </c>
    </row>
    <row r="66" spans="1:13" x14ac:dyDescent="0.15">
      <c r="A66" s="5"/>
      <c r="B66" s="45" t="s">
        <v>0</v>
      </c>
      <c r="C66" s="3">
        <v>45845</v>
      </c>
      <c r="F66" s="46" t="s">
        <v>2</v>
      </c>
      <c r="G66" s="47">
        <v>2.7</v>
      </c>
      <c r="H66" s="48">
        <v>2.72</v>
      </c>
      <c r="I66" s="48">
        <v>2.2799999999999998</v>
      </c>
      <c r="J66" s="48">
        <v>2.4300000000000002</v>
      </c>
      <c r="K66" s="48">
        <v>2.5499999999999998</v>
      </c>
      <c r="L66" s="48">
        <v>2.11</v>
      </c>
      <c r="M66" s="49">
        <v>2.25</v>
      </c>
    </row>
    <row r="67" spans="1:13" x14ac:dyDescent="0.15">
      <c r="A67" s="5"/>
      <c r="B67" s="45" t="s">
        <v>1</v>
      </c>
      <c r="C67" s="50">
        <v>160</v>
      </c>
      <c r="D67" s="4" t="s">
        <v>15</v>
      </c>
      <c r="E67" s="50">
        <v>150</v>
      </c>
      <c r="F67" s="46" t="s">
        <v>3</v>
      </c>
      <c r="G67" s="47">
        <v>94.8</v>
      </c>
      <c r="H67" s="48">
        <v>101.4</v>
      </c>
      <c r="I67" s="48">
        <v>98.7</v>
      </c>
      <c r="J67" s="48">
        <v>99.8</v>
      </c>
      <c r="K67" s="48">
        <v>99.8</v>
      </c>
      <c r="L67" s="48">
        <v>99</v>
      </c>
      <c r="M67" s="49">
        <v>97.9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3125</v>
      </c>
      <c r="H68" s="61">
        <v>-419</v>
      </c>
      <c r="I68" s="71">
        <v>1144</v>
      </c>
      <c r="J68" s="61">
        <v>324</v>
      </c>
      <c r="K68" s="61">
        <v>499</v>
      </c>
      <c r="L68" s="71">
        <v>1618</v>
      </c>
      <c r="M68" s="87">
        <v>2138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0.33354863712698618</v>
      </c>
      <c r="H69" s="84">
        <f t="shared" ref="H69:M69" si="10">H65/H$4</f>
        <v>0.39216243078233709</v>
      </c>
      <c r="I69" s="84">
        <f t="shared" si="10"/>
        <v>0.39644420857104951</v>
      </c>
      <c r="J69" s="84">
        <f t="shared" si="10"/>
        <v>0.34678845020624632</v>
      </c>
      <c r="K69" s="84">
        <f t="shared" si="10"/>
        <v>0.33087874324987726</v>
      </c>
      <c r="L69" s="84">
        <f t="shared" si="10"/>
        <v>0.46325821679878865</v>
      </c>
      <c r="M69" s="85">
        <f t="shared" si="10"/>
        <v>0.34960159362549803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160</v>
      </c>
      <c r="H70" s="53">
        <v>150</v>
      </c>
      <c r="I70" s="53">
        <v>160</v>
      </c>
      <c r="J70" s="53">
        <v>160</v>
      </c>
      <c r="K70" s="53">
        <v>140</v>
      </c>
      <c r="L70" s="53">
        <v>150</v>
      </c>
      <c r="M70" s="54">
        <v>150</v>
      </c>
    </row>
    <row r="71" spans="1:13" x14ac:dyDescent="0.15">
      <c r="A71" s="5"/>
      <c r="B71" s="16" t="s">
        <v>99</v>
      </c>
      <c r="C71" s="17"/>
      <c r="D71" s="18"/>
      <c r="E71" s="19"/>
      <c r="F71" s="20" t="s">
        <v>10</v>
      </c>
      <c r="G71" s="21">
        <v>2146</v>
      </c>
      <c r="H71" s="22">
        <v>1682</v>
      </c>
      <c r="I71" s="22">
        <v>2205</v>
      </c>
      <c r="J71" s="22">
        <v>1925</v>
      </c>
      <c r="K71" s="22">
        <v>2314</v>
      </c>
      <c r="L71" s="22">
        <v>4046</v>
      </c>
      <c r="M71" s="23">
        <v>3957</v>
      </c>
    </row>
    <row r="72" spans="1:13" x14ac:dyDescent="0.15">
      <c r="A72" s="5"/>
      <c r="B72" s="24" t="s">
        <v>0</v>
      </c>
      <c r="C72" s="25">
        <v>45824</v>
      </c>
      <c r="D72" s="26"/>
      <c r="E72" s="27"/>
      <c r="F72" s="28" t="s">
        <v>2</v>
      </c>
      <c r="G72" s="29">
        <v>2.59</v>
      </c>
      <c r="H72" s="30">
        <v>2.82</v>
      </c>
      <c r="I72" s="30">
        <v>2.5299999999999998</v>
      </c>
      <c r="J72" s="30">
        <v>2.68</v>
      </c>
      <c r="K72" s="30">
        <v>2.71</v>
      </c>
      <c r="L72" s="30">
        <v>2.5</v>
      </c>
      <c r="M72" s="31">
        <v>2.4900000000000002</v>
      </c>
    </row>
    <row r="73" spans="1:13" x14ac:dyDescent="0.15">
      <c r="A73" s="5"/>
      <c r="B73" s="24" t="s">
        <v>1</v>
      </c>
      <c r="C73" s="32">
        <v>950</v>
      </c>
      <c r="D73" s="26" t="s">
        <v>15</v>
      </c>
      <c r="E73" s="32">
        <v>910</v>
      </c>
      <c r="F73" s="28" t="s">
        <v>3</v>
      </c>
      <c r="G73" s="29">
        <v>97.7</v>
      </c>
      <c r="H73" s="30">
        <v>98.1</v>
      </c>
      <c r="I73" s="30">
        <v>98.5</v>
      </c>
      <c r="J73" s="30">
        <v>97.7</v>
      </c>
      <c r="K73" s="30">
        <v>97.4</v>
      </c>
      <c r="L73" s="30">
        <v>98.1</v>
      </c>
      <c r="M73" s="31">
        <v>97.7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1290</v>
      </c>
      <c r="H74" s="58">
        <v>901</v>
      </c>
      <c r="I74" s="58">
        <v>944</v>
      </c>
      <c r="J74" s="70">
        <v>1153</v>
      </c>
      <c r="K74" s="70">
        <v>1528</v>
      </c>
      <c r="L74" s="70">
        <v>2149</v>
      </c>
      <c r="M74" s="86">
        <v>2308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0.27722516470740216</v>
      </c>
      <c r="H75" s="81">
        <f t="shared" ref="H75:M75" si="11">H71/H$4</f>
        <v>0.23881868521936675</v>
      </c>
      <c r="I75" s="81">
        <f t="shared" si="11"/>
        <v>0.29255672018044315</v>
      </c>
      <c r="J75" s="81">
        <f t="shared" si="11"/>
        <v>0.28358868591632291</v>
      </c>
      <c r="K75" s="81">
        <f t="shared" si="11"/>
        <v>0.28399607265586646</v>
      </c>
      <c r="L75" s="81">
        <f t="shared" si="11"/>
        <v>0.36038122383539684</v>
      </c>
      <c r="M75" s="82">
        <f t="shared" si="11"/>
        <v>0.35829409634190512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950</v>
      </c>
      <c r="H76" s="35">
        <v>950</v>
      </c>
      <c r="I76" s="35">
        <v>970</v>
      </c>
      <c r="J76" s="35">
        <v>930</v>
      </c>
      <c r="K76" s="35">
        <v>900</v>
      </c>
      <c r="L76" s="35">
        <v>920</v>
      </c>
      <c r="M76" s="36">
        <v>910</v>
      </c>
    </row>
    <row r="77" spans="1:13" x14ac:dyDescent="0.15">
      <c r="A77" s="5"/>
      <c r="B77" s="37" t="s">
        <v>90</v>
      </c>
      <c r="C77" s="38"/>
      <c r="D77" s="39"/>
      <c r="E77" s="40"/>
      <c r="F77" s="41" t="s">
        <v>10</v>
      </c>
      <c r="G77" s="42">
        <v>5936</v>
      </c>
      <c r="H77" s="43">
        <v>5123</v>
      </c>
      <c r="I77" s="43">
        <v>5628</v>
      </c>
      <c r="J77" s="43">
        <v>4819</v>
      </c>
      <c r="K77" s="43">
        <v>5993</v>
      </c>
      <c r="L77" s="43">
        <v>9575</v>
      </c>
      <c r="M77" s="44">
        <v>9605</v>
      </c>
    </row>
    <row r="78" spans="1:13" x14ac:dyDescent="0.15">
      <c r="A78" s="5"/>
      <c r="B78" s="45" t="s">
        <v>0</v>
      </c>
      <c r="C78" s="3">
        <v>45810</v>
      </c>
      <c r="F78" s="46" t="s">
        <v>2</v>
      </c>
      <c r="G78" s="47">
        <v>3.7</v>
      </c>
      <c r="H78" s="48">
        <v>3.83</v>
      </c>
      <c r="I78" s="48">
        <v>3.81</v>
      </c>
      <c r="J78" s="48">
        <v>3.85</v>
      </c>
      <c r="K78" s="48">
        <v>3.7</v>
      </c>
      <c r="L78" s="48">
        <v>3.52</v>
      </c>
      <c r="M78" s="49">
        <v>3.61</v>
      </c>
    </row>
    <row r="79" spans="1:13" x14ac:dyDescent="0.15">
      <c r="A79" s="5"/>
      <c r="B79" s="45" t="s">
        <v>1</v>
      </c>
      <c r="C79" s="50">
        <v>4600</v>
      </c>
      <c r="D79" s="4" t="s">
        <v>15</v>
      </c>
      <c r="E79" s="50">
        <v>4620</v>
      </c>
      <c r="F79" s="46" t="s">
        <v>3</v>
      </c>
      <c r="G79" s="47">
        <v>98.2</v>
      </c>
      <c r="H79" s="48">
        <v>98.1</v>
      </c>
      <c r="I79" s="48">
        <v>97.4</v>
      </c>
      <c r="J79" s="48">
        <v>98.1</v>
      </c>
      <c r="K79" s="48">
        <v>98.5</v>
      </c>
      <c r="L79" s="48">
        <v>97.9</v>
      </c>
      <c r="M79" s="49">
        <v>97.7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3355</v>
      </c>
      <c r="H80" s="71">
        <v>3031</v>
      </c>
      <c r="I80" s="71">
        <v>4110</v>
      </c>
      <c r="J80" s="71">
        <v>2855</v>
      </c>
      <c r="K80" s="71">
        <v>3117</v>
      </c>
      <c r="L80" s="71">
        <v>5994</v>
      </c>
      <c r="M80" s="87">
        <v>6429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0.76682599147396979</v>
      </c>
      <c r="H81" s="84">
        <f t="shared" ref="H81:M81" si="12">H77/H$4</f>
        <v>0.72738889677694163</v>
      </c>
      <c r="I81" s="84">
        <f t="shared" si="12"/>
        <v>0.74671620007960726</v>
      </c>
      <c r="J81" s="84">
        <f t="shared" si="12"/>
        <v>0.70992928697701829</v>
      </c>
      <c r="K81" s="84">
        <f t="shared" si="12"/>
        <v>0.73551791850760928</v>
      </c>
      <c r="L81" s="84">
        <f t="shared" si="12"/>
        <v>0.85285472521599714</v>
      </c>
      <c r="M81" s="85">
        <f t="shared" si="12"/>
        <v>0.86970300615718943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4600</v>
      </c>
      <c r="H82" s="53">
        <v>4520</v>
      </c>
      <c r="I82" s="53">
        <v>4540</v>
      </c>
      <c r="J82" s="53">
        <v>4520</v>
      </c>
      <c r="K82" s="53">
        <v>4600</v>
      </c>
      <c r="L82" s="53">
        <v>4660</v>
      </c>
      <c r="M82" s="54">
        <v>4620</v>
      </c>
    </row>
    <row r="83" spans="1:13" x14ac:dyDescent="0.15">
      <c r="A83" s="5"/>
      <c r="B83" s="16" t="s">
        <v>91</v>
      </c>
      <c r="C83" s="17"/>
      <c r="D83" s="18"/>
      <c r="E83" s="19"/>
      <c r="F83" s="20" t="s">
        <v>10</v>
      </c>
      <c r="G83" s="21">
        <v>13178</v>
      </c>
      <c r="H83" s="22">
        <v>11891</v>
      </c>
      <c r="I83" s="22">
        <v>12809</v>
      </c>
      <c r="J83" s="22">
        <v>11356</v>
      </c>
      <c r="K83" s="22">
        <v>12993</v>
      </c>
      <c r="L83" s="22">
        <v>17288</v>
      </c>
      <c r="M83" s="23">
        <v>16543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3.47</v>
      </c>
      <c r="H84" s="30">
        <v>3.64</v>
      </c>
      <c r="I84" s="30">
        <v>3.57</v>
      </c>
      <c r="J84" s="30">
        <v>3.75</v>
      </c>
      <c r="K84" s="30">
        <v>3.61</v>
      </c>
      <c r="L84" s="30">
        <v>3.31</v>
      </c>
      <c r="M84" s="31">
        <v>3.35</v>
      </c>
    </row>
    <row r="85" spans="1:13" x14ac:dyDescent="0.15">
      <c r="A85" s="5"/>
      <c r="B85" s="24" t="s">
        <v>1</v>
      </c>
      <c r="C85" s="32">
        <v>5160</v>
      </c>
      <c r="D85" s="26" t="s">
        <v>15</v>
      </c>
      <c r="E85" s="32">
        <v>5180</v>
      </c>
      <c r="F85" s="28" t="s">
        <v>3</v>
      </c>
      <c r="G85" s="29">
        <v>99.6</v>
      </c>
      <c r="H85" s="30">
        <v>98.6</v>
      </c>
      <c r="I85" s="30">
        <v>99</v>
      </c>
      <c r="J85" s="30">
        <v>97.8</v>
      </c>
      <c r="K85" s="30">
        <v>98.5</v>
      </c>
      <c r="L85" s="30">
        <v>98.9</v>
      </c>
      <c r="M85" s="31">
        <v>98.6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3691</v>
      </c>
      <c r="H86" s="70">
        <v>5778</v>
      </c>
      <c r="I86" s="70">
        <v>5435</v>
      </c>
      <c r="J86" s="70">
        <v>7526</v>
      </c>
      <c r="K86" s="70">
        <v>6722</v>
      </c>
      <c r="L86" s="70">
        <v>7299</v>
      </c>
      <c r="M86" s="86">
        <v>7823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1.7023640356543082</v>
      </c>
      <c r="H87" s="81">
        <f t="shared" ref="H87:M87" si="13">H83/H$4</f>
        <v>1.6883430356382223</v>
      </c>
      <c r="I87" s="81">
        <f t="shared" si="13"/>
        <v>1.699482552739817</v>
      </c>
      <c r="J87" s="81">
        <f t="shared" si="13"/>
        <v>1.6729522687094873</v>
      </c>
      <c r="K87" s="81">
        <f t="shared" si="13"/>
        <v>1.5946244477172313</v>
      </c>
      <c r="L87" s="81">
        <f t="shared" si="13"/>
        <v>1.5398592678364658</v>
      </c>
      <c r="M87" s="82">
        <f t="shared" si="13"/>
        <v>1.4979174212241941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5160</v>
      </c>
      <c r="H88" s="35">
        <v>5130</v>
      </c>
      <c r="I88" s="35">
        <v>5140</v>
      </c>
      <c r="J88" s="35">
        <v>5110</v>
      </c>
      <c r="K88" s="35">
        <v>5180</v>
      </c>
      <c r="L88" s="35">
        <v>5210</v>
      </c>
      <c r="M88" s="36">
        <v>5180</v>
      </c>
    </row>
    <row r="89" spans="1:13" x14ac:dyDescent="0.15">
      <c r="A89" s="5"/>
      <c r="B89" s="37" t="s">
        <v>92</v>
      </c>
      <c r="C89" s="38"/>
      <c r="D89" s="39"/>
      <c r="E89" s="40"/>
      <c r="F89" s="41" t="s">
        <v>10</v>
      </c>
      <c r="G89" s="42">
        <v>3262</v>
      </c>
      <c r="H89" s="43">
        <v>2631</v>
      </c>
      <c r="I89" s="43">
        <v>3041</v>
      </c>
      <c r="J89" s="43">
        <v>2478</v>
      </c>
      <c r="K89" s="43">
        <v>3208</v>
      </c>
      <c r="L89" s="43">
        <v>6088</v>
      </c>
      <c r="M89" s="44">
        <v>5835</v>
      </c>
    </row>
    <row r="90" spans="1:13" x14ac:dyDescent="0.15">
      <c r="A90" s="5"/>
      <c r="B90" s="45" t="s">
        <v>0</v>
      </c>
      <c r="C90" s="3">
        <v>45810</v>
      </c>
      <c r="F90" s="46" t="s">
        <v>2</v>
      </c>
      <c r="G90" s="47">
        <v>3.17</v>
      </c>
      <c r="H90" s="48">
        <v>3.4</v>
      </c>
      <c r="I90" s="48">
        <v>3.06</v>
      </c>
      <c r="J90" s="48">
        <v>3.3</v>
      </c>
      <c r="K90" s="48">
        <v>3.26</v>
      </c>
      <c r="L90" s="48">
        <v>3.05</v>
      </c>
      <c r="M90" s="49">
        <v>2.99</v>
      </c>
    </row>
    <row r="91" spans="1:13" x14ac:dyDescent="0.15">
      <c r="A91" s="5"/>
      <c r="B91" s="45" t="s">
        <v>1</v>
      </c>
      <c r="C91" s="50">
        <v>2620</v>
      </c>
      <c r="D91" s="4" t="s">
        <v>15</v>
      </c>
      <c r="E91" s="50">
        <v>2610</v>
      </c>
      <c r="F91" s="46" t="s">
        <v>3</v>
      </c>
      <c r="G91" s="47">
        <v>98.4</v>
      </c>
      <c r="H91" s="48">
        <v>98.6</v>
      </c>
      <c r="I91" s="48">
        <v>99.5</v>
      </c>
      <c r="J91" s="48">
        <v>99.3</v>
      </c>
      <c r="K91" s="48">
        <v>98.7</v>
      </c>
      <c r="L91" s="48">
        <v>97.6</v>
      </c>
      <c r="M91" s="49">
        <v>99.1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1644</v>
      </c>
      <c r="H92" s="71">
        <v>1187</v>
      </c>
      <c r="I92" s="61">
        <v>862</v>
      </c>
      <c r="J92" s="61">
        <v>816</v>
      </c>
      <c r="K92" s="71">
        <v>1399</v>
      </c>
      <c r="L92" s="71">
        <v>4098</v>
      </c>
      <c r="M92" s="87">
        <v>1996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0.4213925849373466</v>
      </c>
      <c r="H93" s="84">
        <f t="shared" ref="H93:M93" si="14">H89/H$4</f>
        <v>0.37356240238534716</v>
      </c>
      <c r="I93" s="84">
        <f t="shared" si="14"/>
        <v>0.40347618415815312</v>
      </c>
      <c r="J93" s="84">
        <f t="shared" si="14"/>
        <v>0.36505598114319388</v>
      </c>
      <c r="K93" s="84">
        <f t="shared" si="14"/>
        <v>0.39371624938635247</v>
      </c>
      <c r="L93" s="84">
        <f t="shared" si="14"/>
        <v>0.5422641845550904</v>
      </c>
      <c r="M93" s="85">
        <f t="shared" si="14"/>
        <v>0.52834118073161895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2620</v>
      </c>
      <c r="H94" s="53">
        <v>2620</v>
      </c>
      <c r="I94" s="53">
        <v>2640</v>
      </c>
      <c r="J94" s="53">
        <v>2520</v>
      </c>
      <c r="K94" s="53">
        <v>2530</v>
      </c>
      <c r="L94" s="53">
        <v>2650</v>
      </c>
      <c r="M94" s="54">
        <v>2610</v>
      </c>
    </row>
    <row r="95" spans="1:13" x14ac:dyDescent="0.15">
      <c r="A95" s="5"/>
      <c r="B95" s="16" t="s">
        <v>79</v>
      </c>
      <c r="C95" s="17"/>
      <c r="D95" s="18"/>
      <c r="E95" s="19"/>
      <c r="F95" s="20" t="s">
        <v>10</v>
      </c>
      <c r="G95" s="21">
        <v>9103</v>
      </c>
      <c r="H95" s="22">
        <v>8404</v>
      </c>
      <c r="I95" s="22">
        <v>9110</v>
      </c>
      <c r="J95" s="22">
        <v>8322</v>
      </c>
      <c r="K95" s="22">
        <v>9397</v>
      </c>
      <c r="L95" s="22">
        <v>13127</v>
      </c>
      <c r="M95" s="23">
        <v>13233</v>
      </c>
    </row>
    <row r="96" spans="1:13" x14ac:dyDescent="0.15">
      <c r="A96" s="5"/>
      <c r="B96" s="24" t="s">
        <v>0</v>
      </c>
      <c r="C96" s="25">
        <v>45768</v>
      </c>
      <c r="D96" s="26"/>
      <c r="E96" s="27"/>
      <c r="F96" s="28" t="s">
        <v>2</v>
      </c>
      <c r="G96" s="29">
        <v>4.18</v>
      </c>
      <c r="H96" s="30">
        <v>4.29</v>
      </c>
      <c r="I96" s="30">
        <v>4.2</v>
      </c>
      <c r="J96" s="30">
        <v>4.2</v>
      </c>
      <c r="K96" s="30">
        <v>4.2</v>
      </c>
      <c r="L96" s="30">
        <v>4</v>
      </c>
      <c r="M96" s="31">
        <v>3.98</v>
      </c>
    </row>
    <row r="97" spans="1:13" x14ac:dyDescent="0.15">
      <c r="A97" s="5"/>
      <c r="B97" s="24" t="s">
        <v>1</v>
      </c>
      <c r="C97" s="32">
        <v>7840</v>
      </c>
      <c r="D97" s="26" t="s">
        <v>15</v>
      </c>
      <c r="E97" s="32">
        <v>7860</v>
      </c>
      <c r="F97" s="28" t="s">
        <v>3</v>
      </c>
      <c r="G97" s="29">
        <v>98.2</v>
      </c>
      <c r="H97" s="30">
        <v>98.6</v>
      </c>
      <c r="I97" s="30">
        <v>98.3</v>
      </c>
      <c r="J97" s="30">
        <v>98.8</v>
      </c>
      <c r="K97" s="30">
        <v>98.7</v>
      </c>
      <c r="L97" s="30">
        <v>98.4</v>
      </c>
      <c r="M97" s="31">
        <v>98.7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5467</v>
      </c>
      <c r="H98" s="70">
        <v>4552</v>
      </c>
      <c r="I98" s="70">
        <v>5444</v>
      </c>
      <c r="J98" s="70">
        <v>4074</v>
      </c>
      <c r="K98" s="70">
        <v>4912</v>
      </c>
      <c r="L98" s="70">
        <v>7301</v>
      </c>
      <c r="M98" s="86">
        <v>6723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1.1759462601731043</v>
      </c>
      <c r="H99" s="81">
        <f t="shared" ref="H99:M99" si="15">H95/H$4</f>
        <v>1.1932415163992616</v>
      </c>
      <c r="I99" s="81">
        <f t="shared" si="15"/>
        <v>1.2087037282738491</v>
      </c>
      <c r="J99" s="81">
        <f t="shared" si="15"/>
        <v>1.2259870359457867</v>
      </c>
      <c r="K99" s="81">
        <f t="shared" si="15"/>
        <v>1.153289150711831</v>
      </c>
      <c r="L99" s="81">
        <f t="shared" si="15"/>
        <v>1.1692348801995189</v>
      </c>
      <c r="M99" s="82">
        <f t="shared" si="15"/>
        <v>1.1982071713147411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7840</v>
      </c>
      <c r="H100" s="35">
        <v>7790</v>
      </c>
      <c r="I100" s="35">
        <v>7820</v>
      </c>
      <c r="J100" s="35">
        <v>7800</v>
      </c>
      <c r="K100" s="35">
        <v>7860</v>
      </c>
      <c r="L100" s="35">
        <v>7910</v>
      </c>
      <c r="M100" s="36">
        <v>7860</v>
      </c>
    </row>
    <row r="101" spans="1:13" x14ac:dyDescent="0.15">
      <c r="A101" s="5"/>
      <c r="B101" s="37" t="s">
        <v>75</v>
      </c>
      <c r="C101" s="38"/>
      <c r="D101" s="39"/>
      <c r="E101" s="40"/>
      <c r="F101" s="41" t="s">
        <v>10</v>
      </c>
      <c r="G101" s="42">
        <v>9454</v>
      </c>
      <c r="H101" s="43">
        <v>7747</v>
      </c>
      <c r="I101" s="43">
        <v>8773</v>
      </c>
      <c r="J101" s="43">
        <v>7145</v>
      </c>
      <c r="K101" s="43">
        <v>9192</v>
      </c>
      <c r="L101" s="43">
        <v>15265</v>
      </c>
      <c r="M101" s="44">
        <v>14937</v>
      </c>
    </row>
    <row r="102" spans="1:13" x14ac:dyDescent="0.15">
      <c r="A102" s="5"/>
      <c r="B102" s="45" t="s">
        <v>0</v>
      </c>
      <c r="C102" s="3">
        <v>45754</v>
      </c>
      <c r="F102" s="46" t="s">
        <v>2</v>
      </c>
      <c r="G102" s="47">
        <v>2.94</v>
      </c>
      <c r="H102" s="48">
        <v>3.15</v>
      </c>
      <c r="I102" s="48">
        <v>3.04</v>
      </c>
      <c r="J102" s="48">
        <v>3.23</v>
      </c>
      <c r="K102" s="48">
        <v>3.09</v>
      </c>
      <c r="L102" s="48">
        <v>2.81</v>
      </c>
      <c r="M102" s="49">
        <v>2.85</v>
      </c>
    </row>
    <row r="103" spans="1:13" x14ac:dyDescent="0.15">
      <c r="A103" s="5"/>
      <c r="B103" s="45" t="s">
        <v>1</v>
      </c>
      <c r="C103" s="50">
        <v>7870</v>
      </c>
      <c r="D103" s="4" t="s">
        <v>15</v>
      </c>
      <c r="E103" s="50">
        <v>7900</v>
      </c>
      <c r="F103" s="46" t="s">
        <v>3</v>
      </c>
      <c r="G103" s="47">
        <v>100</v>
      </c>
      <c r="H103" s="48">
        <v>99.6</v>
      </c>
      <c r="I103" s="48">
        <v>99.5</v>
      </c>
      <c r="J103" s="48">
        <v>98.5</v>
      </c>
      <c r="K103" s="48">
        <v>99.2</v>
      </c>
      <c r="L103" s="48">
        <v>99.5</v>
      </c>
      <c r="M103" s="49">
        <v>99.6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1633</v>
      </c>
      <c r="H104" s="71">
        <v>1975</v>
      </c>
      <c r="I104" s="71">
        <v>2453</v>
      </c>
      <c r="J104" s="71">
        <v>3493</v>
      </c>
      <c r="K104" s="71">
        <v>3138</v>
      </c>
      <c r="L104" s="71">
        <v>4100</v>
      </c>
      <c r="M104" s="87">
        <v>3803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1.2212892391163932</v>
      </c>
      <c r="H105" s="84">
        <f t="shared" ref="H105:M105" si="16">H101/H$4</f>
        <v>1.0999574045151215</v>
      </c>
      <c r="I105" s="84">
        <f t="shared" si="16"/>
        <v>1.1639909778426429</v>
      </c>
      <c r="J105" s="84">
        <f t="shared" si="16"/>
        <v>1.0525928108426634</v>
      </c>
      <c r="K105" s="84">
        <f t="shared" si="16"/>
        <v>1.1281296023564065</v>
      </c>
      <c r="L105" s="84">
        <f t="shared" si="16"/>
        <v>1.3596686559187672</v>
      </c>
      <c r="M105" s="85">
        <f t="shared" si="16"/>
        <v>1.3524990945309669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7870</v>
      </c>
      <c r="H106" s="53">
        <v>7840</v>
      </c>
      <c r="I106" s="53">
        <v>7820</v>
      </c>
      <c r="J106" s="53">
        <v>7800</v>
      </c>
      <c r="K106" s="53">
        <v>7850</v>
      </c>
      <c r="L106" s="53">
        <v>7940</v>
      </c>
      <c r="M106" s="54">
        <v>7900</v>
      </c>
    </row>
    <row r="107" spans="1:13" x14ac:dyDescent="0.15">
      <c r="A107" s="5"/>
      <c r="B107" s="16" t="s">
        <v>70</v>
      </c>
      <c r="C107" s="17"/>
      <c r="D107" s="18"/>
      <c r="E107" s="19"/>
      <c r="F107" s="20" t="s">
        <v>10</v>
      </c>
      <c r="G107" s="21">
        <v>7225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45719</v>
      </c>
      <c r="D108" s="26"/>
      <c r="E108" s="27"/>
      <c r="F108" s="28" t="s">
        <v>2</v>
      </c>
      <c r="G108" s="29">
        <v>2.34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1680</v>
      </c>
      <c r="D109" s="26" t="s">
        <v>15</v>
      </c>
      <c r="E109" s="32"/>
      <c r="F109" s="28" t="s">
        <v>3</v>
      </c>
      <c r="G109" s="29">
        <v>99.2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2166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0.93334194548507943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1680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62</v>
      </c>
      <c r="C113" s="38"/>
      <c r="D113" s="39"/>
      <c r="E113" s="40"/>
      <c r="F113" s="41" t="s">
        <v>10</v>
      </c>
      <c r="G113" s="42">
        <v>15631</v>
      </c>
      <c r="H113" s="43">
        <v>13874</v>
      </c>
      <c r="I113" s="43">
        <v>15013</v>
      </c>
      <c r="J113" s="43">
        <v>13449</v>
      </c>
      <c r="K113" s="43">
        <v>15305</v>
      </c>
      <c r="L113" s="43">
        <v>19182</v>
      </c>
      <c r="M113" s="44">
        <v>18784</v>
      </c>
    </row>
    <row r="114" spans="1:13" x14ac:dyDescent="0.15">
      <c r="A114" s="5"/>
      <c r="B114" s="45" t="s">
        <v>0</v>
      </c>
      <c r="C114" s="3">
        <v>45691</v>
      </c>
      <c r="F114" s="46" t="s">
        <v>2</v>
      </c>
      <c r="G114" s="47">
        <v>3.85</v>
      </c>
      <c r="H114" s="48">
        <v>4.1399999999999997</v>
      </c>
      <c r="I114" s="48">
        <v>3.99</v>
      </c>
      <c r="J114" s="48">
        <v>4.16</v>
      </c>
      <c r="K114" s="48">
        <v>4</v>
      </c>
      <c r="L114" s="48">
        <v>3.75</v>
      </c>
      <c r="M114" s="49">
        <v>3.67</v>
      </c>
    </row>
    <row r="115" spans="1:13" x14ac:dyDescent="0.15">
      <c r="A115" s="5"/>
      <c r="B115" s="45" t="s">
        <v>1</v>
      </c>
      <c r="C115" s="50">
        <v>13530</v>
      </c>
      <c r="D115" s="4" t="s">
        <v>15</v>
      </c>
      <c r="E115" s="50">
        <v>13590</v>
      </c>
      <c r="F115" s="46" t="s">
        <v>3</v>
      </c>
      <c r="G115" s="47">
        <v>99.5</v>
      </c>
      <c r="H115" s="48">
        <v>98.3</v>
      </c>
      <c r="I115" s="48">
        <v>98.8</v>
      </c>
      <c r="J115" s="48">
        <v>98.3</v>
      </c>
      <c r="K115" s="48">
        <v>98.9</v>
      </c>
      <c r="L115" s="48">
        <v>98.8</v>
      </c>
      <c r="M115" s="49">
        <v>99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5116</v>
      </c>
      <c r="H116" s="71">
        <v>8003</v>
      </c>
      <c r="I116" s="71">
        <v>7051</v>
      </c>
      <c r="J116" s="71">
        <v>7838</v>
      </c>
      <c r="K116" s="71">
        <v>6898</v>
      </c>
      <c r="L116" s="71">
        <v>8802</v>
      </c>
      <c r="M116" s="87">
        <v>7843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2.0192481591525642</v>
      </c>
      <c r="H117" s="84">
        <f t="shared" ref="H117:M117" si="18">H113/H$4</f>
        <v>1.9698991906857872</v>
      </c>
      <c r="I117" s="84">
        <f t="shared" si="18"/>
        <v>1.9919065941355978</v>
      </c>
      <c r="J117" s="84">
        <f t="shared" si="18"/>
        <v>1.9812905126694167</v>
      </c>
      <c r="K117" s="84">
        <f t="shared" si="18"/>
        <v>1.8783750613647521</v>
      </c>
      <c r="L117" s="84">
        <f t="shared" si="18"/>
        <v>1.7085597220985125</v>
      </c>
      <c r="M117" s="85">
        <f t="shared" si="18"/>
        <v>1.7008330315103224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13530</v>
      </c>
      <c r="H118" s="53">
        <v>13510</v>
      </c>
      <c r="I118" s="53">
        <v>13510</v>
      </c>
      <c r="J118" s="53">
        <v>13480</v>
      </c>
      <c r="K118" s="53">
        <v>13610</v>
      </c>
      <c r="L118" s="53">
        <v>13660</v>
      </c>
      <c r="M118" s="54">
        <v>13590</v>
      </c>
    </row>
    <row r="119" spans="1:13" x14ac:dyDescent="0.15">
      <c r="A119" s="5"/>
      <c r="B119" s="16" t="s">
        <v>18</v>
      </c>
      <c r="C119" s="17"/>
      <c r="D119" s="18"/>
      <c r="E119" s="19"/>
      <c r="F119" s="20" t="s">
        <v>10</v>
      </c>
      <c r="G119" s="21">
        <v>8850</v>
      </c>
      <c r="H119" s="22">
        <v>8020</v>
      </c>
      <c r="I119" s="22">
        <v>8560</v>
      </c>
      <c r="J119" s="22">
        <v>7685</v>
      </c>
      <c r="K119" s="22">
        <v>9905</v>
      </c>
      <c r="L119" s="22">
        <v>12016</v>
      </c>
      <c r="M119" s="23">
        <v>11668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1.91</v>
      </c>
      <c r="H120" s="30">
        <v>1.99</v>
      </c>
      <c r="I120" s="30">
        <v>1.96</v>
      </c>
      <c r="J120" s="30">
        <v>2</v>
      </c>
      <c r="K120" s="30">
        <v>1.87</v>
      </c>
      <c r="L120" s="30">
        <v>1.85</v>
      </c>
      <c r="M120" s="31">
        <v>1.85</v>
      </c>
    </row>
    <row r="121" spans="1:13" x14ac:dyDescent="0.15">
      <c r="A121" s="5"/>
      <c r="B121" s="24" t="s">
        <v>1</v>
      </c>
      <c r="C121" s="32">
        <v>35450</v>
      </c>
      <c r="D121" s="26" t="s">
        <v>15</v>
      </c>
      <c r="E121" s="32">
        <v>35260</v>
      </c>
      <c r="F121" s="28" t="s">
        <v>3</v>
      </c>
      <c r="G121" s="29">
        <v>99.6</v>
      </c>
      <c r="H121" s="30">
        <v>99.4</v>
      </c>
      <c r="I121" s="30">
        <v>99.4</v>
      </c>
      <c r="J121" s="30">
        <v>99.3</v>
      </c>
      <c r="K121" s="30">
        <v>99.8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1738</v>
      </c>
      <c r="H122" s="70">
        <v>2036</v>
      </c>
      <c r="I122" s="70">
        <v>2043</v>
      </c>
      <c r="J122" s="70">
        <v>2127</v>
      </c>
      <c r="K122" s="70">
        <v>1655</v>
      </c>
      <c r="L122" s="70">
        <v>2952</v>
      </c>
      <c r="M122" s="86">
        <v>3342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1.1432631442966026</v>
      </c>
      <c r="H123" s="81">
        <f t="shared" ref="H123:M123" si="19">H119/H$4</f>
        <v>1.1387192957546499</v>
      </c>
      <c r="I123" s="81">
        <f t="shared" si="19"/>
        <v>1.1357303967095662</v>
      </c>
      <c r="J123" s="81">
        <f t="shared" si="19"/>
        <v>1.1321449616971127</v>
      </c>
      <c r="K123" s="81">
        <f t="shared" si="19"/>
        <v>1.215635738831615</v>
      </c>
      <c r="L123" s="81">
        <f t="shared" si="19"/>
        <v>1.0702770107775896</v>
      </c>
      <c r="M123" s="82">
        <f t="shared" si="19"/>
        <v>1.0565012676566461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35450</v>
      </c>
      <c r="H124" s="35">
        <v>35170</v>
      </c>
      <c r="I124" s="35">
        <v>35290</v>
      </c>
      <c r="J124" s="35">
        <v>35030</v>
      </c>
      <c r="K124" s="35">
        <v>35280</v>
      </c>
      <c r="L124" s="35">
        <v>35440</v>
      </c>
      <c r="M124" s="36">
        <v>35260</v>
      </c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12712</v>
      </c>
      <c r="H125" s="43">
        <v>11677</v>
      </c>
      <c r="I125" s="43">
        <v>12588</v>
      </c>
      <c r="J125" s="43">
        <v>11286</v>
      </c>
      <c r="K125" s="43">
        <v>14021</v>
      </c>
      <c r="L125" s="43">
        <v>15882</v>
      </c>
      <c r="M125" s="44">
        <v>15661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1.75</v>
      </c>
      <c r="H126" s="48">
        <v>1.84</v>
      </c>
      <c r="I126" s="48">
        <v>1.75</v>
      </c>
      <c r="J126" s="48">
        <v>1.82</v>
      </c>
      <c r="K126" s="48">
        <v>1.7</v>
      </c>
      <c r="L126" s="48">
        <v>1.71</v>
      </c>
      <c r="M126" s="49">
        <v>1.69</v>
      </c>
    </row>
    <row r="127" spans="1:13" x14ac:dyDescent="0.15">
      <c r="A127" s="5"/>
      <c r="B127" s="45" t="s">
        <v>1</v>
      </c>
      <c r="C127" s="50">
        <v>32730</v>
      </c>
      <c r="D127" s="4" t="s">
        <v>15</v>
      </c>
      <c r="E127" s="50">
        <v>32970</v>
      </c>
      <c r="F127" s="46" t="s">
        <v>3</v>
      </c>
      <c r="G127" s="47">
        <v>99.7</v>
      </c>
      <c r="H127" s="48">
        <v>99.3</v>
      </c>
      <c r="I127" s="48">
        <v>99.8</v>
      </c>
      <c r="J127" s="48">
        <v>99.4</v>
      </c>
      <c r="K127" s="48">
        <v>99.8</v>
      </c>
      <c r="L127" s="48">
        <v>99.3</v>
      </c>
      <c r="M127" s="49">
        <v>99.2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2126</v>
      </c>
      <c r="H128" s="71">
        <v>2906</v>
      </c>
      <c r="I128" s="71">
        <v>1877</v>
      </c>
      <c r="J128" s="71">
        <v>2667</v>
      </c>
      <c r="K128" s="71">
        <v>2080</v>
      </c>
      <c r="L128" s="71">
        <v>3954</v>
      </c>
      <c r="M128" s="87">
        <v>4085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1.642165094948973</v>
      </c>
      <c r="H129" s="84">
        <f t="shared" ref="H129:M129" si="20">H125/H$4</f>
        <v>1.657958256424819</v>
      </c>
      <c r="I129" s="84">
        <f t="shared" si="20"/>
        <v>1.6701605413294414</v>
      </c>
      <c r="J129" s="84">
        <f t="shared" si="20"/>
        <v>1.6626399528579847</v>
      </c>
      <c r="K129" s="84">
        <f t="shared" si="20"/>
        <v>1.720790378006873</v>
      </c>
      <c r="L129" s="84">
        <f t="shared" si="20"/>
        <v>1.4146254564888217</v>
      </c>
      <c r="M129" s="85">
        <f t="shared" si="20"/>
        <v>1.418055052517204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32730</v>
      </c>
      <c r="H130" s="53">
        <v>32750</v>
      </c>
      <c r="I130" s="53">
        <v>32810</v>
      </c>
      <c r="J130" s="53">
        <v>32700</v>
      </c>
      <c r="K130" s="53">
        <v>32940</v>
      </c>
      <c r="L130" s="53">
        <v>33110</v>
      </c>
      <c r="M130" s="54">
        <v>32970</v>
      </c>
    </row>
    <row r="131" spans="1:13" x14ac:dyDescent="0.15">
      <c r="A131" s="5"/>
      <c r="B131" s="16" t="s">
        <v>27</v>
      </c>
      <c r="C131" s="17"/>
      <c r="D131" s="18"/>
      <c r="E131" s="19"/>
      <c r="F131" s="20" t="s">
        <v>10</v>
      </c>
      <c r="G131" s="21">
        <v>6572</v>
      </c>
      <c r="H131" s="22">
        <v>5623</v>
      </c>
      <c r="I131" s="22">
        <v>6577</v>
      </c>
      <c r="J131" s="22">
        <v>5375</v>
      </c>
      <c r="K131" s="22">
        <v>6457</v>
      </c>
      <c r="L131" s="22">
        <v>10242</v>
      </c>
      <c r="M131" s="23">
        <v>10783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3.26</v>
      </c>
      <c r="H132" s="30">
        <v>3.45</v>
      </c>
      <c r="I132" s="30">
        <v>3.26</v>
      </c>
      <c r="J132" s="30">
        <v>3.49</v>
      </c>
      <c r="K132" s="30">
        <v>3.44</v>
      </c>
      <c r="L132" s="30">
        <v>3.21</v>
      </c>
      <c r="M132" s="31">
        <v>3.07</v>
      </c>
    </row>
    <row r="133" spans="1:13" x14ac:dyDescent="0.15">
      <c r="A133" s="5"/>
      <c r="B133" s="24" t="s">
        <v>1</v>
      </c>
      <c r="C133" s="32">
        <v>30560</v>
      </c>
      <c r="D133" s="26" t="s">
        <v>15</v>
      </c>
      <c r="E133" s="32">
        <v>30650</v>
      </c>
      <c r="F133" s="28" t="s">
        <v>3</v>
      </c>
      <c r="G133" s="29">
        <v>100.3</v>
      </c>
      <c r="H133" s="30">
        <v>99.7</v>
      </c>
      <c r="I133" s="30">
        <v>100.2</v>
      </c>
      <c r="J133" s="30">
        <v>99.8</v>
      </c>
      <c r="K133" s="30">
        <v>99.4</v>
      </c>
      <c r="L133" s="30">
        <v>99.5</v>
      </c>
      <c r="M133" s="31">
        <v>100.2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57">
        <v>812</v>
      </c>
      <c r="H134" s="70">
        <v>1432</v>
      </c>
      <c r="I134" s="58">
        <v>923</v>
      </c>
      <c r="J134" s="70">
        <v>1316</v>
      </c>
      <c r="K134" s="70">
        <v>2036</v>
      </c>
      <c r="L134" s="70">
        <v>2957</v>
      </c>
      <c r="M134" s="86">
        <v>1485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0.84898591913189514</v>
      </c>
      <c r="H135" s="81">
        <f t="shared" ref="H135:M135" si="21">H131/H$4</f>
        <v>0.79838137157461309</v>
      </c>
      <c r="I135" s="81">
        <f t="shared" si="21"/>
        <v>0.87262836672416078</v>
      </c>
      <c r="J135" s="81">
        <f t="shared" si="21"/>
        <v>0.79183853859752507</v>
      </c>
      <c r="K135" s="81">
        <f t="shared" si="21"/>
        <v>0.79246440844378985</v>
      </c>
      <c r="L135" s="81">
        <f t="shared" si="21"/>
        <v>0.91226507526498624</v>
      </c>
      <c r="M135" s="82">
        <f t="shared" si="21"/>
        <v>0.97636725823976822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30560</v>
      </c>
      <c r="H136" s="35">
        <v>30550</v>
      </c>
      <c r="I136" s="35">
        <v>30540</v>
      </c>
      <c r="J136" s="35">
        <v>30380</v>
      </c>
      <c r="K136" s="35">
        <v>30700</v>
      </c>
      <c r="L136" s="35">
        <v>30820</v>
      </c>
      <c r="M136" s="36">
        <v>30650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10923</v>
      </c>
      <c r="H137" s="43">
        <v>9078</v>
      </c>
      <c r="I137" s="43">
        <v>10096</v>
      </c>
      <c r="J137" s="43">
        <v>8825</v>
      </c>
      <c r="K137" s="43">
        <v>10456</v>
      </c>
      <c r="L137" s="43">
        <v>14540</v>
      </c>
      <c r="M137" s="44">
        <v>14248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3.07</v>
      </c>
      <c r="H138" s="48">
        <v>3.35</v>
      </c>
      <c r="I138" s="48">
        <v>3.24</v>
      </c>
      <c r="J138" s="48">
        <v>3.38</v>
      </c>
      <c r="K138" s="48">
        <v>3.24</v>
      </c>
      <c r="L138" s="48">
        <v>3.03</v>
      </c>
      <c r="M138" s="49">
        <v>3.01</v>
      </c>
    </row>
    <row r="139" spans="1:13" x14ac:dyDescent="0.15">
      <c r="A139" s="5"/>
      <c r="B139" s="45" t="s">
        <v>1</v>
      </c>
      <c r="C139" s="50">
        <v>18200</v>
      </c>
      <c r="D139" s="4" t="s">
        <v>15</v>
      </c>
      <c r="E139" s="50">
        <v>18310</v>
      </c>
      <c r="F139" s="46" t="s">
        <v>3</v>
      </c>
      <c r="G139" s="47">
        <v>101</v>
      </c>
      <c r="H139" s="48">
        <v>99.9</v>
      </c>
      <c r="I139" s="48">
        <v>100</v>
      </c>
      <c r="J139" s="48">
        <v>99.5</v>
      </c>
      <c r="K139" s="48">
        <v>100</v>
      </c>
      <c r="L139" s="48">
        <v>99.6</v>
      </c>
      <c r="M139" s="49">
        <v>99.7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-215</v>
      </c>
      <c r="H140" s="71">
        <v>1885</v>
      </c>
      <c r="I140" s="71">
        <v>1754</v>
      </c>
      <c r="J140" s="71">
        <v>2557</v>
      </c>
      <c r="K140" s="71">
        <v>1877</v>
      </c>
      <c r="L140" s="71">
        <v>3679</v>
      </c>
      <c r="M140" s="87">
        <v>3401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1.4110580028420101</v>
      </c>
      <c r="H141" s="84">
        <f t="shared" ref="H141:M141" si="22">H137/H$4</f>
        <v>1.2889393724265228</v>
      </c>
      <c r="I141" s="84">
        <f t="shared" si="22"/>
        <v>1.3395250099509088</v>
      </c>
      <c r="J141" s="84">
        <f t="shared" si="22"/>
        <v>1.3000883912787271</v>
      </c>
      <c r="K141" s="84">
        <f t="shared" si="22"/>
        <v>1.2832596956308298</v>
      </c>
      <c r="L141" s="84">
        <f t="shared" si="22"/>
        <v>1.2950921884742139</v>
      </c>
      <c r="M141" s="85">
        <f t="shared" si="22"/>
        <v>1.2901122781600869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18200</v>
      </c>
      <c r="H142" s="53">
        <v>18220</v>
      </c>
      <c r="I142" s="53">
        <v>18220</v>
      </c>
      <c r="J142" s="53">
        <v>18120</v>
      </c>
      <c r="K142" s="53">
        <v>18320</v>
      </c>
      <c r="L142" s="53">
        <v>18410</v>
      </c>
      <c r="M142" s="54">
        <v>18310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6867</v>
      </c>
      <c r="H143" s="22">
        <v>5159</v>
      </c>
      <c r="I143" s="22">
        <v>6081</v>
      </c>
      <c r="J143" s="22">
        <v>4866</v>
      </c>
      <c r="K143" s="22">
        <v>5953</v>
      </c>
      <c r="L143" s="22">
        <v>10130</v>
      </c>
      <c r="M143" s="23">
        <v>10623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3.93</v>
      </c>
      <c r="H144" s="30">
        <v>4.26</v>
      </c>
      <c r="I144" s="30">
        <v>4.1900000000000004</v>
      </c>
      <c r="J144" s="30">
        <v>4.29</v>
      </c>
      <c r="K144" s="30">
        <v>4.2300000000000004</v>
      </c>
      <c r="L144" s="30">
        <v>3.99</v>
      </c>
      <c r="M144" s="31">
        <v>3.84</v>
      </c>
    </row>
    <row r="145" spans="1:13" x14ac:dyDescent="0.15">
      <c r="A145" s="5"/>
      <c r="B145" s="24" t="s">
        <v>1</v>
      </c>
      <c r="C145" s="32">
        <v>15170</v>
      </c>
      <c r="D145" s="26" t="s">
        <v>15</v>
      </c>
      <c r="E145" s="32">
        <v>15290</v>
      </c>
      <c r="F145" s="28" t="s">
        <v>3</v>
      </c>
      <c r="G145" s="29">
        <v>100</v>
      </c>
      <c r="H145" s="30">
        <v>99.1</v>
      </c>
      <c r="I145" s="30">
        <v>98.8</v>
      </c>
      <c r="J145" s="30">
        <v>99.2</v>
      </c>
      <c r="K145" s="30">
        <v>98.7</v>
      </c>
      <c r="L145" s="30">
        <v>98.9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1617</v>
      </c>
      <c r="H146" s="70">
        <v>2279</v>
      </c>
      <c r="I146" s="70">
        <v>3020</v>
      </c>
      <c r="J146" s="70">
        <v>2019</v>
      </c>
      <c r="K146" s="70">
        <v>3132</v>
      </c>
      <c r="L146" s="70">
        <v>4746</v>
      </c>
      <c r="M146" s="86">
        <v>4146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0.88709469060844848</v>
      </c>
      <c r="H147" s="81">
        <f t="shared" ref="H147:M147" si="23">H143/H$4</f>
        <v>0.73250035496237398</v>
      </c>
      <c r="I147" s="81">
        <f t="shared" si="23"/>
        <v>0.80681968953164385</v>
      </c>
      <c r="J147" s="81">
        <f t="shared" si="23"/>
        <v>0.71685327047731295</v>
      </c>
      <c r="K147" s="81">
        <f t="shared" si="23"/>
        <v>0.73060873834069706</v>
      </c>
      <c r="L147" s="81">
        <f t="shared" si="23"/>
        <v>0.90228912443217246</v>
      </c>
      <c r="M147" s="82">
        <f t="shared" si="23"/>
        <v>0.96187975371242307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15170</v>
      </c>
      <c r="H148" s="35">
        <v>15180</v>
      </c>
      <c r="I148" s="35">
        <v>15190</v>
      </c>
      <c r="J148" s="35">
        <v>15040</v>
      </c>
      <c r="K148" s="35">
        <v>15230</v>
      </c>
      <c r="L148" s="35">
        <v>15350</v>
      </c>
      <c r="M148" s="36">
        <v>15290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6209</v>
      </c>
      <c r="H149" s="43">
        <v>5836</v>
      </c>
      <c r="I149" s="43">
        <v>6188</v>
      </c>
      <c r="J149" s="43">
        <v>5910</v>
      </c>
      <c r="K149" s="43">
        <v>6925</v>
      </c>
      <c r="L149" s="43">
        <v>9218</v>
      </c>
      <c r="M149" s="44">
        <v>9792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3.83</v>
      </c>
      <c r="H150" s="48">
        <v>3.88</v>
      </c>
      <c r="I150" s="48">
        <v>3.83</v>
      </c>
      <c r="J150" s="48">
        <v>3.93</v>
      </c>
      <c r="K150" s="48">
        <v>3.82</v>
      </c>
      <c r="L150" s="48">
        <v>3.72</v>
      </c>
      <c r="M150" s="49">
        <v>3.71</v>
      </c>
    </row>
    <row r="151" spans="1:13" x14ac:dyDescent="0.15">
      <c r="A151" s="5"/>
      <c r="B151" s="45" t="s">
        <v>1</v>
      </c>
      <c r="C151" s="50">
        <v>9570</v>
      </c>
      <c r="D151" s="4" t="s">
        <v>15</v>
      </c>
      <c r="E151" s="50">
        <v>9710</v>
      </c>
      <c r="F151" s="46" t="s">
        <v>3</v>
      </c>
      <c r="G151" s="47">
        <v>98.6</v>
      </c>
      <c r="H151" s="48">
        <v>98.8</v>
      </c>
      <c r="I151" s="48">
        <v>98.9</v>
      </c>
      <c r="J151" s="48">
        <v>98.6</v>
      </c>
      <c r="K151" s="48">
        <v>98.5</v>
      </c>
      <c r="L151" s="48">
        <v>98.5</v>
      </c>
      <c r="M151" s="49">
        <v>98.4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3190</v>
      </c>
      <c r="H152" s="71">
        <v>2775</v>
      </c>
      <c r="I152" s="71">
        <v>2874</v>
      </c>
      <c r="J152" s="71">
        <v>3061</v>
      </c>
      <c r="K152" s="71">
        <v>3683</v>
      </c>
      <c r="L152" s="71">
        <v>4932</v>
      </c>
      <c r="M152" s="87">
        <v>5358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0.80209275287430559</v>
      </c>
      <c r="H153" s="84">
        <f t="shared" ref="H153:M153" si="24">H149/H$4</f>
        <v>0.82862416583842113</v>
      </c>
      <c r="I153" s="84">
        <f t="shared" si="24"/>
        <v>0.82101631949051346</v>
      </c>
      <c r="J153" s="84">
        <f t="shared" si="24"/>
        <v>0.87065409546258099</v>
      </c>
      <c r="K153" s="84">
        <f t="shared" si="24"/>
        <v>0.84990181639666174</v>
      </c>
      <c r="L153" s="84">
        <f t="shared" si="24"/>
        <v>0.82105638193640329</v>
      </c>
      <c r="M153" s="85">
        <f t="shared" si="24"/>
        <v>0.88663527707352408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9570</v>
      </c>
      <c r="H154" s="53">
        <v>9630</v>
      </c>
      <c r="I154" s="53">
        <v>9680</v>
      </c>
      <c r="J154" s="53">
        <v>9440</v>
      </c>
      <c r="K154" s="53">
        <v>9710</v>
      </c>
      <c r="L154" s="53">
        <v>9780</v>
      </c>
      <c r="M154" s="54">
        <v>9710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9516</v>
      </c>
      <c r="H155" s="22">
        <v>8578</v>
      </c>
      <c r="I155" s="22">
        <v>9179</v>
      </c>
      <c r="J155" s="22">
        <v>8561</v>
      </c>
      <c r="K155" s="22">
        <v>11632</v>
      </c>
      <c r="L155" s="22">
        <v>14455</v>
      </c>
      <c r="M155" s="23">
        <v>14800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1.65</v>
      </c>
      <c r="H156" s="30">
        <v>1.72</v>
      </c>
      <c r="I156" s="30">
        <v>1.71</v>
      </c>
      <c r="J156" s="30">
        <v>1.75</v>
      </c>
      <c r="K156" s="30">
        <v>1.59</v>
      </c>
      <c r="L156" s="30">
        <v>1.54</v>
      </c>
      <c r="M156" s="31">
        <v>1.51</v>
      </c>
    </row>
    <row r="157" spans="1:13" x14ac:dyDescent="0.15">
      <c r="A157" s="5"/>
      <c r="B157" s="24" t="s">
        <v>1</v>
      </c>
      <c r="C157" s="32">
        <v>7900</v>
      </c>
      <c r="D157" s="26" t="s">
        <v>15</v>
      </c>
      <c r="E157" s="32">
        <v>7970</v>
      </c>
      <c r="F157" s="28" t="s">
        <v>3</v>
      </c>
      <c r="G157" s="29">
        <v>99.9</v>
      </c>
      <c r="H157" s="30">
        <v>99.5</v>
      </c>
      <c r="I157" s="30">
        <v>99.5</v>
      </c>
      <c r="J157" s="30">
        <v>99.4</v>
      </c>
      <c r="K157" s="30">
        <v>99.9</v>
      </c>
      <c r="L157" s="30">
        <v>99.5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1130</v>
      </c>
      <c r="H158" s="70">
        <v>1773</v>
      </c>
      <c r="I158" s="70">
        <v>1895</v>
      </c>
      <c r="J158" s="70">
        <v>1955</v>
      </c>
      <c r="K158" s="70">
        <v>1356</v>
      </c>
      <c r="L158" s="70">
        <v>2970</v>
      </c>
      <c r="M158" s="86">
        <v>2628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1.229298540240279</v>
      </c>
      <c r="H159" s="81">
        <f t="shared" ref="H159:M159" si="25">H155/H$4</f>
        <v>1.2179468976288514</v>
      </c>
      <c r="I159" s="81">
        <f t="shared" si="25"/>
        <v>1.21785856441555</v>
      </c>
      <c r="J159" s="81">
        <f t="shared" si="25"/>
        <v>1.2611962286387743</v>
      </c>
      <c r="K159" s="81">
        <f t="shared" si="25"/>
        <v>1.4275895925380462</v>
      </c>
      <c r="L159" s="81">
        <f t="shared" si="25"/>
        <v>1.2875211543600249</v>
      </c>
      <c r="M159" s="82">
        <f t="shared" si="25"/>
        <v>1.3400941687794277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7900</v>
      </c>
      <c r="H160" s="35">
        <v>7920</v>
      </c>
      <c r="I160" s="35">
        <v>7870</v>
      </c>
      <c r="J160" s="35">
        <v>7680</v>
      </c>
      <c r="K160" s="35">
        <v>7990</v>
      </c>
      <c r="L160" s="35">
        <v>8000</v>
      </c>
      <c r="M160" s="36">
        <v>7970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844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A1:M268"/>
  <sheetViews>
    <sheetView showGridLines="0" zoomScale="85" zoomScaleNormal="85" workbookViewId="0">
      <pane ySplit="4" topLeftCell="A17" activePane="bottomLeft" state="frozen"/>
      <selection pane="bottomLeft" activeCell="S16" sqref="S16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45894</v>
      </c>
      <c r="H3" s="11">
        <v>45895</v>
      </c>
      <c r="I3" s="11">
        <v>45896</v>
      </c>
      <c r="J3" s="11">
        <v>45897</v>
      </c>
      <c r="K3" s="11">
        <v>45898</v>
      </c>
      <c r="L3" s="11">
        <v>45899</v>
      </c>
      <c r="M3" s="12">
        <v>45900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7673</v>
      </c>
      <c r="H4" s="14">
        <v>7256</v>
      </c>
      <c r="I4" s="14">
        <v>7520</v>
      </c>
      <c r="J4" s="14">
        <v>7242</v>
      </c>
      <c r="K4" s="14">
        <v>7788</v>
      </c>
      <c r="L4" s="14">
        <v>11658</v>
      </c>
      <c r="M4" s="15">
        <v>11104</v>
      </c>
    </row>
    <row r="5" spans="1:13" x14ac:dyDescent="0.15">
      <c r="A5" s="5"/>
      <c r="B5" s="16" t="s">
        <v>107</v>
      </c>
      <c r="C5" s="17"/>
      <c r="D5" s="18"/>
      <c r="E5" s="19"/>
      <c r="F5" s="20" t="s">
        <v>10</v>
      </c>
      <c r="G5" s="21">
        <v>9944</v>
      </c>
      <c r="H5" s="22">
        <v>9305</v>
      </c>
      <c r="I5" s="22">
        <v>9306</v>
      </c>
      <c r="J5" s="22">
        <v>8689</v>
      </c>
      <c r="K5" s="22">
        <v>9143</v>
      </c>
      <c r="L5" s="22">
        <v>14040</v>
      </c>
      <c r="M5" s="23">
        <v>13095</v>
      </c>
    </row>
    <row r="6" spans="1:13" x14ac:dyDescent="0.15">
      <c r="A6" s="5"/>
      <c r="B6" s="24" t="s">
        <v>0</v>
      </c>
      <c r="C6" s="25">
        <v>45873</v>
      </c>
      <c r="D6" s="26"/>
      <c r="E6" s="27"/>
      <c r="F6" s="28" t="s">
        <v>2</v>
      </c>
      <c r="G6" s="29">
        <v>4.26</v>
      </c>
      <c r="H6" s="30">
        <v>4.33</v>
      </c>
      <c r="I6" s="30">
        <v>4.24</v>
      </c>
      <c r="J6" s="30">
        <v>4.2699999999999996</v>
      </c>
      <c r="K6" s="30">
        <v>4.4000000000000004</v>
      </c>
      <c r="L6" s="30">
        <v>3.92</v>
      </c>
      <c r="M6" s="31">
        <v>4.01</v>
      </c>
    </row>
    <row r="7" spans="1:13" x14ac:dyDescent="0.15">
      <c r="A7" s="5"/>
      <c r="B7" s="24" t="s">
        <v>1</v>
      </c>
      <c r="C7" s="32">
        <v>6510</v>
      </c>
      <c r="D7" s="26" t="s">
        <v>15</v>
      </c>
      <c r="E7" s="32">
        <v>6580</v>
      </c>
      <c r="F7" s="28" t="s">
        <v>3</v>
      </c>
      <c r="G7" s="29">
        <v>98.4</v>
      </c>
      <c r="H7" s="30">
        <v>98.2</v>
      </c>
      <c r="I7" s="30">
        <v>98.7</v>
      </c>
      <c r="J7" s="30">
        <v>98.8</v>
      </c>
      <c r="K7" s="30">
        <v>98.5</v>
      </c>
      <c r="L7" s="30">
        <v>98.6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5727</v>
      </c>
      <c r="H8" s="70">
        <v>5799</v>
      </c>
      <c r="I8" s="70">
        <v>4752</v>
      </c>
      <c r="J8" s="70">
        <v>4270</v>
      </c>
      <c r="K8" s="70">
        <v>5065</v>
      </c>
      <c r="L8" s="70">
        <v>7291</v>
      </c>
      <c r="M8" s="86">
        <v>6665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1.2959728919588167</v>
      </c>
      <c r="H9" s="75">
        <f t="shared" ref="H9:M9" si="0">H5/H$4</f>
        <v>1.2823869900771776</v>
      </c>
      <c r="I9" s="75">
        <f t="shared" si="0"/>
        <v>1.2375</v>
      </c>
      <c r="J9" s="75">
        <f t="shared" si="0"/>
        <v>1.1998066832366749</v>
      </c>
      <c r="K9" s="75">
        <f t="shared" si="0"/>
        <v>1.1739856189008731</v>
      </c>
      <c r="L9" s="75">
        <f t="shared" si="0"/>
        <v>1.204323211528564</v>
      </c>
      <c r="M9" s="76">
        <f t="shared" si="0"/>
        <v>1.1793047550432276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6510</v>
      </c>
      <c r="H10" s="35">
        <v>6540</v>
      </c>
      <c r="I10" s="35">
        <v>6520</v>
      </c>
      <c r="J10" s="35">
        <v>6520</v>
      </c>
      <c r="K10" s="35">
        <v>6550</v>
      </c>
      <c r="L10" s="35">
        <v>6560</v>
      </c>
      <c r="M10" s="36">
        <v>6580</v>
      </c>
    </row>
    <row r="11" spans="1:13" x14ac:dyDescent="0.15">
      <c r="A11" s="5"/>
      <c r="B11" s="37" t="s">
        <v>108</v>
      </c>
      <c r="C11" s="38"/>
      <c r="D11" s="39"/>
      <c r="E11" s="40"/>
      <c r="F11" s="41" t="s">
        <v>10</v>
      </c>
      <c r="G11" s="42">
        <v>10251</v>
      </c>
      <c r="H11" s="43">
        <v>10038</v>
      </c>
      <c r="I11" s="43">
        <v>9721</v>
      </c>
      <c r="J11" s="43">
        <v>9173</v>
      </c>
      <c r="K11" s="43">
        <v>9910</v>
      </c>
      <c r="L11" s="43">
        <v>14493</v>
      </c>
      <c r="M11" s="44">
        <v>13660</v>
      </c>
    </row>
    <row r="12" spans="1:13" x14ac:dyDescent="0.15">
      <c r="A12" s="5"/>
      <c r="B12" s="45" t="s">
        <v>0</v>
      </c>
      <c r="C12" s="3">
        <v>45873</v>
      </c>
      <c r="F12" s="46" t="s">
        <v>2</v>
      </c>
      <c r="G12" s="47">
        <v>3.52</v>
      </c>
      <c r="H12" s="48">
        <v>3.53</v>
      </c>
      <c r="I12" s="48">
        <v>3.5</v>
      </c>
      <c r="J12" s="48">
        <v>3.52</v>
      </c>
      <c r="K12" s="48">
        <v>3.5</v>
      </c>
      <c r="L12" s="48">
        <v>3.2</v>
      </c>
      <c r="M12" s="49">
        <v>3.24</v>
      </c>
    </row>
    <row r="13" spans="1:13" x14ac:dyDescent="0.15">
      <c r="A13" s="5"/>
      <c r="B13" s="45" t="s">
        <v>1</v>
      </c>
      <c r="C13" s="50">
        <v>3140</v>
      </c>
      <c r="D13" s="4" t="s">
        <v>15</v>
      </c>
      <c r="E13" s="50">
        <v>3180</v>
      </c>
      <c r="F13" s="46" t="s">
        <v>3</v>
      </c>
      <c r="G13" s="47">
        <v>97.4</v>
      </c>
      <c r="H13" s="48">
        <v>97.9</v>
      </c>
      <c r="I13" s="48">
        <v>98.3</v>
      </c>
      <c r="J13" s="48">
        <v>98.4</v>
      </c>
      <c r="K13" s="48">
        <v>98.4</v>
      </c>
      <c r="L13" s="48">
        <v>98.2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20</v>
      </c>
      <c r="G14" s="89">
        <v>7414</v>
      </c>
      <c r="H14" s="71">
        <v>6346</v>
      </c>
      <c r="I14" s="71">
        <v>5196</v>
      </c>
      <c r="J14" s="71">
        <v>4865</v>
      </c>
      <c r="K14" s="71">
        <v>5287</v>
      </c>
      <c r="L14" s="71">
        <v>8170</v>
      </c>
      <c r="M14" s="87">
        <v>7725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1.3359833181285026</v>
      </c>
      <c r="H15" s="78">
        <f t="shared" ref="H15:M15" si="1">H11/H$4</f>
        <v>1.3834068357221609</v>
      </c>
      <c r="I15" s="78">
        <f t="shared" si="1"/>
        <v>1.2926861702127659</v>
      </c>
      <c r="J15" s="78">
        <f t="shared" si="1"/>
        <v>1.2666390499861917</v>
      </c>
      <c r="K15" s="78">
        <f t="shared" si="1"/>
        <v>1.2724704673857217</v>
      </c>
      <c r="L15" s="78">
        <f t="shared" si="1"/>
        <v>1.2431806484817294</v>
      </c>
      <c r="M15" s="79">
        <f t="shared" si="1"/>
        <v>1.2301873198847262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3140</v>
      </c>
      <c r="H16" s="53">
        <v>3130</v>
      </c>
      <c r="I16" s="53">
        <v>3110</v>
      </c>
      <c r="J16" s="53">
        <v>3160</v>
      </c>
      <c r="K16" s="53">
        <v>3140</v>
      </c>
      <c r="L16" s="53">
        <v>3180</v>
      </c>
      <c r="M16" s="54">
        <v>3180</v>
      </c>
    </row>
    <row r="17" spans="1:13" x14ac:dyDescent="0.15">
      <c r="A17" s="5"/>
      <c r="B17" s="16" t="s">
        <v>109</v>
      </c>
      <c r="C17" s="17"/>
      <c r="D17" s="18"/>
      <c r="E17" s="19"/>
      <c r="F17" s="20" t="s">
        <v>10</v>
      </c>
      <c r="G17" s="21">
        <v>10659</v>
      </c>
      <c r="H17" s="22">
        <v>10192</v>
      </c>
      <c r="I17" s="22">
        <v>10337</v>
      </c>
      <c r="J17" s="22">
        <v>9213</v>
      </c>
      <c r="K17" s="22">
        <v>10170</v>
      </c>
      <c r="L17" s="22">
        <v>15182</v>
      </c>
      <c r="M17" s="23">
        <v>13756</v>
      </c>
    </row>
    <row r="18" spans="1:13" x14ac:dyDescent="0.15">
      <c r="A18" s="5"/>
      <c r="B18" s="24" t="s">
        <v>0</v>
      </c>
      <c r="C18" s="25">
        <v>45873</v>
      </c>
      <c r="D18" s="26"/>
      <c r="E18" s="27"/>
      <c r="F18" s="28" t="s">
        <v>2</v>
      </c>
      <c r="G18" s="29">
        <v>3.34</v>
      </c>
      <c r="H18" s="30">
        <v>3.33</v>
      </c>
      <c r="I18" s="30">
        <v>3.26</v>
      </c>
      <c r="J18" s="30">
        <v>3.42</v>
      </c>
      <c r="K18" s="30">
        <v>3.35</v>
      </c>
      <c r="L18" s="30">
        <v>2.96</v>
      </c>
      <c r="M18" s="31">
        <v>3.15</v>
      </c>
    </row>
    <row r="19" spans="1:13" x14ac:dyDescent="0.15">
      <c r="A19" s="5"/>
      <c r="B19" s="24" t="s">
        <v>1</v>
      </c>
      <c r="C19" s="32">
        <v>2890</v>
      </c>
      <c r="D19" s="26" t="s">
        <v>15</v>
      </c>
      <c r="E19" s="32">
        <v>2920</v>
      </c>
      <c r="F19" s="28" t="s">
        <v>3</v>
      </c>
      <c r="G19" s="29">
        <v>98.3</v>
      </c>
      <c r="H19" s="30">
        <v>98.7</v>
      </c>
      <c r="I19" s="30">
        <v>99.3</v>
      </c>
      <c r="J19" s="30">
        <v>97.7</v>
      </c>
      <c r="K19" s="30">
        <v>98.5</v>
      </c>
      <c r="L19" s="30">
        <v>99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5768</v>
      </c>
      <c r="H20" s="70">
        <v>4711</v>
      </c>
      <c r="I20" s="70">
        <v>3456</v>
      </c>
      <c r="J20" s="70">
        <v>6135</v>
      </c>
      <c r="K20" s="70">
        <v>5126</v>
      </c>
      <c r="L20" s="70">
        <v>5721</v>
      </c>
      <c r="M20" s="86">
        <v>8115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1.3891567835266518</v>
      </c>
      <c r="H21" s="81">
        <f t="shared" ref="H21:M21" si="2">H17/H$4</f>
        <v>1.4046306504961412</v>
      </c>
      <c r="I21" s="81">
        <f t="shared" si="2"/>
        <v>1.3746010638297872</v>
      </c>
      <c r="J21" s="81">
        <f t="shared" si="2"/>
        <v>1.272162386081193</v>
      </c>
      <c r="K21" s="81">
        <f t="shared" si="2"/>
        <v>1.3058551617873653</v>
      </c>
      <c r="L21" s="81">
        <f t="shared" si="2"/>
        <v>1.3022816949734088</v>
      </c>
      <c r="M21" s="82">
        <f t="shared" si="2"/>
        <v>1.2388328530259367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2890</v>
      </c>
      <c r="H22" s="35">
        <v>2880</v>
      </c>
      <c r="I22" s="35">
        <v>2870</v>
      </c>
      <c r="J22" s="35">
        <v>2880</v>
      </c>
      <c r="K22" s="35">
        <v>2880</v>
      </c>
      <c r="L22" s="35">
        <v>2920</v>
      </c>
      <c r="M22" s="36">
        <v>2920</v>
      </c>
    </row>
    <row r="23" spans="1:13" x14ac:dyDescent="0.15">
      <c r="A23" s="5"/>
      <c r="B23" s="37" t="s">
        <v>110</v>
      </c>
      <c r="C23" s="38"/>
      <c r="D23" s="39"/>
      <c r="E23" s="40"/>
      <c r="F23" s="41" t="s">
        <v>10</v>
      </c>
      <c r="G23" s="42">
        <v>16261</v>
      </c>
      <c r="H23" s="43">
        <v>15623</v>
      </c>
      <c r="I23" s="43">
        <v>16306</v>
      </c>
      <c r="J23" s="43">
        <v>15417</v>
      </c>
      <c r="K23" s="43">
        <v>16051</v>
      </c>
      <c r="L23" s="43">
        <v>20528</v>
      </c>
      <c r="M23" s="44">
        <v>19731</v>
      </c>
    </row>
    <row r="24" spans="1:13" x14ac:dyDescent="0.15">
      <c r="A24" s="5"/>
      <c r="B24" s="45" t="s">
        <v>0</v>
      </c>
      <c r="C24" s="3">
        <v>45873</v>
      </c>
      <c r="F24" s="46" t="s">
        <v>2</v>
      </c>
      <c r="G24" s="47">
        <v>3.81</v>
      </c>
      <c r="H24" s="48">
        <v>3.87</v>
      </c>
      <c r="I24" s="48">
        <v>3.81</v>
      </c>
      <c r="J24" s="48">
        <v>3.88</v>
      </c>
      <c r="K24" s="48">
        <v>3.84</v>
      </c>
      <c r="L24" s="48">
        <v>3.48</v>
      </c>
      <c r="M24" s="49">
        <v>3.49</v>
      </c>
    </row>
    <row r="25" spans="1:13" x14ac:dyDescent="0.15">
      <c r="A25" s="5"/>
      <c r="B25" s="45" t="s">
        <v>1</v>
      </c>
      <c r="C25" s="50">
        <v>2760</v>
      </c>
      <c r="D25" s="4" t="s">
        <v>15</v>
      </c>
      <c r="E25" s="50">
        <v>2780</v>
      </c>
      <c r="F25" s="46" t="s">
        <v>3</v>
      </c>
      <c r="G25" s="47">
        <v>98.2</v>
      </c>
      <c r="H25" s="48">
        <v>98.3</v>
      </c>
      <c r="I25" s="48">
        <v>98.6</v>
      </c>
      <c r="J25" s="48">
        <v>98.6</v>
      </c>
      <c r="K25" s="48">
        <v>98.6</v>
      </c>
      <c r="L25" s="48">
        <v>98.8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9959</v>
      </c>
      <c r="H26" s="71">
        <v>9041</v>
      </c>
      <c r="I26" s="71">
        <v>8493</v>
      </c>
      <c r="J26" s="71">
        <v>7929</v>
      </c>
      <c r="K26" s="71">
        <v>8258</v>
      </c>
      <c r="L26" s="71">
        <v>9707</v>
      </c>
      <c r="M26" s="87">
        <v>9389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2.1192493157826142</v>
      </c>
      <c r="H27" s="84">
        <f t="shared" ref="H27:M27" si="3">H23/H$4</f>
        <v>2.153114663726571</v>
      </c>
      <c r="I27" s="84">
        <f t="shared" si="3"/>
        <v>2.1683510638297872</v>
      </c>
      <c r="J27" s="84">
        <f t="shared" si="3"/>
        <v>2.1288318144159071</v>
      </c>
      <c r="K27" s="84">
        <f t="shared" si="3"/>
        <v>2.0609912686183871</v>
      </c>
      <c r="L27" s="84">
        <f t="shared" si="3"/>
        <v>1.7608509178246698</v>
      </c>
      <c r="M27" s="85">
        <f t="shared" si="3"/>
        <v>1.7769272334293948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2760</v>
      </c>
      <c r="H28" s="53">
        <v>2770</v>
      </c>
      <c r="I28" s="53">
        <v>2740</v>
      </c>
      <c r="J28" s="53">
        <v>2770</v>
      </c>
      <c r="K28" s="53">
        <v>2770</v>
      </c>
      <c r="L28" s="53">
        <v>2780</v>
      </c>
      <c r="M28" s="54">
        <v>2780</v>
      </c>
    </row>
    <row r="29" spans="1:13" x14ac:dyDescent="0.15">
      <c r="A29" s="5"/>
      <c r="B29" s="16" t="s">
        <v>111</v>
      </c>
      <c r="C29" s="17"/>
      <c r="D29" s="18"/>
      <c r="E29" s="19"/>
      <c r="F29" s="20" t="s">
        <v>10</v>
      </c>
      <c r="G29" s="21">
        <v>6605</v>
      </c>
      <c r="H29" s="22">
        <v>6509</v>
      </c>
      <c r="I29" s="22">
        <v>6506</v>
      </c>
      <c r="J29" s="22">
        <v>6186</v>
      </c>
      <c r="K29" s="22">
        <v>6700</v>
      </c>
      <c r="L29" s="22">
        <v>9082</v>
      </c>
      <c r="M29" s="23">
        <v>8444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2.29</v>
      </c>
      <c r="H30" s="30">
        <v>2.34</v>
      </c>
      <c r="I30" s="30">
        <v>2.23</v>
      </c>
      <c r="J30" s="30">
        <v>2.31</v>
      </c>
      <c r="K30" s="30">
        <v>2.2999999999999998</v>
      </c>
      <c r="L30" s="30">
        <v>2.1800000000000002</v>
      </c>
      <c r="M30" s="31">
        <v>2.14</v>
      </c>
    </row>
    <row r="31" spans="1:13" x14ac:dyDescent="0.15">
      <c r="A31" s="5"/>
      <c r="B31" s="24" t="s">
        <v>1</v>
      </c>
      <c r="C31" s="32">
        <v>2060</v>
      </c>
      <c r="D31" s="26" t="s">
        <v>15</v>
      </c>
      <c r="E31" s="32">
        <v>2080</v>
      </c>
      <c r="F31" s="28" t="s">
        <v>3</v>
      </c>
      <c r="G31" s="29">
        <v>98</v>
      </c>
      <c r="H31" s="30">
        <v>98</v>
      </c>
      <c r="I31" s="30">
        <v>98.4</v>
      </c>
      <c r="J31" s="30">
        <v>98.4</v>
      </c>
      <c r="K31" s="30">
        <v>98.3</v>
      </c>
      <c r="L31" s="30">
        <v>97.7</v>
      </c>
      <c r="M31" s="31">
        <v>97.5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3567</v>
      </c>
      <c r="H32" s="70">
        <v>3505</v>
      </c>
      <c r="I32" s="70">
        <v>2954</v>
      </c>
      <c r="J32" s="70">
        <v>2803</v>
      </c>
      <c r="K32" s="70">
        <v>3231</v>
      </c>
      <c r="L32" s="70">
        <v>5259</v>
      </c>
      <c r="M32" s="86">
        <v>5236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0.86081063469307961</v>
      </c>
      <c r="H33" s="81">
        <f t="shared" ref="H33:M33" si="4">H29/H$4</f>
        <v>0.89705071664829106</v>
      </c>
      <c r="I33" s="81">
        <f t="shared" si="4"/>
        <v>0.86515957446808511</v>
      </c>
      <c r="J33" s="81">
        <f t="shared" si="4"/>
        <v>0.85418392709196356</v>
      </c>
      <c r="K33" s="81">
        <f t="shared" si="4"/>
        <v>0.86029789419619929</v>
      </c>
      <c r="L33" s="81">
        <f t="shared" si="4"/>
        <v>0.77903585520672503</v>
      </c>
      <c r="M33" s="82">
        <f t="shared" si="4"/>
        <v>0.76044668587896258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2060</v>
      </c>
      <c r="H34" s="35">
        <v>2080</v>
      </c>
      <c r="I34" s="35">
        <v>2050</v>
      </c>
      <c r="J34" s="35">
        <v>2070</v>
      </c>
      <c r="K34" s="35">
        <v>2060</v>
      </c>
      <c r="L34" s="35">
        <v>2110</v>
      </c>
      <c r="M34" s="36">
        <v>2080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8779</v>
      </c>
      <c r="H35" s="43">
        <v>8682</v>
      </c>
      <c r="I35" s="43">
        <v>8797</v>
      </c>
      <c r="J35" s="43">
        <v>8368</v>
      </c>
      <c r="K35" s="43">
        <v>8945</v>
      </c>
      <c r="L35" s="43">
        <v>12935</v>
      </c>
      <c r="M35" s="44">
        <v>11431</v>
      </c>
    </row>
    <row r="36" spans="1:13" x14ac:dyDescent="0.15">
      <c r="A36" s="5"/>
      <c r="B36" s="45" t="s">
        <v>0</v>
      </c>
      <c r="C36" s="3">
        <v>45845</v>
      </c>
      <c r="F36" s="46" t="s">
        <v>2</v>
      </c>
      <c r="G36" s="47">
        <v>2.02</v>
      </c>
      <c r="H36" s="48">
        <v>2.0699999999999998</v>
      </c>
      <c r="I36" s="48">
        <v>2.04</v>
      </c>
      <c r="J36" s="48">
        <v>2.08</v>
      </c>
      <c r="K36" s="48">
        <v>2.11</v>
      </c>
      <c r="L36" s="48">
        <v>1.86</v>
      </c>
      <c r="M36" s="49">
        <v>1.91</v>
      </c>
    </row>
    <row r="37" spans="1:13" x14ac:dyDescent="0.15">
      <c r="A37" s="5"/>
      <c r="B37" s="45" t="s">
        <v>1</v>
      </c>
      <c r="C37" s="50">
        <v>5450</v>
      </c>
      <c r="D37" s="4" t="s">
        <v>15</v>
      </c>
      <c r="E37" s="50">
        <v>5520</v>
      </c>
      <c r="F37" s="46" t="s">
        <v>3</v>
      </c>
      <c r="G37" s="47">
        <v>99.4</v>
      </c>
      <c r="H37" s="48">
        <v>99.2</v>
      </c>
      <c r="I37" s="48">
        <v>99.3</v>
      </c>
      <c r="J37" s="48">
        <v>99.2</v>
      </c>
      <c r="K37" s="48">
        <v>98.9</v>
      </c>
      <c r="L37" s="48">
        <v>99.3</v>
      </c>
      <c r="M37" s="49">
        <v>99.1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2147</v>
      </c>
      <c r="H38" s="71">
        <v>2483</v>
      </c>
      <c r="I38" s="71">
        <v>2311</v>
      </c>
      <c r="J38" s="71">
        <v>2280</v>
      </c>
      <c r="K38" s="71">
        <v>3114</v>
      </c>
      <c r="L38" s="71">
        <v>3213</v>
      </c>
      <c r="M38" s="87">
        <v>3289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1.1441417959077285</v>
      </c>
      <c r="H39" s="84">
        <f t="shared" ref="H39:M39" si="5">H35/H$4</f>
        <v>1.1965270121278941</v>
      </c>
      <c r="I39" s="84">
        <f t="shared" si="5"/>
        <v>1.169813829787234</v>
      </c>
      <c r="J39" s="84">
        <f t="shared" si="5"/>
        <v>1.1554819110742889</v>
      </c>
      <c r="K39" s="84">
        <f t="shared" si="5"/>
        <v>1.1485618900873138</v>
      </c>
      <c r="L39" s="84">
        <f t="shared" si="5"/>
        <v>1.109538514324927</v>
      </c>
      <c r="M39" s="85">
        <f t="shared" si="5"/>
        <v>1.0294488472622478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5450</v>
      </c>
      <c r="H40" s="53">
        <v>5460</v>
      </c>
      <c r="I40" s="53">
        <v>5410</v>
      </c>
      <c r="J40" s="53">
        <v>5450</v>
      </c>
      <c r="K40" s="53">
        <v>5490</v>
      </c>
      <c r="L40" s="53">
        <v>5530</v>
      </c>
      <c r="M40" s="54">
        <v>5520</v>
      </c>
    </row>
    <row r="41" spans="1:13" x14ac:dyDescent="0.15">
      <c r="A41" s="5"/>
      <c r="B41" s="16" t="s">
        <v>102</v>
      </c>
      <c r="C41" s="17"/>
      <c r="D41" s="18"/>
      <c r="E41" s="19"/>
      <c r="F41" s="20" t="s">
        <v>10</v>
      </c>
      <c r="G41" s="21">
        <v>12442</v>
      </c>
      <c r="H41" s="22">
        <v>12332</v>
      </c>
      <c r="I41" s="22">
        <v>12379</v>
      </c>
      <c r="J41" s="22">
        <v>12372</v>
      </c>
      <c r="K41" s="22">
        <v>12699</v>
      </c>
      <c r="L41" s="22">
        <v>16549</v>
      </c>
      <c r="M41" s="23">
        <v>15361</v>
      </c>
    </row>
    <row r="42" spans="1:13" x14ac:dyDescent="0.15">
      <c r="A42" s="5"/>
      <c r="B42" s="24" t="s">
        <v>0</v>
      </c>
      <c r="C42" s="25">
        <v>45845</v>
      </c>
      <c r="D42" s="26"/>
      <c r="E42" s="27"/>
      <c r="F42" s="28" t="s">
        <v>2</v>
      </c>
      <c r="G42" s="29">
        <v>2.2400000000000002</v>
      </c>
      <c r="H42" s="30">
        <v>2.29</v>
      </c>
      <c r="I42" s="30">
        <v>2.29</v>
      </c>
      <c r="J42" s="30">
        <v>2.2799999999999998</v>
      </c>
      <c r="K42" s="30">
        <v>2.31</v>
      </c>
      <c r="L42" s="30">
        <v>1.98</v>
      </c>
      <c r="M42" s="31">
        <v>2.02</v>
      </c>
    </row>
    <row r="43" spans="1:13" x14ac:dyDescent="0.15">
      <c r="A43" s="5"/>
      <c r="B43" s="24" t="s">
        <v>1</v>
      </c>
      <c r="C43" s="32">
        <v>2640</v>
      </c>
      <c r="D43" s="26" t="s">
        <v>15</v>
      </c>
      <c r="E43" s="32">
        <v>2660</v>
      </c>
      <c r="F43" s="28" t="s">
        <v>3</v>
      </c>
      <c r="G43" s="29">
        <v>99.5</v>
      </c>
      <c r="H43" s="30">
        <v>99.4</v>
      </c>
      <c r="I43" s="30">
        <v>99.2</v>
      </c>
      <c r="J43" s="30">
        <v>99.4</v>
      </c>
      <c r="K43" s="30">
        <v>99</v>
      </c>
      <c r="L43" s="30">
        <v>99.4</v>
      </c>
      <c r="M43" s="31">
        <v>99.6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2692</v>
      </c>
      <c r="H44" s="70">
        <v>2995</v>
      </c>
      <c r="I44" s="70">
        <v>3315</v>
      </c>
      <c r="J44" s="70">
        <v>2912</v>
      </c>
      <c r="K44" s="70">
        <v>3994</v>
      </c>
      <c r="L44" s="70">
        <v>3889</v>
      </c>
      <c r="M44" s="86">
        <v>3005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1.6215300404014075</v>
      </c>
      <c r="H45" s="81">
        <f t="shared" ref="H45:M45" si="6">H41/H$4</f>
        <v>1.6995589856670341</v>
      </c>
      <c r="I45" s="81">
        <f t="shared" si="6"/>
        <v>1.6461436170212767</v>
      </c>
      <c r="J45" s="81">
        <f t="shared" si="6"/>
        <v>1.7083678541839271</v>
      </c>
      <c r="K45" s="81">
        <f t="shared" si="6"/>
        <v>1.6305855161787366</v>
      </c>
      <c r="L45" s="81">
        <f t="shared" si="6"/>
        <v>1.4195402298850575</v>
      </c>
      <c r="M45" s="82">
        <f t="shared" si="6"/>
        <v>1.3833753602305476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2640</v>
      </c>
      <c r="H46" s="35">
        <v>2640</v>
      </c>
      <c r="I46" s="35">
        <v>2650</v>
      </c>
      <c r="J46" s="35">
        <v>2640</v>
      </c>
      <c r="K46" s="35">
        <v>2660</v>
      </c>
      <c r="L46" s="35">
        <v>2670</v>
      </c>
      <c r="M46" s="36">
        <v>2660</v>
      </c>
    </row>
    <row r="47" spans="1:13" x14ac:dyDescent="0.15">
      <c r="A47" s="5"/>
      <c r="B47" s="37" t="s">
        <v>103</v>
      </c>
      <c r="C47" s="38"/>
      <c r="D47" s="39"/>
      <c r="E47" s="40"/>
      <c r="F47" s="41" t="s">
        <v>10</v>
      </c>
      <c r="G47" s="42">
        <v>6311</v>
      </c>
      <c r="H47" s="43">
        <v>6115</v>
      </c>
      <c r="I47" s="43">
        <v>6302</v>
      </c>
      <c r="J47" s="43">
        <v>5776</v>
      </c>
      <c r="K47" s="43">
        <v>6067</v>
      </c>
      <c r="L47" s="43">
        <v>10469</v>
      </c>
      <c r="M47" s="44">
        <v>10094</v>
      </c>
    </row>
    <row r="48" spans="1:13" x14ac:dyDescent="0.15">
      <c r="A48" s="5"/>
      <c r="B48" s="45" t="s">
        <v>0</v>
      </c>
      <c r="C48" s="3">
        <v>45845</v>
      </c>
      <c r="F48" s="46" t="s">
        <v>2</v>
      </c>
      <c r="G48" s="47">
        <v>3.43</v>
      </c>
      <c r="H48" s="48">
        <v>3.41</v>
      </c>
      <c r="I48" s="48">
        <v>3.46</v>
      </c>
      <c r="J48" s="48">
        <v>3.52</v>
      </c>
      <c r="K48" s="48">
        <v>3.57</v>
      </c>
      <c r="L48" s="48">
        <v>3.26</v>
      </c>
      <c r="M48" s="49">
        <v>3.32</v>
      </c>
    </row>
    <row r="49" spans="1:13" x14ac:dyDescent="0.15">
      <c r="A49" s="5"/>
      <c r="B49" s="45" t="s">
        <v>1</v>
      </c>
      <c r="C49" s="50">
        <v>2180</v>
      </c>
      <c r="D49" s="4" t="s">
        <v>15</v>
      </c>
      <c r="E49" s="50">
        <v>2220</v>
      </c>
      <c r="F49" s="46" t="s">
        <v>3</v>
      </c>
      <c r="G49" s="47">
        <v>99.4</v>
      </c>
      <c r="H49" s="48">
        <v>99.8</v>
      </c>
      <c r="I49" s="48">
        <v>100.1</v>
      </c>
      <c r="J49" s="48">
        <v>99.7</v>
      </c>
      <c r="K49" s="48">
        <v>99</v>
      </c>
      <c r="L49" s="48">
        <v>99.7</v>
      </c>
      <c r="M49" s="49">
        <v>99.9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1890</v>
      </c>
      <c r="H50" s="71">
        <v>1435</v>
      </c>
      <c r="I50" s="71">
        <v>1102</v>
      </c>
      <c r="J50" s="71">
        <v>1469</v>
      </c>
      <c r="K50" s="71">
        <v>2493</v>
      </c>
      <c r="L50" s="71">
        <v>2696</v>
      </c>
      <c r="M50" s="87">
        <v>2152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0.82249446109735436</v>
      </c>
      <c r="H51" s="84">
        <f t="shared" ref="H51:M51" si="7">H47/H$4</f>
        <v>0.84275082690187431</v>
      </c>
      <c r="I51" s="84">
        <f t="shared" si="7"/>
        <v>0.83803191489361706</v>
      </c>
      <c r="J51" s="84">
        <f t="shared" si="7"/>
        <v>0.79756973211819937</v>
      </c>
      <c r="K51" s="84">
        <f t="shared" si="7"/>
        <v>0.77901900359527476</v>
      </c>
      <c r="L51" s="84">
        <f t="shared" si="7"/>
        <v>0.89800995024875618</v>
      </c>
      <c r="M51" s="85">
        <f t="shared" si="7"/>
        <v>0.90904178674351588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2180</v>
      </c>
      <c r="H52" s="53">
        <v>2160</v>
      </c>
      <c r="I52" s="53">
        <v>2140</v>
      </c>
      <c r="J52" s="53">
        <v>2170</v>
      </c>
      <c r="K52" s="53">
        <v>2170</v>
      </c>
      <c r="L52" s="53">
        <v>2250</v>
      </c>
      <c r="M52" s="54">
        <v>2220</v>
      </c>
    </row>
    <row r="53" spans="1:13" x14ac:dyDescent="0.15">
      <c r="A53" s="5"/>
      <c r="B53" s="16" t="s">
        <v>104</v>
      </c>
      <c r="C53" s="17"/>
      <c r="D53" s="18"/>
      <c r="E53" s="19"/>
      <c r="F53" s="20" t="s">
        <v>10</v>
      </c>
      <c r="G53" s="21">
        <v>7988</v>
      </c>
      <c r="H53" s="22">
        <v>8494</v>
      </c>
      <c r="I53" s="22">
        <v>8289</v>
      </c>
      <c r="J53" s="22">
        <v>7878</v>
      </c>
      <c r="K53" s="22">
        <v>9022</v>
      </c>
      <c r="L53" s="22">
        <v>13034</v>
      </c>
      <c r="M53" s="23">
        <v>12308</v>
      </c>
    </row>
    <row r="54" spans="1:13" x14ac:dyDescent="0.15">
      <c r="A54" s="5"/>
      <c r="B54" s="24" t="s">
        <v>0</v>
      </c>
      <c r="C54" s="25">
        <v>45845</v>
      </c>
      <c r="D54" s="26"/>
      <c r="E54" s="27"/>
      <c r="F54" s="28" t="s">
        <v>2</v>
      </c>
      <c r="G54" s="29">
        <v>3.76</v>
      </c>
      <c r="H54" s="30">
        <v>3.71</v>
      </c>
      <c r="I54" s="30">
        <v>3.68</v>
      </c>
      <c r="J54" s="30">
        <v>3.67</v>
      </c>
      <c r="K54" s="30">
        <v>3.78</v>
      </c>
      <c r="L54" s="30">
        <v>3.38</v>
      </c>
      <c r="M54" s="31">
        <v>3.42</v>
      </c>
    </row>
    <row r="55" spans="1:13" x14ac:dyDescent="0.15">
      <c r="A55" s="5"/>
      <c r="B55" s="24" t="s">
        <v>1</v>
      </c>
      <c r="C55" s="32">
        <v>620</v>
      </c>
      <c r="D55" s="26" t="s">
        <v>15</v>
      </c>
      <c r="E55" s="32">
        <v>620</v>
      </c>
      <c r="F55" s="28" t="s">
        <v>3</v>
      </c>
      <c r="G55" s="29">
        <v>100</v>
      </c>
      <c r="H55" s="30">
        <v>98.8</v>
      </c>
      <c r="I55" s="30">
        <v>99.6</v>
      </c>
      <c r="J55" s="30">
        <v>98.6</v>
      </c>
      <c r="K55" s="30">
        <v>98</v>
      </c>
      <c r="L55" s="30">
        <v>99</v>
      </c>
      <c r="M55" s="31">
        <v>99.3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1813</v>
      </c>
      <c r="H56" s="70">
        <v>3841</v>
      </c>
      <c r="I56" s="70">
        <v>2475</v>
      </c>
      <c r="J56" s="70">
        <v>3947</v>
      </c>
      <c r="K56" s="70">
        <v>5717</v>
      </c>
      <c r="L56" s="70">
        <v>5266</v>
      </c>
      <c r="M56" s="86">
        <v>4054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1.0410530431382772</v>
      </c>
      <c r="H57" s="81">
        <f t="shared" ref="H57:M57" si="8">H53/H$4</f>
        <v>1.1706174200661521</v>
      </c>
      <c r="I57" s="81">
        <f t="shared" si="8"/>
        <v>1.1022606382978724</v>
      </c>
      <c r="J57" s="81">
        <f t="shared" si="8"/>
        <v>1.087821043910522</v>
      </c>
      <c r="K57" s="81">
        <f t="shared" si="8"/>
        <v>1.1584488957370314</v>
      </c>
      <c r="L57" s="81">
        <f t="shared" si="8"/>
        <v>1.1180305369703207</v>
      </c>
      <c r="M57" s="82">
        <f t="shared" si="8"/>
        <v>1.1084293948126802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620</v>
      </c>
      <c r="H58" s="35">
        <v>620</v>
      </c>
      <c r="I58" s="35">
        <v>610</v>
      </c>
      <c r="J58" s="35">
        <v>620</v>
      </c>
      <c r="K58" s="35">
        <v>620</v>
      </c>
      <c r="L58" s="35">
        <v>610</v>
      </c>
      <c r="M58" s="36">
        <v>620</v>
      </c>
    </row>
    <row r="59" spans="1:13" x14ac:dyDescent="0.15">
      <c r="A59" s="5"/>
      <c r="B59" s="37" t="s">
        <v>105</v>
      </c>
      <c r="C59" s="38"/>
      <c r="D59" s="39"/>
      <c r="E59" s="40"/>
      <c r="F59" s="41" t="s">
        <v>10</v>
      </c>
      <c r="G59" s="42">
        <v>3270</v>
      </c>
      <c r="H59" s="43">
        <v>4112</v>
      </c>
      <c r="I59" s="43">
        <v>3408</v>
      </c>
      <c r="J59" s="43">
        <v>3192</v>
      </c>
      <c r="K59" s="43">
        <v>3597</v>
      </c>
      <c r="L59" s="43">
        <v>5527</v>
      </c>
      <c r="M59" s="44">
        <v>5176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2.38</v>
      </c>
      <c r="H60" s="48">
        <v>2.37</v>
      </c>
      <c r="I60" s="48">
        <v>2.37</v>
      </c>
      <c r="J60" s="48">
        <v>2.2200000000000002</v>
      </c>
      <c r="K60" s="48">
        <v>2.75</v>
      </c>
      <c r="L60" s="48">
        <v>2.15</v>
      </c>
      <c r="M60" s="49">
        <v>2.0099999999999998</v>
      </c>
    </row>
    <row r="61" spans="1:13" x14ac:dyDescent="0.15">
      <c r="A61" s="5"/>
      <c r="B61" s="45" t="s">
        <v>1</v>
      </c>
      <c r="C61" s="50">
        <v>170</v>
      </c>
      <c r="D61" s="4" t="s">
        <v>15</v>
      </c>
      <c r="E61" s="50">
        <v>160</v>
      </c>
      <c r="F61" s="46" t="s">
        <v>3</v>
      </c>
      <c r="G61" s="47">
        <v>99</v>
      </c>
      <c r="H61" s="48">
        <v>99.5</v>
      </c>
      <c r="I61" s="48">
        <v>98.6</v>
      </c>
      <c r="J61" s="48">
        <v>100.3</v>
      </c>
      <c r="K61" s="48">
        <v>95.5</v>
      </c>
      <c r="L61" s="48">
        <v>98.4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1092</v>
      </c>
      <c r="H62" s="61">
        <v>883</v>
      </c>
      <c r="I62" s="71">
        <v>1413</v>
      </c>
      <c r="J62" s="61">
        <v>208</v>
      </c>
      <c r="K62" s="71">
        <v>3858</v>
      </c>
      <c r="L62" s="71">
        <v>2423</v>
      </c>
      <c r="M62" s="87">
        <v>1949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0.42616968591163823</v>
      </c>
      <c r="H63" s="84">
        <f t="shared" ref="H63:M63" si="9">H59/H$4</f>
        <v>0.56670341786108047</v>
      </c>
      <c r="I63" s="84">
        <f t="shared" si="9"/>
        <v>0.45319148936170212</v>
      </c>
      <c r="J63" s="84">
        <f t="shared" si="9"/>
        <v>0.44076222038111018</v>
      </c>
      <c r="K63" s="84">
        <f t="shared" si="9"/>
        <v>0.46186440677966101</v>
      </c>
      <c r="L63" s="84">
        <f t="shared" si="9"/>
        <v>0.47409504203122321</v>
      </c>
      <c r="M63" s="85">
        <f t="shared" si="9"/>
        <v>0.46613832853025938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170</v>
      </c>
      <c r="H64" s="53">
        <v>160</v>
      </c>
      <c r="I64" s="53">
        <v>170</v>
      </c>
      <c r="J64" s="53">
        <v>160</v>
      </c>
      <c r="K64" s="53">
        <v>160</v>
      </c>
      <c r="L64" s="53">
        <v>170</v>
      </c>
      <c r="M64" s="54">
        <v>160</v>
      </c>
    </row>
    <row r="65" spans="1:13" x14ac:dyDescent="0.15">
      <c r="A65" s="5"/>
      <c r="B65" s="16" t="s">
        <v>99</v>
      </c>
      <c r="C65" s="17"/>
      <c r="D65" s="18"/>
      <c r="E65" s="19"/>
      <c r="F65" s="20" t="s">
        <v>10</v>
      </c>
      <c r="G65" s="21">
        <v>2213</v>
      </c>
      <c r="H65" s="22">
        <v>2152</v>
      </c>
      <c r="I65" s="22">
        <v>2279</v>
      </c>
      <c r="J65" s="22">
        <v>2181</v>
      </c>
      <c r="K65" s="22">
        <v>2389</v>
      </c>
      <c r="L65" s="22">
        <v>4613</v>
      </c>
      <c r="M65" s="23">
        <v>3969</v>
      </c>
    </row>
    <row r="66" spans="1:13" x14ac:dyDescent="0.15">
      <c r="A66" s="5"/>
      <c r="B66" s="24" t="s">
        <v>0</v>
      </c>
      <c r="C66" s="25">
        <v>45824</v>
      </c>
      <c r="D66" s="26"/>
      <c r="E66" s="27"/>
      <c r="F66" s="28" t="s">
        <v>2</v>
      </c>
      <c r="G66" s="29">
        <v>2.5299999999999998</v>
      </c>
      <c r="H66" s="30">
        <v>2.62</v>
      </c>
      <c r="I66" s="30">
        <v>2.68</v>
      </c>
      <c r="J66" s="30">
        <v>2.66</v>
      </c>
      <c r="K66" s="30">
        <v>2.71</v>
      </c>
      <c r="L66" s="30">
        <v>2.39</v>
      </c>
      <c r="M66" s="31">
        <v>2.54</v>
      </c>
    </row>
    <row r="67" spans="1:13" x14ac:dyDescent="0.15">
      <c r="A67" s="5"/>
      <c r="B67" s="24" t="s">
        <v>1</v>
      </c>
      <c r="C67" s="32">
        <v>980</v>
      </c>
      <c r="D67" s="26" t="s">
        <v>15</v>
      </c>
      <c r="E67" s="32">
        <v>970</v>
      </c>
      <c r="F67" s="28" t="s">
        <v>3</v>
      </c>
      <c r="G67" s="29">
        <v>98.3</v>
      </c>
      <c r="H67" s="30">
        <v>98.7</v>
      </c>
      <c r="I67" s="30">
        <v>97.1</v>
      </c>
      <c r="J67" s="30">
        <v>97.8</v>
      </c>
      <c r="K67" s="30">
        <v>97</v>
      </c>
      <c r="L67" s="30">
        <v>97.5</v>
      </c>
      <c r="M67" s="31">
        <v>97.2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1060</v>
      </c>
      <c r="H68" s="58">
        <v>872</v>
      </c>
      <c r="I68" s="70">
        <v>1674</v>
      </c>
      <c r="J68" s="70">
        <v>1300</v>
      </c>
      <c r="K68" s="70">
        <v>1810</v>
      </c>
      <c r="L68" s="70">
        <v>2891</v>
      </c>
      <c r="M68" s="86">
        <v>2836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0.28841391893653068</v>
      </c>
      <c r="H69" s="81">
        <f t="shared" ref="H69:M69" si="10">H65/H$4</f>
        <v>0.2965821389195149</v>
      </c>
      <c r="I69" s="81">
        <f t="shared" si="10"/>
        <v>0.30305851063829786</v>
      </c>
      <c r="J69" s="81">
        <f t="shared" si="10"/>
        <v>0.30115990057995029</v>
      </c>
      <c r="K69" s="81">
        <f t="shared" si="10"/>
        <v>0.30675398048279406</v>
      </c>
      <c r="L69" s="81">
        <f t="shared" si="10"/>
        <v>0.39569394407273972</v>
      </c>
      <c r="M69" s="82">
        <f t="shared" si="10"/>
        <v>0.35743876080691644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980</v>
      </c>
      <c r="H70" s="35">
        <v>970</v>
      </c>
      <c r="I70" s="35">
        <v>980</v>
      </c>
      <c r="J70" s="35">
        <v>980</v>
      </c>
      <c r="K70" s="35">
        <v>960</v>
      </c>
      <c r="L70" s="35">
        <v>980</v>
      </c>
      <c r="M70" s="36">
        <v>970</v>
      </c>
    </row>
    <row r="71" spans="1:13" x14ac:dyDescent="0.15">
      <c r="A71" s="5"/>
      <c r="B71" s="37" t="s">
        <v>90</v>
      </c>
      <c r="C71" s="38"/>
      <c r="D71" s="39"/>
      <c r="E71" s="40"/>
      <c r="F71" s="41" t="s">
        <v>10</v>
      </c>
      <c r="G71" s="42">
        <v>5695</v>
      </c>
      <c r="H71" s="43">
        <v>6292</v>
      </c>
      <c r="I71" s="43">
        <v>6375</v>
      </c>
      <c r="J71" s="43">
        <v>6015</v>
      </c>
      <c r="K71" s="43">
        <v>6315</v>
      </c>
      <c r="L71" s="43">
        <v>10566</v>
      </c>
      <c r="M71" s="44">
        <v>9907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3.67</v>
      </c>
      <c r="H72" s="48">
        <v>3.83</v>
      </c>
      <c r="I72" s="48">
        <v>3.72</v>
      </c>
      <c r="J72" s="48">
        <v>3.74</v>
      </c>
      <c r="K72" s="48">
        <v>3.79</v>
      </c>
      <c r="L72" s="48">
        <v>3.51</v>
      </c>
      <c r="M72" s="49">
        <v>3.63</v>
      </c>
    </row>
    <row r="73" spans="1:13" x14ac:dyDescent="0.15">
      <c r="A73" s="5"/>
      <c r="B73" s="45" t="s">
        <v>1</v>
      </c>
      <c r="C73" s="50">
        <v>4620</v>
      </c>
      <c r="D73" s="4" t="s">
        <v>15</v>
      </c>
      <c r="E73" s="50">
        <v>4720</v>
      </c>
      <c r="F73" s="46" t="s">
        <v>3</v>
      </c>
      <c r="G73" s="47">
        <v>98.5</v>
      </c>
      <c r="H73" s="48">
        <v>97.6</v>
      </c>
      <c r="I73" s="48">
        <v>97.7</v>
      </c>
      <c r="J73" s="48">
        <v>98.7</v>
      </c>
      <c r="K73" s="48">
        <v>97.3</v>
      </c>
      <c r="L73" s="48">
        <v>98</v>
      </c>
      <c r="M73" s="49">
        <v>97.1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2987</v>
      </c>
      <c r="H74" s="71">
        <v>4525</v>
      </c>
      <c r="I74" s="71">
        <v>4302</v>
      </c>
      <c r="J74" s="71">
        <v>2880</v>
      </c>
      <c r="K74" s="71">
        <v>4800</v>
      </c>
      <c r="L74" s="71">
        <v>6451</v>
      </c>
      <c r="M74" s="87">
        <v>7997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0.7422129545158348</v>
      </c>
      <c r="H75" s="84">
        <f t="shared" ref="H75:M75" si="11">H71/H$4</f>
        <v>0.86714443219404636</v>
      </c>
      <c r="I75" s="84">
        <f t="shared" si="11"/>
        <v>0.84773936170212771</v>
      </c>
      <c r="J75" s="84">
        <f t="shared" si="11"/>
        <v>0.83057166528583259</v>
      </c>
      <c r="K75" s="84">
        <f t="shared" si="11"/>
        <v>0.8108628659476117</v>
      </c>
      <c r="L75" s="84">
        <f t="shared" si="11"/>
        <v>0.90633041688111171</v>
      </c>
      <c r="M75" s="85">
        <f t="shared" si="11"/>
        <v>0.89220100864553309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4620</v>
      </c>
      <c r="H76" s="53">
        <v>4620</v>
      </c>
      <c r="I76" s="53">
        <v>4610</v>
      </c>
      <c r="J76" s="53">
        <v>4610</v>
      </c>
      <c r="K76" s="53">
        <v>4640</v>
      </c>
      <c r="L76" s="53">
        <v>4710</v>
      </c>
      <c r="M76" s="54">
        <v>4720</v>
      </c>
    </row>
    <row r="77" spans="1:13" x14ac:dyDescent="0.15">
      <c r="A77" s="5"/>
      <c r="B77" s="16" t="s">
        <v>91</v>
      </c>
      <c r="C77" s="17"/>
      <c r="D77" s="18"/>
      <c r="E77" s="19"/>
      <c r="F77" s="20" t="s">
        <v>10</v>
      </c>
      <c r="G77" s="21">
        <v>13257</v>
      </c>
      <c r="H77" s="22">
        <v>12854</v>
      </c>
      <c r="I77" s="22">
        <v>13037</v>
      </c>
      <c r="J77" s="22">
        <v>12211</v>
      </c>
      <c r="K77" s="22">
        <v>13109</v>
      </c>
      <c r="L77" s="22">
        <v>18288</v>
      </c>
      <c r="M77" s="23">
        <v>17148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3.6</v>
      </c>
      <c r="H78" s="30">
        <v>3.61</v>
      </c>
      <c r="I78" s="30">
        <v>3.53</v>
      </c>
      <c r="J78" s="30">
        <v>3.62</v>
      </c>
      <c r="K78" s="30">
        <v>3.61</v>
      </c>
      <c r="L78" s="30">
        <v>3.26</v>
      </c>
      <c r="M78" s="31">
        <v>3.36</v>
      </c>
    </row>
    <row r="79" spans="1:13" x14ac:dyDescent="0.15">
      <c r="A79" s="5"/>
      <c r="B79" s="24" t="s">
        <v>1</v>
      </c>
      <c r="C79" s="32">
        <v>5170</v>
      </c>
      <c r="D79" s="26" t="s">
        <v>15</v>
      </c>
      <c r="E79" s="32">
        <v>5220</v>
      </c>
      <c r="F79" s="28" t="s">
        <v>3</v>
      </c>
      <c r="G79" s="29">
        <v>98.5</v>
      </c>
      <c r="H79" s="30">
        <v>98.6</v>
      </c>
      <c r="I79" s="30">
        <v>98.7</v>
      </c>
      <c r="J79" s="30">
        <v>98.5</v>
      </c>
      <c r="K79" s="30">
        <v>98.4</v>
      </c>
      <c r="L79" s="30">
        <v>99.3</v>
      </c>
      <c r="M79" s="31">
        <v>98.2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6879</v>
      </c>
      <c r="H80" s="70">
        <v>6295</v>
      </c>
      <c r="I80" s="70">
        <v>6179</v>
      </c>
      <c r="J80" s="70">
        <v>6408</v>
      </c>
      <c r="K80" s="70">
        <v>7007</v>
      </c>
      <c r="L80" s="70">
        <v>6377</v>
      </c>
      <c r="M80" s="86">
        <v>9614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1.7277466440766323</v>
      </c>
      <c r="H81" s="81">
        <f t="shared" ref="H81:M81" si="12">H77/H$4</f>
        <v>1.7714994487320839</v>
      </c>
      <c r="I81" s="81">
        <f t="shared" si="12"/>
        <v>1.7336436170212766</v>
      </c>
      <c r="J81" s="81">
        <f t="shared" si="12"/>
        <v>1.6861364264015466</v>
      </c>
      <c r="K81" s="81">
        <f t="shared" si="12"/>
        <v>1.6832306111967128</v>
      </c>
      <c r="L81" s="81">
        <f t="shared" si="12"/>
        <v>1.5687081832218219</v>
      </c>
      <c r="M81" s="82">
        <f t="shared" si="12"/>
        <v>1.5443083573487031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5170</v>
      </c>
      <c r="H82" s="35">
        <v>5160</v>
      </c>
      <c r="I82" s="35">
        <v>5160</v>
      </c>
      <c r="J82" s="35">
        <v>5180</v>
      </c>
      <c r="K82" s="35">
        <v>5180</v>
      </c>
      <c r="L82" s="35">
        <v>5200</v>
      </c>
      <c r="M82" s="36">
        <v>5220</v>
      </c>
    </row>
    <row r="83" spans="1:13" x14ac:dyDescent="0.15">
      <c r="A83" s="5"/>
      <c r="B83" s="37" t="s">
        <v>92</v>
      </c>
      <c r="C83" s="38"/>
      <c r="D83" s="39"/>
      <c r="E83" s="40"/>
      <c r="F83" s="41" t="s">
        <v>10</v>
      </c>
      <c r="G83" s="42">
        <v>3637</v>
      </c>
      <c r="H83" s="43">
        <v>3363</v>
      </c>
      <c r="I83" s="43">
        <v>3448</v>
      </c>
      <c r="J83" s="43">
        <v>3073</v>
      </c>
      <c r="K83" s="43">
        <v>3331</v>
      </c>
      <c r="L83" s="43">
        <v>6788</v>
      </c>
      <c r="M83" s="44">
        <v>6401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3.1</v>
      </c>
      <c r="H84" s="48">
        <v>3.26</v>
      </c>
      <c r="I84" s="48">
        <v>3.16</v>
      </c>
      <c r="J84" s="48">
        <v>3.22</v>
      </c>
      <c r="K84" s="48">
        <v>3.16</v>
      </c>
      <c r="L84" s="48">
        <v>2.98</v>
      </c>
      <c r="M84" s="49">
        <v>2.95</v>
      </c>
    </row>
    <row r="85" spans="1:13" x14ac:dyDescent="0.15">
      <c r="A85" s="5"/>
      <c r="B85" s="45" t="s">
        <v>1</v>
      </c>
      <c r="C85" s="50">
        <v>2690</v>
      </c>
      <c r="D85" s="4" t="s">
        <v>15</v>
      </c>
      <c r="E85" s="50">
        <v>2720</v>
      </c>
      <c r="F85" s="46" t="s">
        <v>3</v>
      </c>
      <c r="G85" s="47">
        <v>99.6</v>
      </c>
      <c r="H85" s="48">
        <v>98.5</v>
      </c>
      <c r="I85" s="48">
        <v>99.2</v>
      </c>
      <c r="J85" s="48">
        <v>99.3</v>
      </c>
      <c r="K85" s="48">
        <v>99.4</v>
      </c>
      <c r="L85" s="48">
        <v>97.9</v>
      </c>
      <c r="M85" s="49">
        <v>99.4</v>
      </c>
    </row>
    <row r="86" spans="1:13" x14ac:dyDescent="0.15">
      <c r="A86" s="5"/>
      <c r="B86" s="45"/>
      <c r="C86" s="50"/>
      <c r="E86" s="50"/>
      <c r="F86" s="55" t="s">
        <v>20</v>
      </c>
      <c r="G86" s="60">
        <v>919</v>
      </c>
      <c r="H86" s="71">
        <v>1630</v>
      </c>
      <c r="I86" s="71">
        <v>1140</v>
      </c>
      <c r="J86" s="61">
        <v>952</v>
      </c>
      <c r="K86" s="61">
        <v>970</v>
      </c>
      <c r="L86" s="71">
        <v>4115</v>
      </c>
      <c r="M86" s="87">
        <v>1784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0.47399973934575784</v>
      </c>
      <c r="H87" s="84">
        <f t="shared" ref="H87:M87" si="13">H83/H$4</f>
        <v>0.46347850055126794</v>
      </c>
      <c r="I87" s="84">
        <f t="shared" si="13"/>
        <v>0.45851063829787236</v>
      </c>
      <c r="J87" s="84">
        <f t="shared" si="13"/>
        <v>0.42433029549848106</v>
      </c>
      <c r="K87" s="84">
        <f t="shared" si="13"/>
        <v>0.42770929635336413</v>
      </c>
      <c r="L87" s="84">
        <f t="shared" si="13"/>
        <v>0.58226110825184418</v>
      </c>
      <c r="M87" s="85">
        <f t="shared" si="13"/>
        <v>0.57645893371757928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2690</v>
      </c>
      <c r="H88" s="53">
        <v>2630</v>
      </c>
      <c r="I88" s="53">
        <v>2650</v>
      </c>
      <c r="J88" s="53">
        <v>2700</v>
      </c>
      <c r="K88" s="53">
        <v>2680</v>
      </c>
      <c r="L88" s="53">
        <v>2760</v>
      </c>
      <c r="M88" s="54">
        <v>2720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9133</v>
      </c>
      <c r="H89" s="22">
        <v>8817</v>
      </c>
      <c r="I89" s="22">
        <v>9056</v>
      </c>
      <c r="J89" s="22">
        <v>8592</v>
      </c>
      <c r="K89" s="22">
        <v>9294</v>
      </c>
      <c r="L89" s="22">
        <v>13938</v>
      </c>
      <c r="M89" s="23">
        <v>13157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4.18</v>
      </c>
      <c r="H90" s="30">
        <v>4.25</v>
      </c>
      <c r="I90" s="30">
        <v>4.18</v>
      </c>
      <c r="J90" s="30">
        <v>4.1900000000000004</v>
      </c>
      <c r="K90" s="30">
        <v>4.22</v>
      </c>
      <c r="L90" s="30">
        <v>3.98</v>
      </c>
      <c r="M90" s="31">
        <v>4.04</v>
      </c>
    </row>
    <row r="91" spans="1:13" x14ac:dyDescent="0.15">
      <c r="A91" s="5"/>
      <c r="B91" s="24" t="s">
        <v>1</v>
      </c>
      <c r="C91" s="32">
        <v>7840</v>
      </c>
      <c r="D91" s="26" t="s">
        <v>15</v>
      </c>
      <c r="E91" s="32">
        <v>7920</v>
      </c>
      <c r="F91" s="28" t="s">
        <v>3</v>
      </c>
      <c r="G91" s="29">
        <v>98.4</v>
      </c>
      <c r="H91" s="30">
        <v>98.1</v>
      </c>
      <c r="I91" s="30">
        <v>98.5</v>
      </c>
      <c r="J91" s="30">
        <v>98.8</v>
      </c>
      <c r="K91" s="30">
        <v>98.2</v>
      </c>
      <c r="L91" s="30">
        <v>98.3</v>
      </c>
      <c r="M91" s="31">
        <v>98.2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5202</v>
      </c>
      <c r="H92" s="70">
        <v>5638</v>
      </c>
      <c r="I92" s="70">
        <v>4945</v>
      </c>
      <c r="J92" s="70">
        <v>4250</v>
      </c>
      <c r="K92" s="70">
        <v>5805</v>
      </c>
      <c r="L92" s="70">
        <v>8081</v>
      </c>
      <c r="M92" s="86">
        <v>8094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1.1902775967678874</v>
      </c>
      <c r="H93" s="81">
        <f t="shared" ref="H93:M93" si="14">H89/H$4</f>
        <v>1.2151323042998898</v>
      </c>
      <c r="I93" s="81">
        <f t="shared" si="14"/>
        <v>1.2042553191489362</v>
      </c>
      <c r="J93" s="81">
        <f t="shared" si="14"/>
        <v>1.1864125932062966</v>
      </c>
      <c r="K93" s="81">
        <f t="shared" si="14"/>
        <v>1.1933744221879816</v>
      </c>
      <c r="L93" s="81">
        <f t="shared" si="14"/>
        <v>1.195573854863613</v>
      </c>
      <c r="M93" s="82">
        <f t="shared" si="14"/>
        <v>1.1848883285302594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7840</v>
      </c>
      <c r="H94" s="35">
        <v>7830</v>
      </c>
      <c r="I94" s="35">
        <v>7810</v>
      </c>
      <c r="J94" s="35">
        <v>7870</v>
      </c>
      <c r="K94" s="35">
        <v>7900</v>
      </c>
      <c r="L94" s="35">
        <v>7900</v>
      </c>
      <c r="M94" s="36">
        <v>7920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9168</v>
      </c>
      <c r="H95" s="43">
        <v>8769</v>
      </c>
      <c r="I95" s="43">
        <v>9136</v>
      </c>
      <c r="J95" s="43">
        <v>8487</v>
      </c>
      <c r="K95" s="43">
        <v>9117</v>
      </c>
      <c r="L95" s="43">
        <v>15729</v>
      </c>
      <c r="M95" s="44">
        <v>14762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3.09</v>
      </c>
      <c r="H96" s="48">
        <v>3.12</v>
      </c>
      <c r="I96" s="48">
        <v>3.04</v>
      </c>
      <c r="J96" s="48">
        <v>3.01</v>
      </c>
      <c r="K96" s="48">
        <v>3.09</v>
      </c>
      <c r="L96" s="48">
        <v>2.8</v>
      </c>
      <c r="M96" s="49">
        <v>2.84</v>
      </c>
    </row>
    <row r="97" spans="1:13" x14ac:dyDescent="0.15">
      <c r="A97" s="5"/>
      <c r="B97" s="45" t="s">
        <v>1</v>
      </c>
      <c r="C97" s="50">
        <v>7870</v>
      </c>
      <c r="D97" s="4" t="s">
        <v>15</v>
      </c>
      <c r="E97" s="50">
        <v>7960</v>
      </c>
      <c r="F97" s="46" t="s">
        <v>3</v>
      </c>
      <c r="G97" s="47">
        <v>99.2</v>
      </c>
      <c r="H97" s="48">
        <v>99.1</v>
      </c>
      <c r="I97" s="48">
        <v>99.6</v>
      </c>
      <c r="J97" s="48">
        <v>99.5</v>
      </c>
      <c r="K97" s="48">
        <v>99.6</v>
      </c>
      <c r="L97" s="48">
        <v>99.5</v>
      </c>
      <c r="M97" s="49">
        <v>99.6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3241</v>
      </c>
      <c r="H98" s="71">
        <v>3194</v>
      </c>
      <c r="I98" s="71">
        <v>2461</v>
      </c>
      <c r="J98" s="71">
        <v>2316</v>
      </c>
      <c r="K98" s="71">
        <v>2361</v>
      </c>
      <c r="L98" s="71">
        <v>4275</v>
      </c>
      <c r="M98" s="87">
        <v>3590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1.1948390460054736</v>
      </c>
      <c r="H99" s="84">
        <f t="shared" ref="H99:M99" si="15">H95/H$4</f>
        <v>1.2085170893054025</v>
      </c>
      <c r="I99" s="84">
        <f t="shared" si="15"/>
        <v>1.2148936170212765</v>
      </c>
      <c r="J99" s="84">
        <f t="shared" si="15"/>
        <v>1.1719138359569179</v>
      </c>
      <c r="K99" s="84">
        <f t="shared" si="15"/>
        <v>1.1706471494607087</v>
      </c>
      <c r="L99" s="84">
        <f t="shared" si="15"/>
        <v>1.3492022645393722</v>
      </c>
      <c r="M99" s="85">
        <f t="shared" si="15"/>
        <v>1.3294308357348703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7870</v>
      </c>
      <c r="H100" s="53">
        <v>7870</v>
      </c>
      <c r="I100" s="53">
        <v>7850</v>
      </c>
      <c r="J100" s="53">
        <v>7900</v>
      </c>
      <c r="K100" s="53">
        <v>7900</v>
      </c>
      <c r="L100" s="53">
        <v>7940</v>
      </c>
      <c r="M100" s="54">
        <v>7960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6962</v>
      </c>
      <c r="H101" s="22">
        <v>6891</v>
      </c>
      <c r="I101" s="22">
        <v>6788</v>
      </c>
      <c r="J101" s="22">
        <v>6593</v>
      </c>
      <c r="K101" s="22">
        <v>6933</v>
      </c>
      <c r="L101" s="22">
        <v>12420</v>
      </c>
      <c r="M101" s="23">
        <v>11524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2.4700000000000002</v>
      </c>
      <c r="H102" s="30">
        <v>2.38</v>
      </c>
      <c r="I102" s="30">
        <v>2.42</v>
      </c>
      <c r="J102" s="30">
        <v>2.52</v>
      </c>
      <c r="K102" s="30">
        <v>2.42</v>
      </c>
      <c r="L102" s="30">
        <v>2.15</v>
      </c>
      <c r="M102" s="31">
        <v>2.27</v>
      </c>
    </row>
    <row r="103" spans="1:13" x14ac:dyDescent="0.15">
      <c r="A103" s="5"/>
      <c r="B103" s="24" t="s">
        <v>1</v>
      </c>
      <c r="C103" s="32">
        <v>1670</v>
      </c>
      <c r="D103" s="26" t="s">
        <v>15</v>
      </c>
      <c r="E103" s="32">
        <v>1760</v>
      </c>
      <c r="F103" s="28" t="s">
        <v>3</v>
      </c>
      <c r="G103" s="29">
        <v>98.7</v>
      </c>
      <c r="H103" s="30">
        <v>98.8</v>
      </c>
      <c r="I103" s="30">
        <v>99.1</v>
      </c>
      <c r="J103" s="30">
        <v>98.7</v>
      </c>
      <c r="K103" s="30">
        <v>99.1</v>
      </c>
      <c r="L103" s="30">
        <v>99.4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2806</v>
      </c>
      <c r="H104" s="70">
        <v>2615</v>
      </c>
      <c r="I104" s="70">
        <v>2169</v>
      </c>
      <c r="J104" s="70">
        <v>2653</v>
      </c>
      <c r="K104" s="70">
        <v>2212</v>
      </c>
      <c r="L104" s="70">
        <v>3134</v>
      </c>
      <c r="M104" s="86">
        <v>3998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0.9073374169164603</v>
      </c>
      <c r="H105" s="81">
        <f t="shared" ref="H105:M105" si="16">H101/H$4</f>
        <v>0.94969680264608602</v>
      </c>
      <c r="I105" s="81">
        <f t="shared" si="16"/>
        <v>0.90265957446808509</v>
      </c>
      <c r="J105" s="81">
        <f t="shared" si="16"/>
        <v>0.91038387185860259</v>
      </c>
      <c r="K105" s="81">
        <f t="shared" si="16"/>
        <v>0.8902157164869029</v>
      </c>
      <c r="L105" s="81">
        <f t="shared" si="16"/>
        <v>1.0653628409675759</v>
      </c>
      <c r="M105" s="82">
        <f t="shared" si="16"/>
        <v>1.0378242074927955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1670</v>
      </c>
      <c r="H106" s="35">
        <v>1710</v>
      </c>
      <c r="I106" s="35">
        <v>1670</v>
      </c>
      <c r="J106" s="35">
        <v>1680</v>
      </c>
      <c r="K106" s="35">
        <v>1700</v>
      </c>
      <c r="L106" s="35">
        <v>1750</v>
      </c>
      <c r="M106" s="36">
        <v>1760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15285</v>
      </c>
      <c r="H107" s="43">
        <v>14677</v>
      </c>
      <c r="I107" s="43">
        <v>15079</v>
      </c>
      <c r="J107" s="43">
        <v>14150</v>
      </c>
      <c r="K107" s="43">
        <v>15226</v>
      </c>
      <c r="L107" s="43">
        <v>19899</v>
      </c>
      <c r="M107" s="44">
        <v>18970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</v>
      </c>
      <c r="H108" s="48">
        <v>4.05</v>
      </c>
      <c r="I108" s="48">
        <v>3.93</v>
      </c>
      <c r="J108" s="48">
        <v>3.96</v>
      </c>
      <c r="K108" s="48">
        <v>4.04</v>
      </c>
      <c r="L108" s="48">
        <v>3.66</v>
      </c>
      <c r="M108" s="49">
        <v>3.76</v>
      </c>
    </row>
    <row r="109" spans="1:13" x14ac:dyDescent="0.15">
      <c r="A109" s="5"/>
      <c r="B109" s="45" t="s">
        <v>1</v>
      </c>
      <c r="C109" s="50">
        <v>13550</v>
      </c>
      <c r="D109" s="4" t="s">
        <v>15</v>
      </c>
      <c r="E109" s="50">
        <v>13630</v>
      </c>
      <c r="F109" s="46" t="s">
        <v>3</v>
      </c>
      <c r="G109" s="47">
        <v>98.8</v>
      </c>
      <c r="H109" s="48">
        <v>98.6</v>
      </c>
      <c r="I109" s="48">
        <v>99.2</v>
      </c>
      <c r="J109" s="48">
        <v>99.4</v>
      </c>
      <c r="K109" s="48">
        <v>98.7</v>
      </c>
      <c r="L109" s="48">
        <v>99.3</v>
      </c>
      <c r="M109" s="49">
        <v>98.6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7359</v>
      </c>
      <c r="H110" s="71">
        <v>7603</v>
      </c>
      <c r="I110" s="71">
        <v>5895</v>
      </c>
      <c r="J110" s="71">
        <v>4966</v>
      </c>
      <c r="K110" s="71">
        <v>7629</v>
      </c>
      <c r="L110" s="71">
        <v>7305</v>
      </c>
      <c r="M110" s="87">
        <v>9577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1.9920500456144923</v>
      </c>
      <c r="H111" s="84">
        <f t="shared" ref="H111:M111" si="17">H107/H$4</f>
        <v>2.0227398015435503</v>
      </c>
      <c r="I111" s="84">
        <f t="shared" si="17"/>
        <v>2.0051861702127658</v>
      </c>
      <c r="J111" s="84">
        <f t="shared" si="17"/>
        <v>1.9538801436067386</v>
      </c>
      <c r="K111" s="84">
        <f t="shared" si="17"/>
        <v>1.9550590652285567</v>
      </c>
      <c r="L111" s="84">
        <f t="shared" si="17"/>
        <v>1.7068965517241379</v>
      </c>
      <c r="M111" s="85">
        <f t="shared" si="17"/>
        <v>1.7083933717579252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13550</v>
      </c>
      <c r="H112" s="53">
        <v>13550</v>
      </c>
      <c r="I112" s="53">
        <v>13510</v>
      </c>
      <c r="J112" s="53">
        <v>13570</v>
      </c>
      <c r="K112" s="53">
        <v>13590</v>
      </c>
      <c r="L112" s="53">
        <v>13600</v>
      </c>
      <c r="M112" s="54">
        <v>13630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9175</v>
      </c>
      <c r="H113" s="22">
        <v>8146</v>
      </c>
      <c r="I113" s="22">
        <v>8330</v>
      </c>
      <c r="J113" s="22">
        <v>8271</v>
      </c>
      <c r="K113" s="22">
        <v>8992</v>
      </c>
      <c r="L113" s="22">
        <v>12262</v>
      </c>
      <c r="M113" s="23">
        <v>11894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1.88</v>
      </c>
      <c r="H114" s="30">
        <v>2.0099999999999998</v>
      </c>
      <c r="I114" s="30">
        <v>1.96</v>
      </c>
      <c r="J114" s="30">
        <v>1.96</v>
      </c>
      <c r="K114" s="30">
        <v>1.99</v>
      </c>
      <c r="L114" s="30">
        <v>1.84</v>
      </c>
      <c r="M114" s="31">
        <v>1.84</v>
      </c>
    </row>
    <row r="115" spans="1:13" x14ac:dyDescent="0.15">
      <c r="A115" s="5"/>
      <c r="B115" s="24" t="s">
        <v>1</v>
      </c>
      <c r="C115" s="32">
        <v>36260</v>
      </c>
      <c r="D115" s="26" t="s">
        <v>15</v>
      </c>
      <c r="E115" s="32">
        <v>36460</v>
      </c>
      <c r="F115" s="28" t="s">
        <v>3</v>
      </c>
      <c r="G115" s="29">
        <v>99.8</v>
      </c>
      <c r="H115" s="30">
        <v>99.5</v>
      </c>
      <c r="I115" s="30">
        <v>99.5</v>
      </c>
      <c r="J115" s="30">
        <v>99.7</v>
      </c>
      <c r="K115" s="30">
        <v>99.5</v>
      </c>
      <c r="L115" s="30">
        <v>99.5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1466</v>
      </c>
      <c r="H116" s="70">
        <v>1934</v>
      </c>
      <c r="I116" s="70">
        <v>1822</v>
      </c>
      <c r="J116" s="70">
        <v>1520</v>
      </c>
      <c r="K116" s="70">
        <v>2129</v>
      </c>
      <c r="L116" s="70">
        <v>2805</v>
      </c>
      <c r="M116" s="86">
        <v>2979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1.195751335852991</v>
      </c>
      <c r="H117" s="81">
        <f t="shared" ref="H117:M117" si="18">H113/H$4</f>
        <v>1.122657111356119</v>
      </c>
      <c r="I117" s="81">
        <f t="shared" si="18"/>
        <v>1.1077127659574468</v>
      </c>
      <c r="J117" s="81">
        <f t="shared" si="18"/>
        <v>1.1420878210439105</v>
      </c>
      <c r="K117" s="81">
        <f t="shared" si="18"/>
        <v>1.1545968156137647</v>
      </c>
      <c r="L117" s="81">
        <f t="shared" si="18"/>
        <v>1.0518099159375536</v>
      </c>
      <c r="M117" s="82">
        <f t="shared" si="18"/>
        <v>1.0711455331412103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36260</v>
      </c>
      <c r="H118" s="35">
        <v>36310</v>
      </c>
      <c r="I118" s="35">
        <v>36280</v>
      </c>
      <c r="J118" s="35">
        <v>36460</v>
      </c>
      <c r="K118" s="35">
        <v>36340</v>
      </c>
      <c r="L118" s="35">
        <v>36430</v>
      </c>
      <c r="M118" s="36">
        <v>36460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13307</v>
      </c>
      <c r="H119" s="43">
        <v>11594</v>
      </c>
      <c r="I119" s="43">
        <v>12145</v>
      </c>
      <c r="J119" s="43">
        <v>12068</v>
      </c>
      <c r="K119" s="43">
        <v>12695</v>
      </c>
      <c r="L119" s="43">
        <v>16398</v>
      </c>
      <c r="M119" s="44">
        <v>15902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1.69</v>
      </c>
      <c r="H120" s="48">
        <v>1.83</v>
      </c>
      <c r="I120" s="48">
        <v>1.79</v>
      </c>
      <c r="J120" s="48">
        <v>1.79</v>
      </c>
      <c r="K120" s="48">
        <v>1.82</v>
      </c>
      <c r="L120" s="48">
        <v>1.68</v>
      </c>
      <c r="M120" s="49">
        <v>1.68</v>
      </c>
    </row>
    <row r="121" spans="1:13" x14ac:dyDescent="0.15">
      <c r="A121" s="5"/>
      <c r="B121" s="45" t="s">
        <v>1</v>
      </c>
      <c r="C121" s="50">
        <v>32810</v>
      </c>
      <c r="D121" s="4" t="s">
        <v>15</v>
      </c>
      <c r="E121" s="50">
        <v>33070</v>
      </c>
      <c r="F121" s="46" t="s">
        <v>3</v>
      </c>
      <c r="G121" s="47">
        <v>100.1</v>
      </c>
      <c r="H121" s="48">
        <v>99.5</v>
      </c>
      <c r="I121" s="48">
        <v>99.6</v>
      </c>
      <c r="J121" s="48">
        <v>99.7</v>
      </c>
      <c r="K121" s="48">
        <v>99.5</v>
      </c>
      <c r="L121" s="48">
        <v>99.5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1043</v>
      </c>
      <c r="H122" s="71">
        <v>2562</v>
      </c>
      <c r="I122" s="71">
        <v>2387</v>
      </c>
      <c r="J122" s="71">
        <v>2088</v>
      </c>
      <c r="K122" s="71">
        <v>2714</v>
      </c>
      <c r="L122" s="71">
        <v>3415</v>
      </c>
      <c r="M122" s="87">
        <v>3802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1.7342630001303272</v>
      </c>
      <c r="H123" s="84">
        <f t="shared" ref="H123:M123" si="19">H119/H$4</f>
        <v>1.5978500551267916</v>
      </c>
      <c r="I123" s="84">
        <f t="shared" si="19"/>
        <v>1.6150265957446808</v>
      </c>
      <c r="J123" s="84">
        <f t="shared" si="19"/>
        <v>1.6663904998619166</v>
      </c>
      <c r="K123" s="84">
        <f t="shared" si="19"/>
        <v>1.6300719054956343</v>
      </c>
      <c r="L123" s="84">
        <f t="shared" si="19"/>
        <v>1.406587750900669</v>
      </c>
      <c r="M123" s="85">
        <f t="shared" si="19"/>
        <v>1.4320965417867435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32810</v>
      </c>
      <c r="H124" s="53">
        <v>32920</v>
      </c>
      <c r="I124" s="53">
        <v>32810</v>
      </c>
      <c r="J124" s="53">
        <v>33040</v>
      </c>
      <c r="K124" s="53">
        <v>32970</v>
      </c>
      <c r="L124" s="53">
        <v>33040</v>
      </c>
      <c r="M124" s="54">
        <v>33070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6071</v>
      </c>
      <c r="H125" s="22">
        <v>5894</v>
      </c>
      <c r="I125" s="22">
        <v>7055</v>
      </c>
      <c r="J125" s="22">
        <v>5989</v>
      </c>
      <c r="K125" s="22">
        <v>6443</v>
      </c>
      <c r="L125" s="22">
        <v>10696</v>
      </c>
      <c r="M125" s="23">
        <v>10007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3.37</v>
      </c>
      <c r="H126" s="30">
        <v>3.39</v>
      </c>
      <c r="I126" s="30">
        <v>3.12</v>
      </c>
      <c r="J126" s="30">
        <v>3.35</v>
      </c>
      <c r="K126" s="30">
        <v>3.4</v>
      </c>
      <c r="L126" s="30">
        <v>3.15</v>
      </c>
      <c r="M126" s="31">
        <v>3.26</v>
      </c>
    </row>
    <row r="127" spans="1:13" x14ac:dyDescent="0.15">
      <c r="A127" s="5"/>
      <c r="B127" s="24" t="s">
        <v>1</v>
      </c>
      <c r="C127" s="32">
        <v>30630</v>
      </c>
      <c r="D127" s="26" t="s">
        <v>15</v>
      </c>
      <c r="E127" s="32">
        <v>30910</v>
      </c>
      <c r="F127" s="28" t="s">
        <v>3</v>
      </c>
      <c r="G127" s="29">
        <v>99.9</v>
      </c>
      <c r="H127" s="30">
        <v>99.9</v>
      </c>
      <c r="I127" s="30">
        <v>100.9</v>
      </c>
      <c r="J127" s="30">
        <v>100.3</v>
      </c>
      <c r="K127" s="30">
        <v>99.8</v>
      </c>
      <c r="L127" s="30">
        <v>99.8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1336</v>
      </c>
      <c r="H128" s="70">
        <v>1245</v>
      </c>
      <c r="I128" s="58">
        <v>21</v>
      </c>
      <c r="J128" s="58">
        <v>788</v>
      </c>
      <c r="K128" s="70">
        <v>1578</v>
      </c>
      <c r="L128" s="70">
        <v>2537</v>
      </c>
      <c r="M128" s="86">
        <v>2754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0.79121595203961947</v>
      </c>
      <c r="H129" s="81">
        <f t="shared" ref="H129:M129" si="20">H125/H$4</f>
        <v>0.8122932745314223</v>
      </c>
      <c r="I129" s="81">
        <f t="shared" si="20"/>
        <v>0.93816489361702127</v>
      </c>
      <c r="J129" s="81">
        <f t="shared" si="20"/>
        <v>0.82698149682408173</v>
      </c>
      <c r="K129" s="81">
        <f t="shared" si="20"/>
        <v>0.82729840780688235</v>
      </c>
      <c r="L129" s="81">
        <f t="shared" si="20"/>
        <v>0.91748155772859841</v>
      </c>
      <c r="M129" s="82">
        <f t="shared" si="20"/>
        <v>0.90120677233429392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30630</v>
      </c>
      <c r="H130" s="35">
        <v>30710</v>
      </c>
      <c r="I130" s="35">
        <v>30590</v>
      </c>
      <c r="J130" s="35">
        <v>30750</v>
      </c>
      <c r="K130" s="35">
        <v>30820</v>
      </c>
      <c r="L130" s="35">
        <v>30860</v>
      </c>
      <c r="M130" s="36">
        <v>30910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9510</v>
      </c>
      <c r="H131" s="43">
        <v>9079</v>
      </c>
      <c r="I131" s="43">
        <v>9535</v>
      </c>
      <c r="J131" s="43">
        <v>9373</v>
      </c>
      <c r="K131" s="43">
        <v>10100</v>
      </c>
      <c r="L131" s="43">
        <v>15198</v>
      </c>
      <c r="M131" s="44">
        <v>14371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3.24</v>
      </c>
      <c r="H132" s="48">
        <v>3.3</v>
      </c>
      <c r="I132" s="48">
        <v>3.22</v>
      </c>
      <c r="J132" s="48">
        <v>3.21</v>
      </c>
      <c r="K132" s="48">
        <v>3.29</v>
      </c>
      <c r="L132" s="48">
        <v>2.98</v>
      </c>
      <c r="M132" s="49">
        <v>3.04</v>
      </c>
    </row>
    <row r="133" spans="1:13" x14ac:dyDescent="0.15">
      <c r="A133" s="5"/>
      <c r="B133" s="45" t="s">
        <v>1</v>
      </c>
      <c r="C133" s="50">
        <v>18250</v>
      </c>
      <c r="D133" s="4" t="s">
        <v>15</v>
      </c>
      <c r="E133" s="50">
        <v>18390</v>
      </c>
      <c r="F133" s="46" t="s">
        <v>3</v>
      </c>
      <c r="G133" s="47">
        <v>100.1</v>
      </c>
      <c r="H133" s="48">
        <v>100</v>
      </c>
      <c r="I133" s="48">
        <v>100.4</v>
      </c>
      <c r="J133" s="48">
        <v>100.4</v>
      </c>
      <c r="K133" s="48">
        <v>100.2</v>
      </c>
      <c r="L133" s="48">
        <v>100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1546</v>
      </c>
      <c r="H134" s="71">
        <v>1750</v>
      </c>
      <c r="I134" s="61">
        <v>944</v>
      </c>
      <c r="J134" s="71">
        <v>1038</v>
      </c>
      <c r="K134" s="71">
        <v>1558</v>
      </c>
      <c r="L134" s="71">
        <v>2547</v>
      </c>
      <c r="M134" s="87">
        <v>4036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1.239410921412746</v>
      </c>
      <c r="H135" s="84">
        <f t="shared" ref="H135:M135" si="21">H131/H$4</f>
        <v>1.2512403528114664</v>
      </c>
      <c r="I135" s="84">
        <f t="shared" si="21"/>
        <v>1.2679521276595744</v>
      </c>
      <c r="J135" s="84">
        <f t="shared" si="21"/>
        <v>1.2942557304611986</v>
      </c>
      <c r="K135" s="84">
        <f t="shared" si="21"/>
        <v>1.2968669748330766</v>
      </c>
      <c r="L135" s="84">
        <f t="shared" si="21"/>
        <v>1.3036541430777149</v>
      </c>
      <c r="M135" s="85">
        <f t="shared" si="21"/>
        <v>1.2942182997118155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18250</v>
      </c>
      <c r="H136" s="53">
        <v>18270</v>
      </c>
      <c r="I136" s="53">
        <v>18230</v>
      </c>
      <c r="J136" s="53">
        <v>18300</v>
      </c>
      <c r="K136" s="53">
        <v>18320</v>
      </c>
      <c r="L136" s="53">
        <v>18360</v>
      </c>
      <c r="M136" s="54">
        <v>18390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6228</v>
      </c>
      <c r="H137" s="22">
        <v>6022</v>
      </c>
      <c r="I137" s="22">
        <v>6471</v>
      </c>
      <c r="J137" s="22">
        <v>5957</v>
      </c>
      <c r="K137" s="22">
        <v>6068</v>
      </c>
      <c r="L137" s="22">
        <v>11188</v>
      </c>
      <c r="M137" s="23">
        <v>10985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4.1500000000000004</v>
      </c>
      <c r="H138" s="30">
        <v>4.16</v>
      </c>
      <c r="I138" s="30">
        <v>4.07</v>
      </c>
      <c r="J138" s="30">
        <v>4.08</v>
      </c>
      <c r="K138" s="30">
        <v>4.1900000000000004</v>
      </c>
      <c r="L138" s="30">
        <v>3.95</v>
      </c>
      <c r="M138" s="31">
        <v>3.93</v>
      </c>
    </row>
    <row r="139" spans="1:13" x14ac:dyDescent="0.15">
      <c r="A139" s="5"/>
      <c r="B139" s="24" t="s">
        <v>1</v>
      </c>
      <c r="C139" s="32">
        <v>15280</v>
      </c>
      <c r="D139" s="26" t="s">
        <v>15</v>
      </c>
      <c r="E139" s="32">
        <v>15390</v>
      </c>
      <c r="F139" s="28" t="s">
        <v>3</v>
      </c>
      <c r="G139" s="29">
        <v>99.2</v>
      </c>
      <c r="H139" s="30">
        <v>98.7</v>
      </c>
      <c r="I139" s="30">
        <v>99.2</v>
      </c>
      <c r="J139" s="30">
        <v>99.6</v>
      </c>
      <c r="K139" s="30">
        <v>99.1</v>
      </c>
      <c r="L139" s="30">
        <v>99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2632</v>
      </c>
      <c r="H140" s="70">
        <v>3157</v>
      </c>
      <c r="I140" s="70">
        <v>2535</v>
      </c>
      <c r="J140" s="70">
        <v>1893</v>
      </c>
      <c r="K140" s="70">
        <v>2678</v>
      </c>
      <c r="L140" s="70">
        <v>5013</v>
      </c>
      <c r="M140" s="86">
        <v>4880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0.81167731004822108</v>
      </c>
      <c r="H141" s="81">
        <f t="shared" ref="H141:M141" si="22">H137/H$4</f>
        <v>0.82993384785005508</v>
      </c>
      <c r="I141" s="81">
        <f t="shared" si="22"/>
        <v>0.86050531914893613</v>
      </c>
      <c r="J141" s="81">
        <f t="shared" si="22"/>
        <v>0.82256282794808067</v>
      </c>
      <c r="K141" s="81">
        <f t="shared" si="22"/>
        <v>0.77914740626605028</v>
      </c>
      <c r="L141" s="81">
        <f t="shared" si="22"/>
        <v>0.95968433693600963</v>
      </c>
      <c r="M141" s="82">
        <f t="shared" si="22"/>
        <v>0.98928314121037464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15280</v>
      </c>
      <c r="H142" s="35">
        <v>15220</v>
      </c>
      <c r="I142" s="35">
        <v>15170</v>
      </c>
      <c r="J142" s="35">
        <v>15310</v>
      </c>
      <c r="K142" s="35">
        <v>15310</v>
      </c>
      <c r="L142" s="35">
        <v>15370</v>
      </c>
      <c r="M142" s="36">
        <v>15390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6218</v>
      </c>
      <c r="H143" s="43">
        <v>6101</v>
      </c>
      <c r="I143" s="43">
        <v>5928</v>
      </c>
      <c r="J143" s="43">
        <v>5908</v>
      </c>
      <c r="K143" s="43">
        <v>6453</v>
      </c>
      <c r="L143" s="43">
        <v>9904</v>
      </c>
      <c r="M143" s="44">
        <v>9931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3.86</v>
      </c>
      <c r="H144" s="48">
        <v>3.87</v>
      </c>
      <c r="I144" s="48">
        <v>3.85</v>
      </c>
      <c r="J144" s="48">
        <v>3.84</v>
      </c>
      <c r="K144" s="48">
        <v>3.83</v>
      </c>
      <c r="L144" s="48">
        <v>3.67</v>
      </c>
      <c r="M144" s="49">
        <v>3.66</v>
      </c>
    </row>
    <row r="145" spans="1:13" x14ac:dyDescent="0.15">
      <c r="A145" s="5"/>
      <c r="B145" s="45" t="s">
        <v>1</v>
      </c>
      <c r="C145" s="50">
        <v>9620</v>
      </c>
      <c r="D145" s="4" t="s">
        <v>15</v>
      </c>
      <c r="E145" s="50">
        <v>9750</v>
      </c>
      <c r="F145" s="46" t="s">
        <v>3</v>
      </c>
      <c r="G145" s="47">
        <v>98.6</v>
      </c>
      <c r="H145" s="48">
        <v>98.8</v>
      </c>
      <c r="I145" s="48">
        <v>98.9</v>
      </c>
      <c r="J145" s="48">
        <v>98.8</v>
      </c>
      <c r="K145" s="48">
        <v>99.1</v>
      </c>
      <c r="L145" s="48">
        <v>98.7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3234</v>
      </c>
      <c r="H146" s="71">
        <v>2986</v>
      </c>
      <c r="I146" s="71">
        <v>2726</v>
      </c>
      <c r="J146" s="71">
        <v>2863</v>
      </c>
      <c r="K146" s="71">
        <v>2725</v>
      </c>
      <c r="L146" s="71">
        <v>4990</v>
      </c>
      <c r="M146" s="87">
        <v>4683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0.81037403883748205</v>
      </c>
      <c r="H147" s="84">
        <f t="shared" ref="H147:M147" si="23">H143/H$4</f>
        <v>0.84082138919514882</v>
      </c>
      <c r="I147" s="84">
        <f t="shared" si="23"/>
        <v>0.78829787234042559</v>
      </c>
      <c r="J147" s="84">
        <f t="shared" si="23"/>
        <v>0.81579674123170398</v>
      </c>
      <c r="K147" s="84">
        <f t="shared" si="23"/>
        <v>0.82858243451463787</v>
      </c>
      <c r="L147" s="84">
        <f t="shared" si="23"/>
        <v>0.8495453765654486</v>
      </c>
      <c r="M147" s="85">
        <f t="shared" si="23"/>
        <v>0.89436239193083578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9620</v>
      </c>
      <c r="H148" s="53">
        <v>9670</v>
      </c>
      <c r="I148" s="53">
        <v>9690</v>
      </c>
      <c r="J148" s="53">
        <v>9690</v>
      </c>
      <c r="K148" s="53">
        <v>9700</v>
      </c>
      <c r="L148" s="53">
        <v>9720</v>
      </c>
      <c r="M148" s="54">
        <v>9750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9384</v>
      </c>
      <c r="H149" s="22">
        <v>9089</v>
      </c>
      <c r="I149" s="22">
        <v>9997</v>
      </c>
      <c r="J149" s="22">
        <v>9018</v>
      </c>
      <c r="K149" s="22">
        <v>10330</v>
      </c>
      <c r="L149" s="22">
        <v>16200</v>
      </c>
      <c r="M149" s="23">
        <v>13703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1.69</v>
      </c>
      <c r="H150" s="30">
        <v>1.66</v>
      </c>
      <c r="I150" s="30">
        <v>1.59</v>
      </c>
      <c r="J150" s="30">
        <v>1.68</v>
      </c>
      <c r="K150" s="30">
        <v>1.63</v>
      </c>
      <c r="L150" s="30">
        <v>1.41</v>
      </c>
      <c r="M150" s="31">
        <v>1.57</v>
      </c>
    </row>
    <row r="151" spans="1:13" x14ac:dyDescent="0.15">
      <c r="A151" s="5"/>
      <c r="B151" s="24" t="s">
        <v>1</v>
      </c>
      <c r="C151" s="32">
        <v>7880</v>
      </c>
      <c r="D151" s="26" t="s">
        <v>15</v>
      </c>
      <c r="E151" s="32">
        <v>7970</v>
      </c>
      <c r="F151" s="28" t="s">
        <v>3</v>
      </c>
      <c r="G151" s="29">
        <v>99.7</v>
      </c>
      <c r="H151" s="30">
        <v>99.8</v>
      </c>
      <c r="I151" s="30">
        <v>100.1</v>
      </c>
      <c r="J151" s="30">
        <v>99.9</v>
      </c>
      <c r="K151" s="30">
        <v>100.2</v>
      </c>
      <c r="L151" s="30">
        <v>100.4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1677</v>
      </c>
      <c r="H152" s="70">
        <v>1357</v>
      </c>
      <c r="I152" s="58">
        <v>798</v>
      </c>
      <c r="J152" s="70">
        <v>1169</v>
      </c>
      <c r="K152" s="58">
        <v>674</v>
      </c>
      <c r="L152" s="58">
        <v>172</v>
      </c>
      <c r="M152" s="86">
        <v>2780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1.2229897041574351</v>
      </c>
      <c r="H153" s="81">
        <f t="shared" ref="H153:M153" si="24">H149/H$4</f>
        <v>1.2526185226019846</v>
      </c>
      <c r="I153" s="81">
        <f t="shared" si="24"/>
        <v>1.3293882978723404</v>
      </c>
      <c r="J153" s="81">
        <f t="shared" si="24"/>
        <v>1.2452361226180613</v>
      </c>
      <c r="K153" s="81">
        <f t="shared" si="24"/>
        <v>1.3263995891114535</v>
      </c>
      <c r="L153" s="81">
        <f t="shared" si="24"/>
        <v>1.3896037056098816</v>
      </c>
      <c r="M153" s="82">
        <f t="shared" si="24"/>
        <v>1.2340597982708934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7880</v>
      </c>
      <c r="H154" s="35">
        <v>7950</v>
      </c>
      <c r="I154" s="35">
        <v>7900</v>
      </c>
      <c r="J154" s="35">
        <v>7920</v>
      </c>
      <c r="K154" s="35">
        <v>7960</v>
      </c>
      <c r="L154" s="35">
        <v>7980</v>
      </c>
      <c r="M154" s="36">
        <v>7970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M268"/>
  <sheetViews>
    <sheetView showGridLines="0" zoomScale="85" zoomScaleNormal="85" workbookViewId="0">
      <pane ySplit="4" topLeftCell="A101" activePane="bottomLeft" state="frozen"/>
      <selection pane="bottomLeft" activeCell="L84" sqref="L8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45887</v>
      </c>
      <c r="H3" s="11">
        <v>45888</v>
      </c>
      <c r="I3" s="11">
        <v>45889</v>
      </c>
      <c r="J3" s="11">
        <v>45890</v>
      </c>
      <c r="K3" s="11">
        <v>45891</v>
      </c>
      <c r="L3" s="11">
        <v>45892</v>
      </c>
      <c r="M3" s="12">
        <v>45893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7672</v>
      </c>
      <c r="H4" s="14">
        <v>7148</v>
      </c>
      <c r="I4" s="14">
        <v>7504</v>
      </c>
      <c r="J4" s="14">
        <v>7124</v>
      </c>
      <c r="K4" s="14">
        <v>7809</v>
      </c>
      <c r="L4" s="14">
        <v>11319</v>
      </c>
      <c r="M4" s="15">
        <v>10857</v>
      </c>
    </row>
    <row r="5" spans="1:13" x14ac:dyDescent="0.15">
      <c r="A5" s="5"/>
      <c r="B5" s="16" t="s">
        <v>107</v>
      </c>
      <c r="C5" s="17"/>
      <c r="D5" s="18"/>
      <c r="E5" s="19"/>
      <c r="F5" s="20" t="s">
        <v>10</v>
      </c>
      <c r="G5" s="21">
        <v>10997</v>
      </c>
      <c r="H5" s="22">
        <v>10447</v>
      </c>
      <c r="I5" s="22">
        <v>10568</v>
      </c>
      <c r="J5" s="22">
        <v>9756</v>
      </c>
      <c r="K5" s="22">
        <v>10083</v>
      </c>
      <c r="L5" s="22">
        <v>14720</v>
      </c>
      <c r="M5" s="23">
        <v>13694</v>
      </c>
    </row>
    <row r="6" spans="1:13" x14ac:dyDescent="0.15">
      <c r="A6" s="5"/>
      <c r="B6" s="24" t="s">
        <v>0</v>
      </c>
      <c r="C6" s="25">
        <v>45873</v>
      </c>
      <c r="D6" s="26"/>
      <c r="E6" s="27"/>
      <c r="F6" s="28" t="s">
        <v>2</v>
      </c>
      <c r="G6" s="29">
        <v>4.1900000000000004</v>
      </c>
      <c r="H6" s="30">
        <v>4.24</v>
      </c>
      <c r="I6" s="30">
        <v>4.18</v>
      </c>
      <c r="J6" s="30">
        <v>4.26</v>
      </c>
      <c r="K6" s="30">
        <v>4.29</v>
      </c>
      <c r="L6" s="30">
        <v>3.9</v>
      </c>
      <c r="M6" s="31">
        <v>3.99</v>
      </c>
    </row>
    <row r="7" spans="1:13" x14ac:dyDescent="0.15">
      <c r="A7" s="5"/>
      <c r="B7" s="24" t="s">
        <v>1</v>
      </c>
      <c r="C7" s="32">
        <v>6310</v>
      </c>
      <c r="D7" s="26" t="s">
        <v>15</v>
      </c>
      <c r="E7" s="32">
        <v>6580</v>
      </c>
      <c r="F7" s="28" t="s">
        <v>3</v>
      </c>
      <c r="G7" s="29">
        <v>99.2</v>
      </c>
      <c r="H7" s="30">
        <v>98.7</v>
      </c>
      <c r="I7" s="30">
        <v>99.3</v>
      </c>
      <c r="J7" s="30">
        <v>99.2</v>
      </c>
      <c r="K7" s="30">
        <v>98.4</v>
      </c>
      <c r="L7" s="30">
        <v>98.6</v>
      </c>
      <c r="M7" s="31">
        <v>98.4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4498</v>
      </c>
      <c r="H8" s="70">
        <v>5326</v>
      </c>
      <c r="I8" s="70">
        <v>4038</v>
      </c>
      <c r="J8" s="70">
        <v>3976</v>
      </c>
      <c r="K8" s="70">
        <v>5837</v>
      </c>
      <c r="L8" s="70">
        <v>7598</v>
      </c>
      <c r="M8" s="86">
        <v>7491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1.4333941605839415</v>
      </c>
      <c r="H9" s="75">
        <f t="shared" ref="H9:M9" si="0">H5/H$4</f>
        <v>1.4615277000559597</v>
      </c>
      <c r="I9" s="75">
        <f t="shared" si="0"/>
        <v>1.408315565031983</v>
      </c>
      <c r="J9" s="75">
        <f t="shared" si="0"/>
        <v>1.3694553621560921</v>
      </c>
      <c r="K9" s="75">
        <f t="shared" si="0"/>
        <v>1.2912024587014983</v>
      </c>
      <c r="L9" s="75">
        <f t="shared" si="0"/>
        <v>1.3004682392437494</v>
      </c>
      <c r="M9" s="76">
        <f t="shared" si="0"/>
        <v>1.261306069816708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6310</v>
      </c>
      <c r="H10" s="35">
        <v>6280</v>
      </c>
      <c r="I10" s="35">
        <v>6460</v>
      </c>
      <c r="J10" s="35">
        <v>6480</v>
      </c>
      <c r="K10" s="35">
        <v>6560</v>
      </c>
      <c r="L10" s="35">
        <v>6550</v>
      </c>
      <c r="M10" s="36">
        <v>6580</v>
      </c>
    </row>
    <row r="11" spans="1:13" x14ac:dyDescent="0.15">
      <c r="A11" s="5"/>
      <c r="B11" s="37" t="s">
        <v>108</v>
      </c>
      <c r="C11" s="38"/>
      <c r="D11" s="39"/>
      <c r="E11" s="40"/>
      <c r="F11" s="41" t="s">
        <v>10</v>
      </c>
      <c r="G11" s="42">
        <v>12169</v>
      </c>
      <c r="H11" s="43">
        <v>11395</v>
      </c>
      <c r="I11" s="43">
        <v>11503</v>
      </c>
      <c r="J11" s="43">
        <v>10519</v>
      </c>
      <c r="K11" s="43">
        <v>10826</v>
      </c>
      <c r="L11" s="43">
        <v>15141</v>
      </c>
      <c r="M11" s="44">
        <v>14226</v>
      </c>
    </row>
    <row r="12" spans="1:13" x14ac:dyDescent="0.15">
      <c r="A12" s="5"/>
      <c r="B12" s="45" t="s">
        <v>0</v>
      </c>
      <c r="C12" s="3">
        <v>45873</v>
      </c>
      <c r="F12" s="46" t="s">
        <v>2</v>
      </c>
      <c r="G12" s="47">
        <v>3.41</v>
      </c>
      <c r="H12" s="48">
        <v>3.47</v>
      </c>
      <c r="I12" s="48">
        <v>3.42</v>
      </c>
      <c r="J12" s="48">
        <v>3.49</v>
      </c>
      <c r="K12" s="48">
        <v>3.45</v>
      </c>
      <c r="L12" s="48">
        <v>3.16</v>
      </c>
      <c r="M12" s="49">
        <v>3.24</v>
      </c>
    </row>
    <row r="13" spans="1:13" x14ac:dyDescent="0.15">
      <c r="A13" s="5"/>
      <c r="B13" s="45" t="s">
        <v>1</v>
      </c>
      <c r="C13" s="50">
        <v>3040</v>
      </c>
      <c r="D13" s="4" t="s">
        <v>15</v>
      </c>
      <c r="E13" s="50">
        <v>3190</v>
      </c>
      <c r="F13" s="46" t="s">
        <v>3</v>
      </c>
      <c r="G13" s="47">
        <v>98.3</v>
      </c>
      <c r="H13" s="48">
        <v>98.2</v>
      </c>
      <c r="I13" s="48">
        <v>98.5</v>
      </c>
      <c r="J13" s="48">
        <v>98.3</v>
      </c>
      <c r="K13" s="48">
        <v>98.4</v>
      </c>
      <c r="L13" s="48">
        <v>98.4</v>
      </c>
      <c r="M13" s="49">
        <v>98.1</v>
      </c>
    </row>
    <row r="14" spans="1:13" x14ac:dyDescent="0.15">
      <c r="A14" s="5"/>
      <c r="B14" s="45"/>
      <c r="C14" s="50"/>
      <c r="E14" s="50"/>
      <c r="F14" s="55" t="s">
        <v>20</v>
      </c>
      <c r="G14" s="89">
        <v>6641</v>
      </c>
      <c r="H14" s="71">
        <v>6313</v>
      </c>
      <c r="I14" s="71">
        <v>5653</v>
      </c>
      <c r="J14" s="71">
        <v>5717</v>
      </c>
      <c r="K14" s="71">
        <v>5774</v>
      </c>
      <c r="L14" s="71">
        <v>7680</v>
      </c>
      <c r="M14" s="87">
        <v>8365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1.5861574556830031</v>
      </c>
      <c r="H15" s="78">
        <f t="shared" ref="H15:M15" si="1">H11/H$4</f>
        <v>1.594152210408506</v>
      </c>
      <c r="I15" s="78">
        <f t="shared" si="1"/>
        <v>1.5329157782515992</v>
      </c>
      <c r="J15" s="78">
        <f t="shared" si="1"/>
        <v>1.4765581134194272</v>
      </c>
      <c r="K15" s="78">
        <f t="shared" si="1"/>
        <v>1.3863490843898065</v>
      </c>
      <c r="L15" s="78">
        <f t="shared" si="1"/>
        <v>1.3376623376623376</v>
      </c>
      <c r="M15" s="79">
        <f t="shared" si="1"/>
        <v>1.3103067145620337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3040</v>
      </c>
      <c r="H16" s="53">
        <v>2990</v>
      </c>
      <c r="I16" s="53">
        <v>3100</v>
      </c>
      <c r="J16" s="53">
        <v>3120</v>
      </c>
      <c r="K16" s="53">
        <v>3160</v>
      </c>
      <c r="L16" s="53">
        <v>3180</v>
      </c>
      <c r="M16" s="54">
        <v>3190</v>
      </c>
    </row>
    <row r="17" spans="1:13" x14ac:dyDescent="0.15">
      <c r="A17" s="5"/>
      <c r="B17" s="16" t="s">
        <v>109</v>
      </c>
      <c r="C17" s="17"/>
      <c r="D17" s="18"/>
      <c r="E17" s="19"/>
      <c r="F17" s="20" t="s">
        <v>10</v>
      </c>
      <c r="G17" s="21">
        <v>12489</v>
      </c>
      <c r="H17" s="22">
        <v>11445</v>
      </c>
      <c r="I17" s="22">
        <v>11643</v>
      </c>
      <c r="J17" s="22">
        <v>10851</v>
      </c>
      <c r="K17" s="22">
        <v>11357</v>
      </c>
      <c r="L17" s="22">
        <v>15796</v>
      </c>
      <c r="M17" s="23">
        <v>14862</v>
      </c>
    </row>
    <row r="18" spans="1:13" x14ac:dyDescent="0.15">
      <c r="A18" s="5"/>
      <c r="B18" s="24" t="s">
        <v>0</v>
      </c>
      <c r="C18" s="25">
        <v>45873</v>
      </c>
      <c r="D18" s="26"/>
      <c r="E18" s="27"/>
      <c r="F18" s="28" t="s">
        <v>2</v>
      </c>
      <c r="G18" s="29">
        <v>3.31</v>
      </c>
      <c r="H18" s="30">
        <v>3.32</v>
      </c>
      <c r="I18" s="30">
        <v>3.34</v>
      </c>
      <c r="J18" s="30">
        <v>3.37</v>
      </c>
      <c r="K18" s="30">
        <v>3.34</v>
      </c>
      <c r="L18" s="30">
        <v>3.05</v>
      </c>
      <c r="M18" s="31">
        <v>3.16</v>
      </c>
    </row>
    <row r="19" spans="1:13" x14ac:dyDescent="0.15">
      <c r="A19" s="5"/>
      <c r="B19" s="24" t="s">
        <v>1</v>
      </c>
      <c r="C19" s="32">
        <v>2800</v>
      </c>
      <c r="D19" s="26" t="s">
        <v>15</v>
      </c>
      <c r="E19" s="32">
        <v>2930</v>
      </c>
      <c r="F19" s="28" t="s">
        <v>3</v>
      </c>
      <c r="G19" s="29">
        <v>98.3</v>
      </c>
      <c r="H19" s="30">
        <v>98.5</v>
      </c>
      <c r="I19" s="30">
        <v>98.1</v>
      </c>
      <c r="J19" s="30">
        <v>98.5</v>
      </c>
      <c r="K19" s="30">
        <v>98.4</v>
      </c>
      <c r="L19" s="30">
        <v>99.3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6701</v>
      </c>
      <c r="H20" s="70">
        <v>5603</v>
      </c>
      <c r="I20" s="70">
        <v>6832</v>
      </c>
      <c r="J20" s="70">
        <v>5462</v>
      </c>
      <c r="K20" s="70">
        <v>5919</v>
      </c>
      <c r="L20" s="70">
        <v>5071</v>
      </c>
      <c r="M20" s="86">
        <v>8430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1.6278675703858185</v>
      </c>
      <c r="H21" s="81">
        <f t="shared" ref="H21:M21" si="2">H17/H$4</f>
        <v>1.601147174034695</v>
      </c>
      <c r="I21" s="81">
        <f t="shared" si="2"/>
        <v>1.5515724946695095</v>
      </c>
      <c r="J21" s="81">
        <f t="shared" si="2"/>
        <v>1.5231611454239191</v>
      </c>
      <c r="K21" s="81">
        <f t="shared" si="2"/>
        <v>1.4543475477013703</v>
      </c>
      <c r="L21" s="81">
        <f t="shared" si="2"/>
        <v>1.3955296404275996</v>
      </c>
      <c r="M21" s="82">
        <f t="shared" si="2"/>
        <v>1.36888643271622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2800</v>
      </c>
      <c r="H22" s="35">
        <v>2780</v>
      </c>
      <c r="I22" s="35">
        <v>2850</v>
      </c>
      <c r="J22" s="35">
        <v>2870</v>
      </c>
      <c r="K22" s="35">
        <v>2920</v>
      </c>
      <c r="L22" s="35">
        <v>2930</v>
      </c>
      <c r="M22" s="36">
        <v>2930</v>
      </c>
    </row>
    <row r="23" spans="1:13" x14ac:dyDescent="0.15">
      <c r="A23" s="5"/>
      <c r="B23" s="37" t="s">
        <v>110</v>
      </c>
      <c r="C23" s="38"/>
      <c r="D23" s="39"/>
      <c r="E23" s="40"/>
      <c r="F23" s="41" t="s">
        <v>10</v>
      </c>
      <c r="G23" s="42">
        <v>17275</v>
      </c>
      <c r="H23" s="43">
        <v>16351</v>
      </c>
      <c r="I23" s="43">
        <v>16725</v>
      </c>
      <c r="J23" s="43">
        <v>16052</v>
      </c>
      <c r="K23" s="43">
        <v>16117</v>
      </c>
      <c r="L23" s="43">
        <v>20223</v>
      </c>
      <c r="M23" s="44">
        <v>19564</v>
      </c>
    </row>
    <row r="24" spans="1:13" x14ac:dyDescent="0.15">
      <c r="A24" s="5"/>
      <c r="B24" s="45" t="s">
        <v>0</v>
      </c>
      <c r="C24" s="3">
        <v>45873</v>
      </c>
      <c r="F24" s="46" t="s">
        <v>2</v>
      </c>
      <c r="G24" s="47">
        <v>3.69</v>
      </c>
      <c r="H24" s="48">
        <v>3.83</v>
      </c>
      <c r="I24" s="48">
        <v>3.84</v>
      </c>
      <c r="J24" s="48">
        <v>3.87</v>
      </c>
      <c r="K24" s="48">
        <v>3.8</v>
      </c>
      <c r="L24" s="48">
        <v>3.49</v>
      </c>
      <c r="M24" s="49">
        <v>3.48</v>
      </c>
    </row>
    <row r="25" spans="1:13" x14ac:dyDescent="0.15">
      <c r="A25" s="5"/>
      <c r="B25" s="45" t="s">
        <v>1</v>
      </c>
      <c r="C25" s="50">
        <v>2640</v>
      </c>
      <c r="D25" s="4" t="s">
        <v>15</v>
      </c>
      <c r="E25" s="50">
        <v>2780</v>
      </c>
      <c r="F25" s="46" t="s">
        <v>3</v>
      </c>
      <c r="G25" s="47">
        <v>99.2</v>
      </c>
      <c r="H25" s="48">
        <v>98.5</v>
      </c>
      <c r="I25" s="48">
        <v>98.5</v>
      </c>
      <c r="J25" s="48">
        <v>98.3</v>
      </c>
      <c r="K25" s="48">
        <v>98.8</v>
      </c>
      <c r="L25" s="48">
        <v>97.8</v>
      </c>
      <c r="M25" s="49">
        <v>98.5</v>
      </c>
    </row>
    <row r="26" spans="1:13" x14ac:dyDescent="0.15">
      <c r="A26" s="5"/>
      <c r="B26" s="45"/>
      <c r="C26" s="50"/>
      <c r="E26" s="50"/>
      <c r="F26" s="55" t="s">
        <v>20</v>
      </c>
      <c r="G26" s="89">
        <v>6887</v>
      </c>
      <c r="H26" s="71">
        <v>8936</v>
      </c>
      <c r="I26" s="71">
        <v>9255</v>
      </c>
      <c r="J26" s="71">
        <v>9302</v>
      </c>
      <c r="K26" s="71">
        <v>7741</v>
      </c>
      <c r="L26" s="71">
        <v>13298</v>
      </c>
      <c r="M26" s="87">
        <v>10265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2.2516944734098017</v>
      </c>
      <c r="H27" s="84">
        <f t="shared" ref="H27:M27" si="3">H23/H$4</f>
        <v>2.287493005036374</v>
      </c>
      <c r="I27" s="84">
        <f t="shared" si="3"/>
        <v>2.2288113006396588</v>
      </c>
      <c r="J27" s="84">
        <f t="shared" si="3"/>
        <v>2.2532285233015159</v>
      </c>
      <c r="K27" s="84">
        <f t="shared" si="3"/>
        <v>2.0639006274811114</v>
      </c>
      <c r="L27" s="84">
        <f t="shared" si="3"/>
        <v>1.7866419294990723</v>
      </c>
      <c r="M27" s="85">
        <f t="shared" si="3"/>
        <v>1.8019710785668233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2640</v>
      </c>
      <c r="H28" s="53">
        <v>2660</v>
      </c>
      <c r="I28" s="53">
        <v>2720</v>
      </c>
      <c r="J28" s="53">
        <v>2740</v>
      </c>
      <c r="K28" s="53">
        <v>2780</v>
      </c>
      <c r="L28" s="53">
        <v>2770</v>
      </c>
      <c r="M28" s="54">
        <v>2780</v>
      </c>
    </row>
    <row r="29" spans="1:13" x14ac:dyDescent="0.15">
      <c r="A29" s="5"/>
      <c r="B29" s="16" t="s">
        <v>111</v>
      </c>
      <c r="C29" s="17"/>
      <c r="D29" s="18"/>
      <c r="E29" s="19"/>
      <c r="F29" s="20" t="s">
        <v>10</v>
      </c>
      <c r="G29" s="21">
        <v>7901</v>
      </c>
      <c r="H29" s="22">
        <v>7358</v>
      </c>
      <c r="I29" s="22">
        <v>7367</v>
      </c>
      <c r="J29" s="22">
        <v>6948</v>
      </c>
      <c r="K29" s="22">
        <v>7338</v>
      </c>
      <c r="L29" s="22">
        <v>9771</v>
      </c>
      <c r="M29" s="23">
        <v>8994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2.23</v>
      </c>
      <c r="H30" s="30">
        <v>2.21</v>
      </c>
      <c r="I30" s="30">
        <v>2.2200000000000002</v>
      </c>
      <c r="J30" s="30">
        <v>2.23</v>
      </c>
      <c r="K30" s="30">
        <v>2.27</v>
      </c>
      <c r="L30" s="30">
        <v>2.06</v>
      </c>
      <c r="M30" s="31">
        <v>2.1</v>
      </c>
    </row>
    <row r="31" spans="1:13" x14ac:dyDescent="0.15">
      <c r="A31" s="5"/>
      <c r="B31" s="24" t="s">
        <v>1</v>
      </c>
      <c r="C31" s="32">
        <v>2050</v>
      </c>
      <c r="D31" s="26" t="s">
        <v>15</v>
      </c>
      <c r="E31" s="32">
        <v>2110</v>
      </c>
      <c r="F31" s="28" t="s">
        <v>3</v>
      </c>
      <c r="G31" s="29">
        <v>98.1</v>
      </c>
      <c r="H31" s="30">
        <v>98.5</v>
      </c>
      <c r="I31" s="30">
        <v>98.9</v>
      </c>
      <c r="J31" s="30">
        <v>98.4</v>
      </c>
      <c r="K31" s="30">
        <v>98.1</v>
      </c>
      <c r="L31" s="30">
        <v>98.1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3959</v>
      </c>
      <c r="H32" s="70">
        <v>3084</v>
      </c>
      <c r="I32" s="70">
        <v>2565</v>
      </c>
      <c r="J32" s="70">
        <v>3140</v>
      </c>
      <c r="K32" s="70">
        <v>3790</v>
      </c>
      <c r="L32" s="70">
        <v>4912</v>
      </c>
      <c r="M32" s="86">
        <v>4256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1.0298488008342024</v>
      </c>
      <c r="H33" s="81">
        <f t="shared" ref="H33:M33" si="4">H29/H$4</f>
        <v>1.0293788472299945</v>
      </c>
      <c r="I33" s="81">
        <f t="shared" si="4"/>
        <v>0.98174307036247332</v>
      </c>
      <c r="J33" s="81">
        <f t="shared" si="4"/>
        <v>0.97529477821448629</v>
      </c>
      <c r="K33" s="81">
        <f t="shared" si="4"/>
        <v>0.93968497887053404</v>
      </c>
      <c r="L33" s="81">
        <f t="shared" si="4"/>
        <v>0.86323880201431225</v>
      </c>
      <c r="M33" s="82">
        <f t="shared" si="4"/>
        <v>0.82840563691627522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2050</v>
      </c>
      <c r="H34" s="35">
        <v>2020</v>
      </c>
      <c r="I34" s="35">
        <v>2060</v>
      </c>
      <c r="J34" s="35">
        <v>2090</v>
      </c>
      <c r="K34" s="35">
        <v>2100</v>
      </c>
      <c r="L34" s="35">
        <v>2110</v>
      </c>
      <c r="M34" s="36">
        <v>2110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9365</v>
      </c>
      <c r="H35" s="43">
        <v>9015</v>
      </c>
      <c r="I35" s="43">
        <v>9172</v>
      </c>
      <c r="J35" s="43">
        <v>8716</v>
      </c>
      <c r="K35" s="43">
        <v>9379</v>
      </c>
      <c r="L35" s="43">
        <v>12685</v>
      </c>
      <c r="M35" s="44">
        <v>11375</v>
      </c>
    </row>
    <row r="36" spans="1:13" x14ac:dyDescent="0.15">
      <c r="A36" s="5"/>
      <c r="B36" s="45" t="s">
        <v>0</v>
      </c>
      <c r="C36" s="3">
        <v>45845</v>
      </c>
      <c r="F36" s="46" t="s">
        <v>2</v>
      </c>
      <c r="G36" s="47">
        <v>2.02</v>
      </c>
      <c r="H36" s="48">
        <v>2.02</v>
      </c>
      <c r="I36" s="48">
        <v>2.04</v>
      </c>
      <c r="J36" s="48">
        <v>2.0299999999999998</v>
      </c>
      <c r="K36" s="48">
        <v>2.02</v>
      </c>
      <c r="L36" s="48">
        <v>1.84</v>
      </c>
      <c r="M36" s="49">
        <v>1.92</v>
      </c>
    </row>
    <row r="37" spans="1:13" x14ac:dyDescent="0.15">
      <c r="A37" s="5"/>
      <c r="B37" s="45" t="s">
        <v>1</v>
      </c>
      <c r="C37" s="50">
        <v>5230</v>
      </c>
      <c r="D37" s="4" t="s">
        <v>15</v>
      </c>
      <c r="E37" s="50">
        <v>5480</v>
      </c>
      <c r="F37" s="46" t="s">
        <v>3</v>
      </c>
      <c r="G37" s="47">
        <v>99.4</v>
      </c>
      <c r="H37" s="48">
        <v>99.2</v>
      </c>
      <c r="I37" s="48">
        <v>99.2</v>
      </c>
      <c r="J37" s="48">
        <v>99.6</v>
      </c>
      <c r="K37" s="48">
        <v>99.2</v>
      </c>
      <c r="L37" s="48">
        <v>99.5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2232</v>
      </c>
      <c r="H38" s="71">
        <v>2378</v>
      </c>
      <c r="I38" s="71">
        <v>2522</v>
      </c>
      <c r="J38" s="71">
        <v>1779</v>
      </c>
      <c r="K38" s="71">
        <v>2511</v>
      </c>
      <c r="L38" s="71">
        <v>2687</v>
      </c>
      <c r="M38" s="87">
        <v>4159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1.2206725755995829</v>
      </c>
      <c r="H39" s="84">
        <f t="shared" ref="H39:M39" si="5">H35/H$4</f>
        <v>1.2611919418019026</v>
      </c>
      <c r="I39" s="84">
        <f t="shared" si="5"/>
        <v>1.2222814498933903</v>
      </c>
      <c r="J39" s="84">
        <f t="shared" si="5"/>
        <v>1.223469960696238</v>
      </c>
      <c r="K39" s="84">
        <f t="shared" si="5"/>
        <v>1.2010500704315534</v>
      </c>
      <c r="L39" s="84">
        <f t="shared" si="5"/>
        <v>1.1206820390493859</v>
      </c>
      <c r="M39" s="85">
        <f t="shared" si="5"/>
        <v>1.0477111540941328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5230</v>
      </c>
      <c r="H40" s="53">
        <v>5220</v>
      </c>
      <c r="I40" s="53">
        <v>5360</v>
      </c>
      <c r="J40" s="53">
        <v>5380</v>
      </c>
      <c r="K40" s="53">
        <v>5450</v>
      </c>
      <c r="L40" s="53">
        <v>5480</v>
      </c>
      <c r="M40" s="54">
        <v>5480</v>
      </c>
    </row>
    <row r="41" spans="1:13" x14ac:dyDescent="0.15">
      <c r="A41" s="5"/>
      <c r="B41" s="16" t="s">
        <v>102</v>
      </c>
      <c r="C41" s="17"/>
      <c r="D41" s="18"/>
      <c r="E41" s="19"/>
      <c r="F41" s="20" t="s">
        <v>10</v>
      </c>
      <c r="G41" s="21">
        <v>12956</v>
      </c>
      <c r="H41" s="22">
        <v>12568</v>
      </c>
      <c r="I41" s="22">
        <v>12614</v>
      </c>
      <c r="J41" s="22">
        <v>12301</v>
      </c>
      <c r="K41" s="22">
        <v>13036</v>
      </c>
      <c r="L41" s="22">
        <v>16382</v>
      </c>
      <c r="M41" s="23">
        <v>15392</v>
      </c>
    </row>
    <row r="42" spans="1:13" x14ac:dyDescent="0.15">
      <c r="A42" s="5"/>
      <c r="B42" s="24" t="s">
        <v>0</v>
      </c>
      <c r="C42" s="25">
        <v>45845</v>
      </c>
      <c r="D42" s="26"/>
      <c r="E42" s="27"/>
      <c r="F42" s="28" t="s">
        <v>2</v>
      </c>
      <c r="G42" s="29">
        <v>2.2000000000000002</v>
      </c>
      <c r="H42" s="30">
        <v>2.21</v>
      </c>
      <c r="I42" s="30">
        <v>2.25</v>
      </c>
      <c r="J42" s="30">
        <v>2.2400000000000002</v>
      </c>
      <c r="K42" s="30">
        <v>2.25</v>
      </c>
      <c r="L42" s="30">
        <v>2</v>
      </c>
      <c r="M42" s="31">
        <v>2</v>
      </c>
    </row>
    <row r="43" spans="1:13" x14ac:dyDescent="0.15">
      <c r="A43" s="5"/>
      <c r="B43" s="24" t="s">
        <v>1</v>
      </c>
      <c r="C43" s="32">
        <v>2560</v>
      </c>
      <c r="D43" s="26" t="s">
        <v>15</v>
      </c>
      <c r="E43" s="32">
        <v>2670</v>
      </c>
      <c r="F43" s="28" t="s">
        <v>3</v>
      </c>
      <c r="G43" s="29">
        <v>99.6</v>
      </c>
      <c r="H43" s="30">
        <v>99.5</v>
      </c>
      <c r="I43" s="30">
        <v>99.4</v>
      </c>
      <c r="J43" s="30">
        <v>99.5</v>
      </c>
      <c r="K43" s="30">
        <v>99.2</v>
      </c>
      <c r="L43" s="30">
        <v>99.2</v>
      </c>
      <c r="M43" s="31">
        <v>99.3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2592</v>
      </c>
      <c r="H44" s="70">
        <v>2594</v>
      </c>
      <c r="I44" s="70">
        <v>3019</v>
      </c>
      <c r="J44" s="70">
        <v>2568</v>
      </c>
      <c r="K44" s="70">
        <v>3509</v>
      </c>
      <c r="L44" s="70">
        <v>4351</v>
      </c>
      <c r="M44" s="86">
        <v>3932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1.6887382690302399</v>
      </c>
      <c r="H45" s="81">
        <f t="shared" ref="H45:M45" si="6">H41/H$4</f>
        <v>1.7582540570789031</v>
      </c>
      <c r="I45" s="81">
        <f t="shared" si="6"/>
        <v>1.6809701492537314</v>
      </c>
      <c r="J45" s="81">
        <f t="shared" si="6"/>
        <v>1.7266984839977542</v>
      </c>
      <c r="K45" s="81">
        <f t="shared" si="6"/>
        <v>1.6693558714304009</v>
      </c>
      <c r="L45" s="81">
        <f t="shared" si="6"/>
        <v>1.4473009983214065</v>
      </c>
      <c r="M45" s="82">
        <f t="shared" si="6"/>
        <v>1.4177028645113752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2560</v>
      </c>
      <c r="H46" s="35">
        <v>2540</v>
      </c>
      <c r="I46" s="35">
        <v>2620</v>
      </c>
      <c r="J46" s="35">
        <v>2610</v>
      </c>
      <c r="K46" s="35">
        <v>2660</v>
      </c>
      <c r="L46" s="35">
        <v>2660</v>
      </c>
      <c r="M46" s="36">
        <v>2670</v>
      </c>
    </row>
    <row r="47" spans="1:13" x14ac:dyDescent="0.15">
      <c r="A47" s="5"/>
      <c r="B47" s="37" t="s">
        <v>103</v>
      </c>
      <c r="C47" s="38"/>
      <c r="D47" s="39"/>
      <c r="E47" s="40"/>
      <c r="F47" s="41" t="s">
        <v>10</v>
      </c>
      <c r="G47" s="42">
        <v>6606</v>
      </c>
      <c r="H47" s="43">
        <v>6029</v>
      </c>
      <c r="I47" s="43">
        <v>6344</v>
      </c>
      <c r="J47" s="43">
        <v>6042</v>
      </c>
      <c r="K47" s="43">
        <v>6621</v>
      </c>
      <c r="L47" s="43">
        <v>10365</v>
      </c>
      <c r="M47" s="44">
        <v>9972</v>
      </c>
    </row>
    <row r="48" spans="1:13" x14ac:dyDescent="0.15">
      <c r="A48" s="5"/>
      <c r="B48" s="45" t="s">
        <v>0</v>
      </c>
      <c r="C48" s="3">
        <v>45845</v>
      </c>
      <c r="F48" s="46" t="s">
        <v>2</v>
      </c>
      <c r="G48" s="47">
        <v>3.47</v>
      </c>
      <c r="H48" s="48">
        <v>3.41</v>
      </c>
      <c r="I48" s="48">
        <v>3.52</v>
      </c>
      <c r="J48" s="48">
        <v>3.52</v>
      </c>
      <c r="K48" s="48">
        <v>3.52</v>
      </c>
      <c r="L48" s="48">
        <v>3.23</v>
      </c>
      <c r="M48" s="49">
        <v>3.28</v>
      </c>
    </row>
    <row r="49" spans="1:13" x14ac:dyDescent="0.15">
      <c r="A49" s="5"/>
      <c r="B49" s="45" t="s">
        <v>1</v>
      </c>
      <c r="C49" s="50">
        <v>2120</v>
      </c>
      <c r="D49" s="4" t="s">
        <v>15</v>
      </c>
      <c r="E49" s="50">
        <v>2240</v>
      </c>
      <c r="F49" s="46" t="s">
        <v>3</v>
      </c>
      <c r="G49" s="47">
        <v>99.4</v>
      </c>
      <c r="H49" s="48">
        <v>100</v>
      </c>
      <c r="I49" s="48">
        <v>99.6</v>
      </c>
      <c r="J49" s="48">
        <v>99.3</v>
      </c>
      <c r="K49" s="48">
        <v>99.2</v>
      </c>
      <c r="L49" s="48">
        <v>99.4</v>
      </c>
      <c r="M49" s="49">
        <v>100.4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2105</v>
      </c>
      <c r="H50" s="71">
        <v>1209</v>
      </c>
      <c r="I50" s="71">
        <v>1798</v>
      </c>
      <c r="J50" s="71">
        <v>2037</v>
      </c>
      <c r="K50" s="71">
        <v>2435</v>
      </c>
      <c r="L50" s="71">
        <v>3271</v>
      </c>
      <c r="M50" s="87">
        <v>1183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0.86105318039624612</v>
      </c>
      <c r="H51" s="84">
        <f t="shared" ref="H51:M51" si="7">H47/H$4</f>
        <v>0.84345271404588695</v>
      </c>
      <c r="I51" s="84">
        <f t="shared" si="7"/>
        <v>0.84541577825159919</v>
      </c>
      <c r="J51" s="84">
        <f t="shared" si="7"/>
        <v>0.84811903425042112</v>
      </c>
      <c r="K51" s="84">
        <f t="shared" si="7"/>
        <v>0.84786784479446797</v>
      </c>
      <c r="L51" s="84">
        <f t="shared" si="7"/>
        <v>0.91571693612509941</v>
      </c>
      <c r="M51" s="85">
        <f t="shared" si="7"/>
        <v>0.91848576954959937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2120</v>
      </c>
      <c r="H52" s="53">
        <v>2110</v>
      </c>
      <c r="I52" s="53">
        <v>2170</v>
      </c>
      <c r="J52" s="53">
        <v>2140</v>
      </c>
      <c r="K52" s="53">
        <v>2200</v>
      </c>
      <c r="L52" s="53">
        <v>2240</v>
      </c>
      <c r="M52" s="54">
        <v>2240</v>
      </c>
    </row>
    <row r="53" spans="1:13" x14ac:dyDescent="0.15">
      <c r="A53" s="5"/>
      <c r="B53" s="16" t="s">
        <v>104</v>
      </c>
      <c r="C53" s="17"/>
      <c r="D53" s="18"/>
      <c r="E53" s="19"/>
      <c r="F53" s="20" t="s">
        <v>10</v>
      </c>
      <c r="G53" s="21">
        <v>9244</v>
      </c>
      <c r="H53" s="22">
        <v>8194</v>
      </c>
      <c r="I53" s="22">
        <v>9059</v>
      </c>
      <c r="J53" s="22">
        <v>7299</v>
      </c>
      <c r="K53" s="22">
        <v>8819</v>
      </c>
      <c r="L53" s="22">
        <v>13050</v>
      </c>
      <c r="M53" s="23">
        <v>12863</v>
      </c>
    </row>
    <row r="54" spans="1:13" x14ac:dyDescent="0.15">
      <c r="A54" s="5"/>
      <c r="B54" s="24" t="s">
        <v>0</v>
      </c>
      <c r="C54" s="25">
        <v>45845</v>
      </c>
      <c r="D54" s="26"/>
      <c r="E54" s="27"/>
      <c r="F54" s="28" t="s">
        <v>2</v>
      </c>
      <c r="G54" s="29">
        <v>3.57</v>
      </c>
      <c r="H54" s="30">
        <v>3.45</v>
      </c>
      <c r="I54" s="30">
        <v>3.58</v>
      </c>
      <c r="J54" s="30">
        <v>3.99</v>
      </c>
      <c r="K54" s="30">
        <v>3.6</v>
      </c>
      <c r="L54" s="30">
        <v>3.35</v>
      </c>
      <c r="M54" s="31">
        <v>3.37</v>
      </c>
    </row>
    <row r="55" spans="1:13" x14ac:dyDescent="0.15">
      <c r="A55" s="5"/>
      <c r="B55" s="24" t="s">
        <v>1</v>
      </c>
      <c r="C55" s="32">
        <v>540</v>
      </c>
      <c r="D55" s="26" t="s">
        <v>15</v>
      </c>
      <c r="E55" s="32">
        <v>620</v>
      </c>
      <c r="F55" s="28" t="s">
        <v>3</v>
      </c>
      <c r="G55" s="29">
        <v>99.4</v>
      </c>
      <c r="H55" s="30">
        <v>100.3</v>
      </c>
      <c r="I55" s="30">
        <v>98.7</v>
      </c>
      <c r="J55" s="30">
        <v>97.7</v>
      </c>
      <c r="K55" s="30">
        <v>100.3</v>
      </c>
      <c r="L55" s="30">
        <v>98.7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3079</v>
      </c>
      <c r="H56" s="70">
        <v>1350</v>
      </c>
      <c r="I56" s="70">
        <v>4207</v>
      </c>
      <c r="J56" s="70">
        <v>5007</v>
      </c>
      <c r="K56" s="70">
        <v>1268</v>
      </c>
      <c r="L56" s="70">
        <v>6232</v>
      </c>
      <c r="M56" s="86">
        <v>5814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1.2049009384775808</v>
      </c>
      <c r="H57" s="81">
        <f t="shared" ref="H57:M57" si="8">H53/H$4</f>
        <v>1.146334639059877</v>
      </c>
      <c r="I57" s="81">
        <f t="shared" si="8"/>
        <v>1.2072228144989339</v>
      </c>
      <c r="J57" s="81">
        <f t="shared" si="8"/>
        <v>1.024564851207187</v>
      </c>
      <c r="K57" s="81">
        <f t="shared" si="8"/>
        <v>1.1293379433986426</v>
      </c>
      <c r="L57" s="81">
        <f t="shared" si="8"/>
        <v>1.1529287039491121</v>
      </c>
      <c r="M57" s="82">
        <f t="shared" si="8"/>
        <v>1.1847655890209081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540</v>
      </c>
      <c r="H58" s="35">
        <v>600</v>
      </c>
      <c r="I58" s="35">
        <v>610</v>
      </c>
      <c r="J58" s="35">
        <v>580</v>
      </c>
      <c r="K58" s="35">
        <v>620</v>
      </c>
      <c r="L58" s="35">
        <v>620</v>
      </c>
      <c r="M58" s="36">
        <v>620</v>
      </c>
    </row>
    <row r="59" spans="1:13" x14ac:dyDescent="0.15">
      <c r="A59" s="5"/>
      <c r="B59" s="37" t="s">
        <v>105</v>
      </c>
      <c r="C59" s="38"/>
      <c r="D59" s="39"/>
      <c r="E59" s="40"/>
      <c r="F59" s="41" t="s">
        <v>10</v>
      </c>
      <c r="G59" s="42">
        <v>2785</v>
      </c>
      <c r="H59" s="43">
        <v>3097</v>
      </c>
      <c r="I59" s="43">
        <v>3672</v>
      </c>
      <c r="J59" s="43">
        <v>2659</v>
      </c>
      <c r="K59" s="43">
        <v>3700</v>
      </c>
      <c r="L59" s="43">
        <v>5477</v>
      </c>
      <c r="M59" s="44">
        <v>4985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2.62</v>
      </c>
      <c r="H60" s="48">
        <v>2.44</v>
      </c>
      <c r="I60" s="48">
        <v>2.38</v>
      </c>
      <c r="J60" s="48">
        <v>2.76</v>
      </c>
      <c r="K60" s="48">
        <v>2.48</v>
      </c>
      <c r="L60" s="48">
        <v>2.04</v>
      </c>
      <c r="M60" s="49">
        <v>2.2400000000000002</v>
      </c>
    </row>
    <row r="61" spans="1:13" x14ac:dyDescent="0.15">
      <c r="A61" s="5"/>
      <c r="B61" s="45" t="s">
        <v>1</v>
      </c>
      <c r="C61" s="50">
        <v>160</v>
      </c>
      <c r="D61" s="4" t="s">
        <v>15</v>
      </c>
      <c r="E61" s="50">
        <v>170</v>
      </c>
      <c r="F61" s="46" t="s">
        <v>3</v>
      </c>
      <c r="G61" s="47">
        <v>95.4</v>
      </c>
      <c r="H61" s="48">
        <v>98.2</v>
      </c>
      <c r="I61" s="48">
        <v>99.1</v>
      </c>
      <c r="J61" s="48">
        <v>95.5</v>
      </c>
      <c r="K61" s="48">
        <v>98.6</v>
      </c>
      <c r="L61" s="48">
        <v>98.8</v>
      </c>
      <c r="M61" s="49">
        <v>97.4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2977</v>
      </c>
      <c r="H62" s="71">
        <v>1461</v>
      </c>
      <c r="I62" s="71">
        <v>1079</v>
      </c>
      <c r="J62" s="71">
        <v>2809</v>
      </c>
      <c r="K62" s="71">
        <v>1586</v>
      </c>
      <c r="L62" s="71">
        <v>1815</v>
      </c>
      <c r="M62" s="87">
        <v>3133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0.36300834202294058</v>
      </c>
      <c r="H63" s="84">
        <f t="shared" ref="H63:M63" si="9">H59/H$4</f>
        <v>0.43326804700615557</v>
      </c>
      <c r="I63" s="84">
        <f t="shared" si="9"/>
        <v>0.48933901918976547</v>
      </c>
      <c r="J63" s="84">
        <f t="shared" si="9"/>
        <v>0.37324536777091522</v>
      </c>
      <c r="K63" s="84">
        <f t="shared" si="9"/>
        <v>0.47381226789601744</v>
      </c>
      <c r="L63" s="84">
        <f t="shared" si="9"/>
        <v>0.48387666755013692</v>
      </c>
      <c r="M63" s="85">
        <f t="shared" si="9"/>
        <v>0.45915077829971446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</v>
      </c>
      <c r="H64" s="53">
        <v>170</v>
      </c>
      <c r="I64" s="53">
        <v>150</v>
      </c>
      <c r="J64" s="53">
        <v>170</v>
      </c>
      <c r="K64" s="53">
        <v>170</v>
      </c>
      <c r="L64" s="53">
        <v>160</v>
      </c>
      <c r="M64" s="54">
        <v>170</v>
      </c>
    </row>
    <row r="65" spans="1:13" x14ac:dyDescent="0.15">
      <c r="A65" s="5"/>
      <c r="B65" s="16" t="s">
        <v>99</v>
      </c>
      <c r="C65" s="17"/>
      <c r="D65" s="18"/>
      <c r="E65" s="19"/>
      <c r="F65" s="20" t="s">
        <v>10</v>
      </c>
      <c r="G65" s="21">
        <v>2278</v>
      </c>
      <c r="H65" s="22">
        <v>2285</v>
      </c>
      <c r="I65" s="22">
        <v>2366</v>
      </c>
      <c r="J65" s="22">
        <v>2085</v>
      </c>
      <c r="K65" s="22">
        <v>2478</v>
      </c>
      <c r="L65" s="22">
        <v>4556</v>
      </c>
      <c r="M65" s="23">
        <v>4266</v>
      </c>
    </row>
    <row r="66" spans="1:13" x14ac:dyDescent="0.15">
      <c r="A66" s="5"/>
      <c r="B66" s="24" t="s">
        <v>0</v>
      </c>
      <c r="C66" s="25">
        <v>45824</v>
      </c>
      <c r="D66" s="26"/>
      <c r="E66" s="27"/>
      <c r="F66" s="28" t="s">
        <v>2</v>
      </c>
      <c r="G66" s="29">
        <v>2.5299999999999998</v>
      </c>
      <c r="H66" s="30">
        <v>2.59</v>
      </c>
      <c r="I66" s="30">
        <v>2.65</v>
      </c>
      <c r="J66" s="30">
        <v>2.74</v>
      </c>
      <c r="K66" s="30">
        <v>2.65</v>
      </c>
      <c r="L66" s="30">
        <v>2.37</v>
      </c>
      <c r="M66" s="31">
        <v>2.34</v>
      </c>
    </row>
    <row r="67" spans="1:13" x14ac:dyDescent="0.15">
      <c r="A67" s="5"/>
      <c r="B67" s="24" t="s">
        <v>1</v>
      </c>
      <c r="C67" s="32">
        <v>1000</v>
      </c>
      <c r="D67" s="26" t="s">
        <v>15</v>
      </c>
      <c r="E67" s="32">
        <v>990</v>
      </c>
      <c r="F67" s="28" t="s">
        <v>3</v>
      </c>
      <c r="G67" s="29">
        <v>99.1</v>
      </c>
      <c r="H67" s="30">
        <v>98.6</v>
      </c>
      <c r="I67" s="30">
        <v>97.8</v>
      </c>
      <c r="J67" s="30">
        <v>96.8</v>
      </c>
      <c r="K67" s="30">
        <v>97.4</v>
      </c>
      <c r="L67" s="30">
        <v>97.4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739</v>
      </c>
      <c r="H68" s="58">
        <v>901</v>
      </c>
      <c r="I68" s="70">
        <v>1423</v>
      </c>
      <c r="J68" s="70">
        <v>1658</v>
      </c>
      <c r="K68" s="70">
        <v>1644</v>
      </c>
      <c r="L68" s="70">
        <v>3020</v>
      </c>
      <c r="M68" s="86">
        <v>1985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0.29692387904066736</v>
      </c>
      <c r="H69" s="81">
        <f t="shared" ref="H69:M69" si="10">H65/H$4</f>
        <v>0.31966983771684387</v>
      </c>
      <c r="I69" s="81">
        <f t="shared" si="10"/>
        <v>0.31529850746268656</v>
      </c>
      <c r="J69" s="81">
        <f t="shared" si="10"/>
        <v>0.29267265581134194</v>
      </c>
      <c r="K69" s="81">
        <f t="shared" si="10"/>
        <v>0.31732616212063003</v>
      </c>
      <c r="L69" s="81">
        <f t="shared" si="10"/>
        <v>0.40250905557028005</v>
      </c>
      <c r="M69" s="82">
        <f t="shared" si="10"/>
        <v>0.39292622271345673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1000</v>
      </c>
      <c r="H70" s="35">
        <v>960</v>
      </c>
      <c r="I70" s="35">
        <v>980</v>
      </c>
      <c r="J70" s="35">
        <v>1010</v>
      </c>
      <c r="K70" s="35">
        <v>980</v>
      </c>
      <c r="L70" s="35">
        <v>1000</v>
      </c>
      <c r="M70" s="36">
        <v>990</v>
      </c>
    </row>
    <row r="71" spans="1:13" x14ac:dyDescent="0.15">
      <c r="A71" s="5"/>
      <c r="B71" s="37" t="s">
        <v>90</v>
      </c>
      <c r="C71" s="38"/>
      <c r="D71" s="39"/>
      <c r="E71" s="40"/>
      <c r="F71" s="41" t="s">
        <v>10</v>
      </c>
      <c r="G71" s="42">
        <v>5689</v>
      </c>
      <c r="H71" s="43">
        <v>5148</v>
      </c>
      <c r="I71" s="43">
        <v>5487</v>
      </c>
      <c r="J71" s="43">
        <v>5120</v>
      </c>
      <c r="K71" s="43">
        <v>5498</v>
      </c>
      <c r="L71" s="43">
        <v>9411</v>
      </c>
      <c r="M71" s="44">
        <v>8863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3.74</v>
      </c>
      <c r="H72" s="48">
        <v>3.81</v>
      </c>
      <c r="I72" s="48">
        <v>3.73</v>
      </c>
      <c r="J72" s="48">
        <v>3.77</v>
      </c>
      <c r="K72" s="48">
        <v>3.72</v>
      </c>
      <c r="L72" s="48">
        <v>3.53</v>
      </c>
      <c r="M72" s="49">
        <v>3.6</v>
      </c>
    </row>
    <row r="73" spans="1:13" x14ac:dyDescent="0.15">
      <c r="A73" s="5"/>
      <c r="B73" s="45" t="s">
        <v>1</v>
      </c>
      <c r="C73" s="50">
        <v>4480</v>
      </c>
      <c r="D73" s="4" t="s">
        <v>15</v>
      </c>
      <c r="E73" s="50">
        <v>4720</v>
      </c>
      <c r="F73" s="46" t="s">
        <v>3</v>
      </c>
      <c r="G73" s="47">
        <v>97.8</v>
      </c>
      <c r="H73" s="48">
        <v>97.3</v>
      </c>
      <c r="I73" s="48">
        <v>98.2</v>
      </c>
      <c r="J73" s="48">
        <v>98.3</v>
      </c>
      <c r="K73" s="48">
        <v>97.7</v>
      </c>
      <c r="L73" s="48">
        <v>97.7</v>
      </c>
      <c r="M73" s="49">
        <v>97.4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3781</v>
      </c>
      <c r="H74" s="71">
        <v>3981</v>
      </c>
      <c r="I74" s="71">
        <v>3154</v>
      </c>
      <c r="J74" s="71">
        <v>2861</v>
      </c>
      <c r="K74" s="71">
        <v>3730</v>
      </c>
      <c r="L74" s="71">
        <v>6444</v>
      </c>
      <c r="M74" s="87">
        <v>6496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0.74152763295099067</v>
      </c>
      <c r="H75" s="84">
        <f t="shared" ref="H75:M75" si="11">H71/H$4</f>
        <v>0.72020145495243426</v>
      </c>
      <c r="I75" s="84">
        <f t="shared" si="11"/>
        <v>0.73121002132196167</v>
      </c>
      <c r="J75" s="84">
        <f t="shared" si="11"/>
        <v>0.71869736103312742</v>
      </c>
      <c r="K75" s="84">
        <f t="shared" si="11"/>
        <v>0.70405941861954158</v>
      </c>
      <c r="L75" s="84">
        <f t="shared" si="11"/>
        <v>0.83143387225019882</v>
      </c>
      <c r="M75" s="85">
        <f t="shared" si="11"/>
        <v>0.81633968868011419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4480</v>
      </c>
      <c r="H76" s="53">
        <v>4440</v>
      </c>
      <c r="I76" s="53">
        <v>4610</v>
      </c>
      <c r="J76" s="53">
        <v>4620</v>
      </c>
      <c r="K76" s="53">
        <v>4640</v>
      </c>
      <c r="L76" s="53">
        <v>4710</v>
      </c>
      <c r="M76" s="54">
        <v>4720</v>
      </c>
    </row>
    <row r="77" spans="1:13" x14ac:dyDescent="0.15">
      <c r="A77" s="5"/>
      <c r="B77" s="16" t="s">
        <v>91</v>
      </c>
      <c r="C77" s="17"/>
      <c r="D77" s="18"/>
      <c r="E77" s="19"/>
      <c r="F77" s="20" t="s">
        <v>10</v>
      </c>
      <c r="G77" s="21">
        <v>13787</v>
      </c>
      <c r="H77" s="22">
        <v>13109</v>
      </c>
      <c r="I77" s="22">
        <v>13462</v>
      </c>
      <c r="J77" s="22">
        <v>12749</v>
      </c>
      <c r="K77" s="22">
        <v>13516</v>
      </c>
      <c r="L77" s="22">
        <v>18118</v>
      </c>
      <c r="M77" s="23">
        <v>17360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3.52</v>
      </c>
      <c r="H78" s="30">
        <v>3.59</v>
      </c>
      <c r="I78" s="30">
        <v>3.51</v>
      </c>
      <c r="J78" s="30">
        <v>3.56</v>
      </c>
      <c r="K78" s="30">
        <v>3.62</v>
      </c>
      <c r="L78" s="30">
        <v>3.26</v>
      </c>
      <c r="M78" s="31">
        <v>3.36</v>
      </c>
    </row>
    <row r="79" spans="1:13" x14ac:dyDescent="0.15">
      <c r="A79" s="5"/>
      <c r="B79" s="24" t="s">
        <v>1</v>
      </c>
      <c r="C79" s="32">
        <v>4990</v>
      </c>
      <c r="D79" s="26" t="s">
        <v>15</v>
      </c>
      <c r="E79" s="32">
        <v>5210</v>
      </c>
      <c r="F79" s="28" t="s">
        <v>3</v>
      </c>
      <c r="G79" s="29">
        <v>98.7</v>
      </c>
      <c r="H79" s="30">
        <v>98.7</v>
      </c>
      <c r="I79" s="30">
        <v>99.1</v>
      </c>
      <c r="J79" s="30">
        <v>98.8</v>
      </c>
      <c r="K79" s="30">
        <v>98.3</v>
      </c>
      <c r="L79" s="30">
        <v>99.2</v>
      </c>
      <c r="M79" s="31">
        <v>98.3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6518</v>
      </c>
      <c r="H80" s="70">
        <v>6257</v>
      </c>
      <c r="I80" s="70">
        <v>5242</v>
      </c>
      <c r="J80" s="70">
        <v>5707</v>
      </c>
      <c r="K80" s="70">
        <v>7461</v>
      </c>
      <c r="L80" s="70">
        <v>6584</v>
      </c>
      <c r="M80" s="86">
        <v>9503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1.7970542231491136</v>
      </c>
      <c r="H81" s="81">
        <f t="shared" ref="H81:M81" si="12">H77/H$4</f>
        <v>1.8339395635142697</v>
      </c>
      <c r="I81" s="81">
        <f t="shared" si="12"/>
        <v>1.7939765458422174</v>
      </c>
      <c r="J81" s="81">
        <f t="shared" si="12"/>
        <v>1.7895845030881528</v>
      </c>
      <c r="K81" s="81">
        <f t="shared" si="12"/>
        <v>1.7308234088871814</v>
      </c>
      <c r="L81" s="81">
        <f t="shared" si="12"/>
        <v>1.6006714374061313</v>
      </c>
      <c r="M81" s="82">
        <f t="shared" si="12"/>
        <v>1.5989684074790458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4990</v>
      </c>
      <c r="H82" s="35">
        <v>4980</v>
      </c>
      <c r="I82" s="35">
        <v>5100</v>
      </c>
      <c r="J82" s="35">
        <v>5140</v>
      </c>
      <c r="K82" s="35">
        <v>5200</v>
      </c>
      <c r="L82" s="35">
        <v>5190</v>
      </c>
      <c r="M82" s="36">
        <v>5210</v>
      </c>
    </row>
    <row r="83" spans="1:13" x14ac:dyDescent="0.15">
      <c r="A83" s="5"/>
      <c r="B83" s="37" t="s">
        <v>92</v>
      </c>
      <c r="C83" s="38"/>
      <c r="D83" s="39"/>
      <c r="E83" s="40"/>
      <c r="F83" s="41" t="s">
        <v>10</v>
      </c>
      <c r="G83" s="42">
        <v>3035</v>
      </c>
      <c r="H83" s="43">
        <v>2790</v>
      </c>
      <c r="I83" s="43">
        <v>2857</v>
      </c>
      <c r="J83" s="43">
        <v>2912</v>
      </c>
      <c r="K83" s="43">
        <v>3279</v>
      </c>
      <c r="L83" s="43">
        <v>7125</v>
      </c>
      <c r="M83" s="44">
        <v>6538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3.13</v>
      </c>
      <c r="H84" s="48">
        <v>3.2</v>
      </c>
      <c r="I84" s="48">
        <v>3.12</v>
      </c>
      <c r="J84" s="48">
        <v>3.2</v>
      </c>
      <c r="K84" s="48">
        <v>3.2</v>
      </c>
      <c r="L84" s="48">
        <v>2.96</v>
      </c>
      <c r="M84" s="49">
        <v>2.96</v>
      </c>
    </row>
    <row r="85" spans="1:13" x14ac:dyDescent="0.15">
      <c r="A85" s="5"/>
      <c r="B85" s="45" t="s">
        <v>1</v>
      </c>
      <c r="C85" s="50">
        <v>2590</v>
      </c>
      <c r="D85" s="4" t="s">
        <v>15</v>
      </c>
      <c r="E85" s="50">
        <v>2790</v>
      </c>
      <c r="F85" s="46" t="s">
        <v>3</v>
      </c>
      <c r="G85" s="47">
        <v>99.9</v>
      </c>
      <c r="H85" s="48">
        <v>98.9</v>
      </c>
      <c r="I85" s="48">
        <v>100</v>
      </c>
      <c r="J85" s="48">
        <v>99.4</v>
      </c>
      <c r="K85" s="48">
        <v>99</v>
      </c>
      <c r="L85" s="48">
        <v>98.4</v>
      </c>
      <c r="M85" s="49">
        <v>99.2</v>
      </c>
    </row>
    <row r="86" spans="1:13" x14ac:dyDescent="0.15">
      <c r="A86" s="5"/>
      <c r="B86" s="45"/>
      <c r="C86" s="50"/>
      <c r="E86" s="50"/>
      <c r="F86" s="55" t="s">
        <v>20</v>
      </c>
      <c r="G86" s="60">
        <v>620</v>
      </c>
      <c r="H86" s="71">
        <v>1124</v>
      </c>
      <c r="I86" s="61">
        <v>498</v>
      </c>
      <c r="J86" s="61">
        <v>824</v>
      </c>
      <c r="K86" s="71">
        <v>1181</v>
      </c>
      <c r="L86" s="71">
        <v>3533</v>
      </c>
      <c r="M86" s="87">
        <v>2166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0.39559436913451512</v>
      </c>
      <c r="H87" s="84">
        <f t="shared" ref="H87:M87" si="13">H83/H$4</f>
        <v>0.39031897034135421</v>
      </c>
      <c r="I87" s="84">
        <f t="shared" si="13"/>
        <v>0.38073027718550106</v>
      </c>
      <c r="J87" s="84">
        <f t="shared" si="13"/>
        <v>0.40875912408759124</v>
      </c>
      <c r="K87" s="84">
        <f t="shared" si="13"/>
        <v>0.41990011525163273</v>
      </c>
      <c r="L87" s="84">
        <f t="shared" si="13"/>
        <v>0.6294725682480784</v>
      </c>
      <c r="M87" s="85">
        <f t="shared" si="13"/>
        <v>0.60219213410702777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2590</v>
      </c>
      <c r="H88" s="53">
        <v>2550</v>
      </c>
      <c r="I88" s="53">
        <v>2660</v>
      </c>
      <c r="J88" s="53">
        <v>2650</v>
      </c>
      <c r="K88" s="53">
        <v>2680</v>
      </c>
      <c r="L88" s="53">
        <v>2790</v>
      </c>
      <c r="M88" s="54">
        <v>2790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9499</v>
      </c>
      <c r="H89" s="22">
        <v>8760</v>
      </c>
      <c r="I89" s="22">
        <v>9100</v>
      </c>
      <c r="J89" s="22">
        <v>8554</v>
      </c>
      <c r="K89" s="22">
        <v>9228</v>
      </c>
      <c r="L89" s="22">
        <v>13841</v>
      </c>
      <c r="M89" s="23">
        <v>13001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4.1500000000000004</v>
      </c>
      <c r="H90" s="30">
        <v>4.18</v>
      </c>
      <c r="I90" s="30">
        <v>4.21</v>
      </c>
      <c r="J90" s="30">
        <v>4.25</v>
      </c>
      <c r="K90" s="30">
        <v>4.24</v>
      </c>
      <c r="L90" s="30">
        <v>3.98</v>
      </c>
      <c r="M90" s="31">
        <v>3.99</v>
      </c>
    </row>
    <row r="91" spans="1:13" x14ac:dyDescent="0.15">
      <c r="A91" s="5"/>
      <c r="B91" s="24" t="s">
        <v>1</v>
      </c>
      <c r="C91" s="32">
        <v>7590</v>
      </c>
      <c r="D91" s="26" t="s">
        <v>15</v>
      </c>
      <c r="E91" s="32">
        <v>7910</v>
      </c>
      <c r="F91" s="28" t="s">
        <v>3</v>
      </c>
      <c r="G91" s="29">
        <v>98.6</v>
      </c>
      <c r="H91" s="30">
        <v>98.9</v>
      </c>
      <c r="I91" s="30">
        <v>98.8</v>
      </c>
      <c r="J91" s="30">
        <v>98.3</v>
      </c>
      <c r="K91" s="30">
        <v>98.6</v>
      </c>
      <c r="L91" s="30">
        <v>98.7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5025</v>
      </c>
      <c r="H92" s="70">
        <v>4154</v>
      </c>
      <c r="I92" s="70">
        <v>4566</v>
      </c>
      <c r="J92" s="70">
        <v>5086</v>
      </c>
      <c r="K92" s="70">
        <v>4909</v>
      </c>
      <c r="L92" s="70">
        <v>7076</v>
      </c>
      <c r="M92" s="86">
        <v>6340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1.2381386861313868</v>
      </c>
      <c r="H93" s="81">
        <f t="shared" ref="H93:M93" si="14">H89/H$4</f>
        <v>1.2255176273083379</v>
      </c>
      <c r="I93" s="81">
        <f t="shared" si="14"/>
        <v>1.2126865671641791</v>
      </c>
      <c r="J93" s="81">
        <f t="shared" si="14"/>
        <v>1.2007299270072993</v>
      </c>
      <c r="K93" s="81">
        <f t="shared" si="14"/>
        <v>1.1817134076066078</v>
      </c>
      <c r="L93" s="81">
        <f t="shared" si="14"/>
        <v>1.2228112024030391</v>
      </c>
      <c r="M93" s="82">
        <f t="shared" si="14"/>
        <v>1.1974762825826655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7590</v>
      </c>
      <c r="H94" s="35">
        <v>7540</v>
      </c>
      <c r="I94" s="35">
        <v>7770</v>
      </c>
      <c r="J94" s="35">
        <v>7780</v>
      </c>
      <c r="K94" s="35">
        <v>7910</v>
      </c>
      <c r="L94" s="35">
        <v>7900</v>
      </c>
      <c r="M94" s="36">
        <v>7910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9398</v>
      </c>
      <c r="H95" s="43">
        <v>8598</v>
      </c>
      <c r="I95" s="43">
        <v>9250</v>
      </c>
      <c r="J95" s="43">
        <v>8434</v>
      </c>
      <c r="K95" s="43">
        <v>12732</v>
      </c>
      <c r="L95" s="43">
        <v>15481</v>
      </c>
      <c r="M95" s="44">
        <v>14664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3.03</v>
      </c>
      <c r="H96" s="48">
        <v>2.98</v>
      </c>
      <c r="I96" s="48">
        <v>2.97</v>
      </c>
      <c r="J96" s="48">
        <v>3.05</v>
      </c>
      <c r="K96" s="48">
        <v>2.66</v>
      </c>
      <c r="L96" s="48">
        <v>2.75</v>
      </c>
      <c r="M96" s="49">
        <v>2.9</v>
      </c>
    </row>
    <row r="97" spans="1:13" x14ac:dyDescent="0.15">
      <c r="A97" s="5"/>
      <c r="B97" s="45" t="s">
        <v>1</v>
      </c>
      <c r="C97" s="50">
        <v>7600</v>
      </c>
      <c r="D97" s="4" t="s">
        <v>15</v>
      </c>
      <c r="E97" s="50">
        <v>7970</v>
      </c>
      <c r="F97" s="46" t="s">
        <v>3</v>
      </c>
      <c r="G97" s="47">
        <v>99.3</v>
      </c>
      <c r="H97" s="48">
        <v>99.9</v>
      </c>
      <c r="I97" s="48">
        <v>100.1</v>
      </c>
      <c r="J97" s="48">
        <v>99.7</v>
      </c>
      <c r="K97" s="48">
        <v>101.3</v>
      </c>
      <c r="L97" s="48">
        <v>100.1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2985</v>
      </c>
      <c r="H98" s="71">
        <v>1703</v>
      </c>
      <c r="I98" s="71">
        <v>1587</v>
      </c>
      <c r="J98" s="71">
        <v>2052</v>
      </c>
      <c r="K98" s="71">
        <v>-1246</v>
      </c>
      <c r="L98" s="71">
        <v>2343</v>
      </c>
      <c r="M98" s="87">
        <v>5288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1.2249739311783108</v>
      </c>
      <c r="H99" s="84">
        <f t="shared" ref="H99:M99" si="15">H95/H$4</f>
        <v>1.2028539451594851</v>
      </c>
      <c r="I99" s="84">
        <f t="shared" si="15"/>
        <v>1.232675906183369</v>
      </c>
      <c r="J99" s="84">
        <f t="shared" si="15"/>
        <v>1.1838854576080853</v>
      </c>
      <c r="K99" s="84">
        <f t="shared" si="15"/>
        <v>1.6304264310411065</v>
      </c>
      <c r="L99" s="84">
        <f t="shared" si="15"/>
        <v>1.3677003268840005</v>
      </c>
      <c r="M99" s="85">
        <f t="shared" si="15"/>
        <v>1.3506493506493507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7600</v>
      </c>
      <c r="H100" s="53">
        <v>7580</v>
      </c>
      <c r="I100" s="53">
        <v>7770</v>
      </c>
      <c r="J100" s="53">
        <v>7800</v>
      </c>
      <c r="K100" s="53">
        <v>7950</v>
      </c>
      <c r="L100" s="53">
        <v>7960</v>
      </c>
      <c r="M100" s="54">
        <v>7970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6858</v>
      </c>
      <c r="H101" s="22">
        <v>6434</v>
      </c>
      <c r="I101" s="22">
        <v>7074</v>
      </c>
      <c r="J101" s="22">
        <v>6325</v>
      </c>
      <c r="K101" s="22">
        <v>7453</v>
      </c>
      <c r="L101" s="22">
        <v>11827</v>
      </c>
      <c r="M101" s="23">
        <v>11006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2.38</v>
      </c>
      <c r="H102" s="30">
        <v>2.39</v>
      </c>
      <c r="I102" s="30">
        <v>2.35</v>
      </c>
      <c r="J102" s="30">
        <v>2.4700000000000002</v>
      </c>
      <c r="K102" s="30">
        <v>2.39</v>
      </c>
      <c r="L102" s="30">
        <v>2.16</v>
      </c>
      <c r="M102" s="31">
        <v>2.2400000000000002</v>
      </c>
    </row>
    <row r="103" spans="1:13" x14ac:dyDescent="0.15">
      <c r="A103" s="5"/>
      <c r="B103" s="24" t="s">
        <v>1</v>
      </c>
      <c r="C103" s="32">
        <v>1640</v>
      </c>
      <c r="D103" s="26" t="s">
        <v>15</v>
      </c>
      <c r="E103" s="32">
        <v>1740</v>
      </c>
      <c r="F103" s="28" t="s">
        <v>3</v>
      </c>
      <c r="G103" s="29">
        <v>99.7</v>
      </c>
      <c r="H103" s="30">
        <v>98.9</v>
      </c>
      <c r="I103" s="30">
        <v>99.3</v>
      </c>
      <c r="J103" s="30">
        <v>98.9</v>
      </c>
      <c r="K103" s="30">
        <v>99.8</v>
      </c>
      <c r="L103" s="30">
        <v>99.4</v>
      </c>
      <c r="M103" s="31">
        <v>98.7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1350</v>
      </c>
      <c r="H104" s="70">
        <v>2354</v>
      </c>
      <c r="I104" s="70">
        <v>2005</v>
      </c>
      <c r="J104" s="70">
        <v>2361</v>
      </c>
      <c r="K104" s="70">
        <v>1419</v>
      </c>
      <c r="L104" s="70">
        <v>2870</v>
      </c>
      <c r="M104" s="86">
        <v>4169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0.89389989572471329</v>
      </c>
      <c r="H105" s="81">
        <f t="shared" ref="H105:M105" si="16">H101/H$4</f>
        <v>0.90011191941801905</v>
      </c>
      <c r="I105" s="81">
        <f t="shared" si="16"/>
        <v>0.94269722814498935</v>
      </c>
      <c r="J105" s="81">
        <f t="shared" si="16"/>
        <v>0.8878439079169006</v>
      </c>
      <c r="K105" s="81">
        <f t="shared" si="16"/>
        <v>0.95441157638622098</v>
      </c>
      <c r="L105" s="81">
        <f t="shared" si="16"/>
        <v>1.044880289778249</v>
      </c>
      <c r="M105" s="82">
        <f t="shared" si="16"/>
        <v>1.0137238647876945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1640</v>
      </c>
      <c r="H106" s="35">
        <v>1650</v>
      </c>
      <c r="I106" s="35">
        <v>1680</v>
      </c>
      <c r="J106" s="35">
        <v>1650</v>
      </c>
      <c r="K106" s="35">
        <v>1710</v>
      </c>
      <c r="L106" s="35">
        <v>1750</v>
      </c>
      <c r="M106" s="36">
        <v>1740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14894</v>
      </c>
      <c r="H107" s="43">
        <v>14327</v>
      </c>
      <c r="I107" s="43">
        <v>14846</v>
      </c>
      <c r="J107" s="43">
        <v>14217</v>
      </c>
      <c r="K107" s="43">
        <v>15162</v>
      </c>
      <c r="L107" s="43">
        <v>19580</v>
      </c>
      <c r="M107" s="44">
        <v>18860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3.92</v>
      </c>
      <c r="H108" s="48">
        <v>3.99</v>
      </c>
      <c r="I108" s="48">
        <v>3.88</v>
      </c>
      <c r="J108" s="48">
        <v>3.97</v>
      </c>
      <c r="K108" s="48">
        <v>3.96</v>
      </c>
      <c r="L108" s="48">
        <v>3.69</v>
      </c>
      <c r="M108" s="49">
        <v>3.76</v>
      </c>
    </row>
    <row r="109" spans="1:13" x14ac:dyDescent="0.15">
      <c r="A109" s="5"/>
      <c r="B109" s="45" t="s">
        <v>1</v>
      </c>
      <c r="C109" s="50">
        <v>13020</v>
      </c>
      <c r="D109" s="4" t="s">
        <v>15</v>
      </c>
      <c r="E109" s="50">
        <v>13630</v>
      </c>
      <c r="F109" s="46" t="s">
        <v>3</v>
      </c>
      <c r="G109" s="47">
        <v>99</v>
      </c>
      <c r="H109" s="48">
        <v>98.8</v>
      </c>
      <c r="I109" s="48">
        <v>99.6</v>
      </c>
      <c r="J109" s="48">
        <v>99.3</v>
      </c>
      <c r="K109" s="48">
        <v>99.1</v>
      </c>
      <c r="L109" s="48">
        <v>99</v>
      </c>
      <c r="M109" s="49">
        <v>98.6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6435</v>
      </c>
      <c r="H110" s="71">
        <v>6913</v>
      </c>
      <c r="I110" s="71">
        <v>4607</v>
      </c>
      <c r="J110" s="71">
        <v>5334</v>
      </c>
      <c r="K110" s="71">
        <v>6254</v>
      </c>
      <c r="L110" s="71">
        <v>8157</v>
      </c>
      <c r="M110" s="87">
        <v>9694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1.9413451511991657</v>
      </c>
      <c r="H111" s="84">
        <f t="shared" ref="H111:M111" si="17">H107/H$4</f>
        <v>2.0043368774482371</v>
      </c>
      <c r="I111" s="84">
        <f t="shared" si="17"/>
        <v>1.9784115138592751</v>
      </c>
      <c r="J111" s="84">
        <f t="shared" si="17"/>
        <v>1.9956485120718697</v>
      </c>
      <c r="K111" s="84">
        <f t="shared" si="17"/>
        <v>1.9416058394160585</v>
      </c>
      <c r="L111" s="84">
        <f t="shared" si="17"/>
        <v>1.7298347910592808</v>
      </c>
      <c r="M111" s="85">
        <f t="shared" si="17"/>
        <v>1.7371281201068436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13020</v>
      </c>
      <c r="H112" s="53">
        <v>13060</v>
      </c>
      <c r="I112" s="53">
        <v>13350</v>
      </c>
      <c r="J112" s="53">
        <v>13450</v>
      </c>
      <c r="K112" s="53">
        <v>13620</v>
      </c>
      <c r="L112" s="53">
        <v>13590</v>
      </c>
      <c r="M112" s="54">
        <v>13630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8551</v>
      </c>
      <c r="H113" s="22">
        <v>8125</v>
      </c>
      <c r="I113" s="22">
        <v>8522</v>
      </c>
      <c r="J113" s="22">
        <v>8021</v>
      </c>
      <c r="K113" s="22">
        <v>8697</v>
      </c>
      <c r="L113" s="22">
        <v>12014</v>
      </c>
      <c r="M113" s="23">
        <v>11499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1.95</v>
      </c>
      <c r="H114" s="30">
        <v>1.99</v>
      </c>
      <c r="I114" s="30">
        <v>1.94</v>
      </c>
      <c r="J114" s="30">
        <v>1.99</v>
      </c>
      <c r="K114" s="30">
        <v>1.98</v>
      </c>
      <c r="L114" s="30">
        <v>1.84</v>
      </c>
      <c r="M114" s="31">
        <v>1.87</v>
      </c>
    </row>
    <row r="115" spans="1:13" x14ac:dyDescent="0.15">
      <c r="A115" s="5"/>
      <c r="B115" s="24" t="s">
        <v>1</v>
      </c>
      <c r="C115" s="32">
        <v>35380</v>
      </c>
      <c r="D115" s="26" t="s">
        <v>15</v>
      </c>
      <c r="E115" s="32">
        <v>36540</v>
      </c>
      <c r="F115" s="28" t="s">
        <v>3</v>
      </c>
      <c r="G115" s="29">
        <v>99.5</v>
      </c>
      <c r="H115" s="30">
        <v>99.5</v>
      </c>
      <c r="I115" s="30">
        <v>99.7</v>
      </c>
      <c r="J115" s="30">
        <v>99.5</v>
      </c>
      <c r="K115" s="30">
        <v>99.5</v>
      </c>
      <c r="L115" s="30">
        <v>99.5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2008</v>
      </c>
      <c r="H116" s="70">
        <v>1889</v>
      </c>
      <c r="I116" s="70">
        <v>1558</v>
      </c>
      <c r="J116" s="70">
        <v>1864</v>
      </c>
      <c r="K116" s="70">
        <v>1937</v>
      </c>
      <c r="L116" s="70">
        <v>2761</v>
      </c>
      <c r="M116" s="86">
        <v>3303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1.1145724713242962</v>
      </c>
      <c r="H117" s="81">
        <f t="shared" ref="H117:M117" si="18">H113/H$4</f>
        <v>1.1366815892557358</v>
      </c>
      <c r="I117" s="81">
        <f t="shared" si="18"/>
        <v>1.1356609808102345</v>
      </c>
      <c r="J117" s="81">
        <f t="shared" si="18"/>
        <v>1.1259124087591241</v>
      </c>
      <c r="K117" s="81">
        <f t="shared" si="18"/>
        <v>1.1137149442950443</v>
      </c>
      <c r="L117" s="81">
        <f t="shared" si="18"/>
        <v>1.0614011838501634</v>
      </c>
      <c r="M117" s="82">
        <f t="shared" si="18"/>
        <v>1.0591323570046973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35380</v>
      </c>
      <c r="H118" s="35">
        <v>34800</v>
      </c>
      <c r="I118" s="35">
        <v>35910</v>
      </c>
      <c r="J118" s="35">
        <v>35850</v>
      </c>
      <c r="K118" s="35">
        <v>36490</v>
      </c>
      <c r="L118" s="35">
        <v>36430</v>
      </c>
      <c r="M118" s="36">
        <v>36540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12269</v>
      </c>
      <c r="H119" s="43">
        <v>11717</v>
      </c>
      <c r="I119" s="43">
        <v>12058</v>
      </c>
      <c r="J119" s="43">
        <v>11837</v>
      </c>
      <c r="K119" s="43">
        <v>12654</v>
      </c>
      <c r="L119" s="43">
        <v>16310</v>
      </c>
      <c r="M119" s="44">
        <v>15499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1.78</v>
      </c>
      <c r="H120" s="48">
        <v>1.81</v>
      </c>
      <c r="I120" s="48">
        <v>1.8</v>
      </c>
      <c r="J120" s="48">
        <v>1.79</v>
      </c>
      <c r="K120" s="48">
        <v>1.8</v>
      </c>
      <c r="L120" s="48">
        <v>1.64</v>
      </c>
      <c r="M120" s="49">
        <v>1.7</v>
      </c>
    </row>
    <row r="121" spans="1:13" x14ac:dyDescent="0.15">
      <c r="A121" s="5"/>
      <c r="B121" s="45" t="s">
        <v>1</v>
      </c>
      <c r="C121" s="50">
        <v>32070</v>
      </c>
      <c r="D121" s="4" t="s">
        <v>15</v>
      </c>
      <c r="E121" s="50">
        <v>33110</v>
      </c>
      <c r="F121" s="46" t="s">
        <v>3</v>
      </c>
      <c r="G121" s="47">
        <v>99.6</v>
      </c>
      <c r="H121" s="48">
        <v>99.6</v>
      </c>
      <c r="I121" s="48">
        <v>99.6</v>
      </c>
      <c r="J121" s="48">
        <v>99.7</v>
      </c>
      <c r="K121" s="48">
        <v>99.5</v>
      </c>
      <c r="L121" s="48">
        <v>99.7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2314</v>
      </c>
      <c r="H122" s="71">
        <v>2210</v>
      </c>
      <c r="I122" s="71">
        <v>2233</v>
      </c>
      <c r="J122" s="71">
        <v>2043</v>
      </c>
      <c r="K122" s="71">
        <v>2620</v>
      </c>
      <c r="L122" s="71">
        <v>2675</v>
      </c>
      <c r="M122" s="87">
        <v>3971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1.599191866527633</v>
      </c>
      <c r="H123" s="84">
        <f t="shared" ref="H123:M123" si="19">H119/H$4</f>
        <v>1.6391997761611639</v>
      </c>
      <c r="I123" s="84">
        <f t="shared" si="19"/>
        <v>1.6068763326226012</v>
      </c>
      <c r="J123" s="84">
        <f t="shared" si="19"/>
        <v>1.6615665356541269</v>
      </c>
      <c r="K123" s="84">
        <f t="shared" si="19"/>
        <v>1.6204379562043796</v>
      </c>
      <c r="L123" s="84">
        <f t="shared" si="19"/>
        <v>1.4409400123685838</v>
      </c>
      <c r="M123" s="85">
        <f t="shared" si="19"/>
        <v>1.4275582573454915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32070</v>
      </c>
      <c r="H124" s="53">
        <v>31770</v>
      </c>
      <c r="I124" s="53">
        <v>32500</v>
      </c>
      <c r="J124" s="53">
        <v>32610</v>
      </c>
      <c r="K124" s="53">
        <v>33070</v>
      </c>
      <c r="L124" s="53">
        <v>32970</v>
      </c>
      <c r="M124" s="54">
        <v>33110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6339</v>
      </c>
      <c r="H125" s="22">
        <v>5793</v>
      </c>
      <c r="I125" s="22">
        <v>6301</v>
      </c>
      <c r="J125" s="22">
        <v>5889</v>
      </c>
      <c r="K125" s="22">
        <v>6345</v>
      </c>
      <c r="L125" s="22">
        <v>10325</v>
      </c>
      <c r="M125" s="23">
        <v>9416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3.29</v>
      </c>
      <c r="H126" s="30">
        <v>3.4</v>
      </c>
      <c r="I126" s="30">
        <v>3.28</v>
      </c>
      <c r="J126" s="30">
        <v>3.3</v>
      </c>
      <c r="K126" s="30">
        <v>3.34</v>
      </c>
      <c r="L126" s="30">
        <v>3.13</v>
      </c>
      <c r="M126" s="31">
        <v>3.33</v>
      </c>
    </row>
    <row r="127" spans="1:13" x14ac:dyDescent="0.15">
      <c r="A127" s="5"/>
      <c r="B127" s="24" t="s">
        <v>1</v>
      </c>
      <c r="C127" s="32">
        <v>29900</v>
      </c>
      <c r="D127" s="26" t="s">
        <v>15</v>
      </c>
      <c r="E127" s="32">
        <v>30870</v>
      </c>
      <c r="F127" s="28" t="s">
        <v>3</v>
      </c>
      <c r="G127" s="29">
        <v>100.1</v>
      </c>
      <c r="H127" s="30">
        <v>100</v>
      </c>
      <c r="I127" s="30">
        <v>100.3</v>
      </c>
      <c r="J127" s="30">
        <v>100.6</v>
      </c>
      <c r="K127" s="30">
        <v>100.1</v>
      </c>
      <c r="L127" s="30">
        <v>99.8</v>
      </c>
      <c r="M127" s="31">
        <v>99.1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1093</v>
      </c>
      <c r="H128" s="70">
        <v>1191</v>
      </c>
      <c r="I128" s="58">
        <v>882</v>
      </c>
      <c r="J128" s="58">
        <v>400</v>
      </c>
      <c r="K128" s="70">
        <v>1143</v>
      </c>
      <c r="L128" s="70">
        <v>2335</v>
      </c>
      <c r="M128" s="86">
        <v>3490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0.82625130344108444</v>
      </c>
      <c r="H129" s="81">
        <f t="shared" ref="H129:M129" si="20">H125/H$4</f>
        <v>0.81043648573027416</v>
      </c>
      <c r="I129" s="81">
        <f t="shared" si="20"/>
        <v>0.83968550106609807</v>
      </c>
      <c r="J129" s="81">
        <f t="shared" si="20"/>
        <v>0.82664233576642332</v>
      </c>
      <c r="K129" s="81">
        <f t="shared" si="20"/>
        <v>0.81252401075681902</v>
      </c>
      <c r="L129" s="81">
        <f t="shared" si="20"/>
        <v>0.91218305504019792</v>
      </c>
      <c r="M129" s="82">
        <f t="shared" si="20"/>
        <v>0.86727456940222902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29900</v>
      </c>
      <c r="H130" s="35">
        <v>29590</v>
      </c>
      <c r="I130" s="35">
        <v>30410</v>
      </c>
      <c r="J130" s="35">
        <v>30390</v>
      </c>
      <c r="K130" s="35">
        <v>30870</v>
      </c>
      <c r="L130" s="35">
        <v>30840</v>
      </c>
      <c r="M130" s="36">
        <v>30870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9837</v>
      </c>
      <c r="H131" s="43">
        <v>8937</v>
      </c>
      <c r="I131" s="43">
        <v>9245</v>
      </c>
      <c r="J131" s="43">
        <v>8941</v>
      </c>
      <c r="K131" s="43">
        <v>9497</v>
      </c>
      <c r="L131" s="43">
        <v>14208</v>
      </c>
      <c r="M131" s="44">
        <v>13442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3.11</v>
      </c>
      <c r="H132" s="48">
        <v>3.18</v>
      </c>
      <c r="I132" s="48">
        <v>3.18</v>
      </c>
      <c r="J132" s="48">
        <v>3.21</v>
      </c>
      <c r="K132" s="48">
        <v>3.26</v>
      </c>
      <c r="L132" s="48">
        <v>2.99</v>
      </c>
      <c r="M132" s="49">
        <v>3.05</v>
      </c>
    </row>
    <row r="133" spans="1:13" x14ac:dyDescent="0.15">
      <c r="A133" s="5"/>
      <c r="B133" s="45" t="s">
        <v>1</v>
      </c>
      <c r="C133" s="50">
        <v>17760</v>
      </c>
      <c r="D133" s="4" t="s">
        <v>15</v>
      </c>
      <c r="E133" s="50">
        <v>18390</v>
      </c>
      <c r="F133" s="46" t="s">
        <v>3</v>
      </c>
      <c r="G133" s="47">
        <v>100.9</v>
      </c>
      <c r="H133" s="48">
        <v>100.8</v>
      </c>
      <c r="I133" s="48">
        <v>100.7</v>
      </c>
      <c r="J133" s="48">
        <v>100.5</v>
      </c>
      <c r="K133" s="48">
        <v>100</v>
      </c>
      <c r="L133" s="48">
        <v>99.8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60">
        <v>141</v>
      </c>
      <c r="H134" s="61">
        <v>119</v>
      </c>
      <c r="I134" s="61">
        <v>405</v>
      </c>
      <c r="J134" s="61">
        <v>809</v>
      </c>
      <c r="K134" s="71">
        <v>1720</v>
      </c>
      <c r="L134" s="71">
        <v>2917</v>
      </c>
      <c r="M134" s="87">
        <v>3377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1.2821949947862357</v>
      </c>
      <c r="H135" s="84">
        <f t="shared" ref="H135:M135" si="21">H131/H$4</f>
        <v>1.2502797985450476</v>
      </c>
      <c r="I135" s="84">
        <f t="shared" si="21"/>
        <v>1.2320095948827292</v>
      </c>
      <c r="J135" s="84">
        <f t="shared" si="21"/>
        <v>1.2550533408197642</v>
      </c>
      <c r="K135" s="84">
        <f t="shared" si="21"/>
        <v>1.2161608400563453</v>
      </c>
      <c r="L135" s="84">
        <f t="shared" si="21"/>
        <v>1.2552345613570104</v>
      </c>
      <c r="M135" s="85">
        <f t="shared" si="21"/>
        <v>1.2380952380952381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17760</v>
      </c>
      <c r="H136" s="53">
        <v>17620</v>
      </c>
      <c r="I136" s="53">
        <v>18050</v>
      </c>
      <c r="J136" s="53">
        <v>18100</v>
      </c>
      <c r="K136" s="53">
        <v>18370</v>
      </c>
      <c r="L136" s="53">
        <v>18330</v>
      </c>
      <c r="M136" s="54">
        <v>18390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6214</v>
      </c>
      <c r="H137" s="22">
        <v>5386</v>
      </c>
      <c r="I137" s="22">
        <v>5928</v>
      </c>
      <c r="J137" s="22">
        <v>6078</v>
      </c>
      <c r="K137" s="22">
        <v>6467</v>
      </c>
      <c r="L137" s="22">
        <v>10884</v>
      </c>
      <c r="M137" s="23">
        <v>10450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4.0599999999999996</v>
      </c>
      <c r="H138" s="30">
        <v>4.13</v>
      </c>
      <c r="I138" s="30">
        <v>4.1500000000000004</v>
      </c>
      <c r="J138" s="30">
        <v>4.1399999999999997</v>
      </c>
      <c r="K138" s="30">
        <v>4.1100000000000003</v>
      </c>
      <c r="L138" s="30">
        <v>3.93</v>
      </c>
      <c r="M138" s="31">
        <v>3.95</v>
      </c>
    </row>
    <row r="139" spans="1:13" x14ac:dyDescent="0.15">
      <c r="A139" s="5"/>
      <c r="B139" s="24" t="s">
        <v>1</v>
      </c>
      <c r="C139" s="32">
        <v>14790</v>
      </c>
      <c r="D139" s="26" t="s">
        <v>15</v>
      </c>
      <c r="E139" s="32">
        <v>15420</v>
      </c>
      <c r="F139" s="28" t="s">
        <v>3</v>
      </c>
      <c r="G139" s="29">
        <v>99.3</v>
      </c>
      <c r="H139" s="30">
        <v>99.1</v>
      </c>
      <c r="I139" s="30">
        <v>98.9</v>
      </c>
      <c r="J139" s="30">
        <v>99.5</v>
      </c>
      <c r="K139" s="30">
        <v>99.5</v>
      </c>
      <c r="L139" s="30">
        <v>99.1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2467</v>
      </c>
      <c r="H140" s="70">
        <v>2352</v>
      </c>
      <c r="I140" s="70">
        <v>2783</v>
      </c>
      <c r="J140" s="70">
        <v>2196</v>
      </c>
      <c r="K140" s="70">
        <v>2214</v>
      </c>
      <c r="L140" s="70">
        <v>4670</v>
      </c>
      <c r="M140" s="86">
        <v>4673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0.80995828988529717</v>
      </c>
      <c r="H141" s="81">
        <f t="shared" ref="H141:M141" si="22">H137/H$4</f>
        <v>0.75349748181309462</v>
      </c>
      <c r="I141" s="81">
        <f t="shared" si="22"/>
        <v>0.78997867803837951</v>
      </c>
      <c r="J141" s="81">
        <f t="shared" si="22"/>
        <v>0.85317237507018528</v>
      </c>
      <c r="K141" s="81">
        <f t="shared" si="22"/>
        <v>0.82814700986041745</v>
      </c>
      <c r="L141" s="81">
        <f t="shared" si="22"/>
        <v>0.96156904320169623</v>
      </c>
      <c r="M141" s="82">
        <f t="shared" si="22"/>
        <v>0.96251266464032426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14790</v>
      </c>
      <c r="H142" s="35">
        <v>14590</v>
      </c>
      <c r="I142" s="35">
        <v>15070</v>
      </c>
      <c r="J142" s="35">
        <v>15120</v>
      </c>
      <c r="K142" s="35">
        <v>15330</v>
      </c>
      <c r="L142" s="35">
        <v>15390</v>
      </c>
      <c r="M142" s="36">
        <v>15420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6374</v>
      </c>
      <c r="H143" s="43">
        <v>6120</v>
      </c>
      <c r="I143" s="43">
        <v>6145</v>
      </c>
      <c r="J143" s="43">
        <v>5662</v>
      </c>
      <c r="K143" s="43">
        <v>6297</v>
      </c>
      <c r="L143" s="43">
        <v>9323</v>
      </c>
      <c r="M143" s="44">
        <v>9791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3.86</v>
      </c>
      <c r="H144" s="48">
        <v>3.82</v>
      </c>
      <c r="I144" s="48">
        <v>3.81</v>
      </c>
      <c r="J144" s="48">
        <v>3.9</v>
      </c>
      <c r="K144" s="48">
        <v>3.85</v>
      </c>
      <c r="L144" s="48">
        <v>3.67</v>
      </c>
      <c r="M144" s="49">
        <v>3.7</v>
      </c>
    </row>
    <row r="145" spans="1:13" x14ac:dyDescent="0.15">
      <c r="A145" s="5"/>
      <c r="B145" s="45" t="s">
        <v>1</v>
      </c>
      <c r="C145" s="50">
        <v>9180</v>
      </c>
      <c r="D145" s="4" t="s">
        <v>15</v>
      </c>
      <c r="E145" s="50">
        <v>9790</v>
      </c>
      <c r="F145" s="46" t="s">
        <v>3</v>
      </c>
      <c r="G145" s="47">
        <v>98.8</v>
      </c>
      <c r="H145" s="48">
        <v>98.9</v>
      </c>
      <c r="I145" s="48">
        <v>99.1</v>
      </c>
      <c r="J145" s="48">
        <v>98.7</v>
      </c>
      <c r="K145" s="48">
        <v>98.9</v>
      </c>
      <c r="L145" s="48">
        <v>98.9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3102</v>
      </c>
      <c r="H146" s="71">
        <v>2758</v>
      </c>
      <c r="I146" s="71">
        <v>2564</v>
      </c>
      <c r="J146" s="71">
        <v>2851</v>
      </c>
      <c r="K146" s="71">
        <v>2849</v>
      </c>
      <c r="L146" s="71">
        <v>4166</v>
      </c>
      <c r="M146" s="87">
        <v>5342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0.83081334723670486</v>
      </c>
      <c r="H147" s="84">
        <f t="shared" ref="H147:M147" si="23">H143/H$4</f>
        <v>0.85618354784555117</v>
      </c>
      <c r="I147" s="84">
        <f t="shared" si="23"/>
        <v>0.81889658848614078</v>
      </c>
      <c r="J147" s="84">
        <f t="shared" si="23"/>
        <v>0.79477821448624364</v>
      </c>
      <c r="K147" s="84">
        <f t="shared" si="23"/>
        <v>0.80637725701114105</v>
      </c>
      <c r="L147" s="84">
        <f t="shared" si="23"/>
        <v>0.8236593338634155</v>
      </c>
      <c r="M147" s="85">
        <f t="shared" si="23"/>
        <v>0.90181449755917842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9180</v>
      </c>
      <c r="H148" s="53">
        <v>9370</v>
      </c>
      <c r="I148" s="53">
        <v>9550</v>
      </c>
      <c r="J148" s="53">
        <v>9530</v>
      </c>
      <c r="K148" s="53">
        <v>9760</v>
      </c>
      <c r="L148" s="53">
        <v>9740</v>
      </c>
      <c r="M148" s="54">
        <v>9790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9530</v>
      </c>
      <c r="H149" s="22">
        <v>8515</v>
      </c>
      <c r="I149" s="22">
        <v>10833</v>
      </c>
      <c r="J149" s="22">
        <v>8683</v>
      </c>
      <c r="K149" s="22">
        <v>10473</v>
      </c>
      <c r="L149" s="22">
        <v>13939</v>
      </c>
      <c r="M149" s="23">
        <v>13922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1.65</v>
      </c>
      <c r="H150" s="30">
        <v>1.7</v>
      </c>
      <c r="I150" s="30">
        <v>1.53</v>
      </c>
      <c r="J150" s="30">
        <v>1.69</v>
      </c>
      <c r="K150" s="30">
        <v>1.61</v>
      </c>
      <c r="L150" s="30">
        <v>1.55</v>
      </c>
      <c r="M150" s="31">
        <v>1.55</v>
      </c>
    </row>
    <row r="151" spans="1:13" x14ac:dyDescent="0.15">
      <c r="A151" s="5"/>
      <c r="B151" s="24" t="s">
        <v>1</v>
      </c>
      <c r="C151" s="32">
        <v>7440</v>
      </c>
      <c r="D151" s="26" t="s">
        <v>15</v>
      </c>
      <c r="E151" s="32">
        <v>7980</v>
      </c>
      <c r="F151" s="28" t="s">
        <v>3</v>
      </c>
      <c r="G151" s="29">
        <v>99.9</v>
      </c>
      <c r="H151" s="30">
        <v>99.8</v>
      </c>
      <c r="I151" s="30">
        <v>100.4</v>
      </c>
      <c r="J151" s="30">
        <v>99.7</v>
      </c>
      <c r="K151" s="30">
        <v>100.3</v>
      </c>
      <c r="L151" s="30">
        <v>99.6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1202</v>
      </c>
      <c r="H152" s="70">
        <v>1382</v>
      </c>
      <c r="I152" s="58">
        <v>175</v>
      </c>
      <c r="J152" s="70">
        <v>1550</v>
      </c>
      <c r="K152" s="58">
        <v>519</v>
      </c>
      <c r="L152" s="70">
        <v>2594</v>
      </c>
      <c r="M152" s="86">
        <v>2858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1.2421793534932222</v>
      </c>
      <c r="H153" s="81">
        <f t="shared" ref="H153:M153" si="24">H149/H$4</f>
        <v>1.1912423055400112</v>
      </c>
      <c r="I153" s="81">
        <f t="shared" si="24"/>
        <v>1.4436300639658848</v>
      </c>
      <c r="J153" s="81">
        <f t="shared" si="24"/>
        <v>1.2188377316114543</v>
      </c>
      <c r="K153" s="81">
        <f t="shared" si="24"/>
        <v>1.3411448328851325</v>
      </c>
      <c r="L153" s="81">
        <f t="shared" si="24"/>
        <v>1.2314692110610479</v>
      </c>
      <c r="M153" s="82">
        <f t="shared" si="24"/>
        <v>1.2823063461361335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7440</v>
      </c>
      <c r="H154" s="35">
        <v>7540</v>
      </c>
      <c r="I154" s="35">
        <v>7860</v>
      </c>
      <c r="J154" s="35">
        <v>7770</v>
      </c>
      <c r="K154" s="35">
        <v>7980</v>
      </c>
      <c r="L154" s="35">
        <v>7960</v>
      </c>
      <c r="M154" s="36">
        <v>7980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031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45880</v>
      </c>
      <c r="H3" s="11">
        <v>45881</v>
      </c>
      <c r="I3" s="11">
        <v>45882</v>
      </c>
      <c r="J3" s="11">
        <v>45883</v>
      </c>
      <c r="K3" s="11">
        <v>45884</v>
      </c>
      <c r="L3" s="11">
        <v>45885</v>
      </c>
      <c r="M3" s="12">
        <v>45886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11564</v>
      </c>
      <c r="H4" s="14">
        <v>9871</v>
      </c>
      <c r="I4" s="14">
        <v>10122</v>
      </c>
      <c r="J4" s="14">
        <v>9940</v>
      </c>
      <c r="K4" s="14">
        <v>11622</v>
      </c>
      <c r="L4" s="14">
        <v>11782</v>
      </c>
      <c r="M4" s="15">
        <v>11377</v>
      </c>
    </row>
    <row r="5" spans="1:13" x14ac:dyDescent="0.15">
      <c r="A5" s="5"/>
      <c r="B5" s="16" t="s">
        <v>107</v>
      </c>
      <c r="C5" s="17"/>
      <c r="D5" s="18"/>
      <c r="E5" s="19"/>
      <c r="F5" s="20" t="s">
        <v>10</v>
      </c>
      <c r="G5" s="21">
        <v>17952</v>
      </c>
      <c r="H5" s="22">
        <v>16200</v>
      </c>
      <c r="I5" s="22">
        <v>15846</v>
      </c>
      <c r="J5" s="22">
        <v>14937</v>
      </c>
      <c r="K5" s="22">
        <v>15792</v>
      </c>
      <c r="L5" s="22">
        <v>15981</v>
      </c>
      <c r="M5" s="23">
        <v>15255</v>
      </c>
    </row>
    <row r="6" spans="1:13" x14ac:dyDescent="0.15">
      <c r="A6" s="5"/>
      <c r="B6" s="24" t="s">
        <v>0</v>
      </c>
      <c r="C6" s="25">
        <v>45873</v>
      </c>
      <c r="D6" s="26"/>
      <c r="E6" s="27"/>
      <c r="F6" s="28" t="s">
        <v>2</v>
      </c>
      <c r="G6" s="29">
        <v>3.86</v>
      </c>
      <c r="H6" s="30">
        <v>4.07</v>
      </c>
      <c r="I6" s="30">
        <v>3.99</v>
      </c>
      <c r="J6" s="30">
        <v>4.08</v>
      </c>
      <c r="K6" s="30">
        <v>4.0199999999999996</v>
      </c>
      <c r="L6" s="30">
        <v>3.9</v>
      </c>
      <c r="M6" s="31">
        <v>3.88</v>
      </c>
    </row>
    <row r="7" spans="1:13" x14ac:dyDescent="0.15">
      <c r="A7" s="5"/>
      <c r="B7" s="24" t="s">
        <v>1</v>
      </c>
      <c r="C7" s="32">
        <v>6570</v>
      </c>
      <c r="D7" s="26" t="s">
        <v>15</v>
      </c>
      <c r="E7" s="32">
        <v>6570</v>
      </c>
      <c r="F7" s="28" t="s">
        <v>3</v>
      </c>
      <c r="G7" s="29">
        <v>98.7</v>
      </c>
      <c r="H7" s="30">
        <v>98.4</v>
      </c>
      <c r="I7" s="30">
        <v>98.7</v>
      </c>
      <c r="J7" s="30">
        <v>98.3</v>
      </c>
      <c r="K7" s="30">
        <v>98.1</v>
      </c>
      <c r="L7" s="30">
        <v>98.8</v>
      </c>
      <c r="M7" s="31">
        <v>98.5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8949</v>
      </c>
      <c r="H8" s="70">
        <v>9210</v>
      </c>
      <c r="I8" s="70">
        <v>8026</v>
      </c>
      <c r="J8" s="70">
        <v>8708</v>
      </c>
      <c r="K8" s="70">
        <v>9882</v>
      </c>
      <c r="L8" s="70">
        <v>7629</v>
      </c>
      <c r="M8" s="86">
        <v>8060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1.5524040124524385</v>
      </c>
      <c r="H9" s="75">
        <f t="shared" ref="H9:M9" si="0">H5/H$4</f>
        <v>1.6411711072839632</v>
      </c>
      <c r="I9" s="75">
        <f t="shared" si="0"/>
        <v>1.5655008891523414</v>
      </c>
      <c r="J9" s="75">
        <f t="shared" si="0"/>
        <v>1.5027162977867203</v>
      </c>
      <c r="K9" s="75">
        <f t="shared" si="0"/>
        <v>1.3588022715539494</v>
      </c>
      <c r="L9" s="75">
        <f t="shared" si="0"/>
        <v>1.3563911050755391</v>
      </c>
      <c r="M9" s="76">
        <f t="shared" si="0"/>
        <v>1.3408631449415487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6570</v>
      </c>
      <c r="H10" s="35">
        <v>6580</v>
      </c>
      <c r="I10" s="35">
        <v>6570</v>
      </c>
      <c r="J10" s="35">
        <v>6560</v>
      </c>
      <c r="K10" s="35">
        <v>6570</v>
      </c>
      <c r="L10" s="35">
        <v>6560</v>
      </c>
      <c r="M10" s="36">
        <v>6570</v>
      </c>
    </row>
    <row r="11" spans="1:13" x14ac:dyDescent="0.15">
      <c r="A11" s="5"/>
      <c r="B11" s="37" t="s">
        <v>108</v>
      </c>
      <c r="C11" s="38"/>
      <c r="D11" s="39"/>
      <c r="E11" s="40"/>
      <c r="F11" s="41" t="s">
        <v>10</v>
      </c>
      <c r="G11" s="42">
        <v>18453</v>
      </c>
      <c r="H11" s="43">
        <v>16487</v>
      </c>
      <c r="I11" s="43">
        <v>16598</v>
      </c>
      <c r="J11" s="43">
        <v>15889</v>
      </c>
      <c r="K11" s="43">
        <v>17005</v>
      </c>
      <c r="L11" s="43">
        <v>17190</v>
      </c>
      <c r="M11" s="44">
        <v>16227</v>
      </c>
    </row>
    <row r="12" spans="1:13" x14ac:dyDescent="0.15">
      <c r="A12" s="5"/>
      <c r="B12" s="45" t="s">
        <v>0</v>
      </c>
      <c r="C12" s="3">
        <v>45873</v>
      </c>
      <c r="F12" s="46" t="s">
        <v>2</v>
      </c>
      <c r="G12" s="47">
        <v>3.16</v>
      </c>
      <c r="H12" s="48">
        <v>3.32</v>
      </c>
      <c r="I12" s="48">
        <v>3.25</v>
      </c>
      <c r="J12" s="48">
        <v>3.31</v>
      </c>
      <c r="K12" s="48">
        <v>3.23</v>
      </c>
      <c r="L12" s="48">
        <v>3.16</v>
      </c>
      <c r="M12" s="49">
        <v>3.17</v>
      </c>
    </row>
    <row r="13" spans="1:13" x14ac:dyDescent="0.15">
      <c r="A13" s="5"/>
      <c r="B13" s="45" t="s">
        <v>1</v>
      </c>
      <c r="C13" s="50">
        <v>3170</v>
      </c>
      <c r="D13" s="4" t="s">
        <v>15</v>
      </c>
      <c r="E13" s="50">
        <v>3180</v>
      </c>
      <c r="F13" s="46" t="s">
        <v>3</v>
      </c>
      <c r="G13" s="47">
        <v>98.2</v>
      </c>
      <c r="H13" s="48">
        <v>97.9</v>
      </c>
      <c r="I13" s="48">
        <v>98.4</v>
      </c>
      <c r="J13" s="48">
        <v>98.1</v>
      </c>
      <c r="K13" s="48">
        <v>97.7</v>
      </c>
      <c r="L13" s="48">
        <v>98.1</v>
      </c>
      <c r="M13" s="49">
        <v>98.1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10177</v>
      </c>
      <c r="H14" s="71">
        <v>10354</v>
      </c>
      <c r="I14" s="71">
        <v>8721</v>
      </c>
      <c r="J14" s="71">
        <v>9280</v>
      </c>
      <c r="K14" s="71">
        <v>11176</v>
      </c>
      <c r="L14" s="71">
        <v>9754</v>
      </c>
      <c r="M14" s="87">
        <v>9276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1.5957281217571775</v>
      </c>
      <c r="H15" s="78">
        <f t="shared" ref="H15:M15" si="1">H11/H$4</f>
        <v>1.6702461756660927</v>
      </c>
      <c r="I15" s="78">
        <f t="shared" si="1"/>
        <v>1.639794507014424</v>
      </c>
      <c r="J15" s="78">
        <f t="shared" si="1"/>
        <v>1.5984909456740444</v>
      </c>
      <c r="K15" s="78">
        <f t="shared" si="1"/>
        <v>1.4631732920323524</v>
      </c>
      <c r="L15" s="78">
        <f t="shared" si="1"/>
        <v>1.4590052622644711</v>
      </c>
      <c r="M15" s="79">
        <f t="shared" si="1"/>
        <v>1.4262986727608333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3170</v>
      </c>
      <c r="H16" s="53">
        <v>3170</v>
      </c>
      <c r="I16" s="53">
        <v>3170</v>
      </c>
      <c r="J16" s="53">
        <v>3170</v>
      </c>
      <c r="K16" s="53">
        <v>3180</v>
      </c>
      <c r="L16" s="53">
        <v>3170</v>
      </c>
      <c r="M16" s="54">
        <v>3180</v>
      </c>
    </row>
    <row r="17" spans="1:13" x14ac:dyDescent="0.15">
      <c r="A17" s="5"/>
      <c r="B17" s="16" t="s">
        <v>109</v>
      </c>
      <c r="C17" s="17"/>
      <c r="D17" s="18"/>
      <c r="E17" s="19"/>
      <c r="F17" s="20" t="s">
        <v>10</v>
      </c>
      <c r="G17" s="21">
        <v>18151</v>
      </c>
      <c r="H17" s="22">
        <v>16668</v>
      </c>
      <c r="I17" s="22">
        <v>16820</v>
      </c>
      <c r="J17" s="22">
        <v>16057</v>
      </c>
      <c r="K17" s="22">
        <v>16927</v>
      </c>
      <c r="L17" s="22">
        <v>17092</v>
      </c>
      <c r="M17" s="23">
        <v>16664</v>
      </c>
    </row>
    <row r="18" spans="1:13" x14ac:dyDescent="0.15">
      <c r="A18" s="5"/>
      <c r="B18" s="24" t="s">
        <v>0</v>
      </c>
      <c r="C18" s="25">
        <v>45873</v>
      </c>
      <c r="D18" s="26"/>
      <c r="E18" s="27"/>
      <c r="F18" s="28" t="s">
        <v>2</v>
      </c>
      <c r="G18" s="29">
        <v>3.07</v>
      </c>
      <c r="H18" s="30">
        <v>3.14</v>
      </c>
      <c r="I18" s="30">
        <v>3.09</v>
      </c>
      <c r="J18" s="30">
        <v>3.16</v>
      </c>
      <c r="K18" s="30">
        <v>3.09</v>
      </c>
      <c r="L18" s="30">
        <v>3.07</v>
      </c>
      <c r="M18" s="31">
        <v>3.1</v>
      </c>
    </row>
    <row r="19" spans="1:13" x14ac:dyDescent="0.15">
      <c r="A19" s="5"/>
      <c r="B19" s="24" t="s">
        <v>1</v>
      </c>
      <c r="C19" s="32">
        <v>2930</v>
      </c>
      <c r="D19" s="26" t="s">
        <v>15</v>
      </c>
      <c r="E19" s="32">
        <v>2920</v>
      </c>
      <c r="F19" s="28" t="s">
        <v>3</v>
      </c>
      <c r="G19" s="29">
        <v>97.7</v>
      </c>
      <c r="H19" s="30">
        <v>98.4</v>
      </c>
      <c r="I19" s="30">
        <v>98.7</v>
      </c>
      <c r="J19" s="30">
        <v>98.1</v>
      </c>
      <c r="K19" s="30">
        <v>98.3</v>
      </c>
      <c r="L19" s="30">
        <v>98.2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11849</v>
      </c>
      <c r="H20" s="70">
        <v>8333</v>
      </c>
      <c r="I20" s="70">
        <v>7410</v>
      </c>
      <c r="J20" s="70">
        <v>8937</v>
      </c>
      <c r="K20" s="70">
        <v>8823</v>
      </c>
      <c r="L20" s="70">
        <v>9417</v>
      </c>
      <c r="M20" s="86">
        <v>9859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1.5696125907990315</v>
      </c>
      <c r="H21" s="81">
        <f t="shared" ref="H21:M21" si="2">H17/H$4</f>
        <v>1.6885827170499443</v>
      </c>
      <c r="I21" s="81">
        <f t="shared" si="2"/>
        <v>1.6617269314364751</v>
      </c>
      <c r="J21" s="81">
        <f t="shared" si="2"/>
        <v>1.6153923541247486</v>
      </c>
      <c r="K21" s="81">
        <f t="shared" si="2"/>
        <v>1.4564618826363793</v>
      </c>
      <c r="L21" s="81">
        <f t="shared" si="2"/>
        <v>1.4506874893905959</v>
      </c>
      <c r="M21" s="82">
        <f t="shared" si="2"/>
        <v>1.4647095016260878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2930</v>
      </c>
      <c r="H22" s="35">
        <v>2930</v>
      </c>
      <c r="I22" s="35">
        <v>2940</v>
      </c>
      <c r="J22" s="35">
        <v>2920</v>
      </c>
      <c r="K22" s="35">
        <v>2930</v>
      </c>
      <c r="L22" s="35">
        <v>2930</v>
      </c>
      <c r="M22" s="36">
        <v>2920</v>
      </c>
    </row>
    <row r="23" spans="1:13" x14ac:dyDescent="0.15">
      <c r="A23" s="5"/>
      <c r="B23" s="37" t="s">
        <v>110</v>
      </c>
      <c r="C23" s="38"/>
      <c r="D23" s="39"/>
      <c r="E23" s="40"/>
      <c r="F23" s="41" t="s">
        <v>10</v>
      </c>
      <c r="G23" s="42">
        <v>20581</v>
      </c>
      <c r="H23" s="43">
        <v>19633</v>
      </c>
      <c r="I23" s="43">
        <v>20711</v>
      </c>
      <c r="J23" s="43">
        <v>20396</v>
      </c>
      <c r="K23" s="43">
        <v>21053</v>
      </c>
      <c r="L23" s="43">
        <v>21204</v>
      </c>
      <c r="M23" s="44">
        <v>20728</v>
      </c>
    </row>
    <row r="24" spans="1:13" x14ac:dyDescent="0.15">
      <c r="A24" s="5"/>
      <c r="B24" s="45" t="s">
        <v>0</v>
      </c>
      <c r="C24" s="3">
        <v>45873</v>
      </c>
      <c r="F24" s="46" t="s">
        <v>2</v>
      </c>
      <c r="G24" s="47">
        <v>3.47</v>
      </c>
      <c r="H24" s="48">
        <v>3.64</v>
      </c>
      <c r="I24" s="48">
        <v>3.58</v>
      </c>
      <c r="J24" s="48">
        <v>3.59</v>
      </c>
      <c r="K24" s="48">
        <v>3.51</v>
      </c>
      <c r="L24" s="48">
        <v>3.49</v>
      </c>
      <c r="M24" s="49">
        <v>3.48</v>
      </c>
    </row>
    <row r="25" spans="1:13" x14ac:dyDescent="0.15">
      <c r="A25" s="5"/>
      <c r="B25" s="45" t="s">
        <v>1</v>
      </c>
      <c r="C25" s="50">
        <v>2760</v>
      </c>
      <c r="D25" s="4" t="s">
        <v>15</v>
      </c>
      <c r="E25" s="50">
        <v>2760</v>
      </c>
      <c r="F25" s="46" t="s">
        <v>3</v>
      </c>
      <c r="G25" s="47">
        <v>98.7</v>
      </c>
      <c r="H25" s="48">
        <v>98</v>
      </c>
      <c r="I25" s="48">
        <v>98</v>
      </c>
      <c r="J25" s="48">
        <v>98.3</v>
      </c>
      <c r="K25" s="48">
        <v>98.7</v>
      </c>
      <c r="L25" s="48">
        <v>98.6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10027</v>
      </c>
      <c r="H26" s="71">
        <v>12586</v>
      </c>
      <c r="I26" s="71">
        <v>13245</v>
      </c>
      <c r="J26" s="71">
        <v>11930</v>
      </c>
      <c r="K26" s="71">
        <v>10454</v>
      </c>
      <c r="L26" s="71">
        <v>10561</v>
      </c>
      <c r="M26" s="87">
        <v>9740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1.7797474922172258</v>
      </c>
      <c r="H27" s="84">
        <f t="shared" ref="H27:M27" si="3">H23/H$4</f>
        <v>1.9889575524262992</v>
      </c>
      <c r="I27" s="84">
        <f t="shared" si="3"/>
        <v>2.04613712704999</v>
      </c>
      <c r="J27" s="84">
        <f t="shared" si="3"/>
        <v>2.0519114688128774</v>
      </c>
      <c r="K27" s="84">
        <f t="shared" si="3"/>
        <v>1.8114782309413182</v>
      </c>
      <c r="L27" s="84">
        <f t="shared" si="3"/>
        <v>1.7996944491597351</v>
      </c>
      <c r="M27" s="85">
        <f t="shared" si="3"/>
        <v>1.8219214204095984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2760</v>
      </c>
      <c r="H28" s="53">
        <v>2770</v>
      </c>
      <c r="I28" s="53">
        <v>2770</v>
      </c>
      <c r="J28" s="53">
        <v>2770</v>
      </c>
      <c r="K28" s="53">
        <v>2770</v>
      </c>
      <c r="L28" s="53">
        <v>2760</v>
      </c>
      <c r="M28" s="54">
        <v>2760</v>
      </c>
    </row>
    <row r="29" spans="1:13" x14ac:dyDescent="0.15">
      <c r="A29" s="5"/>
      <c r="B29" s="16" t="s">
        <v>111</v>
      </c>
      <c r="C29" s="17"/>
      <c r="D29" s="18"/>
      <c r="E29" s="19"/>
      <c r="F29" s="20" t="s">
        <v>10</v>
      </c>
      <c r="G29" s="21">
        <v>12713</v>
      </c>
      <c r="H29" s="22">
        <v>11053</v>
      </c>
      <c r="I29" s="22">
        <v>11041</v>
      </c>
      <c r="J29" s="22">
        <v>10846</v>
      </c>
      <c r="K29" s="22">
        <v>11676</v>
      </c>
      <c r="L29" s="22">
        <v>11613</v>
      </c>
      <c r="M29" s="23">
        <v>10845</v>
      </c>
    </row>
    <row r="30" spans="1:13" x14ac:dyDescent="0.15">
      <c r="A30" s="5"/>
      <c r="B30" s="24" t="s">
        <v>0</v>
      </c>
      <c r="C30" s="25">
        <v>45873</v>
      </c>
      <c r="D30" s="26"/>
      <c r="E30" s="27"/>
      <c r="F30" s="28" t="s">
        <v>2</v>
      </c>
      <c r="G30" s="29">
        <v>1.99</v>
      </c>
      <c r="H30" s="30">
        <v>2.08</v>
      </c>
      <c r="I30" s="30">
        <v>2.09</v>
      </c>
      <c r="J30" s="30">
        <v>2.11</v>
      </c>
      <c r="K30" s="30">
        <v>2.0699999999999998</v>
      </c>
      <c r="L30" s="30">
        <v>2.0299999999999998</v>
      </c>
      <c r="M30" s="31">
        <v>2.04</v>
      </c>
    </row>
    <row r="31" spans="1:13" x14ac:dyDescent="0.15">
      <c r="A31" s="5"/>
      <c r="B31" s="24" t="s">
        <v>1</v>
      </c>
      <c r="C31" s="32">
        <v>2130</v>
      </c>
      <c r="D31" s="26" t="s">
        <v>15</v>
      </c>
      <c r="E31" s="32">
        <v>2110</v>
      </c>
      <c r="F31" s="28" t="s">
        <v>3</v>
      </c>
      <c r="G31" s="29">
        <v>98.1</v>
      </c>
      <c r="H31" s="30">
        <v>98</v>
      </c>
      <c r="I31" s="30">
        <v>97.9</v>
      </c>
      <c r="J31" s="30">
        <v>97.7</v>
      </c>
      <c r="K31" s="30">
        <v>98.1</v>
      </c>
      <c r="L31" s="30">
        <v>98.2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6204</v>
      </c>
      <c r="H32" s="70">
        <v>5854</v>
      </c>
      <c r="I32" s="70">
        <v>5944</v>
      </c>
      <c r="J32" s="70">
        <v>6322</v>
      </c>
      <c r="K32" s="70">
        <v>5907</v>
      </c>
      <c r="L32" s="70">
        <v>5510</v>
      </c>
      <c r="M32" s="86">
        <v>5146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1.0993600830162573</v>
      </c>
      <c r="H33" s="81">
        <f t="shared" ref="H33:M33" si="4">H29/H$4</f>
        <v>1.1197447067166446</v>
      </c>
      <c r="I33" s="81">
        <f t="shared" si="4"/>
        <v>1.0907923335309226</v>
      </c>
      <c r="J33" s="81">
        <f t="shared" si="4"/>
        <v>1.0911468812877263</v>
      </c>
      <c r="K33" s="81">
        <f t="shared" si="4"/>
        <v>1.0046463603510583</v>
      </c>
      <c r="L33" s="81">
        <f t="shared" si="4"/>
        <v>0.98565608555423523</v>
      </c>
      <c r="M33" s="82">
        <f t="shared" si="4"/>
        <v>0.95323899094664677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2130</v>
      </c>
      <c r="H34" s="35">
        <v>2140</v>
      </c>
      <c r="I34" s="35">
        <v>2120</v>
      </c>
      <c r="J34" s="35">
        <v>2120</v>
      </c>
      <c r="K34" s="35">
        <v>2120</v>
      </c>
      <c r="L34" s="35">
        <v>2130</v>
      </c>
      <c r="M34" s="36">
        <v>2110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14222</v>
      </c>
      <c r="H35" s="43">
        <v>12378</v>
      </c>
      <c r="I35" s="43">
        <v>12441</v>
      </c>
      <c r="J35" s="43">
        <v>12026</v>
      </c>
      <c r="K35" s="43">
        <v>13188</v>
      </c>
      <c r="L35" s="43">
        <v>13464</v>
      </c>
      <c r="M35" s="44">
        <v>12649</v>
      </c>
    </row>
    <row r="36" spans="1:13" x14ac:dyDescent="0.15">
      <c r="A36" s="5"/>
      <c r="B36" s="45" t="s">
        <v>0</v>
      </c>
      <c r="C36" s="3">
        <v>45845</v>
      </c>
      <c r="F36" s="46" t="s">
        <v>2</v>
      </c>
      <c r="G36" s="47">
        <v>1.83</v>
      </c>
      <c r="H36" s="48">
        <v>1.96</v>
      </c>
      <c r="I36" s="48">
        <v>1.95</v>
      </c>
      <c r="J36" s="48">
        <v>1.95</v>
      </c>
      <c r="K36" s="48">
        <v>1.89</v>
      </c>
      <c r="L36" s="48">
        <v>1.84</v>
      </c>
      <c r="M36" s="49">
        <v>1.87</v>
      </c>
    </row>
    <row r="37" spans="1:13" x14ac:dyDescent="0.15">
      <c r="A37" s="5"/>
      <c r="B37" s="45" t="s">
        <v>1</v>
      </c>
      <c r="C37" s="50">
        <v>5370</v>
      </c>
      <c r="D37" s="4" t="s">
        <v>15</v>
      </c>
      <c r="E37" s="50">
        <v>5370</v>
      </c>
      <c r="F37" s="46" t="s">
        <v>3</v>
      </c>
      <c r="G37" s="47">
        <v>99</v>
      </c>
      <c r="H37" s="48">
        <v>98.8</v>
      </c>
      <c r="I37" s="48">
        <v>98.6</v>
      </c>
      <c r="J37" s="48">
        <v>98.8</v>
      </c>
      <c r="K37" s="48">
        <v>98.9</v>
      </c>
      <c r="L37" s="48">
        <v>99.1</v>
      </c>
      <c r="M37" s="49">
        <v>99.1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4372</v>
      </c>
      <c r="H38" s="71">
        <v>4344</v>
      </c>
      <c r="I38" s="71">
        <v>4994</v>
      </c>
      <c r="J38" s="71">
        <v>4332</v>
      </c>
      <c r="K38" s="71">
        <v>4457</v>
      </c>
      <c r="L38" s="71">
        <v>3847</v>
      </c>
      <c r="M38" s="87">
        <v>3779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1.229851262538914</v>
      </c>
      <c r="H39" s="84">
        <f t="shared" ref="H39:M39" si="5">H35/H$4</f>
        <v>1.2539762941951169</v>
      </c>
      <c r="I39" s="84">
        <f t="shared" si="5"/>
        <v>1.2291049199762893</v>
      </c>
      <c r="J39" s="84">
        <f t="shared" si="5"/>
        <v>1.2098591549295774</v>
      </c>
      <c r="K39" s="84">
        <f t="shared" si="5"/>
        <v>1.1347444501806918</v>
      </c>
      <c r="L39" s="84">
        <f t="shared" si="5"/>
        <v>1.1427601425903922</v>
      </c>
      <c r="M39" s="85">
        <f t="shared" si="5"/>
        <v>1.1118045178869649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5370</v>
      </c>
      <c r="H40" s="53">
        <v>5350</v>
      </c>
      <c r="I40" s="53">
        <v>5350</v>
      </c>
      <c r="J40" s="53">
        <v>5350</v>
      </c>
      <c r="K40" s="53">
        <v>5360</v>
      </c>
      <c r="L40" s="53">
        <v>5360</v>
      </c>
      <c r="M40" s="54">
        <v>5370</v>
      </c>
    </row>
    <row r="41" spans="1:13" x14ac:dyDescent="0.15">
      <c r="A41" s="5"/>
      <c r="B41" s="16" t="s">
        <v>102</v>
      </c>
      <c r="C41" s="17"/>
      <c r="D41" s="18"/>
      <c r="E41" s="19"/>
      <c r="F41" s="20" t="s">
        <v>10</v>
      </c>
      <c r="G41" s="21">
        <v>16090</v>
      </c>
      <c r="H41" s="22">
        <v>15111</v>
      </c>
      <c r="I41" s="22">
        <v>14924</v>
      </c>
      <c r="J41" s="22">
        <v>14890</v>
      </c>
      <c r="K41" s="22">
        <v>15967</v>
      </c>
      <c r="L41" s="22">
        <v>16307</v>
      </c>
      <c r="M41" s="23">
        <v>15393</v>
      </c>
    </row>
    <row r="42" spans="1:13" x14ac:dyDescent="0.15">
      <c r="A42" s="5"/>
      <c r="B42" s="24" t="s">
        <v>0</v>
      </c>
      <c r="C42" s="25">
        <v>45845</v>
      </c>
      <c r="D42" s="26"/>
      <c r="E42" s="27"/>
      <c r="F42" s="28" t="s">
        <v>2</v>
      </c>
      <c r="G42" s="29">
        <v>1.94</v>
      </c>
      <c r="H42" s="30">
        <v>2.08</v>
      </c>
      <c r="I42" s="30">
        <v>2.0699999999999998</v>
      </c>
      <c r="J42" s="30">
        <v>2.0499999999999998</v>
      </c>
      <c r="K42" s="30">
        <v>2.0299999999999998</v>
      </c>
      <c r="L42" s="30">
        <v>2</v>
      </c>
      <c r="M42" s="31">
        <v>1.97</v>
      </c>
    </row>
    <row r="43" spans="1:13" x14ac:dyDescent="0.15">
      <c r="A43" s="5"/>
      <c r="B43" s="24" t="s">
        <v>1</v>
      </c>
      <c r="C43" s="32">
        <v>2650</v>
      </c>
      <c r="D43" s="26" t="s">
        <v>15</v>
      </c>
      <c r="E43" s="32">
        <v>2640</v>
      </c>
      <c r="F43" s="28" t="s">
        <v>3</v>
      </c>
      <c r="G43" s="29">
        <v>99.5</v>
      </c>
      <c r="H43" s="30">
        <v>99.2</v>
      </c>
      <c r="I43" s="30">
        <v>99</v>
      </c>
      <c r="J43" s="30">
        <v>99.3</v>
      </c>
      <c r="K43" s="30">
        <v>99.3</v>
      </c>
      <c r="L43" s="30">
        <v>99.4</v>
      </c>
      <c r="M43" s="31">
        <v>99.6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3273</v>
      </c>
      <c r="H44" s="70">
        <v>3973</v>
      </c>
      <c r="I44" s="70">
        <v>4455</v>
      </c>
      <c r="J44" s="70">
        <v>3607</v>
      </c>
      <c r="K44" s="70">
        <v>3919</v>
      </c>
      <c r="L44" s="70">
        <v>3787</v>
      </c>
      <c r="M44" s="86">
        <v>2836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1.3913870632998961</v>
      </c>
      <c r="H45" s="81">
        <f t="shared" ref="H45:M45" si="6">H41/H$4</f>
        <v>1.5308479384054301</v>
      </c>
      <c r="I45" s="81">
        <f t="shared" si="6"/>
        <v>1.4744121715076073</v>
      </c>
      <c r="J45" s="81">
        <f t="shared" si="6"/>
        <v>1.4979879275653925</v>
      </c>
      <c r="K45" s="81">
        <f t="shared" si="6"/>
        <v>1.3738599208397866</v>
      </c>
      <c r="L45" s="81">
        <f t="shared" si="6"/>
        <v>1.3840604311661857</v>
      </c>
      <c r="M45" s="82">
        <f t="shared" si="6"/>
        <v>1.3529928803726816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2650</v>
      </c>
      <c r="H46" s="35">
        <v>2650</v>
      </c>
      <c r="I46" s="35">
        <v>2650</v>
      </c>
      <c r="J46" s="35">
        <v>2660</v>
      </c>
      <c r="K46" s="35">
        <v>2660</v>
      </c>
      <c r="L46" s="35">
        <v>2670</v>
      </c>
      <c r="M46" s="36">
        <v>2640</v>
      </c>
    </row>
    <row r="47" spans="1:13" x14ac:dyDescent="0.15">
      <c r="A47" s="5"/>
      <c r="B47" s="37" t="s">
        <v>103</v>
      </c>
      <c r="C47" s="38"/>
      <c r="D47" s="39"/>
      <c r="E47" s="40"/>
      <c r="F47" s="41" t="s">
        <v>10</v>
      </c>
      <c r="G47" s="42">
        <v>11827</v>
      </c>
      <c r="H47" s="43">
        <v>9447</v>
      </c>
      <c r="I47" s="43">
        <v>9799</v>
      </c>
      <c r="J47" s="43">
        <v>9105</v>
      </c>
      <c r="K47" s="43">
        <v>10592</v>
      </c>
      <c r="L47" s="43">
        <v>11520</v>
      </c>
      <c r="M47" s="44">
        <v>11137</v>
      </c>
    </row>
    <row r="48" spans="1:13" x14ac:dyDescent="0.15">
      <c r="A48" s="5"/>
      <c r="B48" s="45" t="s">
        <v>0</v>
      </c>
      <c r="C48" s="3">
        <v>45845</v>
      </c>
      <c r="F48" s="46" t="s">
        <v>2</v>
      </c>
      <c r="G48" s="47">
        <v>3.28</v>
      </c>
      <c r="H48" s="48">
        <v>3.46</v>
      </c>
      <c r="I48" s="48">
        <v>3.32</v>
      </c>
      <c r="J48" s="48">
        <v>3.42</v>
      </c>
      <c r="K48" s="48">
        <v>3.4</v>
      </c>
      <c r="L48" s="48">
        <v>3.31</v>
      </c>
      <c r="M48" s="49">
        <v>3.25</v>
      </c>
    </row>
    <row r="49" spans="1:13" x14ac:dyDescent="0.15">
      <c r="A49" s="5"/>
      <c r="B49" s="45" t="s">
        <v>1</v>
      </c>
      <c r="C49" s="50">
        <v>2260</v>
      </c>
      <c r="D49" s="4" t="s">
        <v>15</v>
      </c>
      <c r="E49" s="50">
        <v>2250</v>
      </c>
      <c r="F49" s="46" t="s">
        <v>3</v>
      </c>
      <c r="G49" s="47">
        <v>99</v>
      </c>
      <c r="H49" s="48">
        <v>98.6</v>
      </c>
      <c r="I49" s="48">
        <v>99</v>
      </c>
      <c r="J49" s="48">
        <v>99.1</v>
      </c>
      <c r="K49" s="48">
        <v>98.1</v>
      </c>
      <c r="L49" s="48">
        <v>98.9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4800</v>
      </c>
      <c r="H50" s="71">
        <v>4523</v>
      </c>
      <c r="I50" s="71">
        <v>3941</v>
      </c>
      <c r="J50" s="71">
        <v>3419</v>
      </c>
      <c r="K50" s="71">
        <v>6187</v>
      </c>
      <c r="L50" s="71">
        <v>4771</v>
      </c>
      <c r="M50" s="87">
        <v>4097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1.0227429955032861</v>
      </c>
      <c r="H51" s="84">
        <f t="shared" ref="H51:M51" si="7">H47/H$4</f>
        <v>0.95704589200688883</v>
      </c>
      <c r="I51" s="84">
        <f t="shared" si="7"/>
        <v>0.96808931041296187</v>
      </c>
      <c r="J51" s="84">
        <f t="shared" si="7"/>
        <v>0.91599597585513082</v>
      </c>
      <c r="K51" s="84">
        <f t="shared" si="7"/>
        <v>0.91137497848907245</v>
      </c>
      <c r="L51" s="84">
        <f t="shared" si="7"/>
        <v>0.97776268884739437</v>
      </c>
      <c r="M51" s="85">
        <f t="shared" si="7"/>
        <v>0.97890480794585566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2260</v>
      </c>
      <c r="H52" s="53">
        <v>2240</v>
      </c>
      <c r="I52" s="53">
        <v>2230</v>
      </c>
      <c r="J52" s="53">
        <v>2220</v>
      </c>
      <c r="K52" s="53">
        <v>2260</v>
      </c>
      <c r="L52" s="53">
        <v>2250</v>
      </c>
      <c r="M52" s="54">
        <v>2250</v>
      </c>
    </row>
    <row r="53" spans="1:13" x14ac:dyDescent="0.15">
      <c r="A53" s="5"/>
      <c r="B53" s="16" t="s">
        <v>104</v>
      </c>
      <c r="C53" s="17"/>
      <c r="D53" s="18"/>
      <c r="E53" s="19"/>
      <c r="F53" s="20" t="s">
        <v>10</v>
      </c>
      <c r="G53" s="21">
        <v>13869</v>
      </c>
      <c r="H53" s="22">
        <v>11784</v>
      </c>
      <c r="I53" s="22">
        <v>12147</v>
      </c>
      <c r="J53" s="22">
        <v>11602</v>
      </c>
      <c r="K53" s="22">
        <v>12891</v>
      </c>
      <c r="L53" s="22">
        <v>14618</v>
      </c>
      <c r="M53" s="23">
        <v>13665</v>
      </c>
    </row>
    <row r="54" spans="1:13" x14ac:dyDescent="0.15">
      <c r="A54" s="5"/>
      <c r="B54" s="24" t="s">
        <v>0</v>
      </c>
      <c r="C54" s="25">
        <v>45845</v>
      </c>
      <c r="D54" s="26"/>
      <c r="E54" s="27"/>
      <c r="F54" s="28" t="s">
        <v>2</v>
      </c>
      <c r="G54" s="29">
        <v>3.32</v>
      </c>
      <c r="H54" s="30">
        <v>3.38</v>
      </c>
      <c r="I54" s="30">
        <v>3.41</v>
      </c>
      <c r="J54" s="30">
        <v>3.5</v>
      </c>
      <c r="K54" s="30">
        <v>3.44</v>
      </c>
      <c r="L54" s="30">
        <v>3.37</v>
      </c>
      <c r="M54" s="31">
        <v>3.32</v>
      </c>
    </row>
    <row r="55" spans="1:13" x14ac:dyDescent="0.15">
      <c r="A55" s="5"/>
      <c r="B55" s="24" t="s">
        <v>1</v>
      </c>
      <c r="C55" s="32">
        <v>610</v>
      </c>
      <c r="D55" s="26" t="s">
        <v>15</v>
      </c>
      <c r="E55" s="32">
        <v>600</v>
      </c>
      <c r="F55" s="28" t="s">
        <v>3</v>
      </c>
      <c r="G55" s="29">
        <v>100.1</v>
      </c>
      <c r="H55" s="30">
        <v>98.6</v>
      </c>
      <c r="I55" s="30">
        <v>98</v>
      </c>
      <c r="J55" s="30">
        <v>98.5</v>
      </c>
      <c r="K55" s="30">
        <v>97.9</v>
      </c>
      <c r="L55" s="30">
        <v>98.8</v>
      </c>
      <c r="M55" s="31">
        <v>98.7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2530</v>
      </c>
      <c r="H56" s="70">
        <v>5763</v>
      </c>
      <c r="I56" s="70">
        <v>7443</v>
      </c>
      <c r="J56" s="70">
        <v>5929</v>
      </c>
      <c r="K56" s="70">
        <v>8113</v>
      </c>
      <c r="L56" s="70">
        <v>6602</v>
      </c>
      <c r="M56" s="86">
        <v>6305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1.199325492909028</v>
      </c>
      <c r="H57" s="81">
        <f t="shared" ref="H57:M57" si="8">H53/H$4</f>
        <v>1.1938000202613717</v>
      </c>
      <c r="I57" s="81">
        <f t="shared" si="8"/>
        <v>1.2000592768227623</v>
      </c>
      <c r="J57" s="81">
        <f t="shared" si="8"/>
        <v>1.1672032193158954</v>
      </c>
      <c r="K57" s="81">
        <f t="shared" si="8"/>
        <v>1.1091894682498709</v>
      </c>
      <c r="L57" s="81">
        <f t="shared" si="8"/>
        <v>1.2407061619419453</v>
      </c>
      <c r="M57" s="82">
        <f t="shared" si="8"/>
        <v>1.2011074975828426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610</v>
      </c>
      <c r="H58" s="35">
        <v>610</v>
      </c>
      <c r="I58" s="35">
        <v>600</v>
      </c>
      <c r="J58" s="35">
        <v>600</v>
      </c>
      <c r="K58" s="35">
        <v>590</v>
      </c>
      <c r="L58" s="35">
        <v>600</v>
      </c>
      <c r="M58" s="36">
        <v>600</v>
      </c>
    </row>
    <row r="59" spans="1:13" x14ac:dyDescent="0.15">
      <c r="A59" s="5"/>
      <c r="B59" s="37" t="s">
        <v>105</v>
      </c>
      <c r="C59" s="38"/>
      <c r="D59" s="39"/>
      <c r="E59" s="40"/>
      <c r="F59" s="41" t="s">
        <v>10</v>
      </c>
      <c r="G59" s="42">
        <v>7178</v>
      </c>
      <c r="H59" s="43">
        <v>5734</v>
      </c>
      <c r="I59" s="43">
        <v>4925</v>
      </c>
      <c r="J59" s="43">
        <v>4438</v>
      </c>
      <c r="K59" s="43">
        <v>5867</v>
      </c>
      <c r="L59" s="43">
        <v>6346</v>
      </c>
      <c r="M59" s="44">
        <v>4986</v>
      </c>
    </row>
    <row r="60" spans="1:13" x14ac:dyDescent="0.15">
      <c r="A60" s="5"/>
      <c r="B60" s="45" t="s">
        <v>0</v>
      </c>
      <c r="C60" s="3">
        <v>45845</v>
      </c>
      <c r="F60" s="46" t="s">
        <v>2</v>
      </c>
      <c r="G60" s="47">
        <v>1.99</v>
      </c>
      <c r="H60" s="48">
        <v>2.06</v>
      </c>
      <c r="I60" s="48">
        <v>2.09</v>
      </c>
      <c r="J60" s="48">
        <v>2.48</v>
      </c>
      <c r="K60" s="48">
        <v>2.04</v>
      </c>
      <c r="L60" s="48">
        <v>2.33</v>
      </c>
      <c r="M60" s="49">
        <v>2.11</v>
      </c>
    </row>
    <row r="61" spans="1:13" x14ac:dyDescent="0.15">
      <c r="A61" s="5"/>
      <c r="B61" s="45" t="s">
        <v>1</v>
      </c>
      <c r="C61" s="50">
        <v>170</v>
      </c>
      <c r="D61" s="4" t="s">
        <v>15</v>
      </c>
      <c r="E61" s="50">
        <v>170</v>
      </c>
      <c r="F61" s="46" t="s">
        <v>3</v>
      </c>
      <c r="G61" s="47">
        <v>98.3</v>
      </c>
      <c r="H61" s="48">
        <v>98.6</v>
      </c>
      <c r="I61" s="48">
        <v>99</v>
      </c>
      <c r="J61" s="48">
        <v>96.9</v>
      </c>
      <c r="K61" s="48">
        <v>100.1</v>
      </c>
      <c r="L61" s="48">
        <v>96.9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3290</v>
      </c>
      <c r="H62" s="71">
        <v>2261</v>
      </c>
      <c r="I62" s="71">
        <v>1568</v>
      </c>
      <c r="J62" s="71">
        <v>3425</v>
      </c>
      <c r="K62" s="61">
        <v>501</v>
      </c>
      <c r="L62" s="71">
        <v>4773</v>
      </c>
      <c r="M62" s="87">
        <v>2022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0.62071947423037011</v>
      </c>
      <c r="H63" s="84">
        <f t="shared" ref="H63:M63" si="9">H59/H$4</f>
        <v>0.58089352649174353</v>
      </c>
      <c r="I63" s="84">
        <f t="shared" si="9"/>
        <v>0.48656392017387867</v>
      </c>
      <c r="J63" s="84">
        <f t="shared" si="9"/>
        <v>0.44647887323943664</v>
      </c>
      <c r="K63" s="84">
        <f t="shared" si="9"/>
        <v>0.50481844777146789</v>
      </c>
      <c r="L63" s="84">
        <f t="shared" si="9"/>
        <v>0.53861823120013586</v>
      </c>
      <c r="M63" s="85">
        <f t="shared" si="9"/>
        <v>0.4382526149248484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170</v>
      </c>
      <c r="H64" s="53">
        <v>170</v>
      </c>
      <c r="I64" s="53">
        <v>170</v>
      </c>
      <c r="J64" s="53">
        <v>170</v>
      </c>
      <c r="K64" s="53">
        <v>170</v>
      </c>
      <c r="L64" s="53">
        <v>160</v>
      </c>
      <c r="M64" s="54">
        <v>170</v>
      </c>
    </row>
    <row r="65" spans="1:13" x14ac:dyDescent="0.15">
      <c r="A65" s="5"/>
      <c r="B65" s="16" t="s">
        <v>99</v>
      </c>
      <c r="C65" s="17"/>
      <c r="D65" s="18"/>
      <c r="E65" s="19"/>
      <c r="F65" s="20" t="s">
        <v>10</v>
      </c>
      <c r="G65" s="21">
        <v>5150</v>
      </c>
      <c r="H65" s="22">
        <v>4085</v>
      </c>
      <c r="I65" s="22">
        <v>4076</v>
      </c>
      <c r="J65" s="22">
        <v>3832</v>
      </c>
      <c r="K65" s="22">
        <v>4721</v>
      </c>
      <c r="L65" s="22">
        <v>4873</v>
      </c>
      <c r="M65" s="23">
        <v>4703</v>
      </c>
    </row>
    <row r="66" spans="1:13" x14ac:dyDescent="0.15">
      <c r="A66" s="5"/>
      <c r="B66" s="24" t="s">
        <v>0</v>
      </c>
      <c r="C66" s="25">
        <v>45824</v>
      </c>
      <c r="D66" s="26"/>
      <c r="E66" s="27"/>
      <c r="F66" s="28" t="s">
        <v>2</v>
      </c>
      <c r="G66" s="29">
        <v>2.37</v>
      </c>
      <c r="H66" s="30">
        <v>2.48</v>
      </c>
      <c r="I66" s="30">
        <v>2.46</v>
      </c>
      <c r="J66" s="30">
        <v>2.48</v>
      </c>
      <c r="K66" s="30">
        <v>2.46</v>
      </c>
      <c r="L66" s="30">
        <v>2.4700000000000002</v>
      </c>
      <c r="M66" s="31">
        <v>2.44</v>
      </c>
    </row>
    <row r="67" spans="1:13" x14ac:dyDescent="0.15">
      <c r="A67" s="5"/>
      <c r="B67" s="24" t="s">
        <v>1</v>
      </c>
      <c r="C67" s="32">
        <v>1010</v>
      </c>
      <c r="D67" s="26" t="s">
        <v>15</v>
      </c>
      <c r="E67" s="32">
        <v>1040</v>
      </c>
      <c r="F67" s="28" t="s">
        <v>3</v>
      </c>
      <c r="G67" s="29">
        <v>97.7</v>
      </c>
      <c r="H67" s="30">
        <v>97.7</v>
      </c>
      <c r="I67" s="30">
        <v>97.4</v>
      </c>
      <c r="J67" s="30">
        <v>98.2</v>
      </c>
      <c r="K67" s="30">
        <v>97.2</v>
      </c>
      <c r="L67" s="30">
        <v>96.8</v>
      </c>
      <c r="M67" s="31">
        <v>97.1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3094</v>
      </c>
      <c r="H68" s="70">
        <v>2538</v>
      </c>
      <c r="I68" s="70">
        <v>2638</v>
      </c>
      <c r="J68" s="70">
        <v>1950</v>
      </c>
      <c r="K68" s="70">
        <v>3336</v>
      </c>
      <c r="L68" s="70">
        <v>3837</v>
      </c>
      <c r="M68" s="86">
        <v>3380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0.44534763057765481</v>
      </c>
      <c r="H69" s="81">
        <f t="shared" ref="H69:M69" si="10">H65/H$4</f>
        <v>0.41383851686759193</v>
      </c>
      <c r="I69" s="81">
        <f t="shared" si="10"/>
        <v>0.40268721596522428</v>
      </c>
      <c r="J69" s="81">
        <f t="shared" si="10"/>
        <v>0.38551307847082494</v>
      </c>
      <c r="K69" s="81">
        <f t="shared" si="10"/>
        <v>0.40621235587678539</v>
      </c>
      <c r="L69" s="81">
        <f t="shared" si="10"/>
        <v>0.41359701239178409</v>
      </c>
      <c r="M69" s="82">
        <f t="shared" si="10"/>
        <v>0.41337786762766987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1010</v>
      </c>
      <c r="H70" s="35">
        <v>1000</v>
      </c>
      <c r="I70" s="35">
        <v>1010</v>
      </c>
      <c r="J70" s="35">
        <v>1020</v>
      </c>
      <c r="K70" s="35">
        <v>1030</v>
      </c>
      <c r="L70" s="35">
        <v>1020</v>
      </c>
      <c r="M70" s="36">
        <v>1040</v>
      </c>
    </row>
    <row r="71" spans="1:13" x14ac:dyDescent="0.15">
      <c r="A71" s="5"/>
      <c r="B71" s="37" t="s">
        <v>90</v>
      </c>
      <c r="C71" s="38"/>
      <c r="D71" s="39"/>
      <c r="E71" s="40"/>
      <c r="F71" s="41" t="s">
        <v>10</v>
      </c>
      <c r="G71" s="42">
        <v>10073</v>
      </c>
      <c r="H71" s="43">
        <v>7600</v>
      </c>
      <c r="I71" s="43">
        <v>8119</v>
      </c>
      <c r="J71" s="43">
        <v>7808</v>
      </c>
      <c r="K71" s="43">
        <v>9428</v>
      </c>
      <c r="L71" s="43">
        <v>9739</v>
      </c>
      <c r="M71" s="44">
        <v>9463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3.52</v>
      </c>
      <c r="H72" s="48">
        <v>3.68</v>
      </c>
      <c r="I72" s="48">
        <v>3.61</v>
      </c>
      <c r="J72" s="48">
        <v>3.64</v>
      </c>
      <c r="K72" s="48">
        <v>3.55</v>
      </c>
      <c r="L72" s="48">
        <v>3.48</v>
      </c>
      <c r="M72" s="49">
        <v>3.56</v>
      </c>
    </row>
    <row r="73" spans="1:13" x14ac:dyDescent="0.15">
      <c r="A73" s="5"/>
      <c r="B73" s="45" t="s">
        <v>1</v>
      </c>
      <c r="C73" s="50">
        <v>4760</v>
      </c>
      <c r="D73" s="4" t="s">
        <v>15</v>
      </c>
      <c r="E73" s="50">
        <v>4720</v>
      </c>
      <c r="F73" s="46" t="s">
        <v>3</v>
      </c>
      <c r="G73" s="47">
        <v>97.4</v>
      </c>
      <c r="H73" s="48">
        <v>97.7</v>
      </c>
      <c r="I73" s="48">
        <v>97.9</v>
      </c>
      <c r="J73" s="48">
        <v>97.6</v>
      </c>
      <c r="K73" s="48">
        <v>97.4</v>
      </c>
      <c r="L73" s="48">
        <v>98.3</v>
      </c>
      <c r="M73" s="49">
        <v>97.2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7410</v>
      </c>
      <c r="H74" s="71">
        <v>5054</v>
      </c>
      <c r="I74" s="71">
        <v>5078</v>
      </c>
      <c r="J74" s="71">
        <v>5473</v>
      </c>
      <c r="K74" s="71">
        <v>7062</v>
      </c>
      <c r="L74" s="71">
        <v>5360</v>
      </c>
      <c r="M74" s="87">
        <v>7293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0.87106537530266348</v>
      </c>
      <c r="H75" s="84">
        <f t="shared" ref="H75:M75" si="11">H71/H$4</f>
        <v>0.76993212440482217</v>
      </c>
      <c r="I75" s="84">
        <f t="shared" si="11"/>
        <v>0.80211420667852207</v>
      </c>
      <c r="J75" s="84">
        <f t="shared" si="11"/>
        <v>0.78551307847082497</v>
      </c>
      <c r="K75" s="84">
        <f t="shared" si="11"/>
        <v>0.81122009981070387</v>
      </c>
      <c r="L75" s="84">
        <f t="shared" si="11"/>
        <v>0.8265998981497199</v>
      </c>
      <c r="M75" s="85">
        <f t="shared" si="11"/>
        <v>0.83176584336819903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4760</v>
      </c>
      <c r="H76" s="53">
        <v>4730</v>
      </c>
      <c r="I76" s="53">
        <v>4680</v>
      </c>
      <c r="J76" s="53">
        <v>4670</v>
      </c>
      <c r="K76" s="53">
        <v>4720</v>
      </c>
      <c r="L76" s="53">
        <v>4720</v>
      </c>
      <c r="M76" s="54">
        <v>4720</v>
      </c>
    </row>
    <row r="77" spans="1:13" x14ac:dyDescent="0.15">
      <c r="A77" s="5"/>
      <c r="B77" s="16" t="s">
        <v>91</v>
      </c>
      <c r="C77" s="17"/>
      <c r="D77" s="18"/>
      <c r="E77" s="19"/>
      <c r="F77" s="20" t="s">
        <v>10</v>
      </c>
      <c r="G77" s="21">
        <v>18037</v>
      </c>
      <c r="H77" s="22">
        <v>16249</v>
      </c>
      <c r="I77" s="22">
        <v>16386</v>
      </c>
      <c r="J77" s="22">
        <v>16136</v>
      </c>
      <c r="K77" s="22">
        <v>17450</v>
      </c>
      <c r="L77" s="22">
        <v>17814</v>
      </c>
      <c r="M77" s="23">
        <v>18011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3.21</v>
      </c>
      <c r="H78" s="30">
        <v>3.45</v>
      </c>
      <c r="I78" s="30">
        <v>3.42</v>
      </c>
      <c r="J78" s="30">
        <v>3.46</v>
      </c>
      <c r="K78" s="30">
        <v>3.39</v>
      </c>
      <c r="L78" s="30">
        <v>3.39</v>
      </c>
      <c r="M78" s="31">
        <v>3.34</v>
      </c>
    </row>
    <row r="79" spans="1:13" x14ac:dyDescent="0.15">
      <c r="A79" s="5"/>
      <c r="B79" s="24" t="s">
        <v>1</v>
      </c>
      <c r="C79" s="32">
        <v>5200</v>
      </c>
      <c r="D79" s="26" t="s">
        <v>15</v>
      </c>
      <c r="E79" s="32">
        <v>5200</v>
      </c>
      <c r="F79" s="28" t="s">
        <v>3</v>
      </c>
      <c r="G79" s="29">
        <v>99.5</v>
      </c>
      <c r="H79" s="30">
        <v>98.4</v>
      </c>
      <c r="I79" s="30">
        <v>98.5</v>
      </c>
      <c r="J79" s="30">
        <v>98.3</v>
      </c>
      <c r="K79" s="30">
        <v>98.2</v>
      </c>
      <c r="L79" s="30">
        <v>97.8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5385</v>
      </c>
      <c r="H80" s="70">
        <v>8577</v>
      </c>
      <c r="I80" s="70">
        <v>8132</v>
      </c>
      <c r="J80" s="70">
        <v>9132</v>
      </c>
      <c r="K80" s="70">
        <v>9768</v>
      </c>
      <c r="L80" s="70">
        <v>11592</v>
      </c>
      <c r="M80" s="86">
        <v>8645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1.5597544102386718</v>
      </c>
      <c r="H81" s="81">
        <f t="shared" ref="H81:M81" si="12">H77/H$4</f>
        <v>1.6461351433492046</v>
      </c>
      <c r="I81" s="81">
        <f t="shared" si="12"/>
        <v>1.6188500296384114</v>
      </c>
      <c r="J81" s="81">
        <f t="shared" si="12"/>
        <v>1.6233400402414486</v>
      </c>
      <c r="K81" s="81">
        <f t="shared" si="12"/>
        <v>1.5014627430734813</v>
      </c>
      <c r="L81" s="81">
        <f t="shared" si="12"/>
        <v>1.5119674079103718</v>
      </c>
      <c r="M81" s="82">
        <f t="shared" si="12"/>
        <v>1.5831062670299727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5200</v>
      </c>
      <c r="H82" s="35">
        <v>5200</v>
      </c>
      <c r="I82" s="35">
        <v>5190</v>
      </c>
      <c r="J82" s="35">
        <v>5190</v>
      </c>
      <c r="K82" s="35">
        <v>5200</v>
      </c>
      <c r="L82" s="35">
        <v>5200</v>
      </c>
      <c r="M82" s="36">
        <v>5200</v>
      </c>
    </row>
    <row r="83" spans="1:13" x14ac:dyDescent="0.15">
      <c r="A83" s="5"/>
      <c r="B83" s="37" t="s">
        <v>92</v>
      </c>
      <c r="C83" s="38"/>
      <c r="D83" s="39"/>
      <c r="E83" s="40"/>
      <c r="F83" s="41" t="s">
        <v>10</v>
      </c>
      <c r="G83" s="42">
        <v>7292</v>
      </c>
      <c r="H83" s="43">
        <v>5211</v>
      </c>
      <c r="I83" s="43">
        <v>5562</v>
      </c>
      <c r="J83" s="43">
        <v>4956</v>
      </c>
      <c r="K83" s="43">
        <v>6312</v>
      </c>
      <c r="L83" s="43">
        <v>6649</v>
      </c>
      <c r="M83" s="44">
        <v>6568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2.93</v>
      </c>
      <c r="H84" s="48">
        <v>3.25</v>
      </c>
      <c r="I84" s="48">
        <v>2.99</v>
      </c>
      <c r="J84" s="48">
        <v>3.14</v>
      </c>
      <c r="K84" s="48">
        <v>3.04</v>
      </c>
      <c r="L84" s="48">
        <v>2.93</v>
      </c>
      <c r="M84" s="49">
        <v>2.95</v>
      </c>
    </row>
    <row r="85" spans="1:13" x14ac:dyDescent="0.15">
      <c r="A85" s="5"/>
      <c r="B85" s="45" t="s">
        <v>1</v>
      </c>
      <c r="C85" s="50">
        <v>2810</v>
      </c>
      <c r="D85" s="4" t="s">
        <v>15</v>
      </c>
      <c r="E85" s="50">
        <v>2720</v>
      </c>
      <c r="F85" s="46" t="s">
        <v>3</v>
      </c>
      <c r="G85" s="47">
        <v>98.8</v>
      </c>
      <c r="H85" s="48">
        <v>97.5</v>
      </c>
      <c r="I85" s="48">
        <v>99.3</v>
      </c>
      <c r="J85" s="48">
        <v>98.6</v>
      </c>
      <c r="K85" s="48">
        <v>98.7</v>
      </c>
      <c r="L85" s="48">
        <v>98.7</v>
      </c>
      <c r="M85" s="49">
        <v>99.1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3041</v>
      </c>
      <c r="H86" s="71">
        <v>3596</v>
      </c>
      <c r="I86" s="71">
        <v>1676</v>
      </c>
      <c r="J86" s="71">
        <v>2263</v>
      </c>
      <c r="K86" s="71">
        <v>2815</v>
      </c>
      <c r="L86" s="71">
        <v>2810</v>
      </c>
      <c r="M86" s="87">
        <v>2294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0.6305776547907298</v>
      </c>
      <c r="H87" s="84">
        <f t="shared" ref="H87:M87" si="13">H83/H$4</f>
        <v>0.52791003950967486</v>
      </c>
      <c r="I87" s="84">
        <f t="shared" si="13"/>
        <v>0.5494961470065205</v>
      </c>
      <c r="J87" s="84">
        <f t="shared" si="13"/>
        <v>0.49859154929577465</v>
      </c>
      <c r="K87" s="84">
        <f t="shared" si="13"/>
        <v>0.5431078988125968</v>
      </c>
      <c r="L87" s="84">
        <f t="shared" si="13"/>
        <v>0.564335426922424</v>
      </c>
      <c r="M87" s="85">
        <f t="shared" si="13"/>
        <v>0.57730508921508306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2810</v>
      </c>
      <c r="H88" s="53">
        <v>2750</v>
      </c>
      <c r="I88" s="53">
        <v>2760</v>
      </c>
      <c r="J88" s="53">
        <v>2750</v>
      </c>
      <c r="K88" s="53">
        <v>2760</v>
      </c>
      <c r="L88" s="53">
        <v>2760</v>
      </c>
      <c r="M88" s="54">
        <v>2720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14799</v>
      </c>
      <c r="H89" s="22">
        <v>12669</v>
      </c>
      <c r="I89" s="22">
        <v>12865</v>
      </c>
      <c r="J89" s="22">
        <v>12533</v>
      </c>
      <c r="K89" s="22">
        <v>14023</v>
      </c>
      <c r="L89" s="22">
        <v>14382</v>
      </c>
      <c r="M89" s="23">
        <v>13929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3.94</v>
      </c>
      <c r="H90" s="30">
        <v>4.1100000000000003</v>
      </c>
      <c r="I90" s="30">
        <v>4.0199999999999996</v>
      </c>
      <c r="J90" s="30">
        <v>4.0999999999999996</v>
      </c>
      <c r="K90" s="30">
        <v>4.07</v>
      </c>
      <c r="L90" s="30">
        <v>3.99</v>
      </c>
      <c r="M90" s="31">
        <v>3.99</v>
      </c>
    </row>
    <row r="91" spans="1:13" x14ac:dyDescent="0.15">
      <c r="A91" s="5"/>
      <c r="B91" s="24" t="s">
        <v>1</v>
      </c>
      <c r="C91" s="32">
        <v>7960</v>
      </c>
      <c r="D91" s="26" t="s">
        <v>15</v>
      </c>
      <c r="E91" s="32">
        <v>7950</v>
      </c>
      <c r="F91" s="28" t="s">
        <v>3</v>
      </c>
      <c r="G91" s="29">
        <v>98.3</v>
      </c>
      <c r="H91" s="30">
        <v>98.1</v>
      </c>
      <c r="I91" s="30">
        <v>98.6</v>
      </c>
      <c r="J91" s="30">
        <v>97.9</v>
      </c>
      <c r="K91" s="30">
        <v>97.7</v>
      </c>
      <c r="L91" s="30">
        <v>98.4</v>
      </c>
      <c r="M91" s="31">
        <v>98.6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8598</v>
      </c>
      <c r="H92" s="70">
        <v>8094</v>
      </c>
      <c r="I92" s="70">
        <v>6802</v>
      </c>
      <c r="J92" s="70">
        <v>8324</v>
      </c>
      <c r="K92" s="70">
        <v>10105</v>
      </c>
      <c r="L92" s="70">
        <v>8037</v>
      </c>
      <c r="M92" s="86">
        <v>7257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1.2797474922172258</v>
      </c>
      <c r="H93" s="81">
        <f t="shared" ref="H93:M93" si="14">H89/H$4</f>
        <v>1.2834565900111436</v>
      </c>
      <c r="I93" s="81">
        <f t="shared" si="14"/>
        <v>1.2709938747283145</v>
      </c>
      <c r="J93" s="81">
        <f t="shared" si="14"/>
        <v>1.2608651911468813</v>
      </c>
      <c r="K93" s="81">
        <f t="shared" si="14"/>
        <v>1.2065909482016866</v>
      </c>
      <c r="L93" s="81">
        <f t="shared" si="14"/>
        <v>1.2206756068579188</v>
      </c>
      <c r="M93" s="82">
        <f t="shared" si="14"/>
        <v>1.2243122088424014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7960</v>
      </c>
      <c r="H94" s="35">
        <v>7950</v>
      </c>
      <c r="I94" s="35">
        <v>7940</v>
      </c>
      <c r="J94" s="35">
        <v>7940</v>
      </c>
      <c r="K94" s="35">
        <v>7960</v>
      </c>
      <c r="L94" s="35">
        <v>7950</v>
      </c>
      <c r="M94" s="36">
        <v>7950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15327</v>
      </c>
      <c r="H95" s="43">
        <v>12881</v>
      </c>
      <c r="I95" s="43">
        <v>13506</v>
      </c>
      <c r="J95" s="43">
        <v>13250</v>
      </c>
      <c r="K95" s="43">
        <v>14662</v>
      </c>
      <c r="L95" s="43">
        <v>15456</v>
      </c>
      <c r="M95" s="44">
        <v>15121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2.81</v>
      </c>
      <c r="H96" s="48">
        <v>2.96</v>
      </c>
      <c r="I96" s="48">
        <v>2.96</v>
      </c>
      <c r="J96" s="48">
        <v>2.97</v>
      </c>
      <c r="K96" s="48">
        <v>2.92</v>
      </c>
      <c r="L96" s="48">
        <v>2.86</v>
      </c>
      <c r="M96" s="49">
        <v>2.89</v>
      </c>
    </row>
    <row r="97" spans="1:13" x14ac:dyDescent="0.15">
      <c r="A97" s="5"/>
      <c r="B97" s="45" t="s">
        <v>1</v>
      </c>
      <c r="C97" s="50">
        <v>7950</v>
      </c>
      <c r="D97" s="4" t="s">
        <v>15</v>
      </c>
      <c r="E97" s="50">
        <v>7950</v>
      </c>
      <c r="F97" s="46" t="s">
        <v>3</v>
      </c>
      <c r="G97" s="47">
        <v>99.8</v>
      </c>
      <c r="H97" s="48">
        <v>99.1</v>
      </c>
      <c r="I97" s="48">
        <v>98.9</v>
      </c>
      <c r="J97" s="48">
        <v>98.8</v>
      </c>
      <c r="K97" s="48">
        <v>98.8</v>
      </c>
      <c r="L97" s="48">
        <v>99.1</v>
      </c>
      <c r="M97" s="49">
        <v>99.2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3200</v>
      </c>
      <c r="H98" s="71">
        <v>4719</v>
      </c>
      <c r="I98" s="71">
        <v>5260</v>
      </c>
      <c r="J98" s="71">
        <v>5622</v>
      </c>
      <c r="K98" s="71">
        <v>6036</v>
      </c>
      <c r="L98" s="71">
        <v>5428</v>
      </c>
      <c r="M98" s="87">
        <v>4989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1.3254064337599447</v>
      </c>
      <c r="H99" s="84">
        <f t="shared" ref="H99:M99" si="15">H95/H$4</f>
        <v>1.3049336440076993</v>
      </c>
      <c r="I99" s="84">
        <f t="shared" si="15"/>
        <v>1.3343212803793716</v>
      </c>
      <c r="J99" s="84">
        <f t="shared" si="15"/>
        <v>1.3329979879275653</v>
      </c>
      <c r="K99" s="84">
        <f t="shared" si="15"/>
        <v>1.2615728790225436</v>
      </c>
      <c r="L99" s="84">
        <f t="shared" si="15"/>
        <v>1.3118316075369207</v>
      </c>
      <c r="M99" s="85">
        <f t="shared" si="15"/>
        <v>1.3290849960446516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7950</v>
      </c>
      <c r="H100" s="53">
        <v>7910</v>
      </c>
      <c r="I100" s="53">
        <v>7930</v>
      </c>
      <c r="J100" s="53">
        <v>7930</v>
      </c>
      <c r="K100" s="53">
        <v>7940</v>
      </c>
      <c r="L100" s="53">
        <v>7950</v>
      </c>
      <c r="M100" s="54">
        <v>7950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12408</v>
      </c>
      <c r="H101" s="22">
        <v>9895</v>
      </c>
      <c r="I101" s="22">
        <v>10378</v>
      </c>
      <c r="J101" s="22">
        <v>10004</v>
      </c>
      <c r="K101" s="22">
        <v>11774</v>
      </c>
      <c r="L101" s="22">
        <v>12436</v>
      </c>
      <c r="M101" s="23">
        <v>11916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2.25</v>
      </c>
      <c r="H102" s="30">
        <v>2.31</v>
      </c>
      <c r="I102" s="30">
        <v>2.3199999999999998</v>
      </c>
      <c r="J102" s="30">
        <v>2.2999999999999998</v>
      </c>
      <c r="K102" s="30">
        <v>2.2799999999999998</v>
      </c>
      <c r="L102" s="30">
        <v>2.17</v>
      </c>
      <c r="M102" s="31">
        <v>2.15</v>
      </c>
    </row>
    <row r="103" spans="1:13" x14ac:dyDescent="0.15">
      <c r="A103" s="5"/>
      <c r="B103" s="24" t="s">
        <v>1</v>
      </c>
      <c r="C103" s="32">
        <v>1740</v>
      </c>
      <c r="D103" s="26" t="s">
        <v>15</v>
      </c>
      <c r="E103" s="32">
        <v>1750</v>
      </c>
      <c r="F103" s="28" t="s">
        <v>3</v>
      </c>
      <c r="G103" s="29">
        <v>98.2</v>
      </c>
      <c r="H103" s="30">
        <v>98.3</v>
      </c>
      <c r="I103" s="30">
        <v>97.7</v>
      </c>
      <c r="J103" s="30">
        <v>98.3</v>
      </c>
      <c r="K103" s="30">
        <v>99</v>
      </c>
      <c r="L103" s="30">
        <v>99.3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6111</v>
      </c>
      <c r="H104" s="70">
        <v>4523</v>
      </c>
      <c r="I104" s="70">
        <v>6173</v>
      </c>
      <c r="J104" s="70">
        <v>4574</v>
      </c>
      <c r="K104" s="70">
        <v>3971</v>
      </c>
      <c r="L104" s="70">
        <v>3301</v>
      </c>
      <c r="M104" s="86">
        <v>2623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1.0729851262538914</v>
      </c>
      <c r="H105" s="81">
        <f t="shared" ref="H105:M105" si="16">H101/H$4</f>
        <v>1.0024313646033836</v>
      </c>
      <c r="I105" s="81">
        <f t="shared" si="16"/>
        <v>1.0252914443785812</v>
      </c>
      <c r="J105" s="81">
        <f t="shared" si="16"/>
        <v>1.0064386317907446</v>
      </c>
      <c r="K105" s="81">
        <f t="shared" si="16"/>
        <v>1.0130786439511272</v>
      </c>
      <c r="L105" s="81">
        <f t="shared" si="16"/>
        <v>1.0555084026481072</v>
      </c>
      <c r="M105" s="82">
        <f t="shared" si="16"/>
        <v>1.0473762854882658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1740</v>
      </c>
      <c r="H106" s="35">
        <v>1740</v>
      </c>
      <c r="I106" s="35">
        <v>1720</v>
      </c>
      <c r="J106" s="35">
        <v>1710</v>
      </c>
      <c r="K106" s="35">
        <v>1730</v>
      </c>
      <c r="L106" s="35">
        <v>1730</v>
      </c>
      <c r="M106" s="36">
        <v>1750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19588</v>
      </c>
      <c r="H107" s="43">
        <v>17968</v>
      </c>
      <c r="I107" s="43">
        <v>18149</v>
      </c>
      <c r="J107" s="43">
        <v>17913</v>
      </c>
      <c r="K107" s="43">
        <v>19146</v>
      </c>
      <c r="L107" s="43">
        <v>19616</v>
      </c>
      <c r="M107" s="44">
        <v>19340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3.62</v>
      </c>
      <c r="H108" s="48">
        <v>3.86</v>
      </c>
      <c r="I108" s="48">
        <v>3.82</v>
      </c>
      <c r="J108" s="48">
        <v>3.87</v>
      </c>
      <c r="K108" s="48">
        <v>3.81</v>
      </c>
      <c r="L108" s="48">
        <v>3.72</v>
      </c>
      <c r="M108" s="49">
        <v>3.61</v>
      </c>
    </row>
    <row r="109" spans="1:13" x14ac:dyDescent="0.15">
      <c r="A109" s="5"/>
      <c r="B109" s="45" t="s">
        <v>1</v>
      </c>
      <c r="C109" s="50">
        <v>13580</v>
      </c>
      <c r="D109" s="4" t="s">
        <v>15</v>
      </c>
      <c r="E109" s="50">
        <v>13560</v>
      </c>
      <c r="F109" s="46" t="s">
        <v>3</v>
      </c>
      <c r="G109" s="47">
        <v>99.2</v>
      </c>
      <c r="H109" s="48">
        <v>98.4</v>
      </c>
      <c r="I109" s="48">
        <v>98.4</v>
      </c>
      <c r="J109" s="48">
        <v>98.6</v>
      </c>
      <c r="K109" s="48">
        <v>98.4</v>
      </c>
      <c r="L109" s="48">
        <v>98.6</v>
      </c>
      <c r="M109" s="49">
        <v>99.5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7423</v>
      </c>
      <c r="H110" s="71">
        <v>10010</v>
      </c>
      <c r="I110" s="71">
        <v>9989</v>
      </c>
      <c r="J110" s="71">
        <v>9190</v>
      </c>
      <c r="K110" s="71">
        <v>10604</v>
      </c>
      <c r="L110" s="71">
        <v>10035</v>
      </c>
      <c r="M110" s="87">
        <v>6162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1.6938775510204083</v>
      </c>
      <c r="H111" s="84">
        <f t="shared" ref="H111:M111" si="17">H107/H$4</f>
        <v>1.8202816330665585</v>
      </c>
      <c r="I111" s="84">
        <f t="shared" si="17"/>
        <v>1.7930250938549694</v>
      </c>
      <c r="J111" s="84">
        <f t="shared" si="17"/>
        <v>1.802112676056338</v>
      </c>
      <c r="K111" s="84">
        <f t="shared" si="17"/>
        <v>1.6473928755807949</v>
      </c>
      <c r="L111" s="84">
        <f t="shared" si="17"/>
        <v>1.6649125785095908</v>
      </c>
      <c r="M111" s="85">
        <f t="shared" si="17"/>
        <v>1.6999208930297969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13580</v>
      </c>
      <c r="H112" s="53">
        <v>13550</v>
      </c>
      <c r="I112" s="53">
        <v>13560</v>
      </c>
      <c r="J112" s="53">
        <v>13560</v>
      </c>
      <c r="K112" s="53">
        <v>13590</v>
      </c>
      <c r="L112" s="53">
        <v>13560</v>
      </c>
      <c r="M112" s="54">
        <v>13560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11699</v>
      </c>
      <c r="H113" s="22">
        <v>10151</v>
      </c>
      <c r="I113" s="22">
        <v>10398</v>
      </c>
      <c r="J113" s="22">
        <v>10158</v>
      </c>
      <c r="K113" s="22">
        <v>13255</v>
      </c>
      <c r="L113" s="22">
        <v>12695</v>
      </c>
      <c r="M113" s="23">
        <v>12101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1.83</v>
      </c>
      <c r="H114" s="30">
        <v>1.94</v>
      </c>
      <c r="I114" s="30">
        <v>1.91</v>
      </c>
      <c r="J114" s="30">
        <v>1.94</v>
      </c>
      <c r="K114" s="30">
        <v>1.83</v>
      </c>
      <c r="L114" s="30">
        <v>1.89</v>
      </c>
      <c r="M114" s="31">
        <v>1.88</v>
      </c>
    </row>
    <row r="115" spans="1:13" x14ac:dyDescent="0.15">
      <c r="A115" s="5"/>
      <c r="B115" s="24" t="s">
        <v>1</v>
      </c>
      <c r="C115" s="32">
        <v>36390</v>
      </c>
      <c r="D115" s="26" t="s">
        <v>15</v>
      </c>
      <c r="E115" s="32">
        <v>36450</v>
      </c>
      <c r="F115" s="28" t="s">
        <v>3</v>
      </c>
      <c r="G115" s="29">
        <v>99.1</v>
      </c>
      <c r="H115" s="30">
        <v>98.9</v>
      </c>
      <c r="I115" s="30">
        <v>98.8</v>
      </c>
      <c r="J115" s="30">
        <v>98.7</v>
      </c>
      <c r="K115" s="30">
        <v>99.2</v>
      </c>
      <c r="L115" s="30">
        <v>98.8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3452</v>
      </c>
      <c r="H116" s="70">
        <v>3504</v>
      </c>
      <c r="I116" s="70">
        <v>3805</v>
      </c>
      <c r="J116" s="70">
        <v>4008</v>
      </c>
      <c r="K116" s="70">
        <v>3855</v>
      </c>
      <c r="L116" s="70">
        <v>4700</v>
      </c>
      <c r="M116" s="86">
        <v>4237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1.0116741611898996</v>
      </c>
      <c r="H117" s="81">
        <f t="shared" ref="H117:M117" si="18">H113/H$4</f>
        <v>1.0283659203728093</v>
      </c>
      <c r="I117" s="81">
        <f t="shared" si="18"/>
        <v>1.0272673384706579</v>
      </c>
      <c r="J117" s="81">
        <f t="shared" si="18"/>
        <v>1.0219315895372234</v>
      </c>
      <c r="K117" s="81">
        <f t="shared" si="18"/>
        <v>1.1405093787644123</v>
      </c>
      <c r="L117" s="81">
        <f t="shared" si="18"/>
        <v>1.0774910881004922</v>
      </c>
      <c r="M117" s="82">
        <f t="shared" si="18"/>
        <v>1.0636371626966687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36390</v>
      </c>
      <c r="H118" s="35">
        <v>36360</v>
      </c>
      <c r="I118" s="35">
        <v>36320</v>
      </c>
      <c r="J118" s="35">
        <v>36340</v>
      </c>
      <c r="K118" s="35">
        <v>36370</v>
      </c>
      <c r="L118" s="35">
        <v>36370</v>
      </c>
      <c r="M118" s="36">
        <v>36450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15755</v>
      </c>
      <c r="H119" s="43">
        <v>13988</v>
      </c>
      <c r="I119" s="43">
        <v>14438</v>
      </c>
      <c r="J119" s="43">
        <v>14106</v>
      </c>
      <c r="K119" s="43">
        <v>17330</v>
      </c>
      <c r="L119" s="43">
        <v>16453</v>
      </c>
      <c r="M119" s="44">
        <v>16032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1.67</v>
      </c>
      <c r="H120" s="48">
        <v>1.8</v>
      </c>
      <c r="I120" s="48">
        <v>1.76</v>
      </c>
      <c r="J120" s="48">
        <v>1.79</v>
      </c>
      <c r="K120" s="48">
        <v>1.67</v>
      </c>
      <c r="L120" s="48">
        <v>1.75</v>
      </c>
      <c r="M120" s="49">
        <v>1.71</v>
      </c>
    </row>
    <row r="121" spans="1:13" x14ac:dyDescent="0.15">
      <c r="A121" s="5"/>
      <c r="B121" s="45" t="s">
        <v>1</v>
      </c>
      <c r="C121" s="50">
        <v>32990</v>
      </c>
      <c r="D121" s="4" t="s">
        <v>15</v>
      </c>
      <c r="E121" s="50">
        <v>32940</v>
      </c>
      <c r="F121" s="46" t="s">
        <v>3</v>
      </c>
      <c r="G121" s="47">
        <v>99.2</v>
      </c>
      <c r="H121" s="48">
        <v>98.8</v>
      </c>
      <c r="I121" s="48">
        <v>98.9</v>
      </c>
      <c r="J121" s="48">
        <v>98.6</v>
      </c>
      <c r="K121" s="48">
        <v>99.3</v>
      </c>
      <c r="L121" s="48">
        <v>98.8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4192</v>
      </c>
      <c r="H122" s="71">
        <v>4868</v>
      </c>
      <c r="I122" s="71">
        <v>4838</v>
      </c>
      <c r="J122" s="71">
        <v>5455</v>
      </c>
      <c r="K122" s="71">
        <v>4237</v>
      </c>
      <c r="L122" s="71">
        <v>5719</v>
      </c>
      <c r="M122" s="87">
        <v>5104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1.3624178484953304</v>
      </c>
      <c r="H123" s="84">
        <f t="shared" ref="H123:M123" si="19">H119/H$4</f>
        <v>1.4170803363387701</v>
      </c>
      <c r="I123" s="84">
        <f t="shared" si="19"/>
        <v>1.4263979450701443</v>
      </c>
      <c r="J123" s="84">
        <f t="shared" si="19"/>
        <v>1.4191146881287726</v>
      </c>
      <c r="K123" s="84">
        <f t="shared" si="19"/>
        <v>1.4911374978489071</v>
      </c>
      <c r="L123" s="84">
        <f t="shared" si="19"/>
        <v>1.3964522152435919</v>
      </c>
      <c r="M123" s="85">
        <f t="shared" si="19"/>
        <v>1.4091588292168411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32990</v>
      </c>
      <c r="H124" s="53">
        <v>32910</v>
      </c>
      <c r="I124" s="53">
        <v>32930</v>
      </c>
      <c r="J124" s="53">
        <v>32990</v>
      </c>
      <c r="K124" s="53">
        <v>33050</v>
      </c>
      <c r="L124" s="53">
        <v>32950</v>
      </c>
      <c r="M124" s="54">
        <v>32940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11040</v>
      </c>
      <c r="H125" s="22">
        <v>8440</v>
      </c>
      <c r="I125" s="22">
        <v>9051</v>
      </c>
      <c r="J125" s="22">
        <v>8591</v>
      </c>
      <c r="K125" s="22">
        <v>10160</v>
      </c>
      <c r="L125" s="22">
        <v>10500</v>
      </c>
      <c r="M125" s="23">
        <v>10764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3.17</v>
      </c>
      <c r="H126" s="30">
        <v>3.43</v>
      </c>
      <c r="I126" s="30">
        <v>3.28</v>
      </c>
      <c r="J126" s="30">
        <v>3.41</v>
      </c>
      <c r="K126" s="30">
        <v>3.34</v>
      </c>
      <c r="L126" s="30">
        <v>3.26</v>
      </c>
      <c r="M126" s="31">
        <v>3.17</v>
      </c>
    </row>
    <row r="127" spans="1:13" x14ac:dyDescent="0.15">
      <c r="A127" s="5"/>
      <c r="B127" s="24" t="s">
        <v>1</v>
      </c>
      <c r="C127" s="32">
        <v>30940</v>
      </c>
      <c r="D127" s="26" t="s">
        <v>15</v>
      </c>
      <c r="E127" s="32">
        <v>30880</v>
      </c>
      <c r="F127" s="28" t="s">
        <v>3</v>
      </c>
      <c r="G127" s="29">
        <v>99.4</v>
      </c>
      <c r="H127" s="30">
        <v>98.8</v>
      </c>
      <c r="I127" s="30">
        <v>99.2</v>
      </c>
      <c r="J127" s="30">
        <v>98.8</v>
      </c>
      <c r="K127" s="30">
        <v>98.8</v>
      </c>
      <c r="L127" s="30">
        <v>99.3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3352</v>
      </c>
      <c r="H128" s="70">
        <v>3751</v>
      </c>
      <c r="I128" s="70">
        <v>3176</v>
      </c>
      <c r="J128" s="70">
        <v>3794</v>
      </c>
      <c r="K128" s="70">
        <v>4435</v>
      </c>
      <c r="L128" s="70">
        <v>3608</v>
      </c>
      <c r="M128" s="86">
        <v>2744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0.9546869595295745</v>
      </c>
      <c r="H129" s="81">
        <f t="shared" ref="H129:M129" si="20">H125/H$4</f>
        <v>0.85502988552324988</v>
      </c>
      <c r="I129" s="81">
        <f t="shared" si="20"/>
        <v>0.89419087136929465</v>
      </c>
      <c r="J129" s="81">
        <f t="shared" si="20"/>
        <v>0.86428571428571432</v>
      </c>
      <c r="K129" s="81">
        <f t="shared" si="20"/>
        <v>0.87420409568060575</v>
      </c>
      <c r="L129" s="81">
        <f t="shared" si="20"/>
        <v>0.89118995077236463</v>
      </c>
      <c r="M129" s="82">
        <f t="shared" si="20"/>
        <v>0.94611936362837301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30940</v>
      </c>
      <c r="H130" s="35">
        <v>30890</v>
      </c>
      <c r="I130" s="35">
        <v>30830</v>
      </c>
      <c r="J130" s="35">
        <v>30880</v>
      </c>
      <c r="K130" s="35">
        <v>30860</v>
      </c>
      <c r="L130" s="35">
        <v>30880</v>
      </c>
      <c r="M130" s="36">
        <v>30880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14645</v>
      </c>
      <c r="H131" s="43">
        <v>12288</v>
      </c>
      <c r="I131" s="43">
        <v>12574</v>
      </c>
      <c r="J131" s="43">
        <v>12293</v>
      </c>
      <c r="K131" s="43">
        <v>13864</v>
      </c>
      <c r="L131" s="43">
        <v>14194</v>
      </c>
      <c r="M131" s="44">
        <v>14031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2.98</v>
      </c>
      <c r="H132" s="48">
        <v>3.2</v>
      </c>
      <c r="I132" s="48">
        <v>3.12</v>
      </c>
      <c r="J132" s="48">
        <v>3.17</v>
      </c>
      <c r="K132" s="48">
        <v>3.06</v>
      </c>
      <c r="L132" s="48">
        <v>3.03</v>
      </c>
      <c r="M132" s="49">
        <v>2.98</v>
      </c>
    </row>
    <row r="133" spans="1:13" x14ac:dyDescent="0.15">
      <c r="A133" s="5"/>
      <c r="B133" s="45" t="s">
        <v>1</v>
      </c>
      <c r="C133" s="50">
        <v>18360</v>
      </c>
      <c r="D133" s="4" t="s">
        <v>15</v>
      </c>
      <c r="E133" s="50">
        <v>18320</v>
      </c>
      <c r="F133" s="46" t="s">
        <v>3</v>
      </c>
      <c r="G133" s="47">
        <v>99.5</v>
      </c>
      <c r="H133" s="48">
        <v>99.3</v>
      </c>
      <c r="I133" s="48">
        <v>99.6</v>
      </c>
      <c r="J133" s="48">
        <v>99.2</v>
      </c>
      <c r="K133" s="48">
        <v>99.4</v>
      </c>
      <c r="L133" s="48">
        <v>99.4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4018</v>
      </c>
      <c r="H134" s="71">
        <v>4036</v>
      </c>
      <c r="I134" s="71">
        <v>3390</v>
      </c>
      <c r="J134" s="71">
        <v>4189</v>
      </c>
      <c r="K134" s="71">
        <v>4209</v>
      </c>
      <c r="L134" s="71">
        <v>4302</v>
      </c>
      <c r="M134" s="87">
        <v>3377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1.2664303009339328</v>
      </c>
      <c r="H135" s="84">
        <f t="shared" ref="H135:M135" si="21">H131/H$4</f>
        <v>1.2448586769324284</v>
      </c>
      <c r="I135" s="84">
        <f t="shared" si="21"/>
        <v>1.2422446156885991</v>
      </c>
      <c r="J135" s="84">
        <f t="shared" si="21"/>
        <v>1.2367203219315894</v>
      </c>
      <c r="K135" s="84">
        <f t="shared" si="21"/>
        <v>1.1929099982791258</v>
      </c>
      <c r="L135" s="84">
        <f t="shared" si="21"/>
        <v>1.2047190629774231</v>
      </c>
      <c r="M135" s="85">
        <f t="shared" si="21"/>
        <v>1.2332776654654127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18360</v>
      </c>
      <c r="H136" s="53">
        <v>18340</v>
      </c>
      <c r="I136" s="53">
        <v>18290</v>
      </c>
      <c r="J136" s="53">
        <v>18310</v>
      </c>
      <c r="K136" s="53">
        <v>18340</v>
      </c>
      <c r="L136" s="53">
        <v>18300</v>
      </c>
      <c r="M136" s="54">
        <v>18320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12124</v>
      </c>
      <c r="H137" s="22">
        <v>8915</v>
      </c>
      <c r="I137" s="22">
        <v>9491</v>
      </c>
      <c r="J137" s="22">
        <v>8860</v>
      </c>
      <c r="K137" s="22">
        <v>10413</v>
      </c>
      <c r="L137" s="22">
        <v>10946</v>
      </c>
      <c r="M137" s="23">
        <v>10926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3.85</v>
      </c>
      <c r="H138" s="30">
        <v>4.0999999999999996</v>
      </c>
      <c r="I138" s="30">
        <v>3.98</v>
      </c>
      <c r="J138" s="30">
        <v>4.09</v>
      </c>
      <c r="K138" s="30">
        <v>4.0199999999999996</v>
      </c>
      <c r="L138" s="30">
        <v>3.97</v>
      </c>
      <c r="M138" s="31">
        <v>3.94</v>
      </c>
    </row>
    <row r="139" spans="1:13" x14ac:dyDescent="0.15">
      <c r="A139" s="5"/>
      <c r="B139" s="24" t="s">
        <v>1</v>
      </c>
      <c r="C139" s="32">
        <v>15440</v>
      </c>
      <c r="D139" s="26" t="s">
        <v>15</v>
      </c>
      <c r="E139" s="32">
        <v>15380</v>
      </c>
      <c r="F139" s="28" t="s">
        <v>3</v>
      </c>
      <c r="G139" s="29">
        <v>99.1</v>
      </c>
      <c r="H139" s="30">
        <v>98.5</v>
      </c>
      <c r="I139" s="30">
        <v>98.9</v>
      </c>
      <c r="J139" s="30">
        <v>98</v>
      </c>
      <c r="K139" s="30">
        <v>98.3</v>
      </c>
      <c r="L139" s="30">
        <v>98.6</v>
      </c>
      <c r="M139" s="31">
        <v>98.3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5150</v>
      </c>
      <c r="H140" s="70">
        <v>4862</v>
      </c>
      <c r="I140" s="70">
        <v>4523</v>
      </c>
      <c r="J140" s="70">
        <v>5830</v>
      </c>
      <c r="K140" s="70">
        <v>6084</v>
      </c>
      <c r="L140" s="70">
        <v>5791</v>
      </c>
      <c r="M140" s="86">
        <v>6326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1.0484261501210654</v>
      </c>
      <c r="H141" s="81">
        <f t="shared" ref="H141:M141" si="22">H137/H$4</f>
        <v>0.90315064329855133</v>
      </c>
      <c r="I141" s="81">
        <f t="shared" si="22"/>
        <v>0.93766054139498123</v>
      </c>
      <c r="J141" s="81">
        <f t="shared" si="22"/>
        <v>0.89134808853118708</v>
      </c>
      <c r="K141" s="81">
        <f t="shared" si="22"/>
        <v>0.89597315436241609</v>
      </c>
      <c r="L141" s="81">
        <f t="shared" si="22"/>
        <v>0.92904430487183842</v>
      </c>
      <c r="M141" s="82">
        <f t="shared" si="22"/>
        <v>0.96035861826492042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15440</v>
      </c>
      <c r="H142" s="35">
        <v>15410</v>
      </c>
      <c r="I142" s="35">
        <v>15360</v>
      </c>
      <c r="J142" s="35">
        <v>15390</v>
      </c>
      <c r="K142" s="35">
        <v>15400</v>
      </c>
      <c r="L142" s="35">
        <v>15370</v>
      </c>
      <c r="M142" s="36">
        <v>15380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10033</v>
      </c>
      <c r="H143" s="43">
        <v>8645</v>
      </c>
      <c r="I143" s="43">
        <v>8775</v>
      </c>
      <c r="J143" s="43">
        <v>8718</v>
      </c>
      <c r="K143" s="43">
        <v>10317</v>
      </c>
      <c r="L143" s="43">
        <v>10642</v>
      </c>
      <c r="M143" s="44">
        <v>10424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</v>
      </c>
      <c r="H144" s="48">
        <v>3.76</v>
      </c>
      <c r="I144" s="48">
        <v>3.73</v>
      </c>
      <c r="J144" s="48">
        <v>3.72</v>
      </c>
      <c r="K144" s="48">
        <v>3.72</v>
      </c>
      <c r="L144" s="48">
        <v>3.75</v>
      </c>
      <c r="M144" s="49">
        <v>3.71</v>
      </c>
    </row>
    <row r="145" spans="1:13" x14ac:dyDescent="0.15">
      <c r="A145" s="5"/>
      <c r="B145" s="45" t="s">
        <v>1</v>
      </c>
      <c r="C145" s="50">
        <v>9740</v>
      </c>
      <c r="D145" s="4" t="s">
        <v>15</v>
      </c>
      <c r="E145" s="50">
        <v>9740</v>
      </c>
      <c r="F145" s="46" t="s">
        <v>3</v>
      </c>
      <c r="G145" s="47">
        <v>98.2</v>
      </c>
      <c r="H145" s="48">
        <v>98.2</v>
      </c>
      <c r="I145" s="48">
        <v>98.2</v>
      </c>
      <c r="J145" s="48">
        <v>98.5</v>
      </c>
      <c r="K145" s="48">
        <v>98.3</v>
      </c>
      <c r="L145" s="48">
        <v>97.8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5937</v>
      </c>
      <c r="H146" s="71">
        <v>5128</v>
      </c>
      <c r="I146" s="71">
        <v>5162</v>
      </c>
      <c r="J146" s="71">
        <v>4689</v>
      </c>
      <c r="K146" s="71">
        <v>5997</v>
      </c>
      <c r="L146" s="71">
        <v>7250</v>
      </c>
      <c r="M146" s="87">
        <v>6205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0.86760636457973017</v>
      </c>
      <c r="H147" s="84">
        <f t="shared" ref="H147:M147" si="23">H143/H$4</f>
        <v>0.87579779151048531</v>
      </c>
      <c r="I147" s="84">
        <f t="shared" si="23"/>
        <v>0.86692353289863666</v>
      </c>
      <c r="J147" s="84">
        <f t="shared" si="23"/>
        <v>0.87706237424547284</v>
      </c>
      <c r="K147" s="84">
        <f t="shared" si="23"/>
        <v>0.88771295818275686</v>
      </c>
      <c r="L147" s="84">
        <f t="shared" si="23"/>
        <v>0.90324223391614322</v>
      </c>
      <c r="M147" s="85">
        <f t="shared" si="23"/>
        <v>0.91623450821833519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9740</v>
      </c>
      <c r="H148" s="53">
        <v>9760</v>
      </c>
      <c r="I148" s="53">
        <v>9760</v>
      </c>
      <c r="J148" s="53">
        <v>9770</v>
      </c>
      <c r="K148" s="53">
        <v>9700</v>
      </c>
      <c r="L148" s="53">
        <v>9750</v>
      </c>
      <c r="M148" s="54">
        <v>9740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14791</v>
      </c>
      <c r="H149" s="22">
        <v>12564</v>
      </c>
      <c r="I149" s="22">
        <v>12745</v>
      </c>
      <c r="J149" s="22">
        <v>12292</v>
      </c>
      <c r="K149" s="22">
        <v>15148</v>
      </c>
      <c r="L149" s="22">
        <v>15325</v>
      </c>
      <c r="M149" s="23">
        <v>14756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1.56</v>
      </c>
      <c r="H150" s="30">
        <v>1.66</v>
      </c>
      <c r="I150" s="30">
        <v>1.63</v>
      </c>
      <c r="J150" s="30">
        <v>1.69</v>
      </c>
      <c r="K150" s="30">
        <v>1.56</v>
      </c>
      <c r="L150" s="30">
        <v>1.55</v>
      </c>
      <c r="M150" s="31">
        <v>1.52</v>
      </c>
    </row>
    <row r="151" spans="1:13" x14ac:dyDescent="0.15">
      <c r="A151" s="5"/>
      <c r="B151" s="24" t="s">
        <v>1</v>
      </c>
      <c r="C151" s="32">
        <v>7950</v>
      </c>
      <c r="D151" s="26" t="s">
        <v>15</v>
      </c>
      <c r="E151" s="32">
        <v>7960</v>
      </c>
      <c r="F151" s="28" t="s">
        <v>3</v>
      </c>
      <c r="G151" s="29">
        <v>99.2</v>
      </c>
      <c r="H151" s="30">
        <v>99</v>
      </c>
      <c r="I151" s="30">
        <v>99</v>
      </c>
      <c r="J151" s="30">
        <v>98.5</v>
      </c>
      <c r="K151" s="30">
        <v>99.3</v>
      </c>
      <c r="L151" s="30">
        <v>99.3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3781</v>
      </c>
      <c r="H152" s="70">
        <v>3839</v>
      </c>
      <c r="I152" s="70">
        <v>3993</v>
      </c>
      <c r="J152" s="70">
        <v>4996</v>
      </c>
      <c r="K152" s="70">
        <v>3706</v>
      </c>
      <c r="L152" s="70">
        <v>3701</v>
      </c>
      <c r="M152" s="86">
        <v>2665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1.2790556900726393</v>
      </c>
      <c r="H153" s="81">
        <f t="shared" ref="H153:M153" si="24">H149/H$4</f>
        <v>1.2728193698713404</v>
      </c>
      <c r="I153" s="81">
        <f t="shared" si="24"/>
        <v>1.2591385101758545</v>
      </c>
      <c r="J153" s="81">
        <f t="shared" si="24"/>
        <v>1.2366197183098591</v>
      </c>
      <c r="K153" s="81">
        <f t="shared" si="24"/>
        <v>1.3033901221820685</v>
      </c>
      <c r="L153" s="81">
        <f t="shared" si="24"/>
        <v>1.300712951960618</v>
      </c>
      <c r="M153" s="82">
        <f t="shared" si="24"/>
        <v>1.2970027247956404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7950</v>
      </c>
      <c r="H154" s="35">
        <v>7960</v>
      </c>
      <c r="I154" s="35">
        <v>7960</v>
      </c>
      <c r="J154" s="35">
        <v>7960</v>
      </c>
      <c r="K154" s="35">
        <v>7920</v>
      </c>
      <c r="L154" s="35">
        <v>7950</v>
      </c>
      <c r="M154" s="36">
        <v>7960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40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M268"/>
  <sheetViews>
    <sheetView showGridLines="0" zoomScale="85" zoomScaleNormal="85" workbookViewId="0">
      <pane ySplit="4" topLeftCell="A5" activePane="bottomLeft" state="frozen"/>
      <selection pane="bottomLeft" activeCell="R180" sqref="R18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45873</v>
      </c>
      <c r="H3" s="11">
        <v>45874</v>
      </c>
      <c r="I3" s="11">
        <v>45875</v>
      </c>
      <c r="J3" s="11">
        <v>45876</v>
      </c>
      <c r="K3" s="11">
        <v>45877</v>
      </c>
      <c r="L3" s="11">
        <v>45878</v>
      </c>
      <c r="M3" s="12">
        <v>45879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7101</v>
      </c>
      <c r="H4" s="14">
        <v>7705</v>
      </c>
      <c r="I4" s="14">
        <v>7462</v>
      </c>
      <c r="J4" s="14">
        <v>8132</v>
      </c>
      <c r="K4" s="14">
        <v>9555</v>
      </c>
      <c r="L4" s="14">
        <v>11019</v>
      </c>
      <c r="M4" s="15">
        <v>11348</v>
      </c>
    </row>
    <row r="5" spans="1:13" x14ac:dyDescent="0.15">
      <c r="A5" s="5"/>
      <c r="B5" s="90" t="s">
        <v>111</v>
      </c>
      <c r="C5" s="91"/>
      <c r="D5" s="92"/>
      <c r="E5" s="93"/>
      <c r="F5" s="94" t="s">
        <v>10</v>
      </c>
      <c r="G5" s="95"/>
      <c r="H5" s="96">
        <v>13105</v>
      </c>
      <c r="I5" s="96">
        <v>11874</v>
      </c>
      <c r="J5" s="96">
        <v>11319</v>
      </c>
      <c r="K5" s="96">
        <v>11572</v>
      </c>
      <c r="L5" s="96">
        <v>12635</v>
      </c>
      <c r="M5" s="97">
        <v>12051</v>
      </c>
    </row>
    <row r="6" spans="1:13" x14ac:dyDescent="0.15">
      <c r="A6" s="5"/>
      <c r="B6" s="98" t="s">
        <v>0</v>
      </c>
      <c r="C6" s="99" t="s">
        <v>112</v>
      </c>
      <c r="D6" s="100"/>
      <c r="E6" s="117" t="s">
        <v>51</v>
      </c>
      <c r="F6" s="101" t="s">
        <v>2</v>
      </c>
      <c r="G6" s="102"/>
      <c r="H6" s="103">
        <v>2.02</v>
      </c>
      <c r="I6" s="103">
        <v>2.02</v>
      </c>
      <c r="J6" s="103">
        <v>2.09</v>
      </c>
      <c r="K6" s="103">
        <v>2.09</v>
      </c>
      <c r="L6" s="103">
        <v>2</v>
      </c>
      <c r="M6" s="104">
        <v>2.0099999999999998</v>
      </c>
    </row>
    <row r="7" spans="1:13" x14ac:dyDescent="0.15">
      <c r="A7" s="5"/>
      <c r="B7" s="98" t="s">
        <v>1</v>
      </c>
      <c r="C7" s="105">
        <v>1400</v>
      </c>
      <c r="D7" s="100" t="s">
        <v>15</v>
      </c>
      <c r="E7" s="105">
        <v>2120</v>
      </c>
      <c r="F7" s="101" t="s">
        <v>3</v>
      </c>
      <c r="G7" s="102"/>
      <c r="H7" s="103">
        <v>98.3</v>
      </c>
      <c r="I7" s="103">
        <v>98.9</v>
      </c>
      <c r="J7" s="103">
        <v>98.4</v>
      </c>
      <c r="K7" s="103">
        <v>98.4</v>
      </c>
      <c r="L7" s="103">
        <v>98.2</v>
      </c>
      <c r="M7" s="104">
        <v>97.9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5782</v>
      </c>
      <c r="I8" s="108">
        <v>3780</v>
      </c>
      <c r="J8" s="108">
        <v>4941</v>
      </c>
      <c r="K8" s="108">
        <v>5050</v>
      </c>
      <c r="L8" s="108">
        <v>5905</v>
      </c>
      <c r="M8" s="129">
        <v>6605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1.7008436080467229</v>
      </c>
      <c r="I9" s="111">
        <f t="shared" si="0"/>
        <v>1.5912623961404448</v>
      </c>
      <c r="J9" s="111">
        <f t="shared" si="0"/>
        <v>1.3919085095917363</v>
      </c>
      <c r="K9" s="111">
        <f t="shared" si="0"/>
        <v>1.2110936682365254</v>
      </c>
      <c r="L9" s="111">
        <f t="shared" si="0"/>
        <v>1.1466557763862419</v>
      </c>
      <c r="M9" s="112">
        <f t="shared" si="0"/>
        <v>1.0619492421572083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1400</v>
      </c>
      <c r="I10" s="115">
        <v>1770</v>
      </c>
      <c r="J10" s="115">
        <v>1960</v>
      </c>
      <c r="K10" s="115">
        <v>2120</v>
      </c>
      <c r="L10" s="115">
        <v>2140</v>
      </c>
      <c r="M10" s="116">
        <v>2120</v>
      </c>
    </row>
    <row r="11" spans="1:13" x14ac:dyDescent="0.15">
      <c r="A11" s="5"/>
      <c r="B11" s="90" t="s">
        <v>110</v>
      </c>
      <c r="C11" s="91"/>
      <c r="D11" s="92"/>
      <c r="E11" s="93"/>
      <c r="F11" s="94" t="s">
        <v>10</v>
      </c>
      <c r="G11" s="118"/>
      <c r="H11" s="119">
        <v>20744</v>
      </c>
      <c r="I11" s="119">
        <v>19619</v>
      </c>
      <c r="J11" s="119">
        <v>18899</v>
      </c>
      <c r="K11" s="119">
        <v>19475</v>
      </c>
      <c r="L11" s="119">
        <v>21025</v>
      </c>
      <c r="M11" s="120">
        <v>20758</v>
      </c>
    </row>
    <row r="12" spans="1:13" x14ac:dyDescent="0.15">
      <c r="A12" s="5"/>
      <c r="B12" s="98" t="s">
        <v>0</v>
      </c>
      <c r="C12" s="99" t="s">
        <v>112</v>
      </c>
      <c r="D12" s="100"/>
      <c r="E12" s="117" t="s">
        <v>51</v>
      </c>
      <c r="F12" s="101" t="s">
        <v>2</v>
      </c>
      <c r="G12" s="121"/>
      <c r="H12" s="122">
        <v>3.63</v>
      </c>
      <c r="I12" s="122">
        <v>3.81</v>
      </c>
      <c r="J12" s="122">
        <v>3.78</v>
      </c>
      <c r="K12" s="122">
        <v>3.64</v>
      </c>
      <c r="L12" s="122">
        <v>3.51</v>
      </c>
      <c r="M12" s="123">
        <v>3.42</v>
      </c>
    </row>
    <row r="13" spans="1:13" x14ac:dyDescent="0.15">
      <c r="A13" s="5"/>
      <c r="B13" s="98" t="s">
        <v>1</v>
      </c>
      <c r="C13" s="105">
        <v>1910</v>
      </c>
      <c r="D13" s="100" t="s">
        <v>15</v>
      </c>
      <c r="E13" s="105">
        <v>2760</v>
      </c>
      <c r="F13" s="101" t="s">
        <v>3</v>
      </c>
      <c r="G13" s="121"/>
      <c r="H13" s="122">
        <v>98.6</v>
      </c>
      <c r="I13" s="122">
        <v>98</v>
      </c>
      <c r="J13" s="122">
        <v>98.2</v>
      </c>
      <c r="K13" s="122">
        <v>98.7</v>
      </c>
      <c r="L13" s="122">
        <v>98.4</v>
      </c>
      <c r="M13" s="123">
        <v>98.9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10766</v>
      </c>
      <c r="I14" s="125">
        <v>12363</v>
      </c>
      <c r="J14" s="125">
        <v>11382</v>
      </c>
      <c r="K14" s="125">
        <v>9679</v>
      </c>
      <c r="L14" s="125">
        <v>11342</v>
      </c>
      <c r="M14" s="130">
        <v>9100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2.6922777417261519</v>
      </c>
      <c r="I15" s="127">
        <f t="shared" si="1"/>
        <v>2.6291878852854462</v>
      </c>
      <c r="J15" s="127">
        <f t="shared" si="1"/>
        <v>2.324028529267093</v>
      </c>
      <c r="K15" s="127">
        <f t="shared" si="1"/>
        <v>2.0381998953427525</v>
      </c>
      <c r="L15" s="127">
        <f t="shared" si="1"/>
        <v>1.9080678827479807</v>
      </c>
      <c r="M15" s="128">
        <f t="shared" si="1"/>
        <v>1.8292210081071554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1910</v>
      </c>
      <c r="I16" s="115">
        <v>2350</v>
      </c>
      <c r="J16" s="115">
        <v>2580</v>
      </c>
      <c r="K16" s="115">
        <v>2750</v>
      </c>
      <c r="L16" s="115">
        <v>2750</v>
      </c>
      <c r="M16" s="116">
        <v>2760</v>
      </c>
    </row>
    <row r="17" spans="1:13" x14ac:dyDescent="0.15">
      <c r="A17" s="5"/>
      <c r="B17" s="90" t="s">
        <v>109</v>
      </c>
      <c r="C17" s="91"/>
      <c r="D17" s="92"/>
      <c r="E17" s="93"/>
      <c r="F17" s="94" t="s">
        <v>10</v>
      </c>
      <c r="G17" s="95"/>
      <c r="H17" s="96">
        <v>18971</v>
      </c>
      <c r="I17" s="96">
        <v>17552</v>
      </c>
      <c r="J17" s="96">
        <v>16102</v>
      </c>
      <c r="K17" s="96">
        <v>17214</v>
      </c>
      <c r="L17" s="96">
        <v>19188</v>
      </c>
      <c r="M17" s="97">
        <v>18505</v>
      </c>
    </row>
    <row r="18" spans="1:13" x14ac:dyDescent="0.15">
      <c r="A18" s="5"/>
      <c r="B18" s="98" t="s">
        <v>0</v>
      </c>
      <c r="C18" s="99" t="s">
        <v>112</v>
      </c>
      <c r="D18" s="100"/>
      <c r="E18" s="117" t="s">
        <v>51</v>
      </c>
      <c r="F18" s="101" t="s">
        <v>2</v>
      </c>
      <c r="G18" s="102"/>
      <c r="H18" s="103">
        <v>3.18</v>
      </c>
      <c r="I18" s="103">
        <v>3.23</v>
      </c>
      <c r="J18" s="103">
        <v>3.29</v>
      </c>
      <c r="K18" s="103">
        <v>3.21</v>
      </c>
      <c r="L18" s="103">
        <v>3.01</v>
      </c>
      <c r="M18" s="104">
        <v>2.99</v>
      </c>
    </row>
    <row r="19" spans="1:13" x14ac:dyDescent="0.15">
      <c r="A19" s="5"/>
      <c r="B19" s="98" t="s">
        <v>1</v>
      </c>
      <c r="C19" s="105">
        <v>2040</v>
      </c>
      <c r="D19" s="100" t="s">
        <v>15</v>
      </c>
      <c r="E19" s="105">
        <v>2910</v>
      </c>
      <c r="F19" s="101" t="s">
        <v>3</v>
      </c>
      <c r="G19" s="102"/>
      <c r="H19" s="103">
        <v>98</v>
      </c>
      <c r="I19" s="103">
        <v>98.4</v>
      </c>
      <c r="J19" s="103">
        <v>98.4</v>
      </c>
      <c r="K19" s="103">
        <v>97.9</v>
      </c>
      <c r="L19" s="103">
        <v>98.1</v>
      </c>
      <c r="M19" s="104">
        <v>98.5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11170</v>
      </c>
      <c r="I20" s="108">
        <v>9060</v>
      </c>
      <c r="J20" s="108">
        <v>8373</v>
      </c>
      <c r="K20" s="108">
        <v>10498</v>
      </c>
      <c r="L20" s="108">
        <v>10540</v>
      </c>
      <c r="M20" s="129">
        <v>8941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2.4621674237508113</v>
      </c>
      <c r="I21" s="111">
        <f t="shared" si="2"/>
        <v>2.3521844009648887</v>
      </c>
      <c r="J21" s="111">
        <f t="shared" si="2"/>
        <v>1.9800787014264634</v>
      </c>
      <c r="K21" s="111">
        <f t="shared" si="2"/>
        <v>1.8015698587127158</v>
      </c>
      <c r="L21" s="111">
        <f t="shared" si="2"/>
        <v>1.7413558399128777</v>
      </c>
      <c r="M21" s="112">
        <f t="shared" si="2"/>
        <v>1.6306838209376102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2040</v>
      </c>
      <c r="I22" s="115">
        <v>2520</v>
      </c>
      <c r="J22" s="115">
        <v>2750</v>
      </c>
      <c r="K22" s="115">
        <v>2910</v>
      </c>
      <c r="L22" s="115">
        <v>2930</v>
      </c>
      <c r="M22" s="116">
        <v>2910</v>
      </c>
    </row>
    <row r="23" spans="1:13" x14ac:dyDescent="0.15">
      <c r="A23" s="5"/>
      <c r="B23" s="90" t="s">
        <v>108</v>
      </c>
      <c r="C23" s="91"/>
      <c r="D23" s="92"/>
      <c r="E23" s="93"/>
      <c r="F23" s="94" t="s">
        <v>10</v>
      </c>
      <c r="G23" s="118"/>
      <c r="H23" s="119">
        <v>20008</v>
      </c>
      <c r="I23" s="119">
        <v>18398</v>
      </c>
      <c r="J23" s="119">
        <v>17150</v>
      </c>
      <c r="K23" s="119">
        <v>17952</v>
      </c>
      <c r="L23" s="119">
        <v>19602</v>
      </c>
      <c r="M23" s="120">
        <v>18748</v>
      </c>
    </row>
    <row r="24" spans="1:13" x14ac:dyDescent="0.15">
      <c r="A24" s="5"/>
      <c r="B24" s="98" t="s">
        <v>0</v>
      </c>
      <c r="C24" s="99" t="s">
        <v>112</v>
      </c>
      <c r="D24" s="100"/>
      <c r="E24" s="117" t="s">
        <v>51</v>
      </c>
      <c r="F24" s="101" t="s">
        <v>2</v>
      </c>
      <c r="G24" s="121"/>
      <c r="H24" s="122">
        <v>3.23</v>
      </c>
      <c r="I24" s="122">
        <v>3.34</v>
      </c>
      <c r="J24" s="122">
        <v>3.42</v>
      </c>
      <c r="K24" s="122">
        <v>3.29</v>
      </c>
      <c r="L24" s="122">
        <v>3.1</v>
      </c>
      <c r="M24" s="123">
        <v>3.1</v>
      </c>
    </row>
    <row r="25" spans="1:13" x14ac:dyDescent="0.15">
      <c r="A25" s="5"/>
      <c r="B25" s="98" t="s">
        <v>1</v>
      </c>
      <c r="C25" s="105">
        <v>2140</v>
      </c>
      <c r="D25" s="100" t="s">
        <v>15</v>
      </c>
      <c r="E25" s="105">
        <v>3170</v>
      </c>
      <c r="F25" s="101" t="s">
        <v>3</v>
      </c>
      <c r="G25" s="121"/>
      <c r="H25" s="122">
        <v>98.2</v>
      </c>
      <c r="I25" s="122">
        <v>98.2</v>
      </c>
      <c r="J25" s="122">
        <v>98</v>
      </c>
      <c r="K25" s="122">
        <v>98.2</v>
      </c>
      <c r="L25" s="122">
        <v>98.3</v>
      </c>
      <c r="M25" s="123">
        <v>98.4</v>
      </c>
    </row>
    <row r="26" spans="1:13" x14ac:dyDescent="0.15">
      <c r="A26" s="5"/>
      <c r="B26" s="98"/>
      <c r="C26" s="105"/>
      <c r="D26" s="100"/>
      <c r="E26" s="105"/>
      <c r="F26" s="106" t="s">
        <v>21</v>
      </c>
      <c r="G26" s="124"/>
      <c r="H26" s="125">
        <v>11106</v>
      </c>
      <c r="I26" s="125">
        <v>10094</v>
      </c>
      <c r="J26" s="125">
        <v>10228</v>
      </c>
      <c r="K26" s="125">
        <v>10254</v>
      </c>
      <c r="L26" s="125">
        <v>10243</v>
      </c>
      <c r="M26" s="130">
        <v>9579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26">
        <f t="shared" ref="G27:M27" si="3">G23/G$4</f>
        <v>0</v>
      </c>
      <c r="H27" s="127">
        <f t="shared" si="3"/>
        <v>2.5967553536664503</v>
      </c>
      <c r="I27" s="127">
        <f t="shared" si="3"/>
        <v>2.4655588314124901</v>
      </c>
      <c r="J27" s="127">
        <f t="shared" si="3"/>
        <v>2.1089522872602067</v>
      </c>
      <c r="K27" s="127">
        <f t="shared" si="3"/>
        <v>1.878806907378336</v>
      </c>
      <c r="L27" s="127">
        <f t="shared" si="3"/>
        <v>1.7789273073781651</v>
      </c>
      <c r="M27" s="128">
        <f t="shared" si="3"/>
        <v>1.6520972858653507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2140</v>
      </c>
      <c r="I28" s="115">
        <v>2690</v>
      </c>
      <c r="J28" s="115">
        <v>2930</v>
      </c>
      <c r="K28" s="115">
        <v>3150</v>
      </c>
      <c r="L28" s="115">
        <v>3170</v>
      </c>
      <c r="M28" s="116">
        <v>3170</v>
      </c>
    </row>
    <row r="29" spans="1:13" x14ac:dyDescent="0.15">
      <c r="A29" s="5"/>
      <c r="B29" s="90" t="s">
        <v>107</v>
      </c>
      <c r="C29" s="91"/>
      <c r="D29" s="92"/>
      <c r="E29" s="93"/>
      <c r="F29" s="94" t="s">
        <v>10</v>
      </c>
      <c r="G29" s="95"/>
      <c r="H29" s="96">
        <v>19044</v>
      </c>
      <c r="I29" s="96">
        <v>17493</v>
      </c>
      <c r="J29" s="96">
        <v>16045</v>
      </c>
      <c r="K29" s="96">
        <v>17153</v>
      </c>
      <c r="L29" s="96">
        <v>18300</v>
      </c>
      <c r="M29" s="97">
        <v>17573</v>
      </c>
    </row>
    <row r="30" spans="1:13" x14ac:dyDescent="0.15">
      <c r="A30" s="5"/>
      <c r="B30" s="98" t="s">
        <v>0</v>
      </c>
      <c r="C30" s="99" t="s">
        <v>112</v>
      </c>
      <c r="D30" s="100"/>
      <c r="E30" s="117" t="s">
        <v>51</v>
      </c>
      <c r="F30" s="101" t="s">
        <v>2</v>
      </c>
      <c r="G30" s="102"/>
      <c r="H30" s="103">
        <v>3.94</v>
      </c>
      <c r="I30" s="103">
        <v>4.05</v>
      </c>
      <c r="J30" s="103">
        <v>4.1399999999999997</v>
      </c>
      <c r="K30" s="103">
        <v>3.94</v>
      </c>
      <c r="L30" s="103">
        <v>3.84</v>
      </c>
      <c r="M30" s="104">
        <v>3.83</v>
      </c>
    </row>
    <row r="31" spans="1:13" x14ac:dyDescent="0.15">
      <c r="A31" s="5"/>
      <c r="B31" s="98" t="s">
        <v>1</v>
      </c>
      <c r="C31" s="105">
        <v>4500</v>
      </c>
      <c r="D31" s="100" t="s">
        <v>15</v>
      </c>
      <c r="E31" s="105">
        <v>6560</v>
      </c>
      <c r="F31" s="101" t="s">
        <v>3</v>
      </c>
      <c r="G31" s="102"/>
      <c r="H31" s="103">
        <v>99</v>
      </c>
      <c r="I31" s="103">
        <v>99.2</v>
      </c>
      <c r="J31" s="103">
        <v>98.7</v>
      </c>
      <c r="K31" s="103">
        <v>99</v>
      </c>
      <c r="L31" s="103">
        <v>98.9</v>
      </c>
      <c r="M31" s="104">
        <v>98.1</v>
      </c>
    </row>
    <row r="32" spans="1:13" x14ac:dyDescent="0.15">
      <c r="A32" s="5"/>
      <c r="B32" s="98"/>
      <c r="C32" s="105"/>
      <c r="D32" s="100"/>
      <c r="E32" s="105"/>
      <c r="F32" s="106" t="s">
        <v>20</v>
      </c>
      <c r="G32" s="107"/>
      <c r="H32" s="108">
        <v>8430</v>
      </c>
      <c r="I32" s="108">
        <v>6859</v>
      </c>
      <c r="J32" s="108">
        <v>7874</v>
      </c>
      <c r="K32" s="108">
        <v>7384</v>
      </c>
      <c r="L32" s="108">
        <v>8243</v>
      </c>
      <c r="M32" s="129">
        <v>10921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10">
        <f t="shared" ref="G33:M33" si="4">G29/G$4</f>
        <v>0</v>
      </c>
      <c r="H33" s="111">
        <f t="shared" si="4"/>
        <v>2.4716417910447763</v>
      </c>
      <c r="I33" s="111">
        <f t="shared" si="4"/>
        <v>2.3442776735459661</v>
      </c>
      <c r="J33" s="111">
        <f t="shared" si="4"/>
        <v>1.9730693556320709</v>
      </c>
      <c r="K33" s="111">
        <f t="shared" si="4"/>
        <v>1.795185766614338</v>
      </c>
      <c r="L33" s="111">
        <f t="shared" si="4"/>
        <v>1.6607677647699428</v>
      </c>
      <c r="M33" s="112">
        <f t="shared" si="4"/>
        <v>1.5485548114205145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4500</v>
      </c>
      <c r="I34" s="115">
        <v>5640</v>
      </c>
      <c r="J34" s="115">
        <v>6170</v>
      </c>
      <c r="K34" s="115">
        <v>6540</v>
      </c>
      <c r="L34" s="115">
        <v>6570</v>
      </c>
      <c r="M34" s="116">
        <v>6560</v>
      </c>
    </row>
    <row r="35" spans="1:13" x14ac:dyDescent="0.15">
      <c r="A35" s="5"/>
      <c r="B35" s="16" t="s">
        <v>101</v>
      </c>
      <c r="C35" s="17"/>
      <c r="D35" s="18"/>
      <c r="E35" s="19"/>
      <c r="F35" s="20" t="s">
        <v>10</v>
      </c>
      <c r="G35" s="21">
        <v>11407</v>
      </c>
      <c r="H35" s="22">
        <v>10979</v>
      </c>
      <c r="I35" s="22">
        <v>10706</v>
      </c>
      <c r="J35" s="22">
        <v>10853</v>
      </c>
      <c r="K35" s="22">
        <v>12800</v>
      </c>
      <c r="L35" s="22">
        <v>14308</v>
      </c>
      <c r="M35" s="23">
        <v>14083</v>
      </c>
    </row>
    <row r="36" spans="1:13" x14ac:dyDescent="0.15">
      <c r="A36" s="5"/>
      <c r="B36" s="24" t="s">
        <v>0</v>
      </c>
      <c r="C36" s="25">
        <v>45845</v>
      </c>
      <c r="D36" s="26"/>
      <c r="E36" s="27"/>
      <c r="F36" s="28" t="s">
        <v>2</v>
      </c>
      <c r="G36" s="29">
        <v>2.0499999999999998</v>
      </c>
      <c r="H36" s="30">
        <v>2.06</v>
      </c>
      <c r="I36" s="30">
        <v>2.0299999999999998</v>
      </c>
      <c r="J36" s="30">
        <v>2.0099999999999998</v>
      </c>
      <c r="K36" s="30">
        <v>1.87</v>
      </c>
      <c r="L36" s="30">
        <v>1.86</v>
      </c>
      <c r="M36" s="31">
        <v>1.82</v>
      </c>
    </row>
    <row r="37" spans="1:13" x14ac:dyDescent="0.15">
      <c r="A37" s="5"/>
      <c r="B37" s="24" t="s">
        <v>1</v>
      </c>
      <c r="C37" s="32">
        <v>4620</v>
      </c>
      <c r="D37" s="26" t="s">
        <v>15</v>
      </c>
      <c r="E37" s="32">
        <v>5350</v>
      </c>
      <c r="F37" s="28" t="s">
        <v>3</v>
      </c>
      <c r="G37" s="29">
        <v>98.9</v>
      </c>
      <c r="H37" s="30">
        <v>99.1</v>
      </c>
      <c r="I37" s="30">
        <v>99.1</v>
      </c>
      <c r="J37" s="30">
        <v>99.1</v>
      </c>
      <c r="K37" s="30">
        <v>99.9</v>
      </c>
      <c r="L37" s="30">
        <v>99.1</v>
      </c>
      <c r="M37" s="31">
        <v>99.1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3777</v>
      </c>
      <c r="H38" s="70">
        <v>3355</v>
      </c>
      <c r="I38" s="70">
        <v>3171</v>
      </c>
      <c r="J38" s="70">
        <v>3222</v>
      </c>
      <c r="K38" s="70">
        <v>1630</v>
      </c>
      <c r="L38" s="70">
        <v>4126</v>
      </c>
      <c r="M38" s="86">
        <v>4105</v>
      </c>
    </row>
    <row r="39" spans="1:13" x14ac:dyDescent="0.15">
      <c r="A39" s="5"/>
      <c r="B39" s="24"/>
      <c r="C39" s="32"/>
      <c r="D39" s="26"/>
      <c r="E39" s="32"/>
      <c r="F39" s="56" t="s">
        <v>29</v>
      </c>
      <c r="G39" s="74">
        <f>G35/G$4</f>
        <v>1.6063934657090551</v>
      </c>
      <c r="H39" s="75">
        <f t="shared" ref="H39:M39" si="5">H35/H$4</f>
        <v>1.4249188838416613</v>
      </c>
      <c r="I39" s="75">
        <f t="shared" si="5"/>
        <v>1.4347359957116055</v>
      </c>
      <c r="J39" s="75">
        <f t="shared" si="5"/>
        <v>1.3346040334481062</v>
      </c>
      <c r="K39" s="75">
        <f t="shared" si="5"/>
        <v>1.3396127681841967</v>
      </c>
      <c r="L39" s="75">
        <f t="shared" si="5"/>
        <v>1.2984844359742262</v>
      </c>
      <c r="M39" s="76">
        <f t="shared" si="5"/>
        <v>1.2410116320056397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4620</v>
      </c>
      <c r="H40" s="35">
        <v>4830</v>
      </c>
      <c r="I40" s="35">
        <v>5030</v>
      </c>
      <c r="J40" s="35">
        <v>5090</v>
      </c>
      <c r="K40" s="35">
        <v>5300</v>
      </c>
      <c r="L40" s="35">
        <v>5370</v>
      </c>
      <c r="M40" s="36">
        <v>5350</v>
      </c>
    </row>
    <row r="41" spans="1:13" x14ac:dyDescent="0.15">
      <c r="A41" s="5"/>
      <c r="B41" s="37" t="s">
        <v>102</v>
      </c>
      <c r="C41" s="38"/>
      <c r="D41" s="39"/>
      <c r="E41" s="40"/>
      <c r="F41" s="41" t="s">
        <v>10</v>
      </c>
      <c r="G41" s="42">
        <v>13669</v>
      </c>
      <c r="H41" s="43">
        <v>13252</v>
      </c>
      <c r="I41" s="43">
        <v>12963</v>
      </c>
      <c r="J41" s="43">
        <v>13284</v>
      </c>
      <c r="K41" s="43">
        <v>14488</v>
      </c>
      <c r="L41" s="43">
        <v>16462</v>
      </c>
      <c r="M41" s="44">
        <v>16043</v>
      </c>
    </row>
    <row r="42" spans="1:13" x14ac:dyDescent="0.15">
      <c r="A42" s="5"/>
      <c r="B42" s="45" t="s">
        <v>0</v>
      </c>
      <c r="C42" s="3">
        <v>45845</v>
      </c>
      <c r="F42" s="46" t="s">
        <v>2</v>
      </c>
      <c r="G42" s="47">
        <v>2.1800000000000002</v>
      </c>
      <c r="H42" s="48">
        <v>2.2400000000000002</v>
      </c>
      <c r="I42" s="48">
        <v>2.29</v>
      </c>
      <c r="J42" s="48">
        <v>2.21</v>
      </c>
      <c r="K42" s="48">
        <v>2.11</v>
      </c>
      <c r="L42" s="48">
        <v>1.97</v>
      </c>
      <c r="M42" s="49">
        <v>1.93</v>
      </c>
    </row>
    <row r="43" spans="1:13" x14ac:dyDescent="0.15">
      <c r="A43" s="5"/>
      <c r="B43" s="45" t="s">
        <v>1</v>
      </c>
      <c r="C43" s="50">
        <v>2350</v>
      </c>
      <c r="D43" s="4" t="s">
        <v>15</v>
      </c>
      <c r="E43" s="50">
        <v>2660</v>
      </c>
      <c r="F43" s="46" t="s">
        <v>3</v>
      </c>
      <c r="G43" s="47">
        <v>100.1</v>
      </c>
      <c r="H43" s="48">
        <v>99.3</v>
      </c>
      <c r="I43" s="48">
        <v>99</v>
      </c>
      <c r="J43" s="48">
        <v>99.1</v>
      </c>
      <c r="K43" s="48">
        <v>99.8</v>
      </c>
      <c r="L43" s="48">
        <v>99.3</v>
      </c>
      <c r="M43" s="49">
        <v>99.5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1311</v>
      </c>
      <c r="H44" s="71">
        <v>3439</v>
      </c>
      <c r="I44" s="71">
        <v>4068</v>
      </c>
      <c r="J44" s="71">
        <v>4002</v>
      </c>
      <c r="K44" s="71">
        <v>2330</v>
      </c>
      <c r="L44" s="71">
        <v>4021</v>
      </c>
      <c r="M44" s="87">
        <v>3409</v>
      </c>
    </row>
    <row r="45" spans="1:13" x14ac:dyDescent="0.15">
      <c r="A45" s="5"/>
      <c r="B45" s="45"/>
      <c r="C45" s="50"/>
      <c r="E45" s="50"/>
      <c r="F45" s="55" t="s">
        <v>28</v>
      </c>
      <c r="G45" s="77">
        <f>G41/G$4</f>
        <v>1.92494014927475</v>
      </c>
      <c r="H45" s="78">
        <f t="shared" ref="H45:M45" si="6">H41/H$4</f>
        <v>1.7199221284879949</v>
      </c>
      <c r="I45" s="78">
        <f t="shared" si="6"/>
        <v>1.7372018225676762</v>
      </c>
      <c r="J45" s="78">
        <f t="shared" si="6"/>
        <v>1.6335464830300048</v>
      </c>
      <c r="K45" s="78">
        <f t="shared" si="6"/>
        <v>1.5162742019884876</v>
      </c>
      <c r="L45" s="78">
        <f t="shared" si="6"/>
        <v>1.4939649695979671</v>
      </c>
      <c r="M45" s="79">
        <f t="shared" si="6"/>
        <v>1.413729291505111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2350</v>
      </c>
      <c r="H46" s="53">
        <v>2400</v>
      </c>
      <c r="I46" s="53">
        <v>2490</v>
      </c>
      <c r="J46" s="53">
        <v>2530</v>
      </c>
      <c r="K46" s="53">
        <v>2620</v>
      </c>
      <c r="L46" s="53">
        <v>2660</v>
      </c>
      <c r="M46" s="54">
        <v>2660</v>
      </c>
    </row>
    <row r="47" spans="1:13" x14ac:dyDescent="0.15">
      <c r="A47" s="5"/>
      <c r="B47" s="16" t="s">
        <v>103</v>
      </c>
      <c r="C47" s="17"/>
      <c r="D47" s="18"/>
      <c r="E47" s="19"/>
      <c r="F47" s="20" t="s">
        <v>10</v>
      </c>
      <c r="G47" s="21">
        <v>8871</v>
      </c>
      <c r="H47" s="22">
        <v>7684</v>
      </c>
      <c r="I47" s="22">
        <v>7663</v>
      </c>
      <c r="J47" s="22">
        <v>7482</v>
      </c>
      <c r="K47" s="22">
        <v>9243</v>
      </c>
      <c r="L47" s="22">
        <v>11061</v>
      </c>
      <c r="M47" s="23">
        <v>11458</v>
      </c>
    </row>
    <row r="48" spans="1:13" x14ac:dyDescent="0.15">
      <c r="A48" s="5"/>
      <c r="B48" s="24" t="s">
        <v>0</v>
      </c>
      <c r="C48" s="25">
        <v>45845</v>
      </c>
      <c r="D48" s="26"/>
      <c r="E48" s="27"/>
      <c r="F48" s="28" t="s">
        <v>2</v>
      </c>
      <c r="G48" s="29">
        <v>3.51</v>
      </c>
      <c r="H48" s="30">
        <v>3.54</v>
      </c>
      <c r="I48" s="30">
        <v>3.32</v>
      </c>
      <c r="J48" s="30">
        <v>3.49</v>
      </c>
      <c r="K48" s="30">
        <v>3.28</v>
      </c>
      <c r="L48" s="30">
        <v>3.28</v>
      </c>
      <c r="M48" s="31">
        <v>3.25</v>
      </c>
    </row>
    <row r="49" spans="1:13" x14ac:dyDescent="0.15">
      <c r="A49" s="5"/>
      <c r="B49" s="24" t="s">
        <v>1</v>
      </c>
      <c r="C49" s="32">
        <v>2010</v>
      </c>
      <c r="D49" s="26" t="s">
        <v>15</v>
      </c>
      <c r="E49" s="32">
        <v>2270</v>
      </c>
      <c r="F49" s="28" t="s">
        <v>3</v>
      </c>
      <c r="G49" s="29">
        <v>100.3</v>
      </c>
      <c r="H49" s="30">
        <v>99.3</v>
      </c>
      <c r="I49" s="30">
        <v>100.5</v>
      </c>
      <c r="J49" s="30">
        <v>99.4</v>
      </c>
      <c r="K49" s="30">
        <v>100.5</v>
      </c>
      <c r="L49" s="30">
        <v>98.9</v>
      </c>
      <c r="M49" s="31">
        <v>98.5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1252</v>
      </c>
      <c r="H50" s="70">
        <v>2673</v>
      </c>
      <c r="I50" s="58">
        <v>529</v>
      </c>
      <c r="J50" s="70">
        <v>2370</v>
      </c>
      <c r="K50" s="58">
        <v>782</v>
      </c>
      <c r="L50" s="70">
        <v>4551</v>
      </c>
      <c r="M50" s="86">
        <v>5639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1.249260667511618</v>
      </c>
      <c r="H51" s="81">
        <f t="shared" ref="H51:M51" si="7">H47/H$4</f>
        <v>0.9972744970798183</v>
      </c>
      <c r="I51" s="81">
        <f t="shared" si="7"/>
        <v>1.0269364781559904</v>
      </c>
      <c r="J51" s="81">
        <f t="shared" si="7"/>
        <v>0.92006886374815544</v>
      </c>
      <c r="K51" s="81">
        <f t="shared" si="7"/>
        <v>0.96734693877551026</v>
      </c>
      <c r="L51" s="81">
        <f t="shared" si="7"/>
        <v>1.0038115981486524</v>
      </c>
      <c r="M51" s="82">
        <f t="shared" si="7"/>
        <v>1.0096933380331337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2010</v>
      </c>
      <c r="H52" s="35">
        <v>2050</v>
      </c>
      <c r="I52" s="35">
        <v>2070</v>
      </c>
      <c r="J52" s="35">
        <v>2090</v>
      </c>
      <c r="K52" s="35">
        <v>2210</v>
      </c>
      <c r="L52" s="35">
        <v>2240</v>
      </c>
      <c r="M52" s="36">
        <v>2270</v>
      </c>
    </row>
    <row r="53" spans="1:13" x14ac:dyDescent="0.15">
      <c r="A53" s="5"/>
      <c r="B53" s="37" t="s">
        <v>104</v>
      </c>
      <c r="C53" s="38"/>
      <c r="D53" s="39"/>
      <c r="E53" s="40"/>
      <c r="F53" s="41" t="s">
        <v>10</v>
      </c>
      <c r="G53" s="42">
        <v>9843</v>
      </c>
      <c r="H53" s="43">
        <v>9049</v>
      </c>
      <c r="I53" s="43">
        <v>9124</v>
      </c>
      <c r="J53" s="43">
        <v>13273</v>
      </c>
      <c r="K53" s="43">
        <v>10900</v>
      </c>
      <c r="L53" s="43">
        <v>13347</v>
      </c>
      <c r="M53" s="44">
        <v>13635</v>
      </c>
    </row>
    <row r="54" spans="1:13" x14ac:dyDescent="0.15">
      <c r="A54" s="5"/>
      <c r="B54" s="45" t="s">
        <v>0</v>
      </c>
      <c r="C54" s="3">
        <v>45845</v>
      </c>
      <c r="F54" s="46" t="s">
        <v>2</v>
      </c>
      <c r="G54" s="47">
        <v>3.47</v>
      </c>
      <c r="H54" s="48">
        <v>3.69</v>
      </c>
      <c r="I54" s="48">
        <v>3.7</v>
      </c>
      <c r="J54" s="48">
        <v>3.16</v>
      </c>
      <c r="K54" s="48">
        <v>3.55</v>
      </c>
      <c r="L54" s="48">
        <v>3.49</v>
      </c>
      <c r="M54" s="49">
        <v>3.3</v>
      </c>
    </row>
    <row r="55" spans="1:13" x14ac:dyDescent="0.15">
      <c r="A55" s="5"/>
      <c r="B55" s="45" t="s">
        <v>1</v>
      </c>
      <c r="C55" s="50">
        <v>530</v>
      </c>
      <c r="D55" s="4" t="s">
        <v>15</v>
      </c>
      <c r="E55" s="50">
        <v>610</v>
      </c>
      <c r="F55" s="46" t="s">
        <v>3</v>
      </c>
      <c r="G55" s="47">
        <v>99.7</v>
      </c>
      <c r="H55" s="48">
        <v>99.2</v>
      </c>
      <c r="I55" s="48">
        <v>99.1</v>
      </c>
      <c r="J55" s="48">
        <v>100.8</v>
      </c>
      <c r="K55" s="48">
        <v>99</v>
      </c>
      <c r="L55" s="48">
        <v>98.9</v>
      </c>
      <c r="M55" s="49">
        <v>98.7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2611</v>
      </c>
      <c r="H56" s="71">
        <v>3407</v>
      </c>
      <c r="I56" s="71">
        <v>3889</v>
      </c>
      <c r="J56" s="61">
        <v>567</v>
      </c>
      <c r="K56" s="71">
        <v>4478</v>
      </c>
      <c r="L56" s="71">
        <v>5859</v>
      </c>
      <c r="M56" s="87">
        <v>6348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1.3861427967891846</v>
      </c>
      <c r="H57" s="84">
        <f t="shared" ref="H57:M57" si="8">H53/H$4</f>
        <v>1.1744321868916288</v>
      </c>
      <c r="I57" s="84">
        <f t="shared" si="8"/>
        <v>1.222728491021174</v>
      </c>
      <c r="J57" s="84">
        <f t="shared" si="8"/>
        <v>1.6321938022626661</v>
      </c>
      <c r="K57" s="84">
        <f t="shared" si="8"/>
        <v>1.1407639979068551</v>
      </c>
      <c r="L57" s="84">
        <f t="shared" si="8"/>
        <v>1.2112714402395861</v>
      </c>
      <c r="M57" s="85">
        <f t="shared" si="8"/>
        <v>1.2015333098343319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530</v>
      </c>
      <c r="H58" s="53">
        <v>500</v>
      </c>
      <c r="I58" s="53">
        <v>590</v>
      </c>
      <c r="J58" s="53">
        <v>530</v>
      </c>
      <c r="K58" s="53">
        <v>600</v>
      </c>
      <c r="L58" s="53">
        <v>610</v>
      </c>
      <c r="M58" s="54">
        <v>610</v>
      </c>
    </row>
    <row r="59" spans="1:13" x14ac:dyDescent="0.15">
      <c r="A59" s="5"/>
      <c r="B59" s="16" t="s">
        <v>105</v>
      </c>
      <c r="C59" s="17"/>
      <c r="D59" s="18"/>
      <c r="E59" s="19"/>
      <c r="F59" s="20" t="s">
        <v>10</v>
      </c>
      <c r="G59" s="21">
        <v>4097</v>
      </c>
      <c r="H59" s="22">
        <v>4339</v>
      </c>
      <c r="I59" s="22">
        <v>4555</v>
      </c>
      <c r="J59" s="22">
        <v>4661</v>
      </c>
      <c r="K59" s="22">
        <v>4031</v>
      </c>
      <c r="L59" s="22">
        <v>5894</v>
      </c>
      <c r="M59" s="23">
        <v>6317</v>
      </c>
    </row>
    <row r="60" spans="1:13" x14ac:dyDescent="0.15">
      <c r="A60" s="5"/>
      <c r="B60" s="24" t="s">
        <v>0</v>
      </c>
      <c r="C60" s="25">
        <v>45845</v>
      </c>
      <c r="D60" s="26"/>
      <c r="E60" s="27"/>
      <c r="F60" s="28" t="s">
        <v>2</v>
      </c>
      <c r="G60" s="29">
        <v>2.34</v>
      </c>
      <c r="H60" s="30">
        <v>2.41</v>
      </c>
      <c r="I60" s="30">
        <v>2.14</v>
      </c>
      <c r="J60" s="30">
        <v>2.1</v>
      </c>
      <c r="K60" s="30">
        <v>2.48</v>
      </c>
      <c r="L60" s="30">
        <v>2.14</v>
      </c>
      <c r="M60" s="31">
        <v>2.1800000000000002</v>
      </c>
    </row>
    <row r="61" spans="1:13" x14ac:dyDescent="0.15">
      <c r="A61" s="5"/>
      <c r="B61" s="24" t="s">
        <v>1</v>
      </c>
      <c r="C61" s="32">
        <v>160</v>
      </c>
      <c r="D61" s="26" t="s">
        <v>15</v>
      </c>
      <c r="E61" s="32">
        <v>170</v>
      </c>
      <c r="F61" s="28" t="s">
        <v>3</v>
      </c>
      <c r="G61" s="29">
        <v>99.4</v>
      </c>
      <c r="H61" s="30">
        <v>97.7</v>
      </c>
      <c r="I61" s="30">
        <v>97.7</v>
      </c>
      <c r="J61" s="30">
        <v>100</v>
      </c>
      <c r="K61" s="30">
        <v>97.9</v>
      </c>
      <c r="L61" s="30">
        <v>100.4</v>
      </c>
      <c r="M61" s="31">
        <v>98.6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1004</v>
      </c>
      <c r="H62" s="70">
        <v>2667</v>
      </c>
      <c r="I62" s="70">
        <v>2559</v>
      </c>
      <c r="J62" s="58">
        <v>519</v>
      </c>
      <c r="K62" s="70">
        <v>2277</v>
      </c>
      <c r="L62" s="58">
        <v>73</v>
      </c>
      <c r="M62" s="86">
        <v>2672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0.57696099140966062</v>
      </c>
      <c r="H63" s="81">
        <f t="shared" ref="H63:M63" si="9">H59/H$4</f>
        <v>0.56314081765087609</v>
      </c>
      <c r="I63" s="81">
        <f t="shared" si="9"/>
        <v>0.610426159206647</v>
      </c>
      <c r="J63" s="81">
        <f t="shared" si="9"/>
        <v>0.57316773241515007</v>
      </c>
      <c r="K63" s="81">
        <f t="shared" si="9"/>
        <v>0.42187336473050757</v>
      </c>
      <c r="L63" s="81">
        <f t="shared" si="9"/>
        <v>0.53489427352754337</v>
      </c>
      <c r="M63" s="82">
        <f t="shared" si="9"/>
        <v>0.55666196686640823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160</v>
      </c>
      <c r="H64" s="35">
        <v>170</v>
      </c>
      <c r="I64" s="35">
        <v>160</v>
      </c>
      <c r="J64" s="35">
        <v>180</v>
      </c>
      <c r="K64" s="35">
        <v>180</v>
      </c>
      <c r="L64" s="35">
        <v>180</v>
      </c>
      <c r="M64" s="36">
        <v>170</v>
      </c>
    </row>
    <row r="65" spans="1:13" x14ac:dyDescent="0.15">
      <c r="A65" s="5"/>
      <c r="B65" s="37" t="s">
        <v>99</v>
      </c>
      <c r="C65" s="38"/>
      <c r="D65" s="39"/>
      <c r="E65" s="40"/>
      <c r="F65" s="41" t="s">
        <v>10</v>
      </c>
      <c r="G65" s="42">
        <v>2913</v>
      </c>
      <c r="H65" s="43">
        <v>3081</v>
      </c>
      <c r="I65" s="43">
        <v>2598</v>
      </c>
      <c r="J65" s="43">
        <v>2747</v>
      </c>
      <c r="K65" s="43">
        <v>4166</v>
      </c>
      <c r="L65" s="43">
        <v>4984</v>
      </c>
      <c r="M65" s="44">
        <v>5325</v>
      </c>
    </row>
    <row r="66" spans="1:13" x14ac:dyDescent="0.15">
      <c r="A66" s="5"/>
      <c r="B66" s="45" t="s">
        <v>0</v>
      </c>
      <c r="C66" s="3">
        <v>45824</v>
      </c>
      <c r="F66" s="46" t="s">
        <v>2</v>
      </c>
      <c r="G66" s="47">
        <v>2.67</v>
      </c>
      <c r="H66" s="48">
        <v>2.62</v>
      </c>
      <c r="I66" s="48">
        <v>2.74</v>
      </c>
      <c r="J66" s="48">
        <v>2.58</v>
      </c>
      <c r="K66" s="48">
        <v>2.5</v>
      </c>
      <c r="L66" s="48">
        <v>2.4700000000000002</v>
      </c>
      <c r="M66" s="49">
        <v>2.37</v>
      </c>
    </row>
    <row r="67" spans="1:13" x14ac:dyDescent="0.15">
      <c r="A67" s="5"/>
      <c r="B67" s="45" t="s">
        <v>1</v>
      </c>
      <c r="C67" s="50">
        <v>1050</v>
      </c>
      <c r="D67" s="4" t="s">
        <v>15</v>
      </c>
      <c r="E67" s="50">
        <v>1020</v>
      </c>
      <c r="F67" s="46" t="s">
        <v>3</v>
      </c>
      <c r="G67" s="47">
        <v>97.7</v>
      </c>
      <c r="H67" s="48">
        <v>98.3</v>
      </c>
      <c r="I67" s="48">
        <v>96.1</v>
      </c>
      <c r="J67" s="48">
        <v>98</v>
      </c>
      <c r="K67" s="48">
        <v>97.8</v>
      </c>
      <c r="L67" s="48">
        <v>96.3</v>
      </c>
      <c r="M67" s="49">
        <v>96.9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1787</v>
      </c>
      <c r="H68" s="71">
        <v>1544</v>
      </c>
      <c r="I68" s="71">
        <v>2415</v>
      </c>
      <c r="J68" s="71">
        <v>1509</v>
      </c>
      <c r="K68" s="71">
        <v>2389</v>
      </c>
      <c r="L68" s="71">
        <v>4418</v>
      </c>
      <c r="M68" s="87">
        <v>3983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0.41022391212505283</v>
      </c>
      <c r="H69" s="84">
        <f t="shared" ref="H69:M69" si="10">H65/H$4</f>
        <v>0.39987021414665802</v>
      </c>
      <c r="I69" s="84">
        <f t="shared" si="10"/>
        <v>0.34816403109086036</v>
      </c>
      <c r="J69" s="84">
        <f t="shared" si="10"/>
        <v>0.33780127889818001</v>
      </c>
      <c r="K69" s="84">
        <f t="shared" si="10"/>
        <v>0.43600209314495031</v>
      </c>
      <c r="L69" s="84">
        <f t="shared" si="10"/>
        <v>0.45230964697340958</v>
      </c>
      <c r="M69" s="85">
        <f t="shared" si="10"/>
        <v>0.46924568205851253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1050</v>
      </c>
      <c r="H70" s="53">
        <v>980</v>
      </c>
      <c r="I70" s="53">
        <v>990</v>
      </c>
      <c r="J70" s="53">
        <v>950</v>
      </c>
      <c r="K70" s="53">
        <v>1020</v>
      </c>
      <c r="L70" s="53">
        <v>1040</v>
      </c>
      <c r="M70" s="54">
        <v>1020</v>
      </c>
    </row>
    <row r="71" spans="1:13" x14ac:dyDescent="0.15">
      <c r="A71" s="5"/>
      <c r="B71" s="16" t="s">
        <v>90</v>
      </c>
      <c r="C71" s="17"/>
      <c r="D71" s="18"/>
      <c r="E71" s="19"/>
      <c r="F71" s="20" t="s">
        <v>10</v>
      </c>
      <c r="G71" s="21">
        <v>6334</v>
      </c>
      <c r="H71" s="22">
        <v>6211</v>
      </c>
      <c r="I71" s="22">
        <v>5897</v>
      </c>
      <c r="J71" s="22">
        <v>6055</v>
      </c>
      <c r="K71" s="22">
        <v>8108</v>
      </c>
      <c r="L71" s="22">
        <v>9557</v>
      </c>
      <c r="M71" s="23">
        <v>9774</v>
      </c>
    </row>
    <row r="72" spans="1:13" x14ac:dyDescent="0.15">
      <c r="A72" s="5"/>
      <c r="B72" s="24" t="s">
        <v>0</v>
      </c>
      <c r="C72" s="25">
        <v>45810</v>
      </c>
      <c r="D72" s="26"/>
      <c r="E72" s="27"/>
      <c r="F72" s="28" t="s">
        <v>2</v>
      </c>
      <c r="G72" s="29">
        <v>3.88</v>
      </c>
      <c r="H72" s="30">
        <v>3.8</v>
      </c>
      <c r="I72" s="30">
        <v>3.7</v>
      </c>
      <c r="J72" s="30">
        <v>3.67</v>
      </c>
      <c r="K72" s="30">
        <v>3.47</v>
      </c>
      <c r="L72" s="30">
        <v>3.5</v>
      </c>
      <c r="M72" s="31">
        <v>3.51</v>
      </c>
    </row>
    <row r="73" spans="1:13" x14ac:dyDescent="0.15">
      <c r="A73" s="5"/>
      <c r="B73" s="24" t="s">
        <v>1</v>
      </c>
      <c r="C73" s="32">
        <v>4280</v>
      </c>
      <c r="D73" s="26" t="s">
        <v>15</v>
      </c>
      <c r="E73" s="32">
        <v>4750</v>
      </c>
      <c r="F73" s="28" t="s">
        <v>3</v>
      </c>
      <c r="G73" s="29">
        <v>97</v>
      </c>
      <c r="H73" s="30">
        <v>97.3</v>
      </c>
      <c r="I73" s="30">
        <v>98.4</v>
      </c>
      <c r="J73" s="30">
        <v>98.2</v>
      </c>
      <c r="K73" s="30">
        <v>98.6</v>
      </c>
      <c r="L73" s="30">
        <v>97.6</v>
      </c>
      <c r="M73" s="31">
        <v>97.6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5254</v>
      </c>
      <c r="H74" s="70">
        <v>4678</v>
      </c>
      <c r="I74" s="70">
        <v>3193</v>
      </c>
      <c r="J74" s="70">
        <v>3524</v>
      </c>
      <c r="K74" s="70">
        <v>3888</v>
      </c>
      <c r="L74" s="70">
        <v>6599</v>
      </c>
      <c r="M74" s="86">
        <v>6834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0.89198704407829887</v>
      </c>
      <c r="H75" s="81">
        <f t="shared" ref="H75:M75" si="11">H71/H$4</f>
        <v>0.80609993510707334</v>
      </c>
      <c r="I75" s="81">
        <f t="shared" si="11"/>
        <v>0.7902707049048513</v>
      </c>
      <c r="J75" s="81">
        <f t="shared" si="11"/>
        <v>0.74458927693064436</v>
      </c>
      <c r="K75" s="81">
        <f t="shared" si="11"/>
        <v>0.84856096284667715</v>
      </c>
      <c r="L75" s="81">
        <f t="shared" si="11"/>
        <v>0.86732008349214995</v>
      </c>
      <c r="M75" s="82">
        <f t="shared" si="11"/>
        <v>0.86129714487134301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4280</v>
      </c>
      <c r="H76" s="35">
        <v>4330</v>
      </c>
      <c r="I76" s="35">
        <v>4420</v>
      </c>
      <c r="J76" s="35">
        <v>4460</v>
      </c>
      <c r="K76" s="35">
        <v>4700</v>
      </c>
      <c r="L76" s="35">
        <v>4740</v>
      </c>
      <c r="M76" s="36">
        <v>4750</v>
      </c>
    </row>
    <row r="77" spans="1:13" x14ac:dyDescent="0.15">
      <c r="A77" s="5"/>
      <c r="B77" s="37" t="s">
        <v>91</v>
      </c>
      <c r="C77" s="38"/>
      <c r="D77" s="39"/>
      <c r="E77" s="40"/>
      <c r="F77" s="41" t="s">
        <v>10</v>
      </c>
      <c r="G77" s="42">
        <v>13487</v>
      </c>
      <c r="H77" s="43">
        <v>13225</v>
      </c>
      <c r="I77" s="43">
        <v>12953</v>
      </c>
      <c r="J77" s="43">
        <v>13519</v>
      </c>
      <c r="K77" s="43">
        <v>15653</v>
      </c>
      <c r="L77" s="43">
        <v>17557</v>
      </c>
      <c r="M77" s="44">
        <v>17796</v>
      </c>
    </row>
    <row r="78" spans="1:13" x14ac:dyDescent="0.15">
      <c r="A78" s="5"/>
      <c r="B78" s="45" t="s">
        <v>0</v>
      </c>
      <c r="C78" s="3">
        <v>45810</v>
      </c>
      <c r="F78" s="46" t="s">
        <v>2</v>
      </c>
      <c r="G78" s="47">
        <v>3.67</v>
      </c>
      <c r="H78" s="48">
        <v>3.62</v>
      </c>
      <c r="I78" s="48">
        <v>3.61</v>
      </c>
      <c r="J78" s="48">
        <v>3.53</v>
      </c>
      <c r="K78" s="48">
        <v>3.35</v>
      </c>
      <c r="L78" s="48">
        <v>3.34</v>
      </c>
      <c r="M78" s="49">
        <v>3.26</v>
      </c>
    </row>
    <row r="79" spans="1:13" x14ac:dyDescent="0.15">
      <c r="A79" s="5"/>
      <c r="B79" s="45" t="s">
        <v>1</v>
      </c>
      <c r="C79" s="50">
        <v>4570</v>
      </c>
      <c r="D79" s="4" t="s">
        <v>15</v>
      </c>
      <c r="E79" s="50">
        <v>5190</v>
      </c>
      <c r="F79" s="46" t="s">
        <v>3</v>
      </c>
      <c r="G79" s="47">
        <v>98.2</v>
      </c>
      <c r="H79" s="48">
        <v>98.6</v>
      </c>
      <c r="I79" s="48">
        <v>98.1</v>
      </c>
      <c r="J79" s="48">
        <v>99.2</v>
      </c>
      <c r="K79" s="48">
        <v>99.5</v>
      </c>
      <c r="L79" s="48">
        <v>98.7</v>
      </c>
      <c r="M79" s="49">
        <v>98.6</v>
      </c>
    </row>
    <row r="80" spans="1:13" x14ac:dyDescent="0.15">
      <c r="A80" s="5"/>
      <c r="B80" s="45"/>
      <c r="C80" s="50"/>
      <c r="E80" s="50"/>
      <c r="F80" s="55" t="s">
        <v>20</v>
      </c>
      <c r="G80" s="89">
        <v>7746</v>
      </c>
      <c r="H80" s="71">
        <v>6510</v>
      </c>
      <c r="I80" s="71">
        <v>7707</v>
      </c>
      <c r="J80" s="71">
        <v>4909</v>
      </c>
      <c r="K80" s="71">
        <v>4813</v>
      </c>
      <c r="L80" s="71">
        <v>8186</v>
      </c>
      <c r="M80" s="87">
        <v>8434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1.8993099563441769</v>
      </c>
      <c r="H81" s="84">
        <f t="shared" ref="H81:M81" si="12">H77/H$4</f>
        <v>1.7164179104477613</v>
      </c>
      <c r="I81" s="84">
        <f t="shared" si="12"/>
        <v>1.7358616992763334</v>
      </c>
      <c r="J81" s="84">
        <f t="shared" si="12"/>
        <v>1.662444663059518</v>
      </c>
      <c r="K81" s="84">
        <f t="shared" si="12"/>
        <v>1.6381998953427526</v>
      </c>
      <c r="L81" s="84">
        <f t="shared" si="12"/>
        <v>1.5933387784735458</v>
      </c>
      <c r="M81" s="85">
        <f t="shared" si="12"/>
        <v>1.5682058512513217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4570</v>
      </c>
      <c r="H82" s="53">
        <v>4690</v>
      </c>
      <c r="I82" s="53">
        <v>4870</v>
      </c>
      <c r="J82" s="53">
        <v>4920</v>
      </c>
      <c r="K82" s="53">
        <v>5160</v>
      </c>
      <c r="L82" s="53">
        <v>5210</v>
      </c>
      <c r="M82" s="54">
        <v>5190</v>
      </c>
    </row>
    <row r="83" spans="1:13" x14ac:dyDescent="0.15">
      <c r="A83" s="5"/>
      <c r="B83" s="16" t="s">
        <v>92</v>
      </c>
      <c r="C83" s="17"/>
      <c r="D83" s="18"/>
      <c r="E83" s="19"/>
      <c r="F83" s="20" t="s">
        <v>10</v>
      </c>
      <c r="G83" s="21">
        <v>3465</v>
      </c>
      <c r="H83" s="22">
        <v>3781</v>
      </c>
      <c r="I83" s="22">
        <v>3596</v>
      </c>
      <c r="J83" s="22">
        <v>3533</v>
      </c>
      <c r="K83" s="22">
        <v>5241</v>
      </c>
      <c r="L83" s="22">
        <v>6699</v>
      </c>
      <c r="M83" s="23">
        <v>6856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3.27</v>
      </c>
      <c r="H84" s="30">
        <v>3.18</v>
      </c>
      <c r="I84" s="30">
        <v>3.19</v>
      </c>
      <c r="J84" s="30">
        <v>3.18</v>
      </c>
      <c r="K84" s="30">
        <v>2.98</v>
      </c>
      <c r="L84" s="30">
        <v>2.96</v>
      </c>
      <c r="M84" s="31">
        <v>3.04</v>
      </c>
    </row>
    <row r="85" spans="1:13" x14ac:dyDescent="0.15">
      <c r="A85" s="5"/>
      <c r="B85" s="24" t="s">
        <v>1</v>
      </c>
      <c r="C85" s="32">
        <v>2700</v>
      </c>
      <c r="D85" s="26" t="s">
        <v>15</v>
      </c>
      <c r="E85" s="32">
        <v>2810</v>
      </c>
      <c r="F85" s="28" t="s">
        <v>3</v>
      </c>
      <c r="G85" s="29">
        <v>98.5</v>
      </c>
      <c r="H85" s="30">
        <v>97.8</v>
      </c>
      <c r="I85" s="30">
        <v>98.8</v>
      </c>
      <c r="J85" s="30">
        <v>98.8</v>
      </c>
      <c r="K85" s="30">
        <v>99.7</v>
      </c>
      <c r="L85" s="30">
        <v>98.9</v>
      </c>
      <c r="M85" s="31">
        <v>97.7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1736</v>
      </c>
      <c r="H86" s="70">
        <v>2303</v>
      </c>
      <c r="I86" s="70">
        <v>1552</v>
      </c>
      <c r="J86" s="70">
        <v>1490</v>
      </c>
      <c r="K86" s="70">
        <v>1260</v>
      </c>
      <c r="L86" s="70">
        <v>2582</v>
      </c>
      <c r="M86" s="86">
        <v>4397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0.4879594423320659</v>
      </c>
      <c r="H87" s="81">
        <f t="shared" ref="H87:M87" si="13">H83/H$4</f>
        <v>0.490720311486048</v>
      </c>
      <c r="I87" s="81">
        <f t="shared" si="13"/>
        <v>0.48190833556687213</v>
      </c>
      <c r="J87" s="81">
        <f t="shared" si="13"/>
        <v>0.43445646827348744</v>
      </c>
      <c r="K87" s="81">
        <f t="shared" si="13"/>
        <v>0.54850863422291996</v>
      </c>
      <c r="L87" s="81">
        <f t="shared" si="13"/>
        <v>0.60794990471004628</v>
      </c>
      <c r="M87" s="82">
        <f t="shared" si="13"/>
        <v>0.60415932322876276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2700</v>
      </c>
      <c r="H88" s="35">
        <v>2620</v>
      </c>
      <c r="I88" s="35">
        <v>2610</v>
      </c>
      <c r="J88" s="35">
        <v>2620</v>
      </c>
      <c r="K88" s="35">
        <v>2710</v>
      </c>
      <c r="L88" s="35">
        <v>2820</v>
      </c>
      <c r="M88" s="36">
        <v>2810</v>
      </c>
    </row>
    <row r="89" spans="1:13" x14ac:dyDescent="0.15">
      <c r="A89" s="5"/>
      <c r="B89" s="37" t="s">
        <v>93</v>
      </c>
      <c r="C89" s="38"/>
      <c r="D89" s="39"/>
      <c r="E89" s="40"/>
      <c r="F89" s="41" t="s">
        <v>10</v>
      </c>
      <c r="G89" s="42">
        <v>3519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45810</v>
      </c>
      <c r="F90" s="46" t="s">
        <v>2</v>
      </c>
      <c r="G90" s="47">
        <v>2.73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2320</v>
      </c>
      <c r="D91" s="4" t="s">
        <v>15</v>
      </c>
      <c r="E91" s="50"/>
      <c r="F91" s="46" t="s">
        <v>3</v>
      </c>
      <c r="G91" s="47">
        <v>98.9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1361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0.49556400506970849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2320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94</v>
      </c>
      <c r="C95" s="17"/>
      <c r="D95" s="18"/>
      <c r="E95" s="19"/>
      <c r="F95" s="20" t="s">
        <v>10</v>
      </c>
      <c r="G95" s="21">
        <v>2345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3.94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580</v>
      </c>
      <c r="D97" s="26" t="s">
        <v>15</v>
      </c>
      <c r="E97" s="32"/>
      <c r="F97" s="28" t="s">
        <v>3</v>
      </c>
      <c r="G97" s="29">
        <v>103.2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-1011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0.33023517814392339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580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95</v>
      </c>
      <c r="C101" s="38"/>
      <c r="D101" s="39"/>
      <c r="E101" s="40"/>
      <c r="F101" s="41" t="s">
        <v>10</v>
      </c>
      <c r="G101" s="42">
        <v>6302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45810</v>
      </c>
      <c r="F102" s="46" t="s">
        <v>2</v>
      </c>
      <c r="G102" s="47">
        <v>2.37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960</v>
      </c>
      <c r="D103" s="4" t="s">
        <v>15</v>
      </c>
      <c r="E103" s="50"/>
      <c r="F103" s="46" t="s">
        <v>3</v>
      </c>
      <c r="G103" s="47">
        <v>98.4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2814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0.88748063653006615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960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96</v>
      </c>
      <c r="C107" s="17"/>
      <c r="D107" s="18"/>
      <c r="E107" s="19"/>
      <c r="F107" s="20" t="s">
        <v>10</v>
      </c>
      <c r="G107" s="21">
        <v>4434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45810</v>
      </c>
      <c r="D108" s="26"/>
      <c r="E108" s="27"/>
      <c r="F108" s="28" t="s">
        <v>2</v>
      </c>
      <c r="G108" s="29">
        <v>2.6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160</v>
      </c>
      <c r="D109" s="26" t="s">
        <v>15</v>
      </c>
      <c r="E109" s="32"/>
      <c r="F109" s="28" t="s">
        <v>3</v>
      </c>
      <c r="G109" s="29">
        <v>98.8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1606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0.62441909590198563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160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97</v>
      </c>
      <c r="C113" s="38"/>
      <c r="D113" s="39"/>
      <c r="E113" s="40"/>
      <c r="F113" s="41" t="s">
        <v>10</v>
      </c>
      <c r="G113" s="42">
        <v>3661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2.66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120</v>
      </c>
      <c r="D115" s="4" t="s">
        <v>15</v>
      </c>
      <c r="E115" s="50"/>
      <c r="F115" s="46" t="s">
        <v>3</v>
      </c>
      <c r="G115" s="47">
        <v>98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1947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0.51556118856499089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120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79</v>
      </c>
      <c r="C119" s="17"/>
      <c r="D119" s="18"/>
      <c r="E119" s="19"/>
      <c r="F119" s="20" t="s">
        <v>10</v>
      </c>
      <c r="G119" s="21">
        <v>9510</v>
      </c>
      <c r="H119" s="22">
        <v>9963</v>
      </c>
      <c r="I119" s="22">
        <v>9878</v>
      </c>
      <c r="J119" s="22">
        <v>9832</v>
      </c>
      <c r="K119" s="22">
        <v>12434</v>
      </c>
      <c r="L119" s="22">
        <v>14332</v>
      </c>
      <c r="M119" s="23">
        <v>14401</v>
      </c>
    </row>
    <row r="120" spans="1:13" x14ac:dyDescent="0.15">
      <c r="A120" s="5"/>
      <c r="B120" s="24" t="s">
        <v>0</v>
      </c>
      <c r="C120" s="25">
        <v>45768</v>
      </c>
      <c r="D120" s="26"/>
      <c r="E120" s="27"/>
      <c r="F120" s="28" t="s">
        <v>2</v>
      </c>
      <c r="G120" s="29">
        <v>4.2</v>
      </c>
      <c r="H120" s="30">
        <v>4.21</v>
      </c>
      <c r="I120" s="30">
        <v>4.1500000000000004</v>
      </c>
      <c r="J120" s="30">
        <v>4.1900000000000004</v>
      </c>
      <c r="K120" s="30">
        <v>3.97</v>
      </c>
      <c r="L120" s="30">
        <v>3.97</v>
      </c>
      <c r="M120" s="31">
        <v>3.92</v>
      </c>
    </row>
    <row r="121" spans="1:13" x14ac:dyDescent="0.15">
      <c r="A121" s="5"/>
      <c r="B121" s="24" t="s">
        <v>1</v>
      </c>
      <c r="C121" s="32">
        <v>6580</v>
      </c>
      <c r="D121" s="26" t="s">
        <v>15</v>
      </c>
      <c r="E121" s="32">
        <v>7960</v>
      </c>
      <c r="F121" s="28" t="s">
        <v>3</v>
      </c>
      <c r="G121" s="29">
        <v>99.4</v>
      </c>
      <c r="H121" s="30">
        <v>98.7</v>
      </c>
      <c r="I121" s="30">
        <v>99.3</v>
      </c>
      <c r="J121" s="30">
        <v>98.8</v>
      </c>
      <c r="K121" s="30">
        <v>99.6</v>
      </c>
      <c r="L121" s="30">
        <v>98.9</v>
      </c>
      <c r="M121" s="31">
        <v>98.9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3473</v>
      </c>
      <c r="H122" s="70">
        <v>5129</v>
      </c>
      <c r="I122" s="70">
        <v>3845</v>
      </c>
      <c r="J122" s="70">
        <v>4726</v>
      </c>
      <c r="K122" s="70">
        <v>3963</v>
      </c>
      <c r="L122" s="70">
        <v>6664</v>
      </c>
      <c r="M122" s="86">
        <v>6744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1.3392479932403887</v>
      </c>
      <c r="H123" s="81">
        <f t="shared" ref="H123:M123" si="19">H119/H$4</f>
        <v>1.2930564568462037</v>
      </c>
      <c r="I123" s="81">
        <f t="shared" si="19"/>
        <v>1.3237737871884214</v>
      </c>
      <c r="J123" s="81">
        <f t="shared" si="19"/>
        <v>1.2090506640432859</v>
      </c>
      <c r="K123" s="81">
        <f t="shared" si="19"/>
        <v>1.30130821559393</v>
      </c>
      <c r="L123" s="81">
        <f t="shared" si="19"/>
        <v>1.3006624920591705</v>
      </c>
      <c r="M123" s="82">
        <f t="shared" si="19"/>
        <v>1.2690341910468805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6580</v>
      </c>
      <c r="H124" s="35">
        <v>6980</v>
      </c>
      <c r="I124" s="35">
        <v>7350</v>
      </c>
      <c r="J124" s="35">
        <v>7540</v>
      </c>
      <c r="K124" s="35">
        <v>7920</v>
      </c>
      <c r="L124" s="35">
        <v>7960</v>
      </c>
      <c r="M124" s="36">
        <v>7960</v>
      </c>
    </row>
    <row r="125" spans="1:13" x14ac:dyDescent="0.15">
      <c r="A125" s="5"/>
      <c r="B125" s="37" t="s">
        <v>75</v>
      </c>
      <c r="C125" s="38"/>
      <c r="D125" s="39"/>
      <c r="E125" s="40"/>
      <c r="F125" s="41" t="s">
        <v>10</v>
      </c>
      <c r="G125" s="42">
        <v>9915</v>
      </c>
      <c r="H125" s="43">
        <v>9687</v>
      </c>
      <c r="I125" s="43">
        <v>9120</v>
      </c>
      <c r="J125" s="43">
        <v>9414</v>
      </c>
      <c r="K125" s="43">
        <v>12504</v>
      </c>
      <c r="L125" s="43">
        <v>15255</v>
      </c>
      <c r="M125" s="44">
        <v>15103</v>
      </c>
    </row>
    <row r="126" spans="1:13" x14ac:dyDescent="0.15">
      <c r="A126" s="5"/>
      <c r="B126" s="45" t="s">
        <v>0</v>
      </c>
      <c r="C126" s="3">
        <v>45754</v>
      </c>
      <c r="F126" s="46" t="s">
        <v>2</v>
      </c>
      <c r="G126" s="47">
        <v>3.21</v>
      </c>
      <c r="H126" s="48">
        <v>3.05</v>
      </c>
      <c r="I126" s="48">
        <v>3.05</v>
      </c>
      <c r="J126" s="48">
        <v>3.06</v>
      </c>
      <c r="K126" s="48">
        <v>2.74</v>
      </c>
      <c r="L126" s="48">
        <v>2.76</v>
      </c>
      <c r="M126" s="49">
        <v>2.85</v>
      </c>
    </row>
    <row r="127" spans="1:13" x14ac:dyDescent="0.15">
      <c r="A127" s="5"/>
      <c r="B127" s="45" t="s">
        <v>1</v>
      </c>
      <c r="C127" s="50">
        <v>6900</v>
      </c>
      <c r="D127" s="4" t="s">
        <v>15</v>
      </c>
      <c r="E127" s="50">
        <v>7950</v>
      </c>
      <c r="F127" s="46" t="s">
        <v>3</v>
      </c>
      <c r="G127" s="47">
        <v>98.6</v>
      </c>
      <c r="H127" s="48">
        <v>99.6</v>
      </c>
      <c r="I127" s="48">
        <v>99.3</v>
      </c>
      <c r="J127" s="48">
        <v>99.6</v>
      </c>
      <c r="K127" s="48">
        <v>101</v>
      </c>
      <c r="L127" s="48">
        <v>100.1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4714</v>
      </c>
      <c r="H128" s="71">
        <v>2450</v>
      </c>
      <c r="I128" s="71">
        <v>2887</v>
      </c>
      <c r="J128" s="71">
        <v>2483</v>
      </c>
      <c r="K128" s="61">
        <v>-493</v>
      </c>
      <c r="L128" s="71">
        <v>2385</v>
      </c>
      <c r="M128" s="87">
        <v>5262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1.396282213772708</v>
      </c>
      <c r="H129" s="84">
        <f t="shared" ref="H129:M129" si="20">H125/H$4</f>
        <v>1.2572355613238158</v>
      </c>
      <c r="I129" s="84">
        <f t="shared" si="20"/>
        <v>1.2221924417046368</v>
      </c>
      <c r="J129" s="84">
        <f t="shared" si="20"/>
        <v>1.1576487948844072</v>
      </c>
      <c r="K129" s="84">
        <f t="shared" si="20"/>
        <v>1.3086342229199373</v>
      </c>
      <c r="L129" s="84">
        <f t="shared" si="20"/>
        <v>1.3844268989926491</v>
      </c>
      <c r="M129" s="85">
        <f t="shared" si="20"/>
        <v>1.3308953119492422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6900</v>
      </c>
      <c r="H130" s="53">
        <v>7110</v>
      </c>
      <c r="I130" s="53">
        <v>7410</v>
      </c>
      <c r="J130" s="53">
        <v>7500</v>
      </c>
      <c r="K130" s="53">
        <v>7850</v>
      </c>
      <c r="L130" s="53">
        <v>7950</v>
      </c>
      <c r="M130" s="54">
        <v>7950</v>
      </c>
    </row>
    <row r="131" spans="1:13" x14ac:dyDescent="0.15">
      <c r="A131" s="5"/>
      <c r="B131" s="16" t="s">
        <v>70</v>
      </c>
      <c r="C131" s="17"/>
      <c r="D131" s="18"/>
      <c r="E131" s="19"/>
      <c r="F131" s="20" t="s">
        <v>10</v>
      </c>
      <c r="G131" s="21">
        <v>8078</v>
      </c>
      <c r="H131" s="22">
        <v>7847</v>
      </c>
      <c r="I131" s="22">
        <v>7544</v>
      </c>
      <c r="J131" s="22">
        <v>7450</v>
      </c>
      <c r="K131" s="22">
        <v>9516</v>
      </c>
      <c r="L131" s="22">
        <v>12070</v>
      </c>
      <c r="M131" s="23">
        <v>12160</v>
      </c>
    </row>
    <row r="132" spans="1:13" x14ac:dyDescent="0.15">
      <c r="A132" s="5"/>
      <c r="B132" s="24" t="s">
        <v>0</v>
      </c>
      <c r="C132" s="25">
        <v>45719</v>
      </c>
      <c r="D132" s="26"/>
      <c r="E132" s="27"/>
      <c r="F132" s="28" t="s">
        <v>2</v>
      </c>
      <c r="G132" s="29">
        <v>2.4900000000000002</v>
      </c>
      <c r="H132" s="30">
        <v>2.4500000000000002</v>
      </c>
      <c r="I132" s="30">
        <v>2.42</v>
      </c>
      <c r="J132" s="30">
        <v>2.34</v>
      </c>
      <c r="K132" s="30">
        <v>2.2400000000000002</v>
      </c>
      <c r="L132" s="30">
        <v>2.2599999999999998</v>
      </c>
      <c r="M132" s="31">
        <v>2.17</v>
      </c>
    </row>
    <row r="133" spans="1:13" x14ac:dyDescent="0.15">
      <c r="A133" s="5"/>
      <c r="B133" s="24" t="s">
        <v>1</v>
      </c>
      <c r="C133" s="32">
        <v>1530</v>
      </c>
      <c r="D133" s="26" t="s">
        <v>15</v>
      </c>
      <c r="E133" s="32">
        <v>1740</v>
      </c>
      <c r="F133" s="28" t="s">
        <v>3</v>
      </c>
      <c r="G133" s="29">
        <v>98.4</v>
      </c>
      <c r="H133" s="30">
        <v>98.9</v>
      </c>
      <c r="I133" s="30">
        <v>98.7</v>
      </c>
      <c r="J133" s="30">
        <v>98.8</v>
      </c>
      <c r="K133" s="30">
        <v>99.9</v>
      </c>
      <c r="L133" s="30">
        <v>98.6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3699</v>
      </c>
      <c r="H134" s="70">
        <v>2880</v>
      </c>
      <c r="I134" s="70">
        <v>2965</v>
      </c>
      <c r="J134" s="70">
        <v>2728</v>
      </c>
      <c r="K134" s="70">
        <v>1507</v>
      </c>
      <c r="L134" s="70">
        <v>5065</v>
      </c>
      <c r="M134" s="86">
        <v>3555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1.1375862554569778</v>
      </c>
      <c r="H135" s="81">
        <f t="shared" ref="H135:M135" si="21">H131/H$4</f>
        <v>1.018429591174562</v>
      </c>
      <c r="I135" s="81">
        <f t="shared" si="21"/>
        <v>1.0109890109890109</v>
      </c>
      <c r="J135" s="81">
        <f t="shared" si="21"/>
        <v>0.91613379242498771</v>
      </c>
      <c r="K135" s="81">
        <f t="shared" si="21"/>
        <v>0.99591836734693873</v>
      </c>
      <c r="L135" s="81">
        <f t="shared" si="21"/>
        <v>1.0953807060531808</v>
      </c>
      <c r="M135" s="82">
        <f t="shared" si="21"/>
        <v>1.0715544589354953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1530</v>
      </c>
      <c r="H136" s="35">
        <v>1550</v>
      </c>
      <c r="I136" s="35">
        <v>1580</v>
      </c>
      <c r="J136" s="35">
        <v>1610</v>
      </c>
      <c r="K136" s="35">
        <v>1710</v>
      </c>
      <c r="L136" s="35">
        <v>1750</v>
      </c>
      <c r="M136" s="36">
        <v>1740</v>
      </c>
    </row>
    <row r="137" spans="1:13" x14ac:dyDescent="0.15">
      <c r="A137" s="5"/>
      <c r="B137" s="37" t="s">
        <v>62</v>
      </c>
      <c r="C137" s="38"/>
      <c r="D137" s="39"/>
      <c r="E137" s="40"/>
      <c r="F137" s="41" t="s">
        <v>10</v>
      </c>
      <c r="G137" s="42">
        <v>14927</v>
      </c>
      <c r="H137" s="43">
        <v>15161</v>
      </c>
      <c r="I137" s="43">
        <v>14728</v>
      </c>
      <c r="J137" s="43">
        <v>15092</v>
      </c>
      <c r="K137" s="43">
        <v>17938</v>
      </c>
      <c r="L137" s="43">
        <v>19289</v>
      </c>
      <c r="M137" s="44">
        <v>19238</v>
      </c>
    </row>
    <row r="138" spans="1:13" x14ac:dyDescent="0.15">
      <c r="A138" s="5"/>
      <c r="B138" s="45" t="s">
        <v>0</v>
      </c>
      <c r="C138" s="3">
        <v>45691</v>
      </c>
      <c r="F138" s="46" t="s">
        <v>2</v>
      </c>
      <c r="G138" s="47">
        <v>4.01</v>
      </c>
      <c r="H138" s="48">
        <v>3.89</v>
      </c>
      <c r="I138" s="48">
        <v>3.91</v>
      </c>
      <c r="J138" s="48">
        <v>3.87</v>
      </c>
      <c r="K138" s="48">
        <v>3.54</v>
      </c>
      <c r="L138" s="48">
        <v>3.62</v>
      </c>
      <c r="M138" s="49">
        <v>3.64</v>
      </c>
    </row>
    <row r="139" spans="1:13" x14ac:dyDescent="0.15">
      <c r="A139" s="5"/>
      <c r="B139" s="45" t="s">
        <v>1</v>
      </c>
      <c r="C139" s="50">
        <v>11100</v>
      </c>
      <c r="D139" s="4" t="s">
        <v>15</v>
      </c>
      <c r="E139" s="50">
        <v>13550</v>
      </c>
      <c r="F139" s="46" t="s">
        <v>3</v>
      </c>
      <c r="G139" s="47">
        <v>99.1</v>
      </c>
      <c r="H139" s="48">
        <v>99.5</v>
      </c>
      <c r="I139" s="48">
        <v>99.3</v>
      </c>
      <c r="J139" s="48">
        <v>99</v>
      </c>
      <c r="K139" s="48">
        <v>100.6</v>
      </c>
      <c r="L139" s="48">
        <v>99.5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6404</v>
      </c>
      <c r="H140" s="71">
        <v>4956</v>
      </c>
      <c r="I140" s="71">
        <v>5310</v>
      </c>
      <c r="J140" s="71">
        <v>6355</v>
      </c>
      <c r="K140" s="71">
        <v>1737</v>
      </c>
      <c r="L140" s="71">
        <v>6112</v>
      </c>
      <c r="M140" s="87">
        <v>8284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2.1020982960146459</v>
      </c>
      <c r="H141" s="84">
        <f t="shared" ref="H141:M141" si="22">H137/H$4</f>
        <v>1.9676833225178456</v>
      </c>
      <c r="I141" s="84">
        <f t="shared" si="22"/>
        <v>1.973733583489681</v>
      </c>
      <c r="J141" s="84">
        <f t="shared" si="22"/>
        <v>1.8558780127889818</v>
      </c>
      <c r="K141" s="84">
        <f t="shared" si="22"/>
        <v>1.8773417059131345</v>
      </c>
      <c r="L141" s="84">
        <f t="shared" si="22"/>
        <v>1.7505218259370179</v>
      </c>
      <c r="M141" s="85">
        <f t="shared" si="22"/>
        <v>1.6952767007402185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11100</v>
      </c>
      <c r="H142" s="53">
        <v>11970</v>
      </c>
      <c r="I142" s="53">
        <v>12560</v>
      </c>
      <c r="J142" s="53">
        <v>12900</v>
      </c>
      <c r="K142" s="53">
        <v>13490</v>
      </c>
      <c r="L142" s="53">
        <v>13550</v>
      </c>
      <c r="M142" s="54">
        <v>13550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7572</v>
      </c>
      <c r="H143" s="22">
        <v>8933</v>
      </c>
      <c r="I143" s="22">
        <v>8029</v>
      </c>
      <c r="J143" s="22">
        <v>8278</v>
      </c>
      <c r="K143" s="22">
        <v>9770</v>
      </c>
      <c r="L143" s="22">
        <v>11348</v>
      </c>
      <c r="M143" s="23">
        <v>11410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2.04</v>
      </c>
      <c r="H144" s="30">
        <v>1.9</v>
      </c>
      <c r="I144" s="30">
        <v>1.98</v>
      </c>
      <c r="J144" s="30">
        <v>1.95</v>
      </c>
      <c r="K144" s="30">
        <v>1.88</v>
      </c>
      <c r="L144" s="30">
        <v>1.86</v>
      </c>
      <c r="M144" s="31">
        <v>1.85</v>
      </c>
    </row>
    <row r="145" spans="1:13" x14ac:dyDescent="0.15">
      <c r="A145" s="5"/>
      <c r="B145" s="24" t="s">
        <v>1</v>
      </c>
      <c r="C145" s="32">
        <v>32010</v>
      </c>
      <c r="D145" s="26" t="s">
        <v>15</v>
      </c>
      <c r="E145" s="32">
        <v>36460</v>
      </c>
      <c r="F145" s="28" t="s">
        <v>3</v>
      </c>
      <c r="G145" s="29">
        <v>99.1</v>
      </c>
      <c r="H145" s="30">
        <v>99.8</v>
      </c>
      <c r="I145" s="30">
        <v>99.5</v>
      </c>
      <c r="J145" s="30">
        <v>99.4</v>
      </c>
      <c r="K145" s="30">
        <v>99.8</v>
      </c>
      <c r="L145" s="30">
        <v>99.4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2348</v>
      </c>
      <c r="H146" s="70">
        <v>1460</v>
      </c>
      <c r="I146" s="70">
        <v>1838</v>
      </c>
      <c r="J146" s="70">
        <v>1959</v>
      </c>
      <c r="K146" s="70">
        <v>1546</v>
      </c>
      <c r="L146" s="70">
        <v>2840</v>
      </c>
      <c r="M146" s="86">
        <v>3607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1.0663286861005492</v>
      </c>
      <c r="H147" s="81">
        <f t="shared" ref="H147:M147" si="23">H143/H$4</f>
        <v>1.1593770279039586</v>
      </c>
      <c r="I147" s="81">
        <f t="shared" si="23"/>
        <v>1.075984990619137</v>
      </c>
      <c r="J147" s="81">
        <f t="shared" si="23"/>
        <v>1.0179537629119528</v>
      </c>
      <c r="K147" s="81">
        <f t="shared" si="23"/>
        <v>1.022501308215594</v>
      </c>
      <c r="L147" s="81">
        <f t="shared" si="23"/>
        <v>1.0298575188311099</v>
      </c>
      <c r="M147" s="82">
        <f t="shared" si="23"/>
        <v>1.0054635178004936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32010</v>
      </c>
      <c r="H148" s="35">
        <v>32400</v>
      </c>
      <c r="I148" s="35">
        <v>33460</v>
      </c>
      <c r="J148" s="35">
        <v>33950</v>
      </c>
      <c r="K148" s="35">
        <v>36160</v>
      </c>
      <c r="L148" s="35">
        <v>36430</v>
      </c>
      <c r="M148" s="36">
        <v>36460</v>
      </c>
    </row>
    <row r="149" spans="1:13" x14ac:dyDescent="0.15">
      <c r="A149" s="5"/>
      <c r="B149" s="37" t="s">
        <v>19</v>
      </c>
      <c r="C149" s="38"/>
      <c r="D149" s="39"/>
      <c r="E149" s="40"/>
      <c r="F149" s="41" t="s">
        <v>10</v>
      </c>
      <c r="G149" s="42">
        <v>11253</v>
      </c>
      <c r="H149" s="43">
        <v>13008</v>
      </c>
      <c r="I149" s="43">
        <v>11547</v>
      </c>
      <c r="J149" s="43">
        <v>12124</v>
      </c>
      <c r="K149" s="43">
        <v>14032</v>
      </c>
      <c r="L149" s="43">
        <v>15400</v>
      </c>
      <c r="M149" s="44">
        <v>15264</v>
      </c>
    </row>
    <row r="150" spans="1:13" x14ac:dyDescent="0.15">
      <c r="A150" s="5"/>
      <c r="B150" s="45" t="s">
        <v>0</v>
      </c>
      <c r="C150" s="3">
        <v>44536</v>
      </c>
      <c r="F150" s="46" t="s">
        <v>2</v>
      </c>
      <c r="G150" s="47">
        <v>1.85</v>
      </c>
      <c r="H150" s="48">
        <v>1.72</v>
      </c>
      <c r="I150" s="48">
        <v>1.82</v>
      </c>
      <c r="J150" s="48">
        <v>1.78</v>
      </c>
      <c r="K150" s="48">
        <v>1.68</v>
      </c>
      <c r="L150" s="48">
        <v>1.71</v>
      </c>
      <c r="M150" s="49">
        <v>1.69</v>
      </c>
    </row>
    <row r="151" spans="1:13" x14ac:dyDescent="0.15">
      <c r="A151" s="5"/>
      <c r="B151" s="45" t="s">
        <v>1</v>
      </c>
      <c r="C151" s="50">
        <v>29090</v>
      </c>
      <c r="D151" s="4" t="s">
        <v>15</v>
      </c>
      <c r="E151" s="50">
        <v>33020</v>
      </c>
      <c r="F151" s="46" t="s">
        <v>3</v>
      </c>
      <c r="G151" s="47">
        <v>99.3</v>
      </c>
      <c r="H151" s="48">
        <v>100</v>
      </c>
      <c r="I151" s="48">
        <v>99.5</v>
      </c>
      <c r="J151" s="48">
        <v>99.5</v>
      </c>
      <c r="K151" s="48">
        <v>100</v>
      </c>
      <c r="L151" s="48">
        <v>99.3</v>
      </c>
      <c r="M151" s="49">
        <v>99.1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2937</v>
      </c>
      <c r="H152" s="71">
        <v>1363</v>
      </c>
      <c r="I152" s="71">
        <v>2383</v>
      </c>
      <c r="J152" s="71">
        <v>2565</v>
      </c>
      <c r="K152" s="71">
        <v>1424</v>
      </c>
      <c r="L152" s="71">
        <v>3810</v>
      </c>
      <c r="M152" s="87">
        <v>4370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1.5847063793831855</v>
      </c>
      <c r="H153" s="84">
        <f t="shared" ref="H153:M153" si="24">H149/H$4</f>
        <v>1.6882543802725503</v>
      </c>
      <c r="I153" s="84">
        <f t="shared" si="24"/>
        <v>1.5474403645135353</v>
      </c>
      <c r="J153" s="84">
        <f t="shared" si="24"/>
        <v>1.4909001475651746</v>
      </c>
      <c r="K153" s="84">
        <f t="shared" si="24"/>
        <v>1.4685504971219256</v>
      </c>
      <c r="L153" s="84">
        <f t="shared" si="24"/>
        <v>1.3975859878391867</v>
      </c>
      <c r="M153" s="85">
        <f t="shared" si="24"/>
        <v>1.345082833979556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29090</v>
      </c>
      <c r="H154" s="53">
        <v>29650</v>
      </c>
      <c r="I154" s="53">
        <v>30650</v>
      </c>
      <c r="J154" s="53">
        <v>31260</v>
      </c>
      <c r="K154" s="53">
        <v>32730</v>
      </c>
      <c r="L154" s="53">
        <v>33010</v>
      </c>
      <c r="M154" s="54">
        <v>33020</v>
      </c>
    </row>
    <row r="155" spans="1:13" x14ac:dyDescent="0.15">
      <c r="A155" s="5"/>
      <c r="B155" s="16" t="s">
        <v>27</v>
      </c>
      <c r="C155" s="17"/>
      <c r="D155" s="18"/>
      <c r="E155" s="19"/>
      <c r="F155" s="20" t="s">
        <v>10</v>
      </c>
      <c r="G155" s="21">
        <v>5743</v>
      </c>
      <c r="H155" s="22">
        <v>5999</v>
      </c>
      <c r="I155" s="22">
        <v>5987</v>
      </c>
      <c r="J155" s="22">
        <v>7105</v>
      </c>
      <c r="K155" s="22">
        <v>9001</v>
      </c>
      <c r="L155" s="22">
        <v>9904</v>
      </c>
      <c r="M155" s="23">
        <v>10519</v>
      </c>
    </row>
    <row r="156" spans="1:13" x14ac:dyDescent="0.15">
      <c r="A156" s="5"/>
      <c r="B156" s="24" t="s">
        <v>0</v>
      </c>
      <c r="C156" s="25">
        <v>45019</v>
      </c>
      <c r="D156" s="26"/>
      <c r="E156" s="27"/>
      <c r="F156" s="28" t="s">
        <v>2</v>
      </c>
      <c r="G156" s="29">
        <v>3.42</v>
      </c>
      <c r="H156" s="30">
        <v>3.37</v>
      </c>
      <c r="I156" s="30">
        <v>3.38</v>
      </c>
      <c r="J156" s="30">
        <v>3.16</v>
      </c>
      <c r="K156" s="30">
        <v>2.94</v>
      </c>
      <c r="L156" s="30">
        <v>3.19</v>
      </c>
      <c r="M156" s="31">
        <v>3.18</v>
      </c>
    </row>
    <row r="157" spans="1:13" x14ac:dyDescent="0.15">
      <c r="A157" s="5"/>
      <c r="B157" s="24" t="s">
        <v>1</v>
      </c>
      <c r="C157" s="32">
        <v>27740</v>
      </c>
      <c r="D157" s="26" t="s">
        <v>15</v>
      </c>
      <c r="E157" s="32">
        <v>30960</v>
      </c>
      <c r="F157" s="28" t="s">
        <v>3</v>
      </c>
      <c r="G157" s="29">
        <v>100.1</v>
      </c>
      <c r="H157" s="30">
        <v>100.1</v>
      </c>
      <c r="I157" s="30">
        <v>100.1</v>
      </c>
      <c r="J157" s="30">
        <v>100.5</v>
      </c>
      <c r="K157" s="30">
        <v>101.1</v>
      </c>
      <c r="L157" s="30">
        <v>99.9</v>
      </c>
      <c r="M157" s="31">
        <v>99.4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1080</v>
      </c>
      <c r="H158" s="70">
        <v>1071</v>
      </c>
      <c r="I158" s="70">
        <v>1096</v>
      </c>
      <c r="J158" s="58">
        <v>532</v>
      </c>
      <c r="K158" s="58">
        <v>-340</v>
      </c>
      <c r="L158" s="70">
        <v>2030</v>
      </c>
      <c r="M158" s="86">
        <v>3200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0.80875932967187725</v>
      </c>
      <c r="H159" s="81">
        <f t="shared" ref="H159:M159" si="25">H155/H$4</f>
        <v>0.77858533419857234</v>
      </c>
      <c r="I159" s="81">
        <f t="shared" si="25"/>
        <v>0.80233181452693647</v>
      </c>
      <c r="J159" s="81">
        <f t="shared" si="25"/>
        <v>0.87370880472208556</v>
      </c>
      <c r="K159" s="81">
        <f t="shared" si="25"/>
        <v>0.9420198848770277</v>
      </c>
      <c r="L159" s="81">
        <f t="shared" si="25"/>
        <v>0.89881114438696796</v>
      </c>
      <c r="M159" s="82">
        <f t="shared" si="25"/>
        <v>0.92694747973211133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27740</v>
      </c>
      <c r="H160" s="35">
        <v>28210</v>
      </c>
      <c r="I160" s="35">
        <v>28820</v>
      </c>
      <c r="J160" s="35">
        <v>29310</v>
      </c>
      <c r="K160" s="35">
        <v>30720</v>
      </c>
      <c r="L160" s="35">
        <v>30920</v>
      </c>
      <c r="M160" s="36">
        <v>30960</v>
      </c>
    </row>
    <row r="161" spans="1:13" x14ac:dyDescent="0.15">
      <c r="A161" s="5"/>
      <c r="B161" s="37" t="s">
        <v>30</v>
      </c>
      <c r="C161" s="38"/>
      <c r="D161" s="39"/>
      <c r="E161" s="40"/>
      <c r="F161" s="41" t="s">
        <v>10</v>
      </c>
      <c r="G161" s="42">
        <v>8926</v>
      </c>
      <c r="H161" s="43">
        <v>9303</v>
      </c>
      <c r="I161" s="43">
        <v>9049</v>
      </c>
      <c r="J161" s="43">
        <v>9434</v>
      </c>
      <c r="K161" s="43">
        <v>13859</v>
      </c>
      <c r="L161" s="43">
        <v>13842</v>
      </c>
      <c r="M161" s="44">
        <v>14034</v>
      </c>
    </row>
    <row r="162" spans="1:13" x14ac:dyDescent="0.15">
      <c r="A162" s="5"/>
      <c r="B162" s="45" t="s">
        <v>0</v>
      </c>
      <c r="C162" s="3">
        <v>45264</v>
      </c>
      <c r="F162" s="46" t="s">
        <v>2</v>
      </c>
      <c r="G162" s="47">
        <v>3.3</v>
      </c>
      <c r="H162" s="48">
        <v>3.2</v>
      </c>
      <c r="I162" s="48">
        <v>3.26</v>
      </c>
      <c r="J162" s="48">
        <v>3.21</v>
      </c>
      <c r="K162" s="48">
        <v>2.73</v>
      </c>
      <c r="L162" s="48">
        <v>2.97</v>
      </c>
      <c r="M162" s="49">
        <v>2.99</v>
      </c>
    </row>
    <row r="163" spans="1:13" x14ac:dyDescent="0.15">
      <c r="A163" s="5"/>
      <c r="B163" s="45" t="s">
        <v>1</v>
      </c>
      <c r="C163" s="50">
        <v>15890</v>
      </c>
      <c r="D163" s="4" t="s">
        <v>15</v>
      </c>
      <c r="E163" s="50">
        <v>18360</v>
      </c>
      <c r="F163" s="46" t="s">
        <v>3</v>
      </c>
      <c r="G163" s="47">
        <v>100.2</v>
      </c>
      <c r="H163" s="48">
        <v>100.6</v>
      </c>
      <c r="I163" s="48">
        <v>100.4</v>
      </c>
      <c r="J163" s="48">
        <v>100.3</v>
      </c>
      <c r="K163" s="48">
        <v>101.9</v>
      </c>
      <c r="L163" s="48">
        <v>100.1</v>
      </c>
      <c r="M163" s="49">
        <v>99.5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1372</v>
      </c>
      <c r="H164" s="61">
        <v>502</v>
      </c>
      <c r="I164" s="61">
        <v>966</v>
      </c>
      <c r="J164" s="71">
        <v>1188</v>
      </c>
      <c r="K164" s="71">
        <v>-3089</v>
      </c>
      <c r="L164" s="71">
        <v>2132</v>
      </c>
      <c r="M164" s="87">
        <v>3811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1.257006055485143</v>
      </c>
      <c r="H165" s="84">
        <f t="shared" ref="H165:M165" si="26">H161/H$4</f>
        <v>1.2073977936404932</v>
      </c>
      <c r="I165" s="84">
        <f t="shared" si="26"/>
        <v>1.2126775663361029</v>
      </c>
      <c r="J165" s="84">
        <f t="shared" si="26"/>
        <v>1.160108214461387</v>
      </c>
      <c r="K165" s="84">
        <f t="shared" si="26"/>
        <v>1.4504447933019362</v>
      </c>
      <c r="L165" s="84">
        <f t="shared" si="26"/>
        <v>1.2561938469915601</v>
      </c>
      <c r="M165" s="85">
        <f t="shared" si="26"/>
        <v>1.2366936905181529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15890</v>
      </c>
      <c r="H166" s="53">
        <v>16410</v>
      </c>
      <c r="I166" s="53">
        <v>16940</v>
      </c>
      <c r="J166" s="53">
        <v>17310</v>
      </c>
      <c r="K166" s="53">
        <v>18260</v>
      </c>
      <c r="L166" s="53">
        <v>18350</v>
      </c>
      <c r="M166" s="54">
        <v>18360</v>
      </c>
    </row>
    <row r="167" spans="1:13" x14ac:dyDescent="0.15">
      <c r="A167" s="5"/>
      <c r="B167" s="16" t="s">
        <v>31</v>
      </c>
      <c r="C167" s="17"/>
      <c r="D167" s="18"/>
      <c r="E167" s="19"/>
      <c r="F167" s="20" t="s">
        <v>10</v>
      </c>
      <c r="G167" s="21">
        <v>5551</v>
      </c>
      <c r="H167" s="22">
        <v>6011</v>
      </c>
      <c r="I167" s="22">
        <v>6032</v>
      </c>
      <c r="J167" s="22">
        <v>6546</v>
      </c>
      <c r="K167" s="22">
        <v>9318</v>
      </c>
      <c r="L167" s="22">
        <v>10335</v>
      </c>
      <c r="M167" s="23">
        <v>11109</v>
      </c>
    </row>
    <row r="168" spans="1:13" x14ac:dyDescent="0.15">
      <c r="A168" s="5"/>
      <c r="B168" s="24" t="s">
        <v>0</v>
      </c>
      <c r="C168" s="25">
        <v>45110</v>
      </c>
      <c r="D168" s="26"/>
      <c r="E168" s="27"/>
      <c r="F168" s="28" t="s">
        <v>2</v>
      </c>
      <c r="G168" s="29">
        <v>4.29</v>
      </c>
      <c r="H168" s="30">
        <v>4.2300000000000004</v>
      </c>
      <c r="I168" s="30">
        <v>4.12</v>
      </c>
      <c r="J168" s="30">
        <v>4.0599999999999996</v>
      </c>
      <c r="K168" s="30">
        <v>3.81</v>
      </c>
      <c r="L168" s="30">
        <v>3.95</v>
      </c>
      <c r="M168" s="31">
        <v>3.92</v>
      </c>
    </row>
    <row r="169" spans="1:13" x14ac:dyDescent="0.15">
      <c r="A169" s="5"/>
      <c r="B169" s="24" t="s">
        <v>1</v>
      </c>
      <c r="C169" s="32">
        <v>13330</v>
      </c>
      <c r="D169" s="26" t="s">
        <v>15</v>
      </c>
      <c r="E169" s="32">
        <v>15440</v>
      </c>
      <c r="F169" s="28" t="s">
        <v>3</v>
      </c>
      <c r="G169" s="29">
        <v>98.7</v>
      </c>
      <c r="H169" s="30">
        <v>99.1</v>
      </c>
      <c r="I169" s="30">
        <v>99.8</v>
      </c>
      <c r="J169" s="30">
        <v>99.1</v>
      </c>
      <c r="K169" s="30">
        <v>100</v>
      </c>
      <c r="L169" s="30">
        <v>98.8</v>
      </c>
      <c r="M169" s="31">
        <v>98.7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2890</v>
      </c>
      <c r="H170" s="70">
        <v>2597</v>
      </c>
      <c r="I170" s="70">
        <v>1829</v>
      </c>
      <c r="J170" s="70">
        <v>2767</v>
      </c>
      <c r="K170" s="70">
        <v>2241</v>
      </c>
      <c r="L170" s="70">
        <v>4962</v>
      </c>
      <c r="M170" s="86">
        <v>5719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0.78172088438248133</v>
      </c>
      <c r="H171" s="81">
        <f t="shared" ref="H171:M171" si="27">H167/H$4</f>
        <v>0.78014276443867614</v>
      </c>
      <c r="I171" s="81">
        <f t="shared" si="27"/>
        <v>0.80836236933797911</v>
      </c>
      <c r="J171" s="81">
        <f t="shared" si="27"/>
        <v>0.80496802754549923</v>
      </c>
      <c r="K171" s="81">
        <f t="shared" si="27"/>
        <v>0.97519623233908947</v>
      </c>
      <c r="L171" s="81">
        <f t="shared" si="27"/>
        <v>0.93792540157909066</v>
      </c>
      <c r="M171" s="82">
        <f t="shared" si="27"/>
        <v>0.97893902009164613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13330</v>
      </c>
      <c r="H172" s="35">
        <v>13930</v>
      </c>
      <c r="I172" s="35">
        <v>14400</v>
      </c>
      <c r="J172" s="35">
        <v>14610</v>
      </c>
      <c r="K172" s="35">
        <v>15320</v>
      </c>
      <c r="L172" s="35">
        <v>15420</v>
      </c>
      <c r="M172" s="36">
        <v>15440</v>
      </c>
    </row>
    <row r="173" spans="1:13" x14ac:dyDescent="0.15">
      <c r="A173" s="5"/>
      <c r="B173" s="37" t="s">
        <v>25</v>
      </c>
      <c r="C173" s="38"/>
      <c r="D173" s="39"/>
      <c r="E173" s="40"/>
      <c r="F173" s="41" t="s">
        <v>10</v>
      </c>
      <c r="G173" s="42">
        <v>5991</v>
      </c>
      <c r="H173" s="43">
        <v>6149</v>
      </c>
      <c r="I173" s="43">
        <v>5981</v>
      </c>
      <c r="J173" s="43">
        <v>6884</v>
      </c>
      <c r="K173" s="43">
        <v>7252</v>
      </c>
      <c r="L173" s="43">
        <v>9164</v>
      </c>
      <c r="M173" s="44">
        <v>10283</v>
      </c>
    </row>
    <row r="174" spans="1:13" x14ac:dyDescent="0.15">
      <c r="A174" s="5"/>
      <c r="B174" s="45" t="s">
        <v>0</v>
      </c>
      <c r="C174" s="3">
        <v>44914</v>
      </c>
      <c r="F174" s="46" t="s">
        <v>2</v>
      </c>
      <c r="G174" s="47">
        <v>3.91</v>
      </c>
      <c r="H174" s="48">
        <v>3.87</v>
      </c>
      <c r="I174" s="48">
        <v>3.85</v>
      </c>
      <c r="J174" s="48">
        <v>3.82</v>
      </c>
      <c r="K174" s="48">
        <v>3.73</v>
      </c>
      <c r="L174" s="48">
        <v>3.69</v>
      </c>
      <c r="M174" s="49">
        <v>3.67</v>
      </c>
    </row>
    <row r="175" spans="1:13" x14ac:dyDescent="0.15">
      <c r="A175" s="5"/>
      <c r="B175" s="45" t="s">
        <v>1</v>
      </c>
      <c r="C175" s="50">
        <v>8100</v>
      </c>
      <c r="D175" s="4" t="s">
        <v>15</v>
      </c>
      <c r="E175" s="50">
        <v>9740</v>
      </c>
      <c r="F175" s="46" t="s">
        <v>3</v>
      </c>
      <c r="G175" s="47">
        <v>98.5</v>
      </c>
      <c r="H175" s="48">
        <v>98.6</v>
      </c>
      <c r="I175" s="48">
        <v>98.6</v>
      </c>
      <c r="J175" s="48">
        <v>98.7</v>
      </c>
      <c r="K175" s="48">
        <v>99.3</v>
      </c>
      <c r="L175" s="48">
        <v>98.7</v>
      </c>
      <c r="M175" s="49">
        <v>98.2</v>
      </c>
    </row>
    <row r="176" spans="1:13" x14ac:dyDescent="0.15">
      <c r="A176" s="5"/>
      <c r="B176" s="45"/>
      <c r="C176" s="50"/>
      <c r="E176" s="50"/>
      <c r="F176" s="55" t="s">
        <v>20</v>
      </c>
      <c r="G176" s="89">
        <v>3191</v>
      </c>
      <c r="H176" s="71">
        <v>3141</v>
      </c>
      <c r="I176" s="71">
        <v>3175</v>
      </c>
      <c r="J176" s="71">
        <v>3482</v>
      </c>
      <c r="K176" s="71">
        <v>2708</v>
      </c>
      <c r="L176" s="71">
        <v>4485</v>
      </c>
      <c r="M176" s="87">
        <v>6163</v>
      </c>
    </row>
    <row r="177" spans="1:13" x14ac:dyDescent="0.15">
      <c r="A177" s="5"/>
      <c r="B177" s="45"/>
      <c r="C177" s="50"/>
      <c r="E177" s="50"/>
      <c r="F177" s="55" t="s">
        <v>28</v>
      </c>
      <c r="G177" s="83">
        <f>G173/G$4</f>
        <v>0.84368398817068013</v>
      </c>
      <c r="H177" s="84">
        <f t="shared" ref="H177:M177" si="28">H173/H$4</f>
        <v>0.79805321219987024</v>
      </c>
      <c r="I177" s="84">
        <f t="shared" si="28"/>
        <v>0.80152774055213083</v>
      </c>
      <c r="J177" s="84">
        <f t="shared" si="28"/>
        <v>0.84653221839645842</v>
      </c>
      <c r="K177" s="84">
        <f t="shared" si="28"/>
        <v>0.75897435897435894</v>
      </c>
      <c r="L177" s="84">
        <f t="shared" si="28"/>
        <v>0.83165441510118887</v>
      </c>
      <c r="M177" s="85">
        <f t="shared" si="28"/>
        <v>0.90615086358829755</v>
      </c>
    </row>
    <row r="178" spans="1:13" ht="16.5" thickBot="1" x14ac:dyDescent="0.2">
      <c r="A178" s="5"/>
      <c r="B178" s="45"/>
      <c r="C178" s="50"/>
      <c r="E178" s="50"/>
      <c r="F178" s="51" t="s">
        <v>22</v>
      </c>
      <c r="G178" s="52">
        <v>8100</v>
      </c>
      <c r="H178" s="53">
        <v>8880</v>
      </c>
      <c r="I178" s="53">
        <v>9040</v>
      </c>
      <c r="J178" s="53">
        <v>9120</v>
      </c>
      <c r="K178" s="53">
        <v>9630</v>
      </c>
      <c r="L178" s="53">
        <v>9750</v>
      </c>
      <c r="M178" s="54">
        <v>9740</v>
      </c>
    </row>
    <row r="179" spans="1:13" x14ac:dyDescent="0.15">
      <c r="A179" s="5"/>
      <c r="B179" s="16" t="s">
        <v>26</v>
      </c>
      <c r="C179" s="17"/>
      <c r="D179" s="18"/>
      <c r="E179" s="19"/>
      <c r="F179" s="20" t="s">
        <v>10</v>
      </c>
      <c r="G179" s="21">
        <v>8478</v>
      </c>
      <c r="H179" s="22">
        <v>9610</v>
      </c>
      <c r="I179" s="22">
        <v>8980</v>
      </c>
      <c r="J179" s="22">
        <v>19337</v>
      </c>
      <c r="K179" s="22">
        <v>12432</v>
      </c>
      <c r="L179" s="22">
        <v>13475</v>
      </c>
      <c r="M179" s="23">
        <v>15196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1.74</v>
      </c>
      <c r="H180" s="30">
        <v>1.61</v>
      </c>
      <c r="I180" s="30">
        <v>1.72</v>
      </c>
      <c r="J180" s="30">
        <v>1.23</v>
      </c>
      <c r="K180" s="30">
        <v>1.49</v>
      </c>
      <c r="L180" s="30">
        <v>1.58</v>
      </c>
      <c r="M180" s="31">
        <v>1.51</v>
      </c>
    </row>
    <row r="181" spans="1:13" x14ac:dyDescent="0.15">
      <c r="A181" s="5"/>
      <c r="B181" s="24" t="s">
        <v>1</v>
      </c>
      <c r="C181" s="32">
        <v>6990</v>
      </c>
      <c r="D181" s="26" t="s">
        <v>15</v>
      </c>
      <c r="E181" s="32">
        <v>7960</v>
      </c>
      <c r="F181" s="28" t="s">
        <v>3</v>
      </c>
      <c r="G181" s="29">
        <v>99.6</v>
      </c>
      <c r="H181" s="30">
        <v>100.3</v>
      </c>
      <c r="I181" s="30">
        <v>99.6</v>
      </c>
      <c r="J181" s="30">
        <v>101.6</v>
      </c>
      <c r="K181" s="30">
        <v>100.7</v>
      </c>
      <c r="L181" s="30">
        <v>99.3</v>
      </c>
      <c r="M181" s="31">
        <v>99.7</v>
      </c>
    </row>
    <row r="182" spans="1:13" x14ac:dyDescent="0.15">
      <c r="A182" s="5"/>
      <c r="B182" s="24"/>
      <c r="C182" s="32"/>
      <c r="D182" s="26"/>
      <c r="E182" s="32"/>
      <c r="F182" s="56" t="s">
        <v>21</v>
      </c>
      <c r="G182" s="88">
        <v>1738</v>
      </c>
      <c r="H182" s="58">
        <v>491</v>
      </c>
      <c r="I182" s="70">
        <v>1655</v>
      </c>
      <c r="J182" s="70">
        <v>-4479</v>
      </c>
      <c r="K182" s="58">
        <v>-534</v>
      </c>
      <c r="L182" s="70">
        <v>3182</v>
      </c>
      <c r="M182" s="86">
        <v>2558</v>
      </c>
    </row>
    <row r="183" spans="1:13" x14ac:dyDescent="0.15">
      <c r="A183" s="5"/>
      <c r="B183" s="24"/>
      <c r="C183" s="32"/>
      <c r="D183" s="26"/>
      <c r="E183" s="32"/>
      <c r="F183" s="56" t="s">
        <v>28</v>
      </c>
      <c r="G183" s="80">
        <f>G179/G$4</f>
        <v>1.1939163498098859</v>
      </c>
      <c r="H183" s="81">
        <f t="shared" ref="H183:M183" si="29">H179/H$4</f>
        <v>1.2472420506164827</v>
      </c>
      <c r="I183" s="81">
        <f t="shared" si="29"/>
        <v>1.2034307156258375</v>
      </c>
      <c r="J183" s="81">
        <f t="shared" si="29"/>
        <v>2.3778898180029513</v>
      </c>
      <c r="K183" s="81">
        <f t="shared" si="29"/>
        <v>1.3010989010989011</v>
      </c>
      <c r="L183" s="81">
        <f t="shared" si="29"/>
        <v>1.2228877393592885</v>
      </c>
      <c r="M183" s="82">
        <f t="shared" si="29"/>
        <v>1.3390905886499824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22</v>
      </c>
      <c r="G184" s="34">
        <v>6990</v>
      </c>
      <c r="H184" s="35">
        <v>7270</v>
      </c>
      <c r="I184" s="35">
        <v>7330</v>
      </c>
      <c r="J184" s="35">
        <v>7650</v>
      </c>
      <c r="K184" s="35">
        <v>7900</v>
      </c>
      <c r="L184" s="35">
        <v>7940</v>
      </c>
      <c r="M184" s="36">
        <v>7960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260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M268"/>
  <sheetViews>
    <sheetView showGridLines="0" topLeftCell="C1" zoomScale="85" zoomScaleNormal="85" workbookViewId="0">
      <pane ySplit="4" topLeftCell="A5" activePane="bottomLeft" state="frozen"/>
      <selection pane="bottomLeft" activeCell="K9" sqref="K9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45866</v>
      </c>
      <c r="H3" s="11">
        <v>45867</v>
      </c>
      <c r="I3" s="11">
        <v>45868</v>
      </c>
      <c r="J3" s="11">
        <v>45869</v>
      </c>
      <c r="K3" s="11">
        <v>45870</v>
      </c>
      <c r="L3" s="11">
        <v>45871</v>
      </c>
      <c r="M3" s="12">
        <v>45872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7288</v>
      </c>
      <c r="H4" s="14">
        <v>6996</v>
      </c>
      <c r="I4" s="14">
        <v>6932</v>
      </c>
      <c r="J4" s="14">
        <v>6830</v>
      </c>
      <c r="K4" s="14">
        <v>7875</v>
      </c>
      <c r="L4" s="14">
        <v>11045</v>
      </c>
      <c r="M4" s="15">
        <v>11291</v>
      </c>
    </row>
    <row r="5" spans="1:13" x14ac:dyDescent="0.15">
      <c r="A5" s="5"/>
      <c r="B5" s="16" t="s">
        <v>101</v>
      </c>
      <c r="C5" s="17"/>
      <c r="D5" s="18"/>
      <c r="E5" s="19"/>
      <c r="F5" s="20" t="s">
        <v>10</v>
      </c>
      <c r="G5" s="21">
        <v>12818</v>
      </c>
      <c r="H5" s="22">
        <v>12389</v>
      </c>
      <c r="I5" s="22">
        <v>12357</v>
      </c>
      <c r="J5" s="22">
        <v>12227</v>
      </c>
      <c r="K5" s="22">
        <v>13630</v>
      </c>
      <c r="L5" s="22">
        <v>16598</v>
      </c>
      <c r="M5" s="23">
        <v>15800</v>
      </c>
    </row>
    <row r="6" spans="1:13" x14ac:dyDescent="0.15">
      <c r="A6" s="5"/>
      <c r="B6" s="24" t="s">
        <v>0</v>
      </c>
      <c r="C6" s="25">
        <v>45845</v>
      </c>
      <c r="D6" s="26"/>
      <c r="E6" s="27"/>
      <c r="F6" s="28" t="s">
        <v>2</v>
      </c>
      <c r="G6" s="29">
        <v>2.02</v>
      </c>
      <c r="H6" s="30">
        <v>2.06</v>
      </c>
      <c r="I6" s="30">
        <v>2.0699999999999998</v>
      </c>
      <c r="J6" s="30">
        <v>2.09</v>
      </c>
      <c r="K6" s="30">
        <v>1.98</v>
      </c>
      <c r="L6" s="30">
        <v>1.87</v>
      </c>
      <c r="M6" s="31">
        <v>1.87</v>
      </c>
    </row>
    <row r="7" spans="1:13" x14ac:dyDescent="0.15">
      <c r="A7" s="5"/>
      <c r="B7" s="24" t="s">
        <v>1</v>
      </c>
      <c r="C7" s="32">
        <v>5220</v>
      </c>
      <c r="D7" s="26" t="s">
        <v>15</v>
      </c>
      <c r="E7" s="32">
        <v>5260</v>
      </c>
      <c r="F7" s="28" t="s">
        <v>3</v>
      </c>
      <c r="G7" s="29">
        <v>99</v>
      </c>
      <c r="H7" s="30">
        <v>98.8</v>
      </c>
      <c r="I7" s="30">
        <v>99</v>
      </c>
      <c r="J7" s="30">
        <v>98.9</v>
      </c>
      <c r="K7" s="30">
        <v>99.3</v>
      </c>
      <c r="L7" s="30">
        <v>98.9</v>
      </c>
      <c r="M7" s="31">
        <v>98.9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4052</v>
      </c>
      <c r="H8" s="70">
        <v>4361</v>
      </c>
      <c r="I8" s="70">
        <v>3913</v>
      </c>
      <c r="J8" s="70">
        <v>4132</v>
      </c>
      <c r="K8" s="70">
        <v>3572</v>
      </c>
      <c r="L8" s="70">
        <v>5468</v>
      </c>
      <c r="M8" s="86">
        <v>5239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1.758781558726674</v>
      </c>
      <c r="H9" s="75">
        <f t="shared" ref="H9:M9" si="0">H5/H$4</f>
        <v>1.7708690680388794</v>
      </c>
      <c r="I9" s="75">
        <f t="shared" si="0"/>
        <v>1.7826024235429891</v>
      </c>
      <c r="J9" s="75">
        <f t="shared" si="0"/>
        <v>1.7901903367496339</v>
      </c>
      <c r="K9" s="75">
        <f>K5/K$4</f>
        <v>1.7307936507936508</v>
      </c>
      <c r="L9" s="75">
        <f t="shared" si="0"/>
        <v>1.5027614305115438</v>
      </c>
      <c r="M9" s="76">
        <f t="shared" si="0"/>
        <v>1.3993446107519263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5220</v>
      </c>
      <c r="H10" s="35">
        <v>5160</v>
      </c>
      <c r="I10" s="35">
        <v>5200</v>
      </c>
      <c r="J10" s="35">
        <v>5210</v>
      </c>
      <c r="K10" s="35">
        <v>5250</v>
      </c>
      <c r="L10" s="35">
        <v>5250</v>
      </c>
      <c r="M10" s="36">
        <v>5260</v>
      </c>
    </row>
    <row r="11" spans="1:13" x14ac:dyDescent="0.15">
      <c r="A11" s="5"/>
      <c r="B11" s="37" t="s">
        <v>102</v>
      </c>
      <c r="C11" s="38"/>
      <c r="D11" s="39"/>
      <c r="E11" s="40"/>
      <c r="F11" s="41" t="s">
        <v>10</v>
      </c>
      <c r="G11" s="42">
        <v>15040</v>
      </c>
      <c r="H11" s="43">
        <v>14417</v>
      </c>
      <c r="I11" s="43">
        <v>14416</v>
      </c>
      <c r="J11" s="43">
        <v>13938</v>
      </c>
      <c r="K11" s="43">
        <v>14941</v>
      </c>
      <c r="L11" s="43">
        <v>18179</v>
      </c>
      <c r="M11" s="44">
        <v>17205</v>
      </c>
    </row>
    <row r="12" spans="1:13" x14ac:dyDescent="0.15">
      <c r="A12" s="5"/>
      <c r="B12" s="45" t="s">
        <v>0</v>
      </c>
      <c r="C12" s="3">
        <v>45845</v>
      </c>
      <c r="F12" s="46" t="s">
        <v>2</v>
      </c>
      <c r="G12" s="47">
        <v>2.2200000000000002</v>
      </c>
      <c r="H12" s="48">
        <v>2.23</v>
      </c>
      <c r="I12" s="48">
        <v>2.17</v>
      </c>
      <c r="J12" s="48">
        <v>2.2799999999999998</v>
      </c>
      <c r="K12" s="48">
        <v>2.23</v>
      </c>
      <c r="L12" s="48">
        <v>1.98</v>
      </c>
      <c r="M12" s="49">
        <v>1.98</v>
      </c>
    </row>
    <row r="13" spans="1:13" x14ac:dyDescent="0.15">
      <c r="A13" s="5"/>
      <c r="B13" s="45" t="s">
        <v>1</v>
      </c>
      <c r="C13" s="50">
        <v>2690</v>
      </c>
      <c r="D13" s="4" t="s">
        <v>15</v>
      </c>
      <c r="E13" s="50">
        <v>2700</v>
      </c>
      <c r="F13" s="46" t="s">
        <v>3</v>
      </c>
      <c r="G13" s="47">
        <v>99.2</v>
      </c>
      <c r="H13" s="48">
        <v>99.3</v>
      </c>
      <c r="I13" s="48">
        <v>99.8</v>
      </c>
      <c r="J13" s="48">
        <v>99.3</v>
      </c>
      <c r="K13" s="48">
        <v>99.4</v>
      </c>
      <c r="L13" s="48">
        <v>99.2</v>
      </c>
      <c r="M13" s="49">
        <v>99.3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4138</v>
      </c>
      <c r="H14" s="71">
        <v>3689</v>
      </c>
      <c r="I14" s="71">
        <v>2287</v>
      </c>
      <c r="J14" s="71">
        <v>3604</v>
      </c>
      <c r="K14" s="71">
        <v>3535</v>
      </c>
      <c r="L14" s="71">
        <v>4691</v>
      </c>
      <c r="M14" s="87">
        <v>4428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2.0636663007683862</v>
      </c>
      <c r="H15" s="78">
        <f t="shared" ref="H15:M15" si="1">H11/H$4</f>
        <v>2.0607489994282449</v>
      </c>
      <c r="I15" s="78">
        <f t="shared" si="1"/>
        <v>2.0796306982111945</v>
      </c>
      <c r="J15" s="78">
        <f t="shared" si="1"/>
        <v>2.0407027818448022</v>
      </c>
      <c r="K15" s="78">
        <f t="shared" si="1"/>
        <v>1.8972698412698412</v>
      </c>
      <c r="L15" s="78">
        <f t="shared" si="1"/>
        <v>1.6459031235853328</v>
      </c>
      <c r="M15" s="79">
        <f t="shared" si="1"/>
        <v>1.5237800017713223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2690</v>
      </c>
      <c r="H16" s="53">
        <v>2670</v>
      </c>
      <c r="I16" s="53">
        <v>2680</v>
      </c>
      <c r="J16" s="53">
        <v>2690</v>
      </c>
      <c r="K16" s="53">
        <v>2720</v>
      </c>
      <c r="L16" s="53">
        <v>2700</v>
      </c>
      <c r="M16" s="54">
        <v>2700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10838</v>
      </c>
      <c r="H17" s="22">
        <v>10434</v>
      </c>
      <c r="I17" s="22">
        <v>9950</v>
      </c>
      <c r="J17" s="22">
        <v>9775</v>
      </c>
      <c r="K17" s="22">
        <v>10864</v>
      </c>
      <c r="L17" s="22">
        <v>14539</v>
      </c>
      <c r="M17" s="23">
        <v>14300</v>
      </c>
    </row>
    <row r="18" spans="1:13" x14ac:dyDescent="0.15">
      <c r="A18" s="5"/>
      <c r="B18" s="24" t="s">
        <v>0</v>
      </c>
      <c r="C18" s="25">
        <v>45845</v>
      </c>
      <c r="D18" s="26"/>
      <c r="E18" s="27"/>
      <c r="F18" s="28" t="s">
        <v>2</v>
      </c>
      <c r="G18" s="29">
        <v>3.51</v>
      </c>
      <c r="H18" s="30">
        <v>3.51</v>
      </c>
      <c r="I18" s="30">
        <v>3.5</v>
      </c>
      <c r="J18" s="30">
        <v>3.61</v>
      </c>
      <c r="K18" s="30">
        <v>3.44</v>
      </c>
      <c r="L18" s="30">
        <v>3.29</v>
      </c>
      <c r="M18" s="31">
        <v>3.37</v>
      </c>
    </row>
    <row r="19" spans="1:13" x14ac:dyDescent="0.15">
      <c r="A19" s="5"/>
      <c r="B19" s="24" t="s">
        <v>1</v>
      </c>
      <c r="C19" s="32">
        <v>2340</v>
      </c>
      <c r="D19" s="26" t="s">
        <v>15</v>
      </c>
      <c r="E19" s="32">
        <v>2370</v>
      </c>
      <c r="F19" s="28" t="s">
        <v>3</v>
      </c>
      <c r="G19" s="29">
        <v>99.2</v>
      </c>
      <c r="H19" s="30">
        <v>99.3</v>
      </c>
      <c r="I19" s="30">
        <v>99.5</v>
      </c>
      <c r="J19" s="30">
        <v>98.7</v>
      </c>
      <c r="K19" s="30">
        <v>99.9</v>
      </c>
      <c r="L19" s="30">
        <v>98.7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4030</v>
      </c>
      <c r="H20" s="70">
        <v>3427</v>
      </c>
      <c r="I20" s="70">
        <v>2991</v>
      </c>
      <c r="J20" s="70">
        <v>4491</v>
      </c>
      <c r="K20" s="70">
        <v>2389</v>
      </c>
      <c r="L20" s="70">
        <v>6684</v>
      </c>
      <c r="M20" s="86">
        <v>8296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1.4871020856201975</v>
      </c>
      <c r="H21" s="81">
        <f t="shared" ref="H21:M21" si="2">H17/H$4</f>
        <v>1.4914236706689536</v>
      </c>
      <c r="I21" s="81">
        <f t="shared" si="2"/>
        <v>1.4353721869590306</v>
      </c>
      <c r="J21" s="81">
        <f t="shared" si="2"/>
        <v>1.4311859443631039</v>
      </c>
      <c r="K21" s="81">
        <f t="shared" si="2"/>
        <v>1.3795555555555556</v>
      </c>
      <c r="L21" s="81">
        <f t="shared" si="2"/>
        <v>1.3163422363060209</v>
      </c>
      <c r="M21" s="82">
        <f t="shared" si="2"/>
        <v>1.266495438845098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2340</v>
      </c>
      <c r="H22" s="35">
        <v>2320</v>
      </c>
      <c r="I22" s="35">
        <v>2340</v>
      </c>
      <c r="J22" s="35">
        <v>2340</v>
      </c>
      <c r="K22" s="35">
        <v>2360</v>
      </c>
      <c r="L22" s="35">
        <v>2370</v>
      </c>
      <c r="M22" s="36">
        <v>2370</v>
      </c>
    </row>
    <row r="23" spans="1:13" x14ac:dyDescent="0.15">
      <c r="A23" s="5"/>
      <c r="B23" s="37" t="s">
        <v>104</v>
      </c>
      <c r="C23" s="38"/>
      <c r="D23" s="39"/>
      <c r="E23" s="40"/>
      <c r="F23" s="41" t="s">
        <v>10</v>
      </c>
      <c r="G23" s="42">
        <v>9847</v>
      </c>
      <c r="H23" s="43">
        <v>9200</v>
      </c>
      <c r="I23" s="43">
        <v>8903</v>
      </c>
      <c r="J23" s="43">
        <v>9392</v>
      </c>
      <c r="K23" s="43">
        <v>10273</v>
      </c>
      <c r="L23" s="43">
        <v>14637</v>
      </c>
      <c r="M23" s="44">
        <v>14741</v>
      </c>
    </row>
    <row r="24" spans="1:13" x14ac:dyDescent="0.15">
      <c r="A24" s="5"/>
      <c r="B24" s="45" t="s">
        <v>0</v>
      </c>
      <c r="C24" s="3">
        <v>45845</v>
      </c>
      <c r="F24" s="46" t="s">
        <v>2</v>
      </c>
      <c r="G24" s="47">
        <v>3.49</v>
      </c>
      <c r="H24" s="48">
        <v>3.74</v>
      </c>
      <c r="I24" s="48">
        <v>3.67</v>
      </c>
      <c r="J24" s="48">
        <v>3.61</v>
      </c>
      <c r="K24" s="48">
        <v>3.64</v>
      </c>
      <c r="L24" s="48">
        <v>3.29</v>
      </c>
      <c r="M24" s="49">
        <v>3.25</v>
      </c>
    </row>
    <row r="25" spans="1:13" x14ac:dyDescent="0.15">
      <c r="A25" s="5"/>
      <c r="B25" s="45" t="s">
        <v>1</v>
      </c>
      <c r="C25" s="50">
        <v>610</v>
      </c>
      <c r="D25" s="4" t="s">
        <v>15</v>
      </c>
      <c r="E25" s="50">
        <v>620</v>
      </c>
      <c r="F25" s="46" t="s">
        <v>3</v>
      </c>
      <c r="G25" s="47">
        <v>99.5</v>
      </c>
      <c r="H25" s="48">
        <v>99.3</v>
      </c>
      <c r="I25" s="48">
        <v>99.6</v>
      </c>
      <c r="J25" s="48">
        <v>99.6</v>
      </c>
      <c r="K25" s="48">
        <v>100.3</v>
      </c>
      <c r="L25" s="48">
        <v>99.9</v>
      </c>
      <c r="M25" s="49">
        <v>100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3257</v>
      </c>
      <c r="H26" s="71">
        <v>3298</v>
      </c>
      <c r="I26" s="71">
        <v>2759</v>
      </c>
      <c r="J26" s="71">
        <v>2921</v>
      </c>
      <c r="K26" s="71">
        <v>1575</v>
      </c>
      <c r="L26" s="71">
        <v>3437</v>
      </c>
      <c r="M26" s="87">
        <v>3129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1.3511251372118551</v>
      </c>
      <c r="H27" s="84">
        <f t="shared" ref="H27:M27" si="3">H23/H$4</f>
        <v>1.3150371640937679</v>
      </c>
      <c r="I27" s="84">
        <f t="shared" si="3"/>
        <v>1.2843335256780151</v>
      </c>
      <c r="J27" s="84">
        <f t="shared" si="3"/>
        <v>1.3751098096632504</v>
      </c>
      <c r="K27" s="84">
        <f t="shared" si="3"/>
        <v>1.3045079365079366</v>
      </c>
      <c r="L27" s="84">
        <f t="shared" si="3"/>
        <v>1.3252150294250793</v>
      </c>
      <c r="M27" s="85">
        <f t="shared" si="3"/>
        <v>1.3055530953857055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610</v>
      </c>
      <c r="H28" s="53">
        <v>610</v>
      </c>
      <c r="I28" s="53">
        <v>620</v>
      </c>
      <c r="J28" s="53">
        <v>620</v>
      </c>
      <c r="K28" s="53">
        <v>620</v>
      </c>
      <c r="L28" s="53">
        <v>620</v>
      </c>
      <c r="M28" s="54">
        <v>620</v>
      </c>
    </row>
    <row r="29" spans="1:13" x14ac:dyDescent="0.15">
      <c r="A29" s="5"/>
      <c r="B29" s="16" t="s">
        <v>105</v>
      </c>
      <c r="C29" s="17"/>
      <c r="D29" s="18"/>
      <c r="E29" s="19"/>
      <c r="F29" s="20" t="s">
        <v>10</v>
      </c>
      <c r="G29" s="21">
        <v>3778</v>
      </c>
      <c r="H29" s="22">
        <v>4613</v>
      </c>
      <c r="I29" s="22">
        <v>4170</v>
      </c>
      <c r="J29" s="22">
        <v>3946</v>
      </c>
      <c r="K29" s="22">
        <v>3990</v>
      </c>
      <c r="L29" s="22">
        <v>6454</v>
      </c>
      <c r="M29" s="23">
        <v>6551</v>
      </c>
    </row>
    <row r="30" spans="1:13" x14ac:dyDescent="0.15">
      <c r="A30" s="5"/>
      <c r="B30" s="24" t="s">
        <v>0</v>
      </c>
      <c r="C30" s="25">
        <v>45845</v>
      </c>
      <c r="D30" s="26"/>
      <c r="E30" s="27"/>
      <c r="F30" s="28" t="s">
        <v>2</v>
      </c>
      <c r="G30" s="29">
        <v>2.4</v>
      </c>
      <c r="H30" s="30">
        <v>2.17</v>
      </c>
      <c r="I30" s="30">
        <v>2.09</v>
      </c>
      <c r="J30" s="30">
        <v>2.23</v>
      </c>
      <c r="K30" s="30">
        <v>2.5</v>
      </c>
      <c r="L30" s="30">
        <v>2.0299999999999998</v>
      </c>
      <c r="M30" s="31">
        <v>2.06</v>
      </c>
    </row>
    <row r="31" spans="1:13" x14ac:dyDescent="0.15">
      <c r="A31" s="5"/>
      <c r="B31" s="24" t="s">
        <v>1</v>
      </c>
      <c r="C31" s="32">
        <v>180</v>
      </c>
      <c r="D31" s="26" t="s">
        <v>15</v>
      </c>
      <c r="E31" s="32">
        <v>200</v>
      </c>
      <c r="F31" s="28" t="s">
        <v>3</v>
      </c>
      <c r="G31" s="29">
        <v>99.2</v>
      </c>
      <c r="H31" s="30">
        <v>98.6</v>
      </c>
      <c r="I31" s="30">
        <v>102.3</v>
      </c>
      <c r="J31" s="30">
        <v>100.2</v>
      </c>
      <c r="K31" s="30">
        <v>98.8</v>
      </c>
      <c r="L31" s="30">
        <v>99.1</v>
      </c>
      <c r="M31" s="31">
        <v>99.4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1113</v>
      </c>
      <c r="H32" s="70">
        <v>1888</v>
      </c>
      <c r="I32" s="70">
        <v>-1508</v>
      </c>
      <c r="J32" s="58">
        <v>294</v>
      </c>
      <c r="K32" s="70">
        <v>1372</v>
      </c>
      <c r="L32" s="70">
        <v>1775</v>
      </c>
      <c r="M32" s="86">
        <v>1462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0.51838638858397368</v>
      </c>
      <c r="H33" s="81">
        <f t="shared" ref="H33:M33" si="4">H29/H$4</f>
        <v>0.65937678673527733</v>
      </c>
      <c r="I33" s="81">
        <f t="shared" si="4"/>
        <v>0.60155799192152337</v>
      </c>
      <c r="J33" s="81">
        <f t="shared" si="4"/>
        <v>0.57774524158125917</v>
      </c>
      <c r="K33" s="81">
        <f t="shared" si="4"/>
        <v>0.50666666666666671</v>
      </c>
      <c r="L33" s="81">
        <f t="shared" si="4"/>
        <v>0.58433680398370302</v>
      </c>
      <c r="M33" s="82">
        <f t="shared" si="4"/>
        <v>0.58019661677442214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180</v>
      </c>
      <c r="H34" s="35">
        <v>200</v>
      </c>
      <c r="I34" s="35">
        <v>190</v>
      </c>
      <c r="J34" s="35">
        <v>200</v>
      </c>
      <c r="K34" s="35">
        <v>200</v>
      </c>
      <c r="L34" s="35">
        <v>200</v>
      </c>
      <c r="M34" s="36">
        <v>200</v>
      </c>
    </row>
    <row r="35" spans="1:13" x14ac:dyDescent="0.15">
      <c r="A35" s="5"/>
      <c r="B35" s="37" t="s">
        <v>99</v>
      </c>
      <c r="C35" s="38"/>
      <c r="D35" s="39"/>
      <c r="E35" s="40"/>
      <c r="F35" s="41" t="s">
        <v>10</v>
      </c>
      <c r="G35" s="42">
        <v>3630</v>
      </c>
      <c r="H35" s="43">
        <v>3403</v>
      </c>
      <c r="I35" s="43">
        <v>3294</v>
      </c>
      <c r="J35" s="43">
        <v>3304</v>
      </c>
      <c r="K35" s="43">
        <v>3688</v>
      </c>
      <c r="L35" s="43">
        <v>6064</v>
      </c>
      <c r="M35" s="44">
        <v>6054</v>
      </c>
    </row>
    <row r="36" spans="1:13" x14ac:dyDescent="0.15">
      <c r="A36" s="5"/>
      <c r="B36" s="45" t="s">
        <v>0</v>
      </c>
      <c r="C36" s="3">
        <v>45824</v>
      </c>
      <c r="F36" s="46" t="s">
        <v>2</v>
      </c>
      <c r="G36" s="47">
        <v>2.54</v>
      </c>
      <c r="H36" s="48">
        <v>2.4900000000000002</v>
      </c>
      <c r="I36" s="48">
        <v>2.63</v>
      </c>
      <c r="J36" s="48">
        <v>2.56</v>
      </c>
      <c r="K36" s="48">
        <v>2.64</v>
      </c>
      <c r="L36" s="48">
        <v>2.35</v>
      </c>
      <c r="M36" s="49">
        <v>2.39</v>
      </c>
    </row>
    <row r="37" spans="1:13" x14ac:dyDescent="0.15">
      <c r="A37" s="5"/>
      <c r="B37" s="45" t="s">
        <v>1</v>
      </c>
      <c r="C37" s="50">
        <v>1340</v>
      </c>
      <c r="D37" s="4" t="s">
        <v>15</v>
      </c>
      <c r="E37" s="50">
        <v>1370</v>
      </c>
      <c r="F37" s="46" t="s">
        <v>3</v>
      </c>
      <c r="G37" s="47">
        <v>97.5</v>
      </c>
      <c r="H37" s="48">
        <v>98</v>
      </c>
      <c r="I37" s="48">
        <v>98</v>
      </c>
      <c r="J37" s="48">
        <v>97.4</v>
      </c>
      <c r="K37" s="48">
        <v>97.5</v>
      </c>
      <c r="L37" s="48">
        <v>97.4</v>
      </c>
      <c r="M37" s="49">
        <v>97.4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2324</v>
      </c>
      <c r="H38" s="71">
        <v>1861</v>
      </c>
      <c r="I38" s="71">
        <v>1823</v>
      </c>
      <c r="J38" s="71">
        <v>2225</v>
      </c>
      <c r="K38" s="71">
        <v>2412</v>
      </c>
      <c r="L38" s="71">
        <v>3878</v>
      </c>
      <c r="M38" s="87">
        <v>4020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0.49807903402854009</v>
      </c>
      <c r="H39" s="84">
        <f t="shared" ref="H39:M39" si="5">H35/H$4</f>
        <v>0.48642081189251002</v>
      </c>
      <c r="I39" s="84">
        <f t="shared" si="5"/>
        <v>0.47518753606462782</v>
      </c>
      <c r="J39" s="84">
        <f t="shared" si="5"/>
        <v>0.48374816983894581</v>
      </c>
      <c r="K39" s="84">
        <f t="shared" si="5"/>
        <v>0.4683174603174603</v>
      </c>
      <c r="L39" s="84">
        <f t="shared" si="5"/>
        <v>0.54902670891806249</v>
      </c>
      <c r="M39" s="85">
        <f t="shared" si="5"/>
        <v>0.53617925781595965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1340</v>
      </c>
      <c r="H40" s="53">
        <v>1330</v>
      </c>
      <c r="I40" s="53">
        <v>1310</v>
      </c>
      <c r="J40" s="53">
        <v>1280</v>
      </c>
      <c r="K40" s="53">
        <v>1320</v>
      </c>
      <c r="L40" s="53">
        <v>1370</v>
      </c>
      <c r="M40" s="54">
        <v>1370</v>
      </c>
    </row>
    <row r="41" spans="1:13" x14ac:dyDescent="0.15">
      <c r="A41" s="5"/>
      <c r="B41" s="16" t="s">
        <v>90</v>
      </c>
      <c r="C41" s="17"/>
      <c r="D41" s="18"/>
      <c r="E41" s="19"/>
      <c r="F41" s="20" t="s">
        <v>10</v>
      </c>
      <c r="G41" s="21">
        <v>6896</v>
      </c>
      <c r="H41" s="22">
        <v>6370</v>
      </c>
      <c r="I41" s="22">
        <v>6306</v>
      </c>
      <c r="J41" s="22">
        <v>5999</v>
      </c>
      <c r="K41" s="22">
        <v>6876</v>
      </c>
      <c r="L41" s="22">
        <v>10545</v>
      </c>
      <c r="M41" s="23">
        <v>11523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3.72</v>
      </c>
      <c r="H42" s="30">
        <v>3.79</v>
      </c>
      <c r="I42" s="30">
        <v>3.75</v>
      </c>
      <c r="J42" s="30">
        <v>3.87</v>
      </c>
      <c r="K42" s="30">
        <v>3.72</v>
      </c>
      <c r="L42" s="30">
        <v>3.56</v>
      </c>
      <c r="M42" s="31">
        <v>3.61</v>
      </c>
    </row>
    <row r="43" spans="1:13" x14ac:dyDescent="0.15">
      <c r="A43" s="5"/>
      <c r="B43" s="24" t="s">
        <v>1</v>
      </c>
      <c r="C43" s="32">
        <v>5070</v>
      </c>
      <c r="D43" s="26" t="s">
        <v>15</v>
      </c>
      <c r="E43" s="32">
        <v>5130</v>
      </c>
      <c r="F43" s="28" t="s">
        <v>3</v>
      </c>
      <c r="G43" s="29">
        <v>98.3</v>
      </c>
      <c r="H43" s="30">
        <v>97.4</v>
      </c>
      <c r="I43" s="30">
        <v>98</v>
      </c>
      <c r="J43" s="30">
        <v>97.3</v>
      </c>
      <c r="K43" s="30">
        <v>97.9</v>
      </c>
      <c r="L43" s="30">
        <v>97.2</v>
      </c>
      <c r="M43" s="31">
        <v>97.1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3817</v>
      </c>
      <c r="H44" s="70">
        <v>4689</v>
      </c>
      <c r="I44" s="70">
        <v>3939</v>
      </c>
      <c r="J44" s="70">
        <v>4625</v>
      </c>
      <c r="K44" s="70">
        <v>4334</v>
      </c>
      <c r="L44" s="70">
        <v>8107</v>
      </c>
      <c r="M44" s="86">
        <v>9091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0.94621295279912188</v>
      </c>
      <c r="H45" s="81">
        <f t="shared" ref="H45:M45" si="6">H41/H$4</f>
        <v>0.91052029731275019</v>
      </c>
      <c r="I45" s="81">
        <f t="shared" si="6"/>
        <v>0.90969417195614544</v>
      </c>
      <c r="J45" s="81">
        <f t="shared" si="6"/>
        <v>0.87833089311859447</v>
      </c>
      <c r="K45" s="81">
        <f t="shared" si="6"/>
        <v>0.87314285714285711</v>
      </c>
      <c r="L45" s="81">
        <f t="shared" si="6"/>
        <v>0.95473064735174284</v>
      </c>
      <c r="M45" s="82">
        <f t="shared" si="6"/>
        <v>1.0205473385882562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5070</v>
      </c>
      <c r="H46" s="35">
        <v>5000</v>
      </c>
      <c r="I46" s="35">
        <v>5030</v>
      </c>
      <c r="J46" s="35">
        <v>5000</v>
      </c>
      <c r="K46" s="35">
        <v>5090</v>
      </c>
      <c r="L46" s="35">
        <v>5070</v>
      </c>
      <c r="M46" s="36">
        <v>5130</v>
      </c>
    </row>
    <row r="47" spans="1:13" x14ac:dyDescent="0.15">
      <c r="A47" s="5"/>
      <c r="B47" s="37" t="s">
        <v>91</v>
      </c>
      <c r="C47" s="38"/>
      <c r="D47" s="39"/>
      <c r="E47" s="40"/>
      <c r="F47" s="41" t="s">
        <v>10</v>
      </c>
      <c r="G47" s="42">
        <v>15209</v>
      </c>
      <c r="H47" s="43">
        <v>14707</v>
      </c>
      <c r="I47" s="43">
        <v>14648</v>
      </c>
      <c r="J47" s="43">
        <v>14443</v>
      </c>
      <c r="K47" s="43">
        <v>15473</v>
      </c>
      <c r="L47" s="43">
        <v>19185</v>
      </c>
      <c r="M47" s="44">
        <v>19030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3.59</v>
      </c>
      <c r="H48" s="48">
        <v>3.63</v>
      </c>
      <c r="I48" s="48">
        <v>3.66</v>
      </c>
      <c r="J48" s="48">
        <v>3.65</v>
      </c>
      <c r="K48" s="48">
        <v>3.62</v>
      </c>
      <c r="L48" s="48">
        <v>3.35</v>
      </c>
      <c r="M48" s="49">
        <v>3.32</v>
      </c>
    </row>
    <row r="49" spans="1:13" x14ac:dyDescent="0.15">
      <c r="A49" s="5"/>
      <c r="B49" s="45" t="s">
        <v>1</v>
      </c>
      <c r="C49" s="50">
        <v>5150</v>
      </c>
      <c r="D49" s="4" t="s">
        <v>15</v>
      </c>
      <c r="E49" s="50">
        <v>5210</v>
      </c>
      <c r="F49" s="46" t="s">
        <v>3</v>
      </c>
      <c r="G49" s="47">
        <v>98.5</v>
      </c>
      <c r="H49" s="48">
        <v>98.3</v>
      </c>
      <c r="I49" s="48">
        <v>97.8</v>
      </c>
      <c r="J49" s="48">
        <v>98.7</v>
      </c>
      <c r="K49" s="48">
        <v>98.8</v>
      </c>
      <c r="L49" s="48">
        <v>98.3</v>
      </c>
      <c r="M49" s="49">
        <v>98.8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7943</v>
      </c>
      <c r="H50" s="71">
        <v>8184</v>
      </c>
      <c r="I50" s="71">
        <v>9550</v>
      </c>
      <c r="J50" s="71">
        <v>7050</v>
      </c>
      <c r="K50" s="71">
        <v>7156</v>
      </c>
      <c r="L50" s="71">
        <v>10630</v>
      </c>
      <c r="M50" s="87">
        <v>8457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2.08685510428101</v>
      </c>
      <c r="H51" s="84">
        <f t="shared" ref="H51:M51" si="7">H47/H$4</f>
        <v>2.1022012578616351</v>
      </c>
      <c r="I51" s="84">
        <f t="shared" si="7"/>
        <v>2.1130986728216965</v>
      </c>
      <c r="J51" s="84">
        <f t="shared" si="7"/>
        <v>2.1146412884333823</v>
      </c>
      <c r="K51" s="84">
        <f t="shared" si="7"/>
        <v>1.9648253968253968</v>
      </c>
      <c r="L51" s="84">
        <f t="shared" si="7"/>
        <v>1.7369850611136262</v>
      </c>
      <c r="M51" s="85">
        <f t="shared" si="7"/>
        <v>1.6854131609246303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5150</v>
      </c>
      <c r="H52" s="53">
        <v>5090</v>
      </c>
      <c r="I52" s="53">
        <v>5160</v>
      </c>
      <c r="J52" s="53">
        <v>5150</v>
      </c>
      <c r="K52" s="53">
        <v>5200</v>
      </c>
      <c r="L52" s="53">
        <v>5190</v>
      </c>
      <c r="M52" s="54">
        <v>5210</v>
      </c>
    </row>
    <row r="53" spans="1:13" x14ac:dyDescent="0.15">
      <c r="A53" s="5"/>
      <c r="B53" s="16" t="s">
        <v>92</v>
      </c>
      <c r="C53" s="17"/>
      <c r="D53" s="18"/>
      <c r="E53" s="19"/>
      <c r="F53" s="20" t="s">
        <v>10</v>
      </c>
      <c r="G53" s="21">
        <v>4371</v>
      </c>
      <c r="H53" s="22">
        <v>3718</v>
      </c>
      <c r="I53" s="22">
        <v>3787</v>
      </c>
      <c r="J53" s="22">
        <v>3594</v>
      </c>
      <c r="K53" s="22">
        <v>4208</v>
      </c>
      <c r="L53" s="22">
        <v>7708</v>
      </c>
      <c r="M53" s="23">
        <v>7721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3.04</v>
      </c>
      <c r="H54" s="30">
        <v>3.21</v>
      </c>
      <c r="I54" s="30">
        <v>3.21</v>
      </c>
      <c r="J54" s="30">
        <v>3.34</v>
      </c>
      <c r="K54" s="30">
        <v>3.23</v>
      </c>
      <c r="L54" s="30">
        <v>3</v>
      </c>
      <c r="M54" s="31">
        <v>3.04</v>
      </c>
    </row>
    <row r="55" spans="1:13" x14ac:dyDescent="0.15">
      <c r="A55" s="5"/>
      <c r="B55" s="24" t="s">
        <v>1</v>
      </c>
      <c r="C55" s="32">
        <v>3380</v>
      </c>
      <c r="D55" s="26" t="s">
        <v>15</v>
      </c>
      <c r="E55" s="32">
        <v>3500</v>
      </c>
      <c r="F55" s="28" t="s">
        <v>3</v>
      </c>
      <c r="G55" s="29">
        <v>99.1</v>
      </c>
      <c r="H55" s="30">
        <v>98.5</v>
      </c>
      <c r="I55" s="30">
        <v>98.7</v>
      </c>
      <c r="J55" s="30">
        <v>98.5</v>
      </c>
      <c r="K55" s="30">
        <v>97.9</v>
      </c>
      <c r="L55" s="30">
        <v>98</v>
      </c>
      <c r="M55" s="31">
        <v>97.9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1609</v>
      </c>
      <c r="H56" s="70">
        <v>1789</v>
      </c>
      <c r="I56" s="70">
        <v>1701</v>
      </c>
      <c r="J56" s="70">
        <v>1708</v>
      </c>
      <c r="K56" s="70">
        <v>2539</v>
      </c>
      <c r="L56" s="70">
        <v>4475</v>
      </c>
      <c r="M56" s="86">
        <v>4727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0.59975301866081232</v>
      </c>
      <c r="H57" s="81">
        <f t="shared" ref="H57:M57" si="8">H53/H$4</f>
        <v>0.53144654088050314</v>
      </c>
      <c r="I57" s="81">
        <f t="shared" si="8"/>
        <v>0.54630698211194462</v>
      </c>
      <c r="J57" s="81">
        <f t="shared" si="8"/>
        <v>0.52620790629575398</v>
      </c>
      <c r="K57" s="81">
        <f t="shared" si="8"/>
        <v>0.53434920634920635</v>
      </c>
      <c r="L57" s="81">
        <f t="shared" si="8"/>
        <v>0.69787234042553192</v>
      </c>
      <c r="M57" s="82">
        <f t="shared" si="8"/>
        <v>0.68381897086174825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3380</v>
      </c>
      <c r="H58" s="35">
        <v>3350</v>
      </c>
      <c r="I58" s="35">
        <v>3390</v>
      </c>
      <c r="J58" s="35">
        <v>3350</v>
      </c>
      <c r="K58" s="35">
        <v>3400</v>
      </c>
      <c r="L58" s="35">
        <v>3480</v>
      </c>
      <c r="M58" s="36">
        <v>3500</v>
      </c>
    </row>
    <row r="59" spans="1:13" x14ac:dyDescent="0.15">
      <c r="A59" s="5"/>
      <c r="B59" s="37" t="s">
        <v>93</v>
      </c>
      <c r="C59" s="38"/>
      <c r="D59" s="39"/>
      <c r="E59" s="40"/>
      <c r="F59" s="41" t="s">
        <v>10</v>
      </c>
      <c r="G59" s="42">
        <v>4018</v>
      </c>
      <c r="H59" s="43">
        <v>3737</v>
      </c>
      <c r="I59" s="43">
        <v>3530</v>
      </c>
      <c r="J59" s="43">
        <v>3542</v>
      </c>
      <c r="K59" s="43">
        <v>4053</v>
      </c>
      <c r="L59" s="43">
        <v>5996</v>
      </c>
      <c r="M59" s="44">
        <v>6684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2.67</v>
      </c>
      <c r="H60" s="48">
        <v>2.72</v>
      </c>
      <c r="I60" s="48">
        <v>2.78</v>
      </c>
      <c r="J60" s="48">
        <v>2.78</v>
      </c>
      <c r="K60" s="48">
        <v>2.72</v>
      </c>
      <c r="L60" s="48">
        <v>2.46</v>
      </c>
      <c r="M60" s="49">
        <v>2.2599999999999998</v>
      </c>
    </row>
    <row r="61" spans="1:13" x14ac:dyDescent="0.15">
      <c r="A61" s="5"/>
      <c r="B61" s="45" t="s">
        <v>1</v>
      </c>
      <c r="C61" s="50">
        <v>2790</v>
      </c>
      <c r="D61" s="4" t="s">
        <v>15</v>
      </c>
      <c r="E61" s="50">
        <v>2880</v>
      </c>
      <c r="F61" s="46" t="s">
        <v>3</v>
      </c>
      <c r="G61" s="47">
        <v>98.7</v>
      </c>
      <c r="H61" s="48">
        <v>99</v>
      </c>
      <c r="I61" s="48">
        <v>98.5</v>
      </c>
      <c r="J61" s="48">
        <v>99.2</v>
      </c>
      <c r="K61" s="48">
        <v>98.8</v>
      </c>
      <c r="L61" s="48">
        <v>98.8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1624</v>
      </c>
      <c r="H62" s="71">
        <v>1355</v>
      </c>
      <c r="I62" s="71">
        <v>1577</v>
      </c>
      <c r="J62" s="71">
        <v>1107</v>
      </c>
      <c r="K62" s="71">
        <v>1539</v>
      </c>
      <c r="L62" s="71">
        <v>2265</v>
      </c>
      <c r="M62" s="87">
        <v>1871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0.55131723380900111</v>
      </c>
      <c r="H63" s="84">
        <f t="shared" ref="H63:M63" si="9">H59/H$4</f>
        <v>0.5341623785020011</v>
      </c>
      <c r="I63" s="84">
        <f t="shared" si="9"/>
        <v>0.50923254472013846</v>
      </c>
      <c r="J63" s="84">
        <f t="shared" si="9"/>
        <v>0.51859443631039537</v>
      </c>
      <c r="K63" s="84">
        <f t="shared" si="9"/>
        <v>0.51466666666666672</v>
      </c>
      <c r="L63" s="84">
        <f t="shared" si="9"/>
        <v>0.54287007695789946</v>
      </c>
      <c r="M63" s="85">
        <f t="shared" si="9"/>
        <v>0.59197591001682759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2790</v>
      </c>
      <c r="H64" s="53">
        <v>2750</v>
      </c>
      <c r="I64" s="53">
        <v>2780</v>
      </c>
      <c r="J64" s="53">
        <v>2770</v>
      </c>
      <c r="K64" s="53">
        <v>2840</v>
      </c>
      <c r="L64" s="53">
        <v>2870</v>
      </c>
      <c r="M64" s="54">
        <v>2880</v>
      </c>
    </row>
    <row r="65" spans="1:13" x14ac:dyDescent="0.15">
      <c r="A65" s="5"/>
      <c r="B65" s="16" t="s">
        <v>94</v>
      </c>
      <c r="C65" s="17"/>
      <c r="D65" s="18"/>
      <c r="E65" s="19"/>
      <c r="F65" s="20" t="s">
        <v>10</v>
      </c>
      <c r="G65" s="21">
        <v>2748</v>
      </c>
      <c r="H65" s="22">
        <v>2499</v>
      </c>
      <c r="I65" s="22">
        <v>2474</v>
      </c>
      <c r="J65" s="22">
        <v>2254</v>
      </c>
      <c r="K65" s="22">
        <v>2651</v>
      </c>
      <c r="L65" s="22">
        <v>4773</v>
      </c>
      <c r="M65" s="23">
        <v>5121</v>
      </c>
    </row>
    <row r="66" spans="1:13" x14ac:dyDescent="0.15">
      <c r="A66" s="5"/>
      <c r="B66" s="24" t="s">
        <v>0</v>
      </c>
      <c r="C66" s="25">
        <v>45810</v>
      </c>
      <c r="D66" s="26"/>
      <c r="E66" s="27"/>
      <c r="F66" s="28" t="s">
        <v>2</v>
      </c>
      <c r="G66" s="29">
        <v>3.99</v>
      </c>
      <c r="H66" s="30">
        <v>3.79</v>
      </c>
      <c r="I66" s="30">
        <v>3.95</v>
      </c>
      <c r="J66" s="30">
        <v>3.94</v>
      </c>
      <c r="K66" s="30">
        <v>3.9</v>
      </c>
      <c r="L66" s="30">
        <v>3.53</v>
      </c>
      <c r="M66" s="31">
        <v>3.71</v>
      </c>
    </row>
    <row r="67" spans="1:13" x14ac:dyDescent="0.15">
      <c r="A67" s="5"/>
      <c r="B67" s="24" t="s">
        <v>1</v>
      </c>
      <c r="C67" s="32">
        <v>900</v>
      </c>
      <c r="D67" s="26" t="s">
        <v>15</v>
      </c>
      <c r="E67" s="32">
        <v>870</v>
      </c>
      <c r="F67" s="28" t="s">
        <v>3</v>
      </c>
      <c r="G67" s="29">
        <v>99.4</v>
      </c>
      <c r="H67" s="30">
        <v>99.9</v>
      </c>
      <c r="I67" s="30">
        <v>99.6</v>
      </c>
      <c r="J67" s="30">
        <v>101.1</v>
      </c>
      <c r="K67" s="30">
        <v>100.3</v>
      </c>
      <c r="L67" s="30">
        <v>100.1</v>
      </c>
      <c r="M67" s="31">
        <v>99.5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894</v>
      </c>
      <c r="H68" s="58">
        <v>597</v>
      </c>
      <c r="I68" s="58">
        <v>787</v>
      </c>
      <c r="J68" s="58">
        <v>40</v>
      </c>
      <c r="K68" s="58">
        <v>328</v>
      </c>
      <c r="L68" s="58">
        <v>903</v>
      </c>
      <c r="M68" s="86">
        <v>1573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0.3770581778265642</v>
      </c>
      <c r="H69" s="81">
        <f t="shared" ref="H69:M69" si="10">H65/H$4</f>
        <v>0.35720411663807888</v>
      </c>
      <c r="I69" s="81">
        <f t="shared" si="10"/>
        <v>0.35689555683785346</v>
      </c>
      <c r="J69" s="81">
        <f t="shared" si="10"/>
        <v>0.33001464128843339</v>
      </c>
      <c r="K69" s="81">
        <f t="shared" si="10"/>
        <v>0.33663492063492062</v>
      </c>
      <c r="L69" s="81">
        <f t="shared" si="10"/>
        <v>0.43214124038026258</v>
      </c>
      <c r="M69" s="82">
        <f t="shared" si="10"/>
        <v>0.45354707288991231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900</v>
      </c>
      <c r="H70" s="35">
        <v>910</v>
      </c>
      <c r="I70" s="35">
        <v>930</v>
      </c>
      <c r="J70" s="35">
        <v>890</v>
      </c>
      <c r="K70" s="35">
        <v>890</v>
      </c>
      <c r="L70" s="35">
        <v>860</v>
      </c>
      <c r="M70" s="36">
        <v>870</v>
      </c>
    </row>
    <row r="71" spans="1:13" x14ac:dyDescent="0.15">
      <c r="A71" s="5"/>
      <c r="B71" s="37" t="s">
        <v>95</v>
      </c>
      <c r="C71" s="38"/>
      <c r="D71" s="39"/>
      <c r="E71" s="40"/>
      <c r="F71" s="41" t="s">
        <v>10</v>
      </c>
      <c r="G71" s="42">
        <v>6993</v>
      </c>
      <c r="H71" s="43">
        <v>7078</v>
      </c>
      <c r="I71" s="43">
        <v>6633</v>
      </c>
      <c r="J71" s="43">
        <v>6492</v>
      </c>
      <c r="K71" s="43">
        <v>7269</v>
      </c>
      <c r="L71" s="43">
        <v>10079</v>
      </c>
      <c r="M71" s="44">
        <v>9968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2.3199999999999998</v>
      </c>
      <c r="H72" s="48">
        <v>2.2000000000000002</v>
      </c>
      <c r="I72" s="48">
        <v>2.37</v>
      </c>
      <c r="J72" s="48">
        <v>2.4900000000000002</v>
      </c>
      <c r="K72" s="48">
        <v>2.38</v>
      </c>
      <c r="L72" s="48">
        <v>2.19</v>
      </c>
      <c r="M72" s="49">
        <v>2.14</v>
      </c>
    </row>
    <row r="73" spans="1:13" x14ac:dyDescent="0.15">
      <c r="A73" s="5"/>
      <c r="B73" s="45" t="s">
        <v>1</v>
      </c>
      <c r="C73" s="50">
        <v>1050</v>
      </c>
      <c r="D73" s="4" t="s">
        <v>15</v>
      </c>
      <c r="E73" s="50">
        <v>1100</v>
      </c>
      <c r="F73" s="46" t="s">
        <v>3</v>
      </c>
      <c r="G73" s="47">
        <v>99</v>
      </c>
      <c r="H73" s="48">
        <v>99.3</v>
      </c>
      <c r="I73" s="48">
        <v>98.4</v>
      </c>
      <c r="J73" s="48">
        <v>98</v>
      </c>
      <c r="K73" s="48">
        <v>98.6</v>
      </c>
      <c r="L73" s="48">
        <v>97.9</v>
      </c>
      <c r="M73" s="49">
        <v>99.3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2256</v>
      </c>
      <c r="H74" s="71">
        <v>1772</v>
      </c>
      <c r="I74" s="71">
        <v>2991</v>
      </c>
      <c r="J74" s="71">
        <v>3433</v>
      </c>
      <c r="K74" s="71">
        <v>2834</v>
      </c>
      <c r="L74" s="71">
        <v>5567</v>
      </c>
      <c r="M74" s="87">
        <v>2487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0.95952250274423712</v>
      </c>
      <c r="H75" s="84">
        <f t="shared" ref="H75:M75" si="11">H71/H$4</f>
        <v>1.0117209834190966</v>
      </c>
      <c r="I75" s="84">
        <f t="shared" si="11"/>
        <v>0.95686670513560301</v>
      </c>
      <c r="J75" s="84">
        <f t="shared" si="11"/>
        <v>0.95051244509516841</v>
      </c>
      <c r="K75" s="84">
        <f t="shared" si="11"/>
        <v>0.92304761904761901</v>
      </c>
      <c r="L75" s="84">
        <f t="shared" si="11"/>
        <v>0.91253961068356726</v>
      </c>
      <c r="M75" s="85">
        <f t="shared" si="11"/>
        <v>0.88282703037817734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1050</v>
      </c>
      <c r="H76" s="53">
        <v>1090</v>
      </c>
      <c r="I76" s="53">
        <v>1070</v>
      </c>
      <c r="J76" s="53">
        <v>1080</v>
      </c>
      <c r="K76" s="53">
        <v>1090</v>
      </c>
      <c r="L76" s="53">
        <v>1110</v>
      </c>
      <c r="M76" s="54">
        <v>1100</v>
      </c>
    </row>
    <row r="77" spans="1:13" x14ac:dyDescent="0.15">
      <c r="A77" s="5"/>
      <c r="B77" s="16" t="s">
        <v>96</v>
      </c>
      <c r="C77" s="17"/>
      <c r="D77" s="18"/>
      <c r="E77" s="19"/>
      <c r="F77" s="20" t="s">
        <v>10</v>
      </c>
      <c r="G77" s="21">
        <v>4026</v>
      </c>
      <c r="H77" s="22">
        <v>4092</v>
      </c>
      <c r="I77" s="22">
        <v>4328</v>
      </c>
      <c r="J77" s="22">
        <v>4265</v>
      </c>
      <c r="K77" s="22">
        <v>4827</v>
      </c>
      <c r="L77" s="22">
        <v>7263</v>
      </c>
      <c r="M77" s="23">
        <v>7230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2.68</v>
      </c>
      <c r="H78" s="30">
        <v>2.69</v>
      </c>
      <c r="I78" s="30">
        <v>2.54</v>
      </c>
      <c r="J78" s="30">
        <v>2.46</v>
      </c>
      <c r="K78" s="30">
        <v>2.63</v>
      </c>
      <c r="L78" s="30">
        <v>2.38</v>
      </c>
      <c r="M78" s="31">
        <v>2.42</v>
      </c>
    </row>
    <row r="79" spans="1:13" x14ac:dyDescent="0.15">
      <c r="A79" s="5"/>
      <c r="B79" s="24" t="s">
        <v>1</v>
      </c>
      <c r="C79" s="32">
        <v>200</v>
      </c>
      <c r="D79" s="26" t="s">
        <v>15</v>
      </c>
      <c r="E79" s="32">
        <v>210</v>
      </c>
      <c r="F79" s="28" t="s">
        <v>3</v>
      </c>
      <c r="G79" s="29">
        <v>97.6</v>
      </c>
      <c r="H79" s="30">
        <v>98.6</v>
      </c>
      <c r="I79" s="30">
        <v>98.4</v>
      </c>
      <c r="J79" s="30">
        <v>99.9</v>
      </c>
      <c r="K79" s="30">
        <v>99.3</v>
      </c>
      <c r="L79" s="30">
        <v>98.9</v>
      </c>
      <c r="M79" s="31">
        <v>98.7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2534</v>
      </c>
      <c r="H80" s="70">
        <v>1664</v>
      </c>
      <c r="I80" s="70">
        <v>1977</v>
      </c>
      <c r="J80" s="58">
        <v>806</v>
      </c>
      <c r="K80" s="70">
        <v>1252</v>
      </c>
      <c r="L80" s="70">
        <v>2443</v>
      </c>
      <c r="M80" s="86">
        <v>2962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0.55241492864983532</v>
      </c>
      <c r="H81" s="81">
        <f t="shared" ref="H81:M81" si="12">H77/H$4</f>
        <v>0.58490566037735847</v>
      </c>
      <c r="I81" s="81">
        <f t="shared" si="12"/>
        <v>0.62435083669936531</v>
      </c>
      <c r="J81" s="81">
        <f t="shared" si="12"/>
        <v>0.6244509516837482</v>
      </c>
      <c r="K81" s="81">
        <f t="shared" si="12"/>
        <v>0.61295238095238092</v>
      </c>
      <c r="L81" s="81">
        <f t="shared" si="12"/>
        <v>0.65758261656858308</v>
      </c>
      <c r="M81" s="82">
        <f t="shared" si="12"/>
        <v>0.64033300859091313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200</v>
      </c>
      <c r="H82" s="35">
        <v>200</v>
      </c>
      <c r="I82" s="35">
        <v>210</v>
      </c>
      <c r="J82" s="35">
        <v>210</v>
      </c>
      <c r="K82" s="35">
        <v>210</v>
      </c>
      <c r="L82" s="35">
        <v>210</v>
      </c>
      <c r="M82" s="36">
        <v>210</v>
      </c>
    </row>
    <row r="83" spans="1:13" x14ac:dyDescent="0.15">
      <c r="A83" s="5"/>
      <c r="B83" s="37" t="s">
        <v>97</v>
      </c>
      <c r="C83" s="38"/>
      <c r="D83" s="39"/>
      <c r="E83" s="40"/>
      <c r="F83" s="41" t="s">
        <v>10</v>
      </c>
      <c r="G83" s="42">
        <v>4188</v>
      </c>
      <c r="H83" s="43">
        <v>4203</v>
      </c>
      <c r="I83" s="43">
        <v>3494</v>
      </c>
      <c r="J83" s="43">
        <v>4771</v>
      </c>
      <c r="K83" s="43">
        <v>4672</v>
      </c>
      <c r="L83" s="43">
        <v>7846</v>
      </c>
      <c r="M83" s="44">
        <v>7208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2.29</v>
      </c>
      <c r="H84" s="48">
        <v>2.2400000000000002</v>
      </c>
      <c r="I84" s="48">
        <v>2.5499999999999998</v>
      </c>
      <c r="J84" s="48">
        <v>2.25</v>
      </c>
      <c r="K84" s="48">
        <v>2.61</v>
      </c>
      <c r="L84" s="48">
        <v>2.0699999999999998</v>
      </c>
      <c r="M84" s="49">
        <v>2.15</v>
      </c>
    </row>
    <row r="85" spans="1:13" x14ac:dyDescent="0.15">
      <c r="A85" s="5"/>
      <c r="B85" s="45" t="s">
        <v>1</v>
      </c>
      <c r="C85" s="50">
        <v>170</v>
      </c>
      <c r="D85" s="4" t="s">
        <v>15</v>
      </c>
      <c r="E85" s="50">
        <v>160</v>
      </c>
      <c r="F85" s="46" t="s">
        <v>3</v>
      </c>
      <c r="G85" s="47">
        <v>99.9</v>
      </c>
      <c r="H85" s="48">
        <v>98.7</v>
      </c>
      <c r="I85" s="48">
        <v>99.7</v>
      </c>
      <c r="J85" s="48">
        <v>99.1</v>
      </c>
      <c r="K85" s="48">
        <v>98.2</v>
      </c>
      <c r="L85" s="48">
        <v>99.8</v>
      </c>
      <c r="M85" s="49">
        <v>100.2</v>
      </c>
    </row>
    <row r="86" spans="1:13" x14ac:dyDescent="0.15">
      <c r="A86" s="5"/>
      <c r="B86" s="45"/>
      <c r="C86" s="50"/>
      <c r="E86" s="50"/>
      <c r="F86" s="55" t="s">
        <v>20</v>
      </c>
      <c r="G86" s="60">
        <v>646</v>
      </c>
      <c r="H86" s="71">
        <v>1614</v>
      </c>
      <c r="I86" s="61">
        <v>667</v>
      </c>
      <c r="J86" s="71">
        <v>1406</v>
      </c>
      <c r="K86" s="71">
        <v>2392</v>
      </c>
      <c r="L86" s="71">
        <v>1134</v>
      </c>
      <c r="M86" s="62">
        <v>398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0.57464324917672882</v>
      </c>
      <c r="H87" s="84">
        <f t="shared" ref="H87:M87" si="13">H83/H$4</f>
        <v>0.60077186963979412</v>
      </c>
      <c r="I87" s="84">
        <f t="shared" si="13"/>
        <v>0.50403923831506059</v>
      </c>
      <c r="J87" s="84">
        <f t="shared" si="13"/>
        <v>0.69853587115666183</v>
      </c>
      <c r="K87" s="84">
        <f t="shared" si="13"/>
        <v>0.59326984126984128</v>
      </c>
      <c r="L87" s="84">
        <f t="shared" si="13"/>
        <v>0.7103666817564509</v>
      </c>
      <c r="M87" s="85">
        <f t="shared" si="13"/>
        <v>0.63838455406961292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170</v>
      </c>
      <c r="H88" s="53">
        <v>150</v>
      </c>
      <c r="I88" s="53">
        <v>160</v>
      </c>
      <c r="J88" s="53">
        <v>160</v>
      </c>
      <c r="K88" s="53">
        <v>160</v>
      </c>
      <c r="L88" s="53">
        <v>160</v>
      </c>
      <c r="M88" s="54">
        <v>160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9951</v>
      </c>
      <c r="H89" s="22">
        <v>9508</v>
      </c>
      <c r="I89" s="22">
        <v>9351</v>
      </c>
      <c r="J89" s="22">
        <v>9225</v>
      </c>
      <c r="K89" s="22">
        <v>10501</v>
      </c>
      <c r="L89" s="22">
        <v>14779</v>
      </c>
      <c r="M89" s="23">
        <v>14892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4.18</v>
      </c>
      <c r="H90" s="30">
        <v>4.2300000000000004</v>
      </c>
      <c r="I90" s="30">
        <v>4.25</v>
      </c>
      <c r="J90" s="30">
        <v>4.3</v>
      </c>
      <c r="K90" s="30">
        <v>4.24</v>
      </c>
      <c r="L90" s="30">
        <v>4</v>
      </c>
      <c r="M90" s="31">
        <v>3.98</v>
      </c>
    </row>
    <row r="91" spans="1:13" x14ac:dyDescent="0.15">
      <c r="A91" s="5"/>
      <c r="B91" s="24" t="s">
        <v>1</v>
      </c>
      <c r="C91" s="32">
        <v>7020</v>
      </c>
      <c r="D91" s="26" t="s">
        <v>15</v>
      </c>
      <c r="E91" s="32">
        <v>7120</v>
      </c>
      <c r="F91" s="28" t="s">
        <v>3</v>
      </c>
      <c r="G91" s="29">
        <v>99</v>
      </c>
      <c r="H91" s="30">
        <v>98.3</v>
      </c>
      <c r="I91" s="30">
        <v>98.9</v>
      </c>
      <c r="J91" s="30">
        <v>98.7</v>
      </c>
      <c r="K91" s="30">
        <v>98.8</v>
      </c>
      <c r="L91" s="30">
        <v>98.7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4546</v>
      </c>
      <c r="H92" s="70">
        <v>5550</v>
      </c>
      <c r="I92" s="70">
        <v>4506</v>
      </c>
      <c r="J92" s="70">
        <v>4679</v>
      </c>
      <c r="K92" s="70">
        <v>5166</v>
      </c>
      <c r="L92" s="70">
        <v>7488</v>
      </c>
      <c r="M92" s="86">
        <v>5900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1.3653951701427003</v>
      </c>
      <c r="H93" s="81">
        <f t="shared" ref="H93:M93" si="14">H89/H$4</f>
        <v>1.3590623213264723</v>
      </c>
      <c r="I93" s="81">
        <f t="shared" si="14"/>
        <v>1.3489613387189845</v>
      </c>
      <c r="J93" s="81">
        <f t="shared" si="14"/>
        <v>1.3506588579795022</v>
      </c>
      <c r="K93" s="81">
        <f t="shared" si="14"/>
        <v>1.3334603174603175</v>
      </c>
      <c r="L93" s="81">
        <f t="shared" si="14"/>
        <v>1.3380715255771842</v>
      </c>
      <c r="M93" s="82">
        <f t="shared" si="14"/>
        <v>1.3189265786909927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7020</v>
      </c>
      <c r="H94" s="35">
        <v>6940</v>
      </c>
      <c r="I94" s="35">
        <v>7010</v>
      </c>
      <c r="J94" s="35">
        <v>7020</v>
      </c>
      <c r="K94" s="35">
        <v>7090</v>
      </c>
      <c r="L94" s="35">
        <v>7100</v>
      </c>
      <c r="M94" s="36">
        <v>7120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11698</v>
      </c>
      <c r="H95" s="43">
        <v>11214</v>
      </c>
      <c r="I95" s="43">
        <v>11117</v>
      </c>
      <c r="J95" s="43">
        <v>10427</v>
      </c>
      <c r="K95" s="43">
        <v>12258</v>
      </c>
      <c r="L95" s="43">
        <v>17318</v>
      </c>
      <c r="M95" s="44">
        <v>17195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3.02</v>
      </c>
      <c r="H96" s="48">
        <v>3.04</v>
      </c>
      <c r="I96" s="48">
        <v>3.08</v>
      </c>
      <c r="J96" s="48">
        <v>3.13</v>
      </c>
      <c r="K96" s="48">
        <v>2.98</v>
      </c>
      <c r="L96" s="48">
        <v>2.83</v>
      </c>
      <c r="M96" s="49">
        <v>2.9</v>
      </c>
    </row>
    <row r="97" spans="1:13" x14ac:dyDescent="0.15">
      <c r="A97" s="5"/>
      <c r="B97" s="45" t="s">
        <v>1</v>
      </c>
      <c r="C97" s="50">
        <v>7730</v>
      </c>
      <c r="D97" s="4" t="s">
        <v>15</v>
      </c>
      <c r="E97" s="50">
        <v>7870</v>
      </c>
      <c r="F97" s="46" t="s">
        <v>3</v>
      </c>
      <c r="G97" s="47">
        <v>99.6</v>
      </c>
      <c r="H97" s="48">
        <v>99.5</v>
      </c>
      <c r="I97" s="48">
        <v>99.7</v>
      </c>
      <c r="J97" s="48">
        <v>99.2</v>
      </c>
      <c r="K97" s="48">
        <v>99.8</v>
      </c>
      <c r="L97" s="48">
        <v>99.6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3028</v>
      </c>
      <c r="H98" s="71">
        <v>3032</v>
      </c>
      <c r="I98" s="71">
        <v>2678</v>
      </c>
      <c r="J98" s="71">
        <v>3527</v>
      </c>
      <c r="K98" s="71">
        <v>2562</v>
      </c>
      <c r="L98" s="71">
        <v>4414</v>
      </c>
      <c r="M98" s="87">
        <v>6478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1.6051042810098792</v>
      </c>
      <c r="H99" s="84">
        <f t="shared" ref="H99:M99" si="15">H95/H$4</f>
        <v>1.6029159519725558</v>
      </c>
      <c r="I99" s="84">
        <f t="shared" si="15"/>
        <v>1.6037218695903059</v>
      </c>
      <c r="J99" s="84">
        <f t="shared" si="15"/>
        <v>1.5266471449487555</v>
      </c>
      <c r="K99" s="84">
        <f t="shared" si="15"/>
        <v>1.5565714285714285</v>
      </c>
      <c r="L99" s="84">
        <f t="shared" si="15"/>
        <v>1.567949298325034</v>
      </c>
      <c r="M99" s="85">
        <f t="shared" si="15"/>
        <v>1.5228943406252768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7730</v>
      </c>
      <c r="H100" s="53">
        <v>7680</v>
      </c>
      <c r="I100" s="53">
        <v>7720</v>
      </c>
      <c r="J100" s="53">
        <v>7730</v>
      </c>
      <c r="K100" s="53">
        <v>7850</v>
      </c>
      <c r="L100" s="53">
        <v>7840</v>
      </c>
      <c r="M100" s="54">
        <v>7870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9960</v>
      </c>
      <c r="H101" s="22">
        <v>9355</v>
      </c>
      <c r="I101" s="22">
        <v>9108</v>
      </c>
      <c r="J101" s="22">
        <v>9158</v>
      </c>
      <c r="K101" s="22">
        <v>10469</v>
      </c>
      <c r="L101" s="22">
        <v>15104</v>
      </c>
      <c r="M101" s="23">
        <v>14380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2.39</v>
      </c>
      <c r="H102" s="30">
        <v>2.4700000000000002</v>
      </c>
      <c r="I102" s="30">
        <v>2.4700000000000002</v>
      </c>
      <c r="J102" s="30">
        <v>2.48</v>
      </c>
      <c r="K102" s="30">
        <v>2.4300000000000002</v>
      </c>
      <c r="L102" s="30">
        <v>2.2000000000000002</v>
      </c>
      <c r="M102" s="31">
        <v>2.2999999999999998</v>
      </c>
    </row>
    <row r="103" spans="1:13" x14ac:dyDescent="0.15">
      <c r="A103" s="5"/>
      <c r="B103" s="24" t="s">
        <v>1</v>
      </c>
      <c r="C103" s="32">
        <v>1700</v>
      </c>
      <c r="D103" s="26" t="s">
        <v>15</v>
      </c>
      <c r="E103" s="32">
        <v>1790</v>
      </c>
      <c r="F103" s="28" t="s">
        <v>3</v>
      </c>
      <c r="G103" s="29">
        <v>98.9</v>
      </c>
      <c r="H103" s="30">
        <v>98.3</v>
      </c>
      <c r="I103" s="30">
        <v>98.5</v>
      </c>
      <c r="J103" s="30">
        <v>98.3</v>
      </c>
      <c r="K103" s="30">
        <v>99</v>
      </c>
      <c r="L103" s="30">
        <v>98.9</v>
      </c>
      <c r="M103" s="31">
        <v>98.2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3554</v>
      </c>
      <c r="H104" s="70">
        <v>4417</v>
      </c>
      <c r="I104" s="70">
        <v>3972</v>
      </c>
      <c r="J104" s="70">
        <v>4473</v>
      </c>
      <c r="K104" s="70">
        <v>3512</v>
      </c>
      <c r="L104" s="70">
        <v>5426</v>
      </c>
      <c r="M104" s="86">
        <v>7100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1.3666300768386388</v>
      </c>
      <c r="H105" s="81">
        <f t="shared" ref="H105:M105" si="16">H101/H$4</f>
        <v>1.3371926815323041</v>
      </c>
      <c r="I105" s="81">
        <f t="shared" si="16"/>
        <v>1.3139065204847087</v>
      </c>
      <c r="J105" s="81">
        <f t="shared" si="16"/>
        <v>1.3408491947291361</v>
      </c>
      <c r="K105" s="81">
        <f t="shared" si="16"/>
        <v>1.3293968253968254</v>
      </c>
      <c r="L105" s="81">
        <f t="shared" si="16"/>
        <v>1.3674966047985513</v>
      </c>
      <c r="M105" s="82">
        <f t="shared" si="16"/>
        <v>1.2735807280134621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1700</v>
      </c>
      <c r="H106" s="35">
        <v>1720</v>
      </c>
      <c r="I106" s="35">
        <v>1720</v>
      </c>
      <c r="J106" s="35">
        <v>1680</v>
      </c>
      <c r="K106" s="35">
        <v>1750</v>
      </c>
      <c r="L106" s="35">
        <v>1760</v>
      </c>
      <c r="M106" s="36">
        <v>1790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15395</v>
      </c>
      <c r="H107" s="43">
        <v>15087</v>
      </c>
      <c r="I107" s="43">
        <v>14976</v>
      </c>
      <c r="J107" s="43">
        <v>15029</v>
      </c>
      <c r="K107" s="43">
        <v>16943</v>
      </c>
      <c r="L107" s="43">
        <v>20093</v>
      </c>
      <c r="M107" s="44">
        <v>19839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4.0199999999999996</v>
      </c>
      <c r="H108" s="48">
        <v>4.04</v>
      </c>
      <c r="I108" s="48">
        <v>4.04</v>
      </c>
      <c r="J108" s="48">
        <v>4.08</v>
      </c>
      <c r="K108" s="48">
        <v>3.77</v>
      </c>
      <c r="L108" s="48">
        <v>3.7</v>
      </c>
      <c r="M108" s="49">
        <v>3.75</v>
      </c>
    </row>
    <row r="109" spans="1:13" x14ac:dyDescent="0.15">
      <c r="A109" s="5"/>
      <c r="B109" s="45" t="s">
        <v>1</v>
      </c>
      <c r="C109" s="50">
        <v>11800</v>
      </c>
      <c r="D109" s="4" t="s">
        <v>15</v>
      </c>
      <c r="E109" s="50">
        <v>11950</v>
      </c>
      <c r="F109" s="46" t="s">
        <v>3</v>
      </c>
      <c r="G109" s="47">
        <v>98.8</v>
      </c>
      <c r="H109" s="48">
        <v>98.8</v>
      </c>
      <c r="I109" s="48">
        <v>98.7</v>
      </c>
      <c r="J109" s="48">
        <v>98.7</v>
      </c>
      <c r="K109" s="48">
        <v>100</v>
      </c>
      <c r="L109" s="48">
        <v>99.3</v>
      </c>
      <c r="M109" s="49">
        <v>98.6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7216</v>
      </c>
      <c r="H110" s="71">
        <v>7302</v>
      </c>
      <c r="I110" s="71">
        <v>7423</v>
      </c>
      <c r="J110" s="71">
        <v>7355</v>
      </c>
      <c r="K110" s="71">
        <v>3550</v>
      </c>
      <c r="L110" s="71">
        <v>7165</v>
      </c>
      <c r="M110" s="87">
        <v>10166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2.1123765093304061</v>
      </c>
      <c r="H111" s="84">
        <f t="shared" ref="H111:M111" si="17">H107/H$4</f>
        <v>2.1565180102915953</v>
      </c>
      <c r="I111" s="84">
        <f t="shared" si="17"/>
        <v>2.1604154645124063</v>
      </c>
      <c r="J111" s="84">
        <f t="shared" si="17"/>
        <v>2.2004392386530016</v>
      </c>
      <c r="K111" s="84">
        <f t="shared" si="17"/>
        <v>2.1514920634920633</v>
      </c>
      <c r="L111" s="84">
        <f t="shared" si="17"/>
        <v>1.8191942055228609</v>
      </c>
      <c r="M111" s="85">
        <f t="shared" si="17"/>
        <v>1.7570631476397129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11800</v>
      </c>
      <c r="H112" s="53">
        <v>11660</v>
      </c>
      <c r="I112" s="53">
        <v>11790</v>
      </c>
      <c r="J112" s="53">
        <v>11760</v>
      </c>
      <c r="K112" s="53">
        <v>11930</v>
      </c>
      <c r="L112" s="53">
        <v>11910</v>
      </c>
      <c r="M112" s="54">
        <v>11950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7802</v>
      </c>
      <c r="H113" s="22">
        <v>7669</v>
      </c>
      <c r="I113" s="22">
        <v>7398</v>
      </c>
      <c r="J113" s="22">
        <v>7529</v>
      </c>
      <c r="K113" s="22">
        <v>8602</v>
      </c>
      <c r="L113" s="22">
        <v>11315</v>
      </c>
      <c r="M113" s="23">
        <v>11557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1.97</v>
      </c>
      <c r="H114" s="30">
        <v>1.97</v>
      </c>
      <c r="I114" s="30">
        <v>1.99</v>
      </c>
      <c r="J114" s="30">
        <v>2.02</v>
      </c>
      <c r="K114" s="30">
        <v>1.98</v>
      </c>
      <c r="L114" s="30">
        <v>1.88</v>
      </c>
      <c r="M114" s="31">
        <v>1.86</v>
      </c>
    </row>
    <row r="115" spans="1:13" x14ac:dyDescent="0.15">
      <c r="A115" s="5"/>
      <c r="B115" s="24" t="s">
        <v>1</v>
      </c>
      <c r="C115" s="32">
        <v>36130</v>
      </c>
      <c r="D115" s="26" t="s">
        <v>15</v>
      </c>
      <c r="E115" s="32">
        <v>36400</v>
      </c>
      <c r="F115" s="28" t="s">
        <v>3</v>
      </c>
      <c r="G115" s="29">
        <v>99.5</v>
      </c>
      <c r="H115" s="30">
        <v>99.5</v>
      </c>
      <c r="I115" s="30">
        <v>99.4</v>
      </c>
      <c r="J115" s="30">
        <v>99.3</v>
      </c>
      <c r="K115" s="30">
        <v>99.5</v>
      </c>
      <c r="L115" s="30">
        <v>99.2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1737</v>
      </c>
      <c r="H116" s="70">
        <v>1686</v>
      </c>
      <c r="I116" s="70">
        <v>1769</v>
      </c>
      <c r="J116" s="70">
        <v>1993</v>
      </c>
      <c r="K116" s="70">
        <v>2016</v>
      </c>
      <c r="L116" s="70">
        <v>3223</v>
      </c>
      <c r="M116" s="86">
        <v>3582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1.0705268935236005</v>
      </c>
      <c r="H117" s="81">
        <f t="shared" ref="H117:M117" si="18">H113/H$4</f>
        <v>1.0961978273299029</v>
      </c>
      <c r="I117" s="81">
        <f t="shared" si="18"/>
        <v>1.0672244662435084</v>
      </c>
      <c r="J117" s="81">
        <f t="shared" si="18"/>
        <v>1.1023426061493411</v>
      </c>
      <c r="K117" s="81">
        <f t="shared" si="18"/>
        <v>1.0923174603174604</v>
      </c>
      <c r="L117" s="81">
        <f t="shared" si="18"/>
        <v>1.0244454504300589</v>
      </c>
      <c r="M117" s="82">
        <f t="shared" si="18"/>
        <v>1.0235585864848109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36130</v>
      </c>
      <c r="H118" s="35">
        <v>35950</v>
      </c>
      <c r="I118" s="35">
        <v>36260</v>
      </c>
      <c r="J118" s="35">
        <v>36260</v>
      </c>
      <c r="K118" s="35">
        <v>36410</v>
      </c>
      <c r="L118" s="35">
        <v>36380</v>
      </c>
      <c r="M118" s="36">
        <v>36400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11526</v>
      </c>
      <c r="H119" s="43">
        <v>11221</v>
      </c>
      <c r="I119" s="43">
        <v>11000</v>
      </c>
      <c r="J119" s="43">
        <v>11109</v>
      </c>
      <c r="K119" s="43">
        <v>12568</v>
      </c>
      <c r="L119" s="43">
        <v>15470</v>
      </c>
      <c r="M119" s="44">
        <v>15667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1.81</v>
      </c>
      <c r="H120" s="48">
        <v>1.81</v>
      </c>
      <c r="I120" s="48">
        <v>1.84</v>
      </c>
      <c r="J120" s="48">
        <v>1.88</v>
      </c>
      <c r="K120" s="48">
        <v>1.79</v>
      </c>
      <c r="L120" s="48">
        <v>1.73</v>
      </c>
      <c r="M120" s="49">
        <v>1.7</v>
      </c>
    </row>
    <row r="121" spans="1:13" x14ac:dyDescent="0.15">
      <c r="A121" s="5"/>
      <c r="B121" s="45" t="s">
        <v>1</v>
      </c>
      <c r="C121" s="50">
        <v>32650</v>
      </c>
      <c r="D121" s="4" t="s">
        <v>15</v>
      </c>
      <c r="E121" s="50">
        <v>33070</v>
      </c>
      <c r="F121" s="46" t="s">
        <v>3</v>
      </c>
      <c r="G121" s="47">
        <v>99.5</v>
      </c>
      <c r="H121" s="48">
        <v>99.6</v>
      </c>
      <c r="I121" s="48">
        <v>99.4</v>
      </c>
      <c r="J121" s="48">
        <v>99.2</v>
      </c>
      <c r="K121" s="48">
        <v>99.6</v>
      </c>
      <c r="L121" s="48">
        <v>99.1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2413</v>
      </c>
      <c r="H122" s="71">
        <v>2174</v>
      </c>
      <c r="I122" s="71">
        <v>2519</v>
      </c>
      <c r="J122" s="71">
        <v>2983</v>
      </c>
      <c r="K122" s="71">
        <v>2263</v>
      </c>
      <c r="L122" s="71">
        <v>4263</v>
      </c>
      <c r="M122" s="87">
        <v>4313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1.5815038419319429</v>
      </c>
      <c r="H123" s="84">
        <f t="shared" ref="H123:M123" si="19">H119/H$4</f>
        <v>1.6039165237278445</v>
      </c>
      <c r="I123" s="84">
        <f t="shared" si="19"/>
        <v>1.5868436237738026</v>
      </c>
      <c r="J123" s="84">
        <f t="shared" si="19"/>
        <v>1.6265007320644216</v>
      </c>
      <c r="K123" s="84">
        <f t="shared" si="19"/>
        <v>1.595936507936508</v>
      </c>
      <c r="L123" s="84">
        <f t="shared" si="19"/>
        <v>1.4006337709370755</v>
      </c>
      <c r="M123" s="85">
        <f t="shared" si="19"/>
        <v>1.3875653175095208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32650</v>
      </c>
      <c r="H124" s="53">
        <v>32400</v>
      </c>
      <c r="I124" s="53">
        <v>32800</v>
      </c>
      <c r="J124" s="53">
        <v>32810</v>
      </c>
      <c r="K124" s="53">
        <v>33080</v>
      </c>
      <c r="L124" s="53">
        <v>33060</v>
      </c>
      <c r="M124" s="54">
        <v>33070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6132</v>
      </c>
      <c r="H125" s="22">
        <v>6009</v>
      </c>
      <c r="I125" s="22">
        <v>5818</v>
      </c>
      <c r="J125" s="22">
        <v>5478</v>
      </c>
      <c r="K125" s="22">
        <v>6673</v>
      </c>
      <c r="L125" s="22">
        <v>10049</v>
      </c>
      <c r="M125" s="23">
        <v>10472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3.33</v>
      </c>
      <c r="H126" s="30">
        <v>3.34</v>
      </c>
      <c r="I126" s="30">
        <v>3.42</v>
      </c>
      <c r="J126" s="30">
        <v>3.55</v>
      </c>
      <c r="K126" s="30">
        <v>3.32</v>
      </c>
      <c r="L126" s="30">
        <v>3.26</v>
      </c>
      <c r="M126" s="31">
        <v>3.27</v>
      </c>
    </row>
    <row r="127" spans="1:13" x14ac:dyDescent="0.15">
      <c r="A127" s="5"/>
      <c r="B127" s="24" t="s">
        <v>1</v>
      </c>
      <c r="C127" s="32">
        <v>31270</v>
      </c>
      <c r="D127" s="26" t="s">
        <v>15</v>
      </c>
      <c r="E127" s="32">
        <v>31560</v>
      </c>
      <c r="F127" s="28" t="s">
        <v>3</v>
      </c>
      <c r="G127" s="29">
        <v>100.1</v>
      </c>
      <c r="H127" s="30">
        <v>100.2</v>
      </c>
      <c r="I127" s="30">
        <v>100.1</v>
      </c>
      <c r="J127" s="30">
        <v>99.6</v>
      </c>
      <c r="K127" s="30">
        <v>100.2</v>
      </c>
      <c r="L127" s="30">
        <v>99.4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1059</v>
      </c>
      <c r="H128" s="58">
        <v>860</v>
      </c>
      <c r="I128" s="70">
        <v>1087</v>
      </c>
      <c r="J128" s="70">
        <v>1592</v>
      </c>
      <c r="K128" s="70">
        <v>1035</v>
      </c>
      <c r="L128" s="70">
        <v>3146</v>
      </c>
      <c r="M128" s="86">
        <v>3536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0.84138309549945112</v>
      </c>
      <c r="H129" s="81">
        <f t="shared" ref="H129:M129" si="20">H125/H$4</f>
        <v>0.85891938250428812</v>
      </c>
      <c r="I129" s="81">
        <f t="shared" si="20"/>
        <v>0.83929601846508939</v>
      </c>
      <c r="J129" s="81">
        <f t="shared" si="20"/>
        <v>0.80204978038067354</v>
      </c>
      <c r="K129" s="81">
        <f t="shared" si="20"/>
        <v>0.84736507936507932</v>
      </c>
      <c r="L129" s="81">
        <f t="shared" si="20"/>
        <v>0.90982344952467176</v>
      </c>
      <c r="M129" s="82">
        <f t="shared" si="20"/>
        <v>0.92746435213887168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31270</v>
      </c>
      <c r="H130" s="35">
        <v>31100</v>
      </c>
      <c r="I130" s="35">
        <v>31400</v>
      </c>
      <c r="J130" s="35">
        <v>31320</v>
      </c>
      <c r="K130" s="35">
        <v>31570</v>
      </c>
      <c r="L130" s="35">
        <v>31500</v>
      </c>
      <c r="M130" s="36">
        <v>31560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9816</v>
      </c>
      <c r="H131" s="43">
        <v>9272</v>
      </c>
      <c r="I131" s="43">
        <v>9068</v>
      </c>
      <c r="J131" s="43">
        <v>8832</v>
      </c>
      <c r="K131" s="43">
        <v>10428</v>
      </c>
      <c r="L131" s="43">
        <v>14227</v>
      </c>
      <c r="M131" s="44">
        <v>15420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3.18</v>
      </c>
      <c r="H132" s="48">
        <v>3.28</v>
      </c>
      <c r="I132" s="48">
        <v>3.33</v>
      </c>
      <c r="J132" s="48">
        <v>3.4</v>
      </c>
      <c r="K132" s="48">
        <v>3.17</v>
      </c>
      <c r="L132" s="48">
        <v>3.09</v>
      </c>
      <c r="M132" s="49">
        <v>2.94</v>
      </c>
    </row>
    <row r="133" spans="1:13" x14ac:dyDescent="0.15">
      <c r="A133" s="5"/>
      <c r="B133" s="45" t="s">
        <v>1</v>
      </c>
      <c r="C133" s="50">
        <v>17640</v>
      </c>
      <c r="D133" s="4" t="s">
        <v>15</v>
      </c>
      <c r="E133" s="50">
        <v>17820</v>
      </c>
      <c r="F133" s="46" t="s">
        <v>3</v>
      </c>
      <c r="G133" s="47">
        <v>100.3</v>
      </c>
      <c r="H133" s="48">
        <v>100.2</v>
      </c>
      <c r="I133" s="48">
        <v>99.9</v>
      </c>
      <c r="J133" s="48">
        <v>99.9</v>
      </c>
      <c r="K133" s="48">
        <v>100.7</v>
      </c>
      <c r="L133" s="48">
        <v>99.4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1164</v>
      </c>
      <c r="H134" s="71">
        <v>1469</v>
      </c>
      <c r="I134" s="71">
        <v>1924</v>
      </c>
      <c r="J134" s="71">
        <v>1883</v>
      </c>
      <c r="K134" s="61">
        <v>546</v>
      </c>
      <c r="L134" s="71">
        <v>4312</v>
      </c>
      <c r="M134" s="87">
        <v>3450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1.3468715697036224</v>
      </c>
      <c r="H135" s="84">
        <f t="shared" ref="H135:M135" si="21">H131/H$4</f>
        <v>1.3253287592910235</v>
      </c>
      <c r="I135" s="84">
        <f t="shared" si="21"/>
        <v>1.3081361800346221</v>
      </c>
      <c r="J135" s="84">
        <f t="shared" si="21"/>
        <v>1.2931185944363104</v>
      </c>
      <c r="K135" s="84">
        <f t="shared" si="21"/>
        <v>1.3241904761904761</v>
      </c>
      <c r="L135" s="84">
        <f t="shared" si="21"/>
        <v>1.2880941602535083</v>
      </c>
      <c r="M135" s="85">
        <f t="shared" si="21"/>
        <v>1.3656894872021965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17640</v>
      </c>
      <c r="H136" s="53">
        <v>17480</v>
      </c>
      <c r="I136" s="53">
        <v>17660</v>
      </c>
      <c r="J136" s="53">
        <v>17650</v>
      </c>
      <c r="K136" s="53">
        <v>17790</v>
      </c>
      <c r="L136" s="53">
        <v>17770</v>
      </c>
      <c r="M136" s="54">
        <v>17820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6636</v>
      </c>
      <c r="H137" s="22">
        <v>6419</v>
      </c>
      <c r="I137" s="22">
        <v>6218</v>
      </c>
      <c r="J137" s="22">
        <v>5914</v>
      </c>
      <c r="K137" s="22">
        <v>7323</v>
      </c>
      <c r="L137" s="22">
        <v>11204</v>
      </c>
      <c r="M137" s="23">
        <v>11867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4.0199999999999996</v>
      </c>
      <c r="H138" s="30">
        <v>4.16</v>
      </c>
      <c r="I138" s="30">
        <v>4.2300000000000004</v>
      </c>
      <c r="J138" s="30">
        <v>4.2699999999999996</v>
      </c>
      <c r="K138" s="30">
        <v>4.08</v>
      </c>
      <c r="L138" s="30">
        <v>3.95</v>
      </c>
      <c r="M138" s="31">
        <v>3.94</v>
      </c>
    </row>
    <row r="139" spans="1:13" x14ac:dyDescent="0.15">
      <c r="A139" s="5"/>
      <c r="B139" s="24" t="s">
        <v>1</v>
      </c>
      <c r="C139" s="32">
        <v>15380</v>
      </c>
      <c r="D139" s="26" t="s">
        <v>15</v>
      </c>
      <c r="E139" s="32">
        <v>15650</v>
      </c>
      <c r="F139" s="28" t="s">
        <v>3</v>
      </c>
      <c r="G139" s="29">
        <v>99</v>
      </c>
      <c r="H139" s="30">
        <v>98.9</v>
      </c>
      <c r="I139" s="30">
        <v>98.6</v>
      </c>
      <c r="J139" s="30">
        <v>98.4</v>
      </c>
      <c r="K139" s="30">
        <v>99.6</v>
      </c>
      <c r="L139" s="30">
        <v>99.2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2987</v>
      </c>
      <c r="H140" s="70">
        <v>2989</v>
      </c>
      <c r="I140" s="70">
        <v>3296</v>
      </c>
      <c r="J140" s="70">
        <v>3458</v>
      </c>
      <c r="K140" s="70">
        <v>2339</v>
      </c>
      <c r="L140" s="70">
        <v>4454</v>
      </c>
      <c r="M140" s="86">
        <v>5150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0.91053787047200874</v>
      </c>
      <c r="H141" s="81">
        <f t="shared" ref="H141:M141" si="22">H137/H$4</f>
        <v>0.91752429959977133</v>
      </c>
      <c r="I141" s="81">
        <f t="shared" si="22"/>
        <v>0.89699942296595503</v>
      </c>
      <c r="J141" s="81">
        <f t="shared" si="22"/>
        <v>0.86588579795021958</v>
      </c>
      <c r="K141" s="81">
        <f t="shared" si="22"/>
        <v>0.9299047619047619</v>
      </c>
      <c r="L141" s="81">
        <f t="shared" si="22"/>
        <v>1.0143956541421457</v>
      </c>
      <c r="M141" s="82">
        <f t="shared" si="22"/>
        <v>1.051014082012222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15380</v>
      </c>
      <c r="H142" s="35">
        <v>15330</v>
      </c>
      <c r="I142" s="35">
        <v>15480</v>
      </c>
      <c r="J142" s="35">
        <v>15470</v>
      </c>
      <c r="K142" s="35">
        <v>15610</v>
      </c>
      <c r="L142" s="35">
        <v>15620</v>
      </c>
      <c r="M142" s="36">
        <v>15650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5932</v>
      </c>
      <c r="H143" s="43">
        <v>5742</v>
      </c>
      <c r="I143" s="43">
        <v>5879</v>
      </c>
      <c r="J143" s="43">
        <v>5685</v>
      </c>
      <c r="K143" s="43">
        <v>6286</v>
      </c>
      <c r="L143" s="43">
        <v>9337</v>
      </c>
      <c r="M143" s="44">
        <v>10007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3.84</v>
      </c>
      <c r="H144" s="48">
        <v>3.85</v>
      </c>
      <c r="I144" s="48">
        <v>3.84</v>
      </c>
      <c r="J144" s="48">
        <v>3.92</v>
      </c>
      <c r="K144" s="48">
        <v>3.86</v>
      </c>
      <c r="L144" s="48">
        <v>3.73</v>
      </c>
      <c r="M144" s="49">
        <v>3.63</v>
      </c>
    </row>
    <row r="145" spans="1:13" x14ac:dyDescent="0.15">
      <c r="A145" s="5"/>
      <c r="B145" s="45" t="s">
        <v>1</v>
      </c>
      <c r="C145" s="50">
        <v>9530</v>
      </c>
      <c r="D145" s="4" t="s">
        <v>15</v>
      </c>
      <c r="E145" s="50">
        <v>9730</v>
      </c>
      <c r="F145" s="46" t="s">
        <v>3</v>
      </c>
      <c r="G145" s="47">
        <v>98.8</v>
      </c>
      <c r="H145" s="48">
        <v>99.1</v>
      </c>
      <c r="I145" s="48">
        <v>98.8</v>
      </c>
      <c r="J145" s="48">
        <v>98.6</v>
      </c>
      <c r="K145" s="48">
        <v>98.8</v>
      </c>
      <c r="L145" s="48">
        <v>98.7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2834</v>
      </c>
      <c r="H146" s="71">
        <v>2434</v>
      </c>
      <c r="I146" s="71">
        <v>2735</v>
      </c>
      <c r="J146" s="71">
        <v>2979</v>
      </c>
      <c r="K146" s="71">
        <v>2980</v>
      </c>
      <c r="L146" s="71">
        <v>4532</v>
      </c>
      <c r="M146" s="87">
        <v>4712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0.813940724478595</v>
      </c>
      <c r="H147" s="84">
        <f t="shared" ref="H147:M147" si="23">H143/H$4</f>
        <v>0.82075471698113212</v>
      </c>
      <c r="I147" s="84">
        <f t="shared" si="23"/>
        <v>0.84809578765147142</v>
      </c>
      <c r="J147" s="84">
        <f t="shared" si="23"/>
        <v>0.83235724743777451</v>
      </c>
      <c r="K147" s="84">
        <f t="shared" si="23"/>
        <v>0.79822222222222228</v>
      </c>
      <c r="L147" s="84">
        <f t="shared" si="23"/>
        <v>0.84535989135355361</v>
      </c>
      <c r="M147" s="85">
        <f t="shared" si="23"/>
        <v>0.88628110884775479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9530</v>
      </c>
      <c r="H148" s="53">
        <v>9600</v>
      </c>
      <c r="I148" s="53">
        <v>9690</v>
      </c>
      <c r="J148" s="53">
        <v>9600</v>
      </c>
      <c r="K148" s="53">
        <v>9720</v>
      </c>
      <c r="L148" s="53">
        <v>9740</v>
      </c>
      <c r="M148" s="54">
        <v>9730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9265</v>
      </c>
      <c r="H149" s="22">
        <v>8297</v>
      </c>
      <c r="I149" s="22">
        <v>10371</v>
      </c>
      <c r="J149" s="22">
        <v>8102</v>
      </c>
      <c r="K149" s="22">
        <v>10622</v>
      </c>
      <c r="L149" s="22">
        <v>14133</v>
      </c>
      <c r="M149" s="23">
        <v>13751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1.63</v>
      </c>
      <c r="H150" s="30">
        <v>1.73</v>
      </c>
      <c r="I150" s="30">
        <v>1.57</v>
      </c>
      <c r="J150" s="30">
        <v>1.79</v>
      </c>
      <c r="K150" s="30">
        <v>1.62</v>
      </c>
      <c r="L150" s="30">
        <v>1.54</v>
      </c>
      <c r="M150" s="31">
        <v>1.58</v>
      </c>
    </row>
    <row r="151" spans="1:13" x14ac:dyDescent="0.15">
      <c r="A151" s="5"/>
      <c r="B151" s="24" t="s">
        <v>1</v>
      </c>
      <c r="C151" s="32">
        <v>7790</v>
      </c>
      <c r="D151" s="26" t="s">
        <v>15</v>
      </c>
      <c r="E151" s="32">
        <v>7990</v>
      </c>
      <c r="F151" s="28" t="s">
        <v>3</v>
      </c>
      <c r="G151" s="29">
        <v>99.9</v>
      </c>
      <c r="H151" s="30">
        <v>99.5</v>
      </c>
      <c r="I151" s="30">
        <v>100.2</v>
      </c>
      <c r="J151" s="30">
        <v>99.2</v>
      </c>
      <c r="K151" s="30">
        <v>100.3</v>
      </c>
      <c r="L151" s="30">
        <v>99.7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1092</v>
      </c>
      <c r="H152" s="70">
        <v>1794</v>
      </c>
      <c r="I152" s="58">
        <v>556</v>
      </c>
      <c r="J152" s="70">
        <v>2186</v>
      </c>
      <c r="K152" s="58">
        <v>567</v>
      </c>
      <c r="L152" s="70">
        <v>2288</v>
      </c>
      <c r="M152" s="86">
        <v>3324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1.2712678375411635</v>
      </c>
      <c r="H153" s="81">
        <f t="shared" ref="H153:M153" si="24">H149/H$4</f>
        <v>1.1859634076615209</v>
      </c>
      <c r="I153" s="81">
        <f t="shared" si="24"/>
        <v>1.4961050201961916</v>
      </c>
      <c r="J153" s="81">
        <f t="shared" si="24"/>
        <v>1.1862371888726209</v>
      </c>
      <c r="K153" s="81">
        <f t="shared" si="24"/>
        <v>1.3488253968253969</v>
      </c>
      <c r="L153" s="81">
        <f t="shared" si="24"/>
        <v>1.279583521955636</v>
      </c>
      <c r="M153" s="82">
        <f t="shared" si="24"/>
        <v>1.2178726419271986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7790</v>
      </c>
      <c r="H154" s="35">
        <v>7860</v>
      </c>
      <c r="I154" s="35">
        <v>7910</v>
      </c>
      <c r="J154" s="35">
        <v>7870</v>
      </c>
      <c r="K154" s="35">
        <v>7970</v>
      </c>
      <c r="L154" s="35">
        <v>7970</v>
      </c>
      <c r="M154" s="36">
        <v>7990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389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1:M268"/>
  <sheetViews>
    <sheetView showGridLines="0" zoomScale="85" zoomScaleNormal="85" workbookViewId="0">
      <pane ySplit="4" topLeftCell="A5" activePane="bottomLeft" state="frozen"/>
      <selection pane="bottomLeft" activeCell="O31" sqref="O3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45859</v>
      </c>
      <c r="H3" s="11">
        <v>45860</v>
      </c>
      <c r="I3" s="11">
        <v>45861</v>
      </c>
      <c r="J3" s="11">
        <v>45862</v>
      </c>
      <c r="K3" s="11">
        <v>45863</v>
      </c>
      <c r="L3" s="11">
        <v>45864</v>
      </c>
      <c r="M3" s="12">
        <v>45865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10659</v>
      </c>
      <c r="H4" s="14">
        <v>7155</v>
      </c>
      <c r="I4" s="14">
        <v>7100</v>
      </c>
      <c r="J4" s="14">
        <v>6520</v>
      </c>
      <c r="K4" s="14">
        <v>7960</v>
      </c>
      <c r="L4" s="14">
        <v>11474</v>
      </c>
      <c r="M4" s="15">
        <v>11554</v>
      </c>
    </row>
    <row r="5" spans="1:13" x14ac:dyDescent="0.15">
      <c r="A5" s="5"/>
      <c r="B5" s="16" t="s">
        <v>101</v>
      </c>
      <c r="C5" s="17"/>
      <c r="D5" s="18"/>
      <c r="E5" s="19"/>
      <c r="F5" s="20" t="s">
        <v>10</v>
      </c>
      <c r="G5" s="21">
        <v>18264</v>
      </c>
      <c r="H5" s="22">
        <v>14402</v>
      </c>
      <c r="I5" s="22">
        <v>13954</v>
      </c>
      <c r="J5" s="22">
        <v>12877</v>
      </c>
      <c r="K5" s="22">
        <v>14587</v>
      </c>
      <c r="L5" s="22">
        <v>18352</v>
      </c>
      <c r="M5" s="23">
        <v>17394</v>
      </c>
    </row>
    <row r="6" spans="1:13" x14ac:dyDescent="0.15">
      <c r="A6" s="5"/>
      <c r="B6" s="24" t="s">
        <v>0</v>
      </c>
      <c r="C6" s="25">
        <v>45845</v>
      </c>
      <c r="D6" s="26"/>
      <c r="E6" s="27"/>
      <c r="F6" s="28" t="s">
        <v>2</v>
      </c>
      <c r="G6" s="29">
        <v>1.8</v>
      </c>
      <c r="H6" s="30">
        <v>2.0099999999999998</v>
      </c>
      <c r="I6" s="30">
        <v>2.02</v>
      </c>
      <c r="J6" s="30">
        <v>2.11</v>
      </c>
      <c r="K6" s="30">
        <v>2.02</v>
      </c>
      <c r="L6" s="30">
        <v>1.82</v>
      </c>
      <c r="M6" s="31">
        <v>1.81</v>
      </c>
    </row>
    <row r="7" spans="1:13" x14ac:dyDescent="0.15">
      <c r="A7" s="5"/>
      <c r="B7" s="24" t="s">
        <v>1</v>
      </c>
      <c r="C7" s="32">
        <v>5220</v>
      </c>
      <c r="D7" s="26" t="s">
        <v>15</v>
      </c>
      <c r="E7" s="32">
        <v>5250</v>
      </c>
      <c r="F7" s="28" t="s">
        <v>3</v>
      </c>
      <c r="G7" s="29">
        <v>99.1</v>
      </c>
      <c r="H7" s="30">
        <v>98.9</v>
      </c>
      <c r="I7" s="30">
        <v>99.1</v>
      </c>
      <c r="J7" s="30">
        <v>98.9</v>
      </c>
      <c r="K7" s="30">
        <v>99.2</v>
      </c>
      <c r="L7" s="30">
        <v>99.1</v>
      </c>
      <c r="M7" s="31">
        <v>99.2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5367</v>
      </c>
      <c r="H8" s="70">
        <v>4676</v>
      </c>
      <c r="I8" s="70">
        <v>4221</v>
      </c>
      <c r="J8" s="70">
        <v>4497</v>
      </c>
      <c r="K8" s="70">
        <v>4087</v>
      </c>
      <c r="L8" s="70">
        <v>5334</v>
      </c>
      <c r="M8" s="86">
        <v>4605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1.7134815648747537</v>
      </c>
      <c r="H9" s="75">
        <f t="shared" ref="H9:M9" si="0">H5/H$4</f>
        <v>2.0128581411600281</v>
      </c>
      <c r="I9" s="75">
        <f t="shared" si="0"/>
        <v>1.9653521126760563</v>
      </c>
      <c r="J9" s="75">
        <f t="shared" si="0"/>
        <v>1.9750000000000001</v>
      </c>
      <c r="K9" s="75">
        <f t="shared" si="0"/>
        <v>1.8325376884422111</v>
      </c>
      <c r="L9" s="75">
        <f t="shared" si="0"/>
        <v>1.5994422171866829</v>
      </c>
      <c r="M9" s="76">
        <f t="shared" si="0"/>
        <v>1.5054526570884541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5220</v>
      </c>
      <c r="H10" s="35">
        <v>4780</v>
      </c>
      <c r="I10" s="35">
        <v>4660</v>
      </c>
      <c r="J10" s="35">
        <v>4760</v>
      </c>
      <c r="K10" s="35">
        <v>5250</v>
      </c>
      <c r="L10" s="35">
        <v>5230</v>
      </c>
      <c r="M10" s="36">
        <v>5250</v>
      </c>
    </row>
    <row r="11" spans="1:13" x14ac:dyDescent="0.15">
      <c r="A11" s="5"/>
      <c r="B11" s="37" t="s">
        <v>102</v>
      </c>
      <c r="C11" s="38"/>
      <c r="D11" s="39"/>
      <c r="E11" s="40"/>
      <c r="F11" s="41" t="s">
        <v>10</v>
      </c>
      <c r="G11" s="42">
        <v>18294</v>
      </c>
      <c r="H11" s="43">
        <v>15383</v>
      </c>
      <c r="I11" s="43">
        <v>15046</v>
      </c>
      <c r="J11" s="43">
        <v>14254</v>
      </c>
      <c r="K11" s="43">
        <v>15992</v>
      </c>
      <c r="L11" s="43">
        <v>19634</v>
      </c>
      <c r="M11" s="44">
        <v>18686</v>
      </c>
    </row>
    <row r="12" spans="1:13" x14ac:dyDescent="0.15">
      <c r="A12" s="5"/>
      <c r="B12" s="45" t="s">
        <v>0</v>
      </c>
      <c r="C12" s="3">
        <v>45845</v>
      </c>
      <c r="F12" s="46" t="s">
        <v>2</v>
      </c>
      <c r="G12" s="47">
        <v>1.99</v>
      </c>
      <c r="H12" s="48">
        <v>2.2000000000000002</v>
      </c>
      <c r="I12" s="48">
        <v>2.19</v>
      </c>
      <c r="J12" s="48">
        <v>2.2400000000000002</v>
      </c>
      <c r="K12" s="48">
        <v>2.16</v>
      </c>
      <c r="L12" s="48">
        <v>1.88</v>
      </c>
      <c r="M12" s="49">
        <v>1.93</v>
      </c>
    </row>
    <row r="13" spans="1:13" x14ac:dyDescent="0.15">
      <c r="A13" s="5"/>
      <c r="B13" s="45" t="s">
        <v>1</v>
      </c>
      <c r="C13" s="50">
        <v>2690</v>
      </c>
      <c r="D13" s="4" t="s">
        <v>15</v>
      </c>
      <c r="E13" s="50">
        <v>2710</v>
      </c>
      <c r="F13" s="46" t="s">
        <v>3</v>
      </c>
      <c r="G13" s="47">
        <v>99.2</v>
      </c>
      <c r="H13" s="48">
        <v>99.3</v>
      </c>
      <c r="I13" s="48">
        <v>99.5</v>
      </c>
      <c r="J13" s="48">
        <v>99.5</v>
      </c>
      <c r="K13" s="48">
        <v>99.4</v>
      </c>
      <c r="L13" s="48">
        <v>99.5</v>
      </c>
      <c r="M13" s="49">
        <v>99.7</v>
      </c>
    </row>
    <row r="14" spans="1:13" x14ac:dyDescent="0.15">
      <c r="A14" s="5"/>
      <c r="B14" s="45"/>
      <c r="C14" s="50"/>
      <c r="E14" s="50"/>
      <c r="F14" s="55" t="s">
        <v>20</v>
      </c>
      <c r="G14" s="89">
        <v>5084</v>
      </c>
      <c r="H14" s="71">
        <v>4032</v>
      </c>
      <c r="I14" s="71">
        <v>3299</v>
      </c>
      <c r="J14" s="71">
        <v>3060</v>
      </c>
      <c r="K14" s="71">
        <v>3820</v>
      </c>
      <c r="L14" s="71">
        <v>3851</v>
      </c>
      <c r="M14" s="87">
        <v>3248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1.7162960878131157</v>
      </c>
      <c r="H15" s="78">
        <f t="shared" ref="H15:M15" si="1">H11/H$4</f>
        <v>2.1499650593990216</v>
      </c>
      <c r="I15" s="78">
        <f t="shared" si="1"/>
        <v>2.1191549295774648</v>
      </c>
      <c r="J15" s="78">
        <f t="shared" si="1"/>
        <v>2.1861963190184048</v>
      </c>
      <c r="K15" s="78">
        <f t="shared" si="1"/>
        <v>2.0090452261306533</v>
      </c>
      <c r="L15" s="78">
        <f t="shared" si="1"/>
        <v>1.7111730869792574</v>
      </c>
      <c r="M15" s="79">
        <f t="shared" si="1"/>
        <v>1.6172754024580231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2690</v>
      </c>
      <c r="H16" s="53">
        <v>2460</v>
      </c>
      <c r="I16" s="53">
        <v>2410</v>
      </c>
      <c r="J16" s="53">
        <v>2500</v>
      </c>
      <c r="K16" s="53">
        <v>2700</v>
      </c>
      <c r="L16" s="53">
        <v>2700</v>
      </c>
      <c r="M16" s="54">
        <v>2710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16594</v>
      </c>
      <c r="H17" s="22">
        <v>12357</v>
      </c>
      <c r="I17" s="22">
        <v>11143</v>
      </c>
      <c r="J17" s="22">
        <v>10178</v>
      </c>
      <c r="K17" s="22">
        <v>12172</v>
      </c>
      <c r="L17" s="22">
        <v>16704</v>
      </c>
      <c r="M17" s="23">
        <v>16329</v>
      </c>
    </row>
    <row r="18" spans="1:13" x14ac:dyDescent="0.15">
      <c r="A18" s="5"/>
      <c r="B18" s="24" t="s">
        <v>0</v>
      </c>
      <c r="C18" s="25">
        <v>45845</v>
      </c>
      <c r="D18" s="26"/>
      <c r="E18" s="27"/>
      <c r="F18" s="28" t="s">
        <v>2</v>
      </c>
      <c r="G18" s="29">
        <v>3.31</v>
      </c>
      <c r="H18" s="30">
        <v>3.53</v>
      </c>
      <c r="I18" s="30">
        <v>3.56</v>
      </c>
      <c r="J18" s="30">
        <v>3.66</v>
      </c>
      <c r="K18" s="30">
        <v>3.47</v>
      </c>
      <c r="L18" s="30">
        <v>3.21</v>
      </c>
      <c r="M18" s="31">
        <v>3.26</v>
      </c>
    </row>
    <row r="19" spans="1:13" x14ac:dyDescent="0.15">
      <c r="A19" s="5"/>
      <c r="B19" s="24" t="s">
        <v>1</v>
      </c>
      <c r="C19" s="32">
        <v>2390</v>
      </c>
      <c r="D19" s="26" t="s">
        <v>15</v>
      </c>
      <c r="E19" s="32">
        <v>2370</v>
      </c>
      <c r="F19" s="28" t="s">
        <v>3</v>
      </c>
      <c r="G19" s="29">
        <v>98.5</v>
      </c>
      <c r="H19" s="30">
        <v>98.7</v>
      </c>
      <c r="I19" s="30">
        <v>98.7</v>
      </c>
      <c r="J19" s="30">
        <v>98.8</v>
      </c>
      <c r="K19" s="30">
        <v>99.5</v>
      </c>
      <c r="L19" s="30">
        <v>99.3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8393</v>
      </c>
      <c r="H20" s="70">
        <v>5689</v>
      </c>
      <c r="I20" s="70">
        <v>5017</v>
      </c>
      <c r="J20" s="70">
        <v>4590</v>
      </c>
      <c r="K20" s="70">
        <v>3545</v>
      </c>
      <c r="L20" s="70">
        <v>5673</v>
      </c>
      <c r="M20" s="86">
        <v>9332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1.5568064546392719</v>
      </c>
      <c r="H21" s="81">
        <f t="shared" ref="H21:M21" si="2">H17/H$4</f>
        <v>1.7270440251572328</v>
      </c>
      <c r="I21" s="81">
        <f t="shared" si="2"/>
        <v>1.5694366197183098</v>
      </c>
      <c r="J21" s="81">
        <f t="shared" si="2"/>
        <v>1.5610429447852761</v>
      </c>
      <c r="K21" s="81">
        <f t="shared" si="2"/>
        <v>1.5291457286432162</v>
      </c>
      <c r="L21" s="81">
        <f t="shared" si="2"/>
        <v>1.4558131427575387</v>
      </c>
      <c r="M21" s="82">
        <f t="shared" si="2"/>
        <v>1.4132767872598235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2390</v>
      </c>
      <c r="H22" s="35">
        <v>2170</v>
      </c>
      <c r="I22" s="35">
        <v>2100</v>
      </c>
      <c r="J22" s="35">
        <v>2130</v>
      </c>
      <c r="K22" s="35">
        <v>2370</v>
      </c>
      <c r="L22" s="35">
        <v>2380</v>
      </c>
      <c r="M22" s="36">
        <v>2370</v>
      </c>
    </row>
    <row r="23" spans="1:13" x14ac:dyDescent="0.15">
      <c r="A23" s="5"/>
      <c r="B23" s="37" t="s">
        <v>104</v>
      </c>
      <c r="C23" s="38"/>
      <c r="D23" s="39"/>
      <c r="E23" s="40"/>
      <c r="F23" s="41" t="s">
        <v>10</v>
      </c>
      <c r="G23" s="42">
        <v>15560</v>
      </c>
      <c r="H23" s="43">
        <v>10281</v>
      </c>
      <c r="I23" s="43">
        <v>10875</v>
      </c>
      <c r="J23" s="43">
        <v>9863</v>
      </c>
      <c r="K23" s="43">
        <v>10464</v>
      </c>
      <c r="L23" s="43">
        <v>15906</v>
      </c>
      <c r="M23" s="44">
        <v>14875</v>
      </c>
    </row>
    <row r="24" spans="1:13" x14ac:dyDescent="0.15">
      <c r="A24" s="5"/>
      <c r="B24" s="45" t="s">
        <v>0</v>
      </c>
      <c r="C24" s="3">
        <v>45845</v>
      </c>
      <c r="F24" s="46" t="s">
        <v>2</v>
      </c>
      <c r="G24" s="47">
        <v>3.18</v>
      </c>
      <c r="H24" s="48">
        <v>3.61</v>
      </c>
      <c r="I24" s="48">
        <v>3.47</v>
      </c>
      <c r="J24" s="48">
        <v>3.53</v>
      </c>
      <c r="K24" s="48">
        <v>3.64</v>
      </c>
      <c r="L24" s="48">
        <v>3.09</v>
      </c>
      <c r="M24" s="49">
        <v>3.3</v>
      </c>
    </row>
    <row r="25" spans="1:13" x14ac:dyDescent="0.15">
      <c r="A25" s="5"/>
      <c r="B25" s="45" t="s">
        <v>1</v>
      </c>
      <c r="C25" s="50">
        <v>610</v>
      </c>
      <c r="D25" s="4" t="s">
        <v>15</v>
      </c>
      <c r="E25" s="50">
        <v>620</v>
      </c>
      <c r="F25" s="46" t="s">
        <v>3</v>
      </c>
      <c r="G25" s="47">
        <v>99.1</v>
      </c>
      <c r="H25" s="48">
        <v>98.8</v>
      </c>
      <c r="I25" s="48">
        <v>99.7</v>
      </c>
      <c r="J25" s="48">
        <v>99.8</v>
      </c>
      <c r="K25" s="48">
        <v>99</v>
      </c>
      <c r="L25" s="48">
        <v>99.4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5976</v>
      </c>
      <c r="H26" s="71">
        <v>4777</v>
      </c>
      <c r="I26" s="71">
        <v>3054</v>
      </c>
      <c r="J26" s="71">
        <v>2803</v>
      </c>
      <c r="K26" s="71">
        <v>4357</v>
      </c>
      <c r="L26" s="71">
        <v>5042</v>
      </c>
      <c r="M26" s="87">
        <v>7078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1.4597992306970635</v>
      </c>
      <c r="H27" s="84">
        <f t="shared" ref="H27:M27" si="3">H23/H$4</f>
        <v>1.4368972746331237</v>
      </c>
      <c r="I27" s="84">
        <f t="shared" si="3"/>
        <v>1.5316901408450705</v>
      </c>
      <c r="J27" s="84">
        <f t="shared" si="3"/>
        <v>1.5127300613496932</v>
      </c>
      <c r="K27" s="84">
        <f t="shared" si="3"/>
        <v>1.3145728643216081</v>
      </c>
      <c r="L27" s="84">
        <f t="shared" si="3"/>
        <v>1.3862645982220674</v>
      </c>
      <c r="M27" s="85">
        <f t="shared" si="3"/>
        <v>1.2874329236628008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610</v>
      </c>
      <c r="H28" s="53">
        <v>490</v>
      </c>
      <c r="I28" s="53">
        <v>560</v>
      </c>
      <c r="J28" s="53">
        <v>570</v>
      </c>
      <c r="K28" s="53">
        <v>620</v>
      </c>
      <c r="L28" s="53">
        <v>620</v>
      </c>
      <c r="M28" s="54">
        <v>620</v>
      </c>
    </row>
    <row r="29" spans="1:13" x14ac:dyDescent="0.15">
      <c r="A29" s="5"/>
      <c r="B29" s="16" t="s">
        <v>105</v>
      </c>
      <c r="C29" s="17"/>
      <c r="D29" s="18"/>
      <c r="E29" s="19"/>
      <c r="F29" s="20" t="s">
        <v>10</v>
      </c>
      <c r="G29" s="21">
        <v>7717</v>
      </c>
      <c r="H29" s="22">
        <v>5725</v>
      </c>
      <c r="I29" s="22">
        <v>4092</v>
      </c>
      <c r="J29" s="22">
        <v>4000</v>
      </c>
      <c r="K29" s="22">
        <v>4033</v>
      </c>
      <c r="L29" s="22">
        <v>7489</v>
      </c>
      <c r="M29" s="23">
        <v>6634</v>
      </c>
    </row>
    <row r="30" spans="1:13" x14ac:dyDescent="0.15">
      <c r="A30" s="5"/>
      <c r="B30" s="24" t="s">
        <v>0</v>
      </c>
      <c r="C30" s="25">
        <v>45845</v>
      </c>
      <c r="D30" s="26"/>
      <c r="E30" s="27"/>
      <c r="F30" s="28" t="s">
        <v>2</v>
      </c>
      <c r="G30" s="29">
        <v>1.94</v>
      </c>
      <c r="H30" s="30">
        <v>1.81</v>
      </c>
      <c r="I30" s="30">
        <v>2.4500000000000002</v>
      </c>
      <c r="J30" s="30">
        <v>2.0699999999999998</v>
      </c>
      <c r="K30" s="30">
        <v>2.4</v>
      </c>
      <c r="L30" s="30">
        <v>2.2200000000000002</v>
      </c>
      <c r="M30" s="31">
        <v>2.13</v>
      </c>
    </row>
    <row r="31" spans="1:13" x14ac:dyDescent="0.15">
      <c r="A31" s="5"/>
      <c r="B31" s="24" t="s">
        <v>1</v>
      </c>
      <c r="C31" s="32">
        <v>200</v>
      </c>
      <c r="D31" s="26" t="s">
        <v>15</v>
      </c>
      <c r="E31" s="32">
        <v>200</v>
      </c>
      <c r="F31" s="28" t="s">
        <v>3</v>
      </c>
      <c r="G31" s="29">
        <v>99.2</v>
      </c>
      <c r="H31" s="30">
        <v>100.8</v>
      </c>
      <c r="I31" s="30">
        <v>99.6</v>
      </c>
      <c r="J31" s="30">
        <v>100.6</v>
      </c>
      <c r="K31" s="30">
        <v>98.8</v>
      </c>
      <c r="L31" s="30">
        <v>97.5</v>
      </c>
      <c r="M31" s="31">
        <v>97.9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1932</v>
      </c>
      <c r="H32" s="58">
        <v>-363</v>
      </c>
      <c r="I32" s="58">
        <v>904</v>
      </c>
      <c r="J32" s="58">
        <v>-114</v>
      </c>
      <c r="K32" s="70">
        <v>1467</v>
      </c>
      <c r="L32" s="70">
        <v>4606</v>
      </c>
      <c r="M32" s="86">
        <v>3560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0.72398911717797165</v>
      </c>
      <c r="H33" s="81">
        <f t="shared" ref="H33:M33" si="4">H29/H$4</f>
        <v>0.80013976240391338</v>
      </c>
      <c r="I33" s="81">
        <f t="shared" si="4"/>
        <v>0.57633802816901414</v>
      </c>
      <c r="J33" s="81">
        <f t="shared" si="4"/>
        <v>0.61349693251533743</v>
      </c>
      <c r="K33" s="81">
        <f t="shared" si="4"/>
        <v>0.50665829145728647</v>
      </c>
      <c r="L33" s="81">
        <f t="shared" si="4"/>
        <v>0.65269304514554649</v>
      </c>
      <c r="M33" s="82">
        <f t="shared" si="4"/>
        <v>0.5741734464254804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200</v>
      </c>
      <c r="H34" s="35">
        <v>190</v>
      </c>
      <c r="I34" s="35">
        <v>200</v>
      </c>
      <c r="J34" s="35">
        <v>190</v>
      </c>
      <c r="K34" s="35">
        <v>200</v>
      </c>
      <c r="L34" s="35">
        <v>200</v>
      </c>
      <c r="M34" s="36">
        <v>200</v>
      </c>
    </row>
    <row r="35" spans="1:13" x14ac:dyDescent="0.15">
      <c r="A35" s="5"/>
      <c r="B35" s="37" t="s">
        <v>99</v>
      </c>
      <c r="C35" s="38"/>
      <c r="D35" s="39"/>
      <c r="E35" s="40"/>
      <c r="F35" s="41" t="s">
        <v>10</v>
      </c>
      <c r="G35" s="42">
        <v>7234</v>
      </c>
      <c r="H35" s="43">
        <v>4544</v>
      </c>
      <c r="I35" s="43">
        <v>3867</v>
      </c>
      <c r="J35" s="43">
        <v>3284</v>
      </c>
      <c r="K35" s="43">
        <v>4396</v>
      </c>
      <c r="L35" s="43">
        <v>7128</v>
      </c>
      <c r="M35" s="44">
        <v>7207</v>
      </c>
    </row>
    <row r="36" spans="1:13" x14ac:dyDescent="0.15">
      <c r="A36" s="5"/>
      <c r="B36" s="45" t="s">
        <v>0</v>
      </c>
      <c r="C36" s="3">
        <v>45824</v>
      </c>
      <c r="F36" s="46" t="s">
        <v>2</v>
      </c>
      <c r="G36" s="47">
        <v>2.37</v>
      </c>
      <c r="H36" s="48">
        <v>2.4900000000000002</v>
      </c>
      <c r="I36" s="48">
        <v>2.62</v>
      </c>
      <c r="J36" s="48">
        <v>2.48</v>
      </c>
      <c r="K36" s="48">
        <v>2.54</v>
      </c>
      <c r="L36" s="48">
        <v>2.36</v>
      </c>
      <c r="M36" s="49">
        <v>2.37</v>
      </c>
    </row>
    <row r="37" spans="1:13" x14ac:dyDescent="0.15">
      <c r="A37" s="5"/>
      <c r="B37" s="45" t="s">
        <v>1</v>
      </c>
      <c r="C37" s="50">
        <v>1460</v>
      </c>
      <c r="D37" s="4" t="s">
        <v>15</v>
      </c>
      <c r="E37" s="50">
        <v>1410</v>
      </c>
      <c r="F37" s="46" t="s">
        <v>3</v>
      </c>
      <c r="G37" s="47">
        <v>97.1</v>
      </c>
      <c r="H37" s="48">
        <v>98.1</v>
      </c>
      <c r="I37" s="48">
        <v>97.5</v>
      </c>
      <c r="J37" s="48">
        <v>98.1</v>
      </c>
      <c r="K37" s="48">
        <v>97.5</v>
      </c>
      <c r="L37" s="48">
        <v>96.8</v>
      </c>
      <c r="M37" s="49">
        <v>96.7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5138</v>
      </c>
      <c r="H38" s="71">
        <v>2401</v>
      </c>
      <c r="I38" s="71">
        <v>2536</v>
      </c>
      <c r="J38" s="71">
        <v>1756</v>
      </c>
      <c r="K38" s="71">
        <v>2800</v>
      </c>
      <c r="L38" s="71">
        <v>5537</v>
      </c>
      <c r="M38" s="87">
        <v>5692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0.67867529787034431</v>
      </c>
      <c r="H39" s="84">
        <f t="shared" ref="H39:M39" si="5">H35/H$4</f>
        <v>0.63508036338225016</v>
      </c>
      <c r="I39" s="84">
        <f t="shared" si="5"/>
        <v>0.54464788732394365</v>
      </c>
      <c r="J39" s="84">
        <f t="shared" si="5"/>
        <v>0.503680981595092</v>
      </c>
      <c r="K39" s="84">
        <f t="shared" si="5"/>
        <v>0.55226130653266337</v>
      </c>
      <c r="L39" s="84">
        <f t="shared" si="5"/>
        <v>0.62123060833188082</v>
      </c>
      <c r="M39" s="85">
        <f t="shared" si="5"/>
        <v>0.62376666089665922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1460</v>
      </c>
      <c r="H40" s="53">
        <v>1230</v>
      </c>
      <c r="I40" s="53">
        <v>1250</v>
      </c>
      <c r="J40" s="53">
        <v>1240</v>
      </c>
      <c r="K40" s="53">
        <v>1330</v>
      </c>
      <c r="L40" s="53">
        <v>1390</v>
      </c>
      <c r="M40" s="54">
        <v>1410</v>
      </c>
    </row>
    <row r="41" spans="1:13" x14ac:dyDescent="0.15">
      <c r="A41" s="5"/>
      <c r="B41" s="16" t="s">
        <v>90</v>
      </c>
      <c r="C41" s="17"/>
      <c r="D41" s="18"/>
      <c r="E41" s="19"/>
      <c r="F41" s="20" t="s">
        <v>10</v>
      </c>
      <c r="G41" s="21">
        <v>11373</v>
      </c>
      <c r="H41" s="22">
        <v>7112</v>
      </c>
      <c r="I41" s="22">
        <v>6691</v>
      </c>
      <c r="J41" s="22">
        <v>5684</v>
      </c>
      <c r="K41" s="22">
        <v>7148</v>
      </c>
      <c r="L41" s="22">
        <v>11841</v>
      </c>
      <c r="M41" s="23">
        <v>11995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3.53</v>
      </c>
      <c r="H42" s="30">
        <v>3.67</v>
      </c>
      <c r="I42" s="30">
        <v>3.83</v>
      </c>
      <c r="J42" s="30">
        <v>3.9</v>
      </c>
      <c r="K42" s="30">
        <v>3.81</v>
      </c>
      <c r="L42" s="30">
        <v>3.5</v>
      </c>
      <c r="M42" s="31">
        <v>3.45</v>
      </c>
    </row>
    <row r="43" spans="1:13" x14ac:dyDescent="0.15">
      <c r="A43" s="5"/>
      <c r="B43" s="24" t="s">
        <v>1</v>
      </c>
      <c r="C43" s="32">
        <v>5160</v>
      </c>
      <c r="D43" s="26" t="s">
        <v>15</v>
      </c>
      <c r="E43" s="32">
        <v>5130</v>
      </c>
      <c r="F43" s="28" t="s">
        <v>3</v>
      </c>
      <c r="G43" s="29">
        <v>97.7</v>
      </c>
      <c r="H43" s="30">
        <v>98.8</v>
      </c>
      <c r="I43" s="30">
        <v>97.9</v>
      </c>
      <c r="J43" s="30">
        <v>96.6</v>
      </c>
      <c r="K43" s="30">
        <v>97.4</v>
      </c>
      <c r="L43" s="30">
        <v>97.9</v>
      </c>
      <c r="M43" s="31">
        <v>97.8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7663</v>
      </c>
      <c r="H44" s="70">
        <v>3140</v>
      </c>
      <c r="I44" s="70">
        <v>4366</v>
      </c>
      <c r="J44" s="70">
        <v>5183</v>
      </c>
      <c r="K44" s="70">
        <v>5316</v>
      </c>
      <c r="L44" s="70">
        <v>7451</v>
      </c>
      <c r="M44" s="86">
        <v>7682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1.0669856459330143</v>
      </c>
      <c r="H45" s="81">
        <f t="shared" ref="H45:M45" si="6">H41/H$4</f>
        <v>0.99399021663172604</v>
      </c>
      <c r="I45" s="81">
        <f t="shared" si="6"/>
        <v>0.94239436619718309</v>
      </c>
      <c r="J45" s="81">
        <f t="shared" si="6"/>
        <v>0.87177914110429444</v>
      </c>
      <c r="K45" s="81">
        <f t="shared" si="6"/>
        <v>0.89798994974874369</v>
      </c>
      <c r="L45" s="81">
        <f t="shared" si="6"/>
        <v>1.0319853582011504</v>
      </c>
      <c r="M45" s="82">
        <f t="shared" si="6"/>
        <v>1.0381685996191794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5160</v>
      </c>
      <c r="H46" s="35">
        <v>4620</v>
      </c>
      <c r="I46" s="35">
        <v>4540</v>
      </c>
      <c r="J46" s="35">
        <v>4680</v>
      </c>
      <c r="K46" s="35">
        <v>5060</v>
      </c>
      <c r="L46" s="35">
        <v>5120</v>
      </c>
      <c r="M46" s="36">
        <v>5130</v>
      </c>
    </row>
    <row r="47" spans="1:13" x14ac:dyDescent="0.15">
      <c r="A47" s="5"/>
      <c r="B47" s="37" t="s">
        <v>91</v>
      </c>
      <c r="C47" s="38"/>
      <c r="D47" s="39"/>
      <c r="E47" s="40"/>
      <c r="F47" s="41" t="s">
        <v>10</v>
      </c>
      <c r="G47" s="42">
        <v>19805</v>
      </c>
      <c r="H47" s="43">
        <v>15681</v>
      </c>
      <c r="I47" s="43">
        <v>15781</v>
      </c>
      <c r="J47" s="43">
        <v>14712</v>
      </c>
      <c r="K47" s="43">
        <v>16294</v>
      </c>
      <c r="L47" s="43">
        <v>20343</v>
      </c>
      <c r="M47" s="44">
        <v>19803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3.28</v>
      </c>
      <c r="H48" s="48">
        <v>3.6</v>
      </c>
      <c r="I48" s="48">
        <v>3.57</v>
      </c>
      <c r="J48" s="48">
        <v>3.69</v>
      </c>
      <c r="K48" s="48">
        <v>3.62</v>
      </c>
      <c r="L48" s="48">
        <v>3.26</v>
      </c>
      <c r="M48" s="49">
        <v>3.31</v>
      </c>
    </row>
    <row r="49" spans="1:13" x14ac:dyDescent="0.15">
      <c r="A49" s="5"/>
      <c r="B49" s="45" t="s">
        <v>1</v>
      </c>
      <c r="C49" s="50">
        <v>5160</v>
      </c>
      <c r="D49" s="4" t="s">
        <v>15</v>
      </c>
      <c r="E49" s="50">
        <v>5200</v>
      </c>
      <c r="F49" s="46" t="s">
        <v>3</v>
      </c>
      <c r="G49" s="47">
        <v>99.1</v>
      </c>
      <c r="H49" s="48">
        <v>98.2</v>
      </c>
      <c r="I49" s="48">
        <v>98.8</v>
      </c>
      <c r="J49" s="48">
        <v>98.2</v>
      </c>
      <c r="K49" s="48">
        <v>98.7</v>
      </c>
      <c r="L49" s="48">
        <v>98.6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7589</v>
      </c>
      <c r="H50" s="71">
        <v>8968</v>
      </c>
      <c r="I50" s="71">
        <v>7024</v>
      </c>
      <c r="J50" s="71">
        <v>8539</v>
      </c>
      <c r="K50" s="71">
        <v>7933</v>
      </c>
      <c r="L50" s="71">
        <v>9606</v>
      </c>
      <c r="M50" s="87">
        <v>10496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1.8580542264752791</v>
      </c>
      <c r="H51" s="84">
        <f t="shared" ref="H51:M51" si="7">H47/H$4</f>
        <v>2.1916142557651992</v>
      </c>
      <c r="I51" s="84">
        <f t="shared" si="7"/>
        <v>2.2226760563380283</v>
      </c>
      <c r="J51" s="84">
        <f t="shared" si="7"/>
        <v>2.2564417177914109</v>
      </c>
      <c r="K51" s="84">
        <f t="shared" si="7"/>
        <v>2.0469849246231155</v>
      </c>
      <c r="L51" s="84">
        <f t="shared" si="7"/>
        <v>1.7729649642670384</v>
      </c>
      <c r="M51" s="85">
        <f t="shared" si="7"/>
        <v>1.7139518781374417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5160</v>
      </c>
      <c r="H52" s="53">
        <v>4680</v>
      </c>
      <c r="I52" s="53">
        <v>4660</v>
      </c>
      <c r="J52" s="53">
        <v>4800</v>
      </c>
      <c r="K52" s="53">
        <v>5180</v>
      </c>
      <c r="L52" s="53">
        <v>5180</v>
      </c>
      <c r="M52" s="54">
        <v>5200</v>
      </c>
    </row>
    <row r="53" spans="1:13" x14ac:dyDescent="0.15">
      <c r="A53" s="5"/>
      <c r="B53" s="16" t="s">
        <v>92</v>
      </c>
      <c r="C53" s="17"/>
      <c r="D53" s="18"/>
      <c r="E53" s="19"/>
      <c r="F53" s="20" t="s">
        <v>10</v>
      </c>
      <c r="G53" s="21">
        <v>8039</v>
      </c>
      <c r="H53" s="22">
        <v>4252</v>
      </c>
      <c r="I53" s="22">
        <v>3865</v>
      </c>
      <c r="J53" s="22">
        <v>3256</v>
      </c>
      <c r="K53" s="22">
        <v>4281</v>
      </c>
      <c r="L53" s="22">
        <v>8926</v>
      </c>
      <c r="M53" s="23">
        <v>9058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2.97</v>
      </c>
      <c r="H54" s="30">
        <v>3.14</v>
      </c>
      <c r="I54" s="30">
        <v>3.18</v>
      </c>
      <c r="J54" s="30">
        <v>3.36</v>
      </c>
      <c r="K54" s="30">
        <v>3.15</v>
      </c>
      <c r="L54" s="30">
        <v>2.93</v>
      </c>
      <c r="M54" s="31">
        <v>2.98</v>
      </c>
    </row>
    <row r="55" spans="1:13" x14ac:dyDescent="0.15">
      <c r="A55" s="5"/>
      <c r="B55" s="24" t="s">
        <v>1</v>
      </c>
      <c r="C55" s="32">
        <v>3560</v>
      </c>
      <c r="D55" s="26" t="s">
        <v>15</v>
      </c>
      <c r="E55" s="32">
        <v>3520</v>
      </c>
      <c r="F55" s="28" t="s">
        <v>3</v>
      </c>
      <c r="G55" s="29">
        <v>98.5</v>
      </c>
      <c r="H55" s="30">
        <v>98.2</v>
      </c>
      <c r="I55" s="30">
        <v>98.5</v>
      </c>
      <c r="J55" s="30">
        <v>98</v>
      </c>
      <c r="K55" s="30">
        <v>99.4</v>
      </c>
      <c r="L55" s="30">
        <v>98</v>
      </c>
      <c r="M55" s="31">
        <v>98.6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3826</v>
      </c>
      <c r="H56" s="70">
        <v>2315</v>
      </c>
      <c r="I56" s="70">
        <v>1869</v>
      </c>
      <c r="J56" s="70">
        <v>1977</v>
      </c>
      <c r="K56" s="70">
        <v>1310</v>
      </c>
      <c r="L56" s="70">
        <v>5111</v>
      </c>
      <c r="M56" s="86">
        <v>4165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0.75419833004972325</v>
      </c>
      <c r="H57" s="81">
        <f t="shared" ref="H57:M57" si="8">H53/H$4</f>
        <v>0.5942697414395528</v>
      </c>
      <c r="I57" s="81">
        <f t="shared" si="8"/>
        <v>0.54436619718309864</v>
      </c>
      <c r="J57" s="81">
        <f t="shared" si="8"/>
        <v>0.49938650306748467</v>
      </c>
      <c r="K57" s="81">
        <f t="shared" si="8"/>
        <v>0.53781407035175877</v>
      </c>
      <c r="L57" s="81">
        <f t="shared" si="8"/>
        <v>0.77793271744814363</v>
      </c>
      <c r="M57" s="82">
        <f t="shared" si="8"/>
        <v>0.78397091916219486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3560</v>
      </c>
      <c r="H58" s="35">
        <v>3130</v>
      </c>
      <c r="I58" s="35">
        <v>3110</v>
      </c>
      <c r="J58" s="35">
        <v>3150</v>
      </c>
      <c r="K58" s="35">
        <v>3390</v>
      </c>
      <c r="L58" s="35">
        <v>3480</v>
      </c>
      <c r="M58" s="36">
        <v>3520</v>
      </c>
    </row>
    <row r="59" spans="1:13" x14ac:dyDescent="0.15">
      <c r="A59" s="5"/>
      <c r="B59" s="37" t="s">
        <v>93</v>
      </c>
      <c r="C59" s="38"/>
      <c r="D59" s="39"/>
      <c r="E59" s="40"/>
      <c r="F59" s="41" t="s">
        <v>10</v>
      </c>
      <c r="G59" s="42">
        <v>6556</v>
      </c>
      <c r="H59" s="43">
        <v>4295</v>
      </c>
      <c r="I59" s="43">
        <v>4080</v>
      </c>
      <c r="J59" s="43">
        <v>3514</v>
      </c>
      <c r="K59" s="43">
        <v>4460</v>
      </c>
      <c r="L59" s="43">
        <v>6642</v>
      </c>
      <c r="M59" s="44">
        <v>6540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2.37</v>
      </c>
      <c r="H60" s="48">
        <v>2.59</v>
      </c>
      <c r="I60" s="48">
        <v>2.71</v>
      </c>
      <c r="J60" s="48">
        <v>2.9</v>
      </c>
      <c r="K60" s="48">
        <v>2.67</v>
      </c>
      <c r="L60" s="48">
        <v>2.42</v>
      </c>
      <c r="M60" s="49">
        <v>2.44</v>
      </c>
    </row>
    <row r="61" spans="1:13" x14ac:dyDescent="0.15">
      <c r="A61" s="5"/>
      <c r="B61" s="45" t="s">
        <v>1</v>
      </c>
      <c r="C61" s="50">
        <v>2920</v>
      </c>
      <c r="D61" s="4" t="s">
        <v>15</v>
      </c>
      <c r="E61" s="50">
        <v>2910</v>
      </c>
      <c r="F61" s="46" t="s">
        <v>3</v>
      </c>
      <c r="G61" s="47">
        <v>98.9</v>
      </c>
      <c r="H61" s="48">
        <v>99</v>
      </c>
      <c r="I61" s="48">
        <v>99.3</v>
      </c>
      <c r="J61" s="48">
        <v>98.4</v>
      </c>
      <c r="K61" s="48">
        <v>98.5</v>
      </c>
      <c r="L61" s="48">
        <v>98.9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2329</v>
      </c>
      <c r="H62" s="71">
        <v>1466</v>
      </c>
      <c r="I62" s="71">
        <v>1213</v>
      </c>
      <c r="J62" s="71">
        <v>1676</v>
      </c>
      <c r="K62" s="71">
        <v>1957</v>
      </c>
      <c r="L62" s="71">
        <v>2345</v>
      </c>
      <c r="M62" s="87">
        <v>2839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0.61506707946336425</v>
      </c>
      <c r="H63" s="84">
        <f t="shared" ref="H63:M63" si="9">H59/H$4</f>
        <v>0.60027952480782665</v>
      </c>
      <c r="I63" s="84">
        <f t="shared" si="9"/>
        <v>0.57464788732394367</v>
      </c>
      <c r="J63" s="84">
        <f t="shared" si="9"/>
        <v>0.53895705521472392</v>
      </c>
      <c r="K63" s="84">
        <f t="shared" si="9"/>
        <v>0.56030150753768848</v>
      </c>
      <c r="L63" s="84">
        <f t="shared" si="9"/>
        <v>0.57887397594561618</v>
      </c>
      <c r="M63" s="85">
        <f t="shared" si="9"/>
        <v>0.56603773584905659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2920</v>
      </c>
      <c r="H64" s="53">
        <v>2630</v>
      </c>
      <c r="I64" s="53">
        <v>2560</v>
      </c>
      <c r="J64" s="53">
        <v>2550</v>
      </c>
      <c r="K64" s="53">
        <v>2870</v>
      </c>
      <c r="L64" s="53">
        <v>2880</v>
      </c>
      <c r="M64" s="54">
        <v>2910</v>
      </c>
    </row>
    <row r="65" spans="1:13" x14ac:dyDescent="0.15">
      <c r="A65" s="5"/>
      <c r="B65" s="16" t="s">
        <v>94</v>
      </c>
      <c r="C65" s="17"/>
      <c r="D65" s="18"/>
      <c r="E65" s="19"/>
      <c r="F65" s="20" t="s">
        <v>10</v>
      </c>
      <c r="G65" s="21">
        <v>4828</v>
      </c>
      <c r="H65" s="22">
        <v>2638</v>
      </c>
      <c r="I65" s="22">
        <v>2673</v>
      </c>
      <c r="J65" s="22">
        <v>2476</v>
      </c>
      <c r="K65" s="22">
        <v>3105</v>
      </c>
      <c r="L65" s="22">
        <v>5580</v>
      </c>
      <c r="M65" s="23">
        <v>5930</v>
      </c>
    </row>
    <row r="66" spans="1:13" x14ac:dyDescent="0.15">
      <c r="A66" s="5"/>
      <c r="B66" s="24" t="s">
        <v>0</v>
      </c>
      <c r="C66" s="25">
        <v>45810</v>
      </c>
      <c r="D66" s="26"/>
      <c r="E66" s="27"/>
      <c r="F66" s="28" t="s">
        <v>2</v>
      </c>
      <c r="G66" s="29">
        <v>3.63</v>
      </c>
      <c r="H66" s="30">
        <v>4.07</v>
      </c>
      <c r="I66" s="30">
        <v>3.94</v>
      </c>
      <c r="J66" s="30">
        <v>4.12</v>
      </c>
      <c r="K66" s="30">
        <v>4.01</v>
      </c>
      <c r="L66" s="30">
        <v>3.74</v>
      </c>
      <c r="M66" s="31">
        <v>3.3</v>
      </c>
    </row>
    <row r="67" spans="1:13" x14ac:dyDescent="0.15">
      <c r="A67" s="5"/>
      <c r="B67" s="24" t="s">
        <v>1</v>
      </c>
      <c r="C67" s="32">
        <v>1040</v>
      </c>
      <c r="D67" s="26" t="s">
        <v>15</v>
      </c>
      <c r="E67" s="32">
        <v>940</v>
      </c>
      <c r="F67" s="28" t="s">
        <v>3</v>
      </c>
      <c r="G67" s="29">
        <v>100.3</v>
      </c>
      <c r="H67" s="30">
        <v>98</v>
      </c>
      <c r="I67" s="30">
        <v>98.5</v>
      </c>
      <c r="J67" s="30">
        <v>98.4</v>
      </c>
      <c r="K67" s="30">
        <v>98.7</v>
      </c>
      <c r="L67" s="30">
        <v>97.8</v>
      </c>
      <c r="M67" s="31">
        <v>101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707</v>
      </c>
      <c r="H68" s="70">
        <v>1595</v>
      </c>
      <c r="I68" s="70">
        <v>1464</v>
      </c>
      <c r="J68" s="70">
        <v>1320</v>
      </c>
      <c r="K68" s="70">
        <v>1520</v>
      </c>
      <c r="L68" s="70">
        <v>3735</v>
      </c>
      <c r="M68" s="59">
        <v>7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0.4529505582137161</v>
      </c>
      <c r="H69" s="81">
        <f t="shared" ref="H69:M69" si="10">H65/H$4</f>
        <v>0.36869322152341022</v>
      </c>
      <c r="I69" s="81">
        <f t="shared" si="10"/>
        <v>0.37647887323943663</v>
      </c>
      <c r="J69" s="81">
        <f t="shared" si="10"/>
        <v>0.37975460122699384</v>
      </c>
      <c r="K69" s="81">
        <f t="shared" si="10"/>
        <v>0.39007537688442212</v>
      </c>
      <c r="L69" s="81">
        <f t="shared" si="10"/>
        <v>0.48631689036081577</v>
      </c>
      <c r="M69" s="82">
        <f t="shared" si="10"/>
        <v>0.51324216721481741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1040</v>
      </c>
      <c r="H70" s="35">
        <v>890</v>
      </c>
      <c r="I70" s="35">
        <v>820</v>
      </c>
      <c r="J70" s="35">
        <v>860</v>
      </c>
      <c r="K70" s="35">
        <v>930</v>
      </c>
      <c r="L70" s="35">
        <v>940</v>
      </c>
      <c r="M70" s="36">
        <v>940</v>
      </c>
    </row>
    <row r="71" spans="1:13" x14ac:dyDescent="0.15">
      <c r="A71" s="5"/>
      <c r="B71" s="37" t="s">
        <v>95</v>
      </c>
      <c r="C71" s="38"/>
      <c r="D71" s="39"/>
      <c r="E71" s="40"/>
      <c r="F71" s="41" t="s">
        <v>10</v>
      </c>
      <c r="G71" s="42">
        <v>10927</v>
      </c>
      <c r="H71" s="43">
        <v>7902</v>
      </c>
      <c r="I71" s="43">
        <v>7112</v>
      </c>
      <c r="J71" s="43">
        <v>6637</v>
      </c>
      <c r="K71" s="43">
        <v>8086</v>
      </c>
      <c r="L71" s="43">
        <v>11680</v>
      </c>
      <c r="M71" s="44">
        <v>11530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2.06</v>
      </c>
      <c r="H72" s="48">
        <v>2.2999999999999998</v>
      </c>
      <c r="I72" s="48">
        <v>2.36</v>
      </c>
      <c r="J72" s="48">
        <v>2.4300000000000002</v>
      </c>
      <c r="K72" s="48">
        <v>2.33</v>
      </c>
      <c r="L72" s="48">
        <v>2.0699999999999998</v>
      </c>
      <c r="M72" s="49">
        <v>2.02</v>
      </c>
    </row>
    <row r="73" spans="1:13" x14ac:dyDescent="0.15">
      <c r="A73" s="5"/>
      <c r="B73" s="45" t="s">
        <v>1</v>
      </c>
      <c r="C73" s="50">
        <v>1080</v>
      </c>
      <c r="D73" s="4" t="s">
        <v>15</v>
      </c>
      <c r="E73" s="50">
        <v>1090</v>
      </c>
      <c r="F73" s="46" t="s">
        <v>3</v>
      </c>
      <c r="G73" s="47">
        <v>99</v>
      </c>
      <c r="H73" s="48">
        <v>98.7</v>
      </c>
      <c r="I73" s="48">
        <v>98.6</v>
      </c>
      <c r="J73" s="48">
        <v>98.5</v>
      </c>
      <c r="K73" s="48">
        <v>98.7</v>
      </c>
      <c r="L73" s="48">
        <v>98.8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3405</v>
      </c>
      <c r="H74" s="71">
        <v>2951</v>
      </c>
      <c r="I74" s="71">
        <v>2931</v>
      </c>
      <c r="J74" s="71">
        <v>2880</v>
      </c>
      <c r="K74" s="71">
        <v>3149</v>
      </c>
      <c r="L74" s="71">
        <v>4011</v>
      </c>
      <c r="M74" s="87">
        <v>4100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1.0251430715827001</v>
      </c>
      <c r="H75" s="84">
        <f t="shared" ref="H75:M75" si="11">H71/H$4</f>
        <v>1.1044025157232704</v>
      </c>
      <c r="I75" s="84">
        <f t="shared" si="11"/>
        <v>1.0016901408450705</v>
      </c>
      <c r="J75" s="84">
        <f t="shared" si="11"/>
        <v>1.0179447852760737</v>
      </c>
      <c r="K75" s="84">
        <f t="shared" si="11"/>
        <v>1.0158291457286432</v>
      </c>
      <c r="L75" s="84">
        <f t="shared" si="11"/>
        <v>1.0179536343036431</v>
      </c>
      <c r="M75" s="85">
        <f t="shared" si="11"/>
        <v>0.99792279729963651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1080</v>
      </c>
      <c r="H76" s="53">
        <v>1000</v>
      </c>
      <c r="I76" s="53">
        <v>950</v>
      </c>
      <c r="J76" s="53">
        <v>960</v>
      </c>
      <c r="K76" s="53">
        <v>1100</v>
      </c>
      <c r="L76" s="53">
        <v>1120</v>
      </c>
      <c r="M76" s="54">
        <v>1090</v>
      </c>
    </row>
    <row r="77" spans="1:13" x14ac:dyDescent="0.15">
      <c r="A77" s="5"/>
      <c r="B77" s="16" t="s">
        <v>96</v>
      </c>
      <c r="C77" s="17"/>
      <c r="D77" s="18"/>
      <c r="E77" s="19"/>
      <c r="F77" s="20" t="s">
        <v>10</v>
      </c>
      <c r="G77" s="21">
        <v>6342</v>
      </c>
      <c r="H77" s="22">
        <v>4398</v>
      </c>
      <c r="I77" s="22">
        <v>4403</v>
      </c>
      <c r="J77" s="22">
        <v>4321</v>
      </c>
      <c r="K77" s="22">
        <v>5162</v>
      </c>
      <c r="L77" s="22">
        <v>7414</v>
      </c>
      <c r="M77" s="23">
        <v>7901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2.42</v>
      </c>
      <c r="H78" s="30">
        <v>2.59</v>
      </c>
      <c r="I78" s="30">
        <v>2.38</v>
      </c>
      <c r="J78" s="30">
        <v>2.41</v>
      </c>
      <c r="K78" s="30">
        <v>2.44</v>
      </c>
      <c r="L78" s="30">
        <v>2.42</v>
      </c>
      <c r="M78" s="31">
        <v>2.44</v>
      </c>
    </row>
    <row r="79" spans="1:13" x14ac:dyDescent="0.15">
      <c r="A79" s="5"/>
      <c r="B79" s="24" t="s">
        <v>1</v>
      </c>
      <c r="C79" s="32">
        <v>210</v>
      </c>
      <c r="D79" s="26" t="s">
        <v>15</v>
      </c>
      <c r="E79" s="32">
        <v>220</v>
      </c>
      <c r="F79" s="28" t="s">
        <v>3</v>
      </c>
      <c r="G79" s="29">
        <v>97.5</v>
      </c>
      <c r="H79" s="30">
        <v>96.9</v>
      </c>
      <c r="I79" s="30">
        <v>99.8</v>
      </c>
      <c r="J79" s="30">
        <v>98</v>
      </c>
      <c r="K79" s="30">
        <v>98.8</v>
      </c>
      <c r="L79" s="30">
        <v>99.1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4069</v>
      </c>
      <c r="H80" s="70">
        <v>3452</v>
      </c>
      <c r="I80" s="58">
        <v>798</v>
      </c>
      <c r="J80" s="70">
        <v>2256</v>
      </c>
      <c r="K80" s="70">
        <v>1884</v>
      </c>
      <c r="L80" s="70">
        <v>2335</v>
      </c>
      <c r="M80" s="86">
        <v>4261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0.59499014916971571</v>
      </c>
      <c r="H81" s="81">
        <f t="shared" ref="H81:M81" si="12">H77/H$4</f>
        <v>0.61467505241090148</v>
      </c>
      <c r="I81" s="81">
        <f t="shared" si="12"/>
        <v>0.62014084507042255</v>
      </c>
      <c r="J81" s="81">
        <f t="shared" si="12"/>
        <v>0.66273006134969326</v>
      </c>
      <c r="K81" s="81">
        <f t="shared" si="12"/>
        <v>0.64849246231155777</v>
      </c>
      <c r="L81" s="81">
        <f t="shared" si="12"/>
        <v>0.64615652780198707</v>
      </c>
      <c r="M81" s="82">
        <f t="shared" si="12"/>
        <v>0.68383243898217072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210</v>
      </c>
      <c r="H82" s="35">
        <v>190</v>
      </c>
      <c r="I82" s="35">
        <v>200</v>
      </c>
      <c r="J82" s="35">
        <v>190</v>
      </c>
      <c r="K82" s="35">
        <v>220</v>
      </c>
      <c r="L82" s="35">
        <v>210</v>
      </c>
      <c r="M82" s="36">
        <v>220</v>
      </c>
    </row>
    <row r="83" spans="1:13" x14ac:dyDescent="0.15">
      <c r="A83" s="5"/>
      <c r="B83" s="37" t="s">
        <v>97</v>
      </c>
      <c r="C83" s="38"/>
      <c r="D83" s="39"/>
      <c r="E83" s="40"/>
      <c r="F83" s="41" t="s">
        <v>10</v>
      </c>
      <c r="G83" s="42">
        <v>7481</v>
      </c>
      <c r="H83" s="43">
        <v>5153</v>
      </c>
      <c r="I83" s="43">
        <v>4326</v>
      </c>
      <c r="J83" s="43">
        <v>3799</v>
      </c>
      <c r="K83" s="43">
        <v>5192</v>
      </c>
      <c r="L83" s="43">
        <v>8270</v>
      </c>
      <c r="M83" s="44">
        <v>9233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2.15</v>
      </c>
      <c r="H84" s="48">
        <v>2.13</v>
      </c>
      <c r="I84" s="48">
        <v>2.71</v>
      </c>
      <c r="J84" s="48">
        <v>2.6</v>
      </c>
      <c r="K84" s="48">
        <v>2.57</v>
      </c>
      <c r="L84" s="48">
        <v>2.11</v>
      </c>
      <c r="M84" s="49">
        <v>2.0099999999999998</v>
      </c>
    </row>
    <row r="85" spans="1:13" x14ac:dyDescent="0.15">
      <c r="A85" s="5"/>
      <c r="B85" s="45" t="s">
        <v>1</v>
      </c>
      <c r="C85" s="50">
        <v>180</v>
      </c>
      <c r="D85" s="4" t="s">
        <v>15</v>
      </c>
      <c r="E85" s="50">
        <v>160</v>
      </c>
      <c r="F85" s="46" t="s">
        <v>3</v>
      </c>
      <c r="G85" s="47">
        <v>100.5</v>
      </c>
      <c r="H85" s="48">
        <v>101.6</v>
      </c>
      <c r="I85" s="48">
        <v>97.3</v>
      </c>
      <c r="J85" s="48">
        <v>98.3</v>
      </c>
      <c r="K85" s="48">
        <v>97.3</v>
      </c>
      <c r="L85" s="48">
        <v>99.9</v>
      </c>
      <c r="M85" s="49">
        <v>99.9</v>
      </c>
    </row>
    <row r="86" spans="1:13" x14ac:dyDescent="0.15">
      <c r="A86" s="5"/>
      <c r="B86" s="45"/>
      <c r="C86" s="50"/>
      <c r="E86" s="50"/>
      <c r="F86" s="55" t="s">
        <v>20</v>
      </c>
      <c r="G86" s="60">
        <v>103</v>
      </c>
      <c r="H86" s="71">
        <v>-1017</v>
      </c>
      <c r="I86" s="71">
        <v>2852</v>
      </c>
      <c r="J86" s="71">
        <v>1767</v>
      </c>
      <c r="K86" s="71">
        <v>3473</v>
      </c>
      <c r="L86" s="61">
        <v>998</v>
      </c>
      <c r="M86" s="87">
        <v>1245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0.70184820339619103</v>
      </c>
      <c r="H87" s="84">
        <f t="shared" ref="H87:M87" si="13">H83/H$4</f>
        <v>0.72019566736547869</v>
      </c>
      <c r="I87" s="84">
        <f t="shared" si="13"/>
        <v>0.60929577464788731</v>
      </c>
      <c r="J87" s="84">
        <f t="shared" si="13"/>
        <v>0.58266871165644174</v>
      </c>
      <c r="K87" s="84">
        <f t="shared" si="13"/>
        <v>0.65226130653266334</v>
      </c>
      <c r="L87" s="84">
        <f t="shared" si="13"/>
        <v>0.72075997908314449</v>
      </c>
      <c r="M87" s="85">
        <f t="shared" si="13"/>
        <v>0.79911718885234551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180</v>
      </c>
      <c r="H88" s="53">
        <v>150</v>
      </c>
      <c r="I88" s="53">
        <v>150</v>
      </c>
      <c r="J88" s="53">
        <v>160</v>
      </c>
      <c r="K88" s="53">
        <v>170</v>
      </c>
      <c r="L88" s="53">
        <v>160</v>
      </c>
      <c r="M88" s="54">
        <v>160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14726</v>
      </c>
      <c r="H89" s="22">
        <v>9966</v>
      </c>
      <c r="I89" s="22">
        <v>9744</v>
      </c>
      <c r="J89" s="22">
        <v>8863</v>
      </c>
      <c r="K89" s="22">
        <v>10309</v>
      </c>
      <c r="L89" s="22">
        <v>15041</v>
      </c>
      <c r="M89" s="23">
        <v>15356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4.01</v>
      </c>
      <c r="H90" s="30">
        <v>4.3</v>
      </c>
      <c r="I90" s="30">
        <v>4.26</v>
      </c>
      <c r="J90" s="30">
        <v>4.33</v>
      </c>
      <c r="K90" s="30">
        <v>4.3099999999999996</v>
      </c>
      <c r="L90" s="30">
        <v>4.01</v>
      </c>
      <c r="M90" s="31">
        <v>3.94</v>
      </c>
    </row>
    <row r="91" spans="1:13" x14ac:dyDescent="0.15">
      <c r="A91" s="5"/>
      <c r="B91" s="24" t="s">
        <v>1</v>
      </c>
      <c r="C91" s="32">
        <v>7050</v>
      </c>
      <c r="D91" s="26" t="s">
        <v>15</v>
      </c>
      <c r="E91" s="32">
        <v>7070</v>
      </c>
      <c r="F91" s="28" t="s">
        <v>3</v>
      </c>
      <c r="G91" s="29">
        <v>99.1</v>
      </c>
      <c r="H91" s="30">
        <v>98</v>
      </c>
      <c r="I91" s="30">
        <v>98.7</v>
      </c>
      <c r="J91" s="30">
        <v>98.2</v>
      </c>
      <c r="K91" s="30">
        <v>98.6</v>
      </c>
      <c r="L91" s="30">
        <v>99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6189</v>
      </c>
      <c r="H92" s="70">
        <v>6616</v>
      </c>
      <c r="I92" s="70">
        <v>5175</v>
      </c>
      <c r="J92" s="70">
        <v>5476</v>
      </c>
      <c r="K92" s="70">
        <v>5599</v>
      </c>
      <c r="L92" s="70">
        <v>6811</v>
      </c>
      <c r="M92" s="86">
        <v>5836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1.3815554930106013</v>
      </c>
      <c r="H93" s="81">
        <f t="shared" ref="H93:M93" si="14">H89/H$4</f>
        <v>1.3928721174004193</v>
      </c>
      <c r="I93" s="81">
        <f t="shared" si="14"/>
        <v>1.3723943661971831</v>
      </c>
      <c r="J93" s="81">
        <f t="shared" si="14"/>
        <v>1.3593558282208589</v>
      </c>
      <c r="K93" s="81">
        <f t="shared" si="14"/>
        <v>1.2951005025125628</v>
      </c>
      <c r="L93" s="81">
        <f t="shared" si="14"/>
        <v>1.3108767648596829</v>
      </c>
      <c r="M93" s="82">
        <f t="shared" si="14"/>
        <v>1.3290635277825862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7050</v>
      </c>
      <c r="H94" s="35">
        <v>6420</v>
      </c>
      <c r="I94" s="35">
        <v>6350</v>
      </c>
      <c r="J94" s="35">
        <v>6550</v>
      </c>
      <c r="K94" s="35">
        <v>7040</v>
      </c>
      <c r="L94" s="35">
        <v>7080</v>
      </c>
      <c r="M94" s="36">
        <v>7070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16289</v>
      </c>
      <c r="H95" s="43">
        <v>11769</v>
      </c>
      <c r="I95" s="43">
        <v>12550</v>
      </c>
      <c r="J95" s="43">
        <v>10908</v>
      </c>
      <c r="K95" s="43">
        <v>12717</v>
      </c>
      <c r="L95" s="43">
        <v>18529</v>
      </c>
      <c r="M95" s="44">
        <v>18110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2.84</v>
      </c>
      <c r="H96" s="48">
        <v>2.85</v>
      </c>
      <c r="I96" s="48">
        <v>2.89</v>
      </c>
      <c r="J96" s="48">
        <v>3.03</v>
      </c>
      <c r="K96" s="48">
        <v>2.82</v>
      </c>
      <c r="L96" s="48">
        <v>2.7</v>
      </c>
      <c r="M96" s="49">
        <v>2.78</v>
      </c>
    </row>
    <row r="97" spans="1:13" x14ac:dyDescent="0.15">
      <c r="A97" s="5"/>
      <c r="B97" s="45" t="s">
        <v>1</v>
      </c>
      <c r="C97" s="50">
        <v>6720</v>
      </c>
      <c r="D97" s="4" t="s">
        <v>15</v>
      </c>
      <c r="E97" s="50">
        <v>7800</v>
      </c>
      <c r="F97" s="46" t="s">
        <v>3</v>
      </c>
      <c r="G97" s="47">
        <v>99.3</v>
      </c>
      <c r="H97" s="48">
        <v>100.5</v>
      </c>
      <c r="I97" s="48">
        <v>100.2</v>
      </c>
      <c r="J97" s="48">
        <v>99.9</v>
      </c>
      <c r="K97" s="48">
        <v>100.8</v>
      </c>
      <c r="L97" s="48">
        <v>100.3</v>
      </c>
      <c r="M97" s="49">
        <v>99.5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4954</v>
      </c>
      <c r="H98" s="61">
        <v>935</v>
      </c>
      <c r="I98" s="71">
        <v>1492</v>
      </c>
      <c r="J98" s="71">
        <v>2124</v>
      </c>
      <c r="K98" s="61">
        <v>-94</v>
      </c>
      <c r="L98" s="71">
        <v>2069</v>
      </c>
      <c r="M98" s="87">
        <v>4826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1.5281921380992589</v>
      </c>
      <c r="H99" s="84">
        <f t="shared" ref="H99:M99" si="15">H95/H$4</f>
        <v>1.6448637316561845</v>
      </c>
      <c r="I99" s="84">
        <f t="shared" si="15"/>
        <v>1.767605633802817</v>
      </c>
      <c r="J99" s="84">
        <f t="shared" si="15"/>
        <v>1.673006134969325</v>
      </c>
      <c r="K99" s="84">
        <f t="shared" si="15"/>
        <v>1.5976130653266332</v>
      </c>
      <c r="L99" s="84">
        <f t="shared" si="15"/>
        <v>1.614868398117483</v>
      </c>
      <c r="M99" s="85">
        <f t="shared" si="15"/>
        <v>1.567422537649299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6720</v>
      </c>
      <c r="H100" s="53">
        <v>6640</v>
      </c>
      <c r="I100" s="53">
        <v>6940</v>
      </c>
      <c r="J100" s="53">
        <v>7210</v>
      </c>
      <c r="K100" s="53">
        <v>7740</v>
      </c>
      <c r="L100" s="53">
        <v>7780</v>
      </c>
      <c r="M100" s="54">
        <v>7800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13962</v>
      </c>
      <c r="H101" s="22">
        <v>10603</v>
      </c>
      <c r="I101" s="22">
        <v>10930</v>
      </c>
      <c r="J101" s="22">
        <v>10427</v>
      </c>
      <c r="K101" s="22">
        <v>11315</v>
      </c>
      <c r="L101" s="22">
        <v>16434</v>
      </c>
      <c r="M101" s="23">
        <v>15998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2.25</v>
      </c>
      <c r="H102" s="30">
        <v>2.29</v>
      </c>
      <c r="I102" s="30">
        <v>2.31</v>
      </c>
      <c r="J102" s="30">
        <v>2.39</v>
      </c>
      <c r="K102" s="30">
        <v>2.39</v>
      </c>
      <c r="L102" s="30">
        <v>2.11</v>
      </c>
      <c r="M102" s="31">
        <v>2.17</v>
      </c>
    </row>
    <row r="103" spans="1:13" x14ac:dyDescent="0.15">
      <c r="A103" s="5"/>
      <c r="B103" s="24" t="s">
        <v>1</v>
      </c>
      <c r="C103" s="32">
        <v>1240</v>
      </c>
      <c r="D103" s="26" t="s">
        <v>15</v>
      </c>
      <c r="E103" s="32">
        <v>1760</v>
      </c>
      <c r="F103" s="28" t="s">
        <v>3</v>
      </c>
      <c r="G103" s="29">
        <v>99</v>
      </c>
      <c r="H103" s="30">
        <v>99.5</v>
      </c>
      <c r="I103" s="30">
        <v>99.5</v>
      </c>
      <c r="J103" s="30">
        <v>99.1</v>
      </c>
      <c r="K103" s="30">
        <v>99.2</v>
      </c>
      <c r="L103" s="30">
        <v>99.3</v>
      </c>
      <c r="M103" s="31">
        <v>98.8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4830</v>
      </c>
      <c r="H104" s="70">
        <v>2463</v>
      </c>
      <c r="I104" s="70">
        <v>2581</v>
      </c>
      <c r="J104" s="70">
        <v>3247</v>
      </c>
      <c r="K104" s="70">
        <v>3261</v>
      </c>
      <c r="L104" s="70">
        <v>4194</v>
      </c>
      <c r="M104" s="86">
        <v>5736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1.3098789755136504</v>
      </c>
      <c r="H105" s="81">
        <f t="shared" ref="H105:M105" si="16">H101/H$4</f>
        <v>1.4819007686932215</v>
      </c>
      <c r="I105" s="81">
        <f t="shared" si="16"/>
        <v>1.5394366197183098</v>
      </c>
      <c r="J105" s="81">
        <f t="shared" si="16"/>
        <v>1.5992331288343558</v>
      </c>
      <c r="K105" s="81">
        <f t="shared" si="16"/>
        <v>1.4214824120603016</v>
      </c>
      <c r="L105" s="81">
        <f t="shared" si="16"/>
        <v>1.4322816803207252</v>
      </c>
      <c r="M105" s="82">
        <f t="shared" si="16"/>
        <v>1.3846287000173101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1240</v>
      </c>
      <c r="H106" s="35">
        <v>1370</v>
      </c>
      <c r="I106" s="35">
        <v>1440</v>
      </c>
      <c r="J106" s="35">
        <v>1540</v>
      </c>
      <c r="K106" s="35">
        <v>1740</v>
      </c>
      <c r="L106" s="35">
        <v>1760</v>
      </c>
      <c r="M106" s="36">
        <v>1760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19431</v>
      </c>
      <c r="H107" s="43">
        <v>14911</v>
      </c>
      <c r="I107" s="43">
        <v>14549</v>
      </c>
      <c r="J107" s="43">
        <v>13419</v>
      </c>
      <c r="K107" s="43">
        <v>15998</v>
      </c>
      <c r="L107" s="43">
        <v>20217</v>
      </c>
      <c r="M107" s="44">
        <v>20358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3.72</v>
      </c>
      <c r="H108" s="48">
        <v>4.0199999999999996</v>
      </c>
      <c r="I108" s="48">
        <v>4.0599999999999996</v>
      </c>
      <c r="J108" s="48">
        <v>4.1399999999999997</v>
      </c>
      <c r="K108" s="48">
        <v>3.77</v>
      </c>
      <c r="L108" s="48">
        <v>3.69</v>
      </c>
      <c r="M108" s="49">
        <v>3.64</v>
      </c>
    </row>
    <row r="109" spans="1:13" x14ac:dyDescent="0.15">
      <c r="A109" s="5"/>
      <c r="B109" s="45" t="s">
        <v>1</v>
      </c>
      <c r="C109" s="50">
        <v>11790</v>
      </c>
      <c r="D109" s="4" t="s">
        <v>15</v>
      </c>
      <c r="E109" s="50">
        <v>11860</v>
      </c>
      <c r="F109" s="46" t="s">
        <v>3</v>
      </c>
      <c r="G109" s="47">
        <v>99.1</v>
      </c>
      <c r="H109" s="48">
        <v>98.4</v>
      </c>
      <c r="I109" s="48">
        <v>98.8</v>
      </c>
      <c r="J109" s="48">
        <v>98.6</v>
      </c>
      <c r="K109" s="48">
        <v>100.4</v>
      </c>
      <c r="L109" s="48">
        <v>98.8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7719</v>
      </c>
      <c r="H110" s="71">
        <v>8261</v>
      </c>
      <c r="I110" s="71">
        <v>7085</v>
      </c>
      <c r="J110" s="71">
        <v>7082</v>
      </c>
      <c r="K110" s="71">
        <v>2029</v>
      </c>
      <c r="L110" s="71">
        <v>9443</v>
      </c>
      <c r="M110" s="87">
        <v>8501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1.8229665071770336</v>
      </c>
      <c r="H111" s="84">
        <f t="shared" ref="H111:M111" si="17">H107/H$4</f>
        <v>2.0839972047519217</v>
      </c>
      <c r="I111" s="84">
        <f t="shared" si="17"/>
        <v>2.0491549295774649</v>
      </c>
      <c r="J111" s="84">
        <f t="shared" si="17"/>
        <v>2.0581288343558284</v>
      </c>
      <c r="K111" s="84">
        <f t="shared" si="17"/>
        <v>2.0097989949748745</v>
      </c>
      <c r="L111" s="84">
        <f t="shared" si="17"/>
        <v>1.7619836151298589</v>
      </c>
      <c r="M111" s="85">
        <f t="shared" si="17"/>
        <v>1.7619871905833477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11790</v>
      </c>
      <c r="H112" s="53">
        <v>10810</v>
      </c>
      <c r="I112" s="53">
        <v>10550</v>
      </c>
      <c r="J112" s="53">
        <v>10860</v>
      </c>
      <c r="K112" s="53">
        <v>11810</v>
      </c>
      <c r="L112" s="53">
        <v>11820</v>
      </c>
      <c r="M112" s="54">
        <v>11860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10937</v>
      </c>
      <c r="H113" s="22">
        <v>7494</v>
      </c>
      <c r="I113" s="22">
        <v>7808</v>
      </c>
      <c r="J113" s="22">
        <v>7166</v>
      </c>
      <c r="K113" s="22">
        <v>9062</v>
      </c>
      <c r="L113" s="22">
        <v>11648</v>
      </c>
      <c r="M113" s="23">
        <v>11678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1.86</v>
      </c>
      <c r="H114" s="30">
        <v>2</v>
      </c>
      <c r="I114" s="30">
        <v>1.97</v>
      </c>
      <c r="J114" s="30">
        <v>2.0299999999999998</v>
      </c>
      <c r="K114" s="30">
        <v>1.92</v>
      </c>
      <c r="L114" s="30">
        <v>1.85</v>
      </c>
      <c r="M114" s="31">
        <v>1.83</v>
      </c>
    </row>
    <row r="115" spans="1:13" x14ac:dyDescent="0.15">
      <c r="A115" s="5"/>
      <c r="B115" s="24" t="s">
        <v>1</v>
      </c>
      <c r="C115" s="32">
        <v>36300</v>
      </c>
      <c r="D115" s="26" t="s">
        <v>15</v>
      </c>
      <c r="E115" s="32">
        <v>36490</v>
      </c>
      <c r="F115" s="28" t="s">
        <v>3</v>
      </c>
      <c r="G115" s="29">
        <v>99.2</v>
      </c>
      <c r="H115" s="30">
        <v>99.4</v>
      </c>
      <c r="I115" s="30">
        <v>99.5</v>
      </c>
      <c r="J115" s="30">
        <v>99.4</v>
      </c>
      <c r="K115" s="30">
        <v>99.9</v>
      </c>
      <c r="L115" s="30">
        <v>99.4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3033</v>
      </c>
      <c r="H116" s="70">
        <v>1876</v>
      </c>
      <c r="I116" s="70">
        <v>1788</v>
      </c>
      <c r="J116" s="70">
        <v>1872</v>
      </c>
      <c r="K116" s="70">
        <v>1392</v>
      </c>
      <c r="L116" s="70">
        <v>2897</v>
      </c>
      <c r="M116" s="86">
        <v>3175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1.0260812458954873</v>
      </c>
      <c r="H117" s="81">
        <f t="shared" ref="H117:M117" si="18">H113/H$4</f>
        <v>1.0473794549266247</v>
      </c>
      <c r="I117" s="81">
        <f t="shared" si="18"/>
        <v>1.099718309859155</v>
      </c>
      <c r="J117" s="81">
        <f t="shared" si="18"/>
        <v>1.099079754601227</v>
      </c>
      <c r="K117" s="81">
        <f t="shared" si="18"/>
        <v>1.1384422110552763</v>
      </c>
      <c r="L117" s="81">
        <f t="shared" si="18"/>
        <v>1.0151647202370577</v>
      </c>
      <c r="M117" s="82">
        <f t="shared" si="18"/>
        <v>1.0107322139518782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36300</v>
      </c>
      <c r="H118" s="35">
        <v>33330</v>
      </c>
      <c r="I118" s="35">
        <v>31960</v>
      </c>
      <c r="J118" s="35">
        <v>33040</v>
      </c>
      <c r="K118" s="35">
        <v>36240</v>
      </c>
      <c r="L118" s="35">
        <v>36410</v>
      </c>
      <c r="M118" s="36">
        <v>36490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15051</v>
      </c>
      <c r="H119" s="43">
        <v>11412</v>
      </c>
      <c r="I119" s="43">
        <v>11493</v>
      </c>
      <c r="J119" s="43">
        <v>10680</v>
      </c>
      <c r="K119" s="43">
        <v>13380</v>
      </c>
      <c r="L119" s="43">
        <v>15786</v>
      </c>
      <c r="M119" s="44">
        <v>15805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</v>
      </c>
      <c r="H120" s="48">
        <v>1.8</v>
      </c>
      <c r="I120" s="48">
        <v>1.79</v>
      </c>
      <c r="J120" s="48">
        <v>1.85</v>
      </c>
      <c r="K120" s="48">
        <v>1.72</v>
      </c>
      <c r="L120" s="48">
        <v>1.7</v>
      </c>
      <c r="M120" s="49">
        <v>1.68</v>
      </c>
    </row>
    <row r="121" spans="1:13" x14ac:dyDescent="0.15">
      <c r="A121" s="5"/>
      <c r="B121" s="45" t="s">
        <v>1</v>
      </c>
      <c r="C121" s="50">
        <v>32880</v>
      </c>
      <c r="D121" s="4" t="s">
        <v>15</v>
      </c>
      <c r="E121" s="50">
        <v>33080</v>
      </c>
      <c r="F121" s="46" t="s">
        <v>3</v>
      </c>
      <c r="G121" s="47">
        <v>99.3</v>
      </c>
      <c r="H121" s="48">
        <v>99.6</v>
      </c>
      <c r="I121" s="48">
        <v>99.7</v>
      </c>
      <c r="J121" s="48">
        <v>99.4</v>
      </c>
      <c r="K121" s="48">
        <v>100</v>
      </c>
      <c r="L121" s="48">
        <v>99.3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3670</v>
      </c>
      <c r="H122" s="71">
        <v>2243</v>
      </c>
      <c r="I122" s="71">
        <v>1970</v>
      </c>
      <c r="J122" s="71">
        <v>2549</v>
      </c>
      <c r="K122" s="71">
        <v>1419</v>
      </c>
      <c r="L122" s="71">
        <v>3718</v>
      </c>
      <c r="M122" s="87">
        <v>3840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1.4120461581761892</v>
      </c>
      <c r="H123" s="84">
        <f t="shared" ref="H123:M123" si="19">H119/H$4</f>
        <v>1.5949685534591196</v>
      </c>
      <c r="I123" s="84">
        <f t="shared" si="19"/>
        <v>1.6187323943661971</v>
      </c>
      <c r="J123" s="84">
        <f t="shared" si="19"/>
        <v>1.638036809815951</v>
      </c>
      <c r="K123" s="84">
        <f t="shared" si="19"/>
        <v>1.6809045226130652</v>
      </c>
      <c r="L123" s="84">
        <f t="shared" si="19"/>
        <v>1.3758061704723723</v>
      </c>
      <c r="M123" s="85">
        <f t="shared" si="19"/>
        <v>1.3679245283018868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32880</v>
      </c>
      <c r="H124" s="53">
        <v>30250</v>
      </c>
      <c r="I124" s="53">
        <v>29210</v>
      </c>
      <c r="J124" s="53">
        <v>30250</v>
      </c>
      <c r="K124" s="53">
        <v>32890</v>
      </c>
      <c r="L124" s="53">
        <v>32900</v>
      </c>
      <c r="M124" s="54">
        <v>33080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10010</v>
      </c>
      <c r="H125" s="22">
        <v>5983</v>
      </c>
      <c r="I125" s="22">
        <v>5879</v>
      </c>
      <c r="J125" s="22">
        <v>5219</v>
      </c>
      <c r="K125" s="22">
        <v>6479</v>
      </c>
      <c r="L125" s="22">
        <v>10654</v>
      </c>
      <c r="M125" s="23">
        <v>11645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3.22</v>
      </c>
      <c r="H126" s="30">
        <v>3.34</v>
      </c>
      <c r="I126" s="30">
        <v>3.41</v>
      </c>
      <c r="J126" s="30">
        <v>3.5</v>
      </c>
      <c r="K126" s="30">
        <v>3.41</v>
      </c>
      <c r="L126" s="30">
        <v>3.2</v>
      </c>
      <c r="M126" s="31">
        <v>3.02</v>
      </c>
    </row>
    <row r="127" spans="1:13" x14ac:dyDescent="0.15">
      <c r="A127" s="5"/>
      <c r="B127" s="24" t="s">
        <v>1</v>
      </c>
      <c r="C127" s="32">
        <v>31520</v>
      </c>
      <c r="D127" s="26" t="s">
        <v>15</v>
      </c>
      <c r="E127" s="32">
        <v>31620</v>
      </c>
      <c r="F127" s="28" t="s">
        <v>3</v>
      </c>
      <c r="G127" s="29">
        <v>99.5</v>
      </c>
      <c r="H127" s="30">
        <v>100.3</v>
      </c>
      <c r="I127" s="30">
        <v>99.7</v>
      </c>
      <c r="J127" s="30">
        <v>99.7</v>
      </c>
      <c r="K127" s="30">
        <v>99.7</v>
      </c>
      <c r="L127" s="30">
        <v>99.5</v>
      </c>
      <c r="M127" s="31">
        <v>100.4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2787</v>
      </c>
      <c r="H128" s="58">
        <v>847</v>
      </c>
      <c r="I128" s="70">
        <v>1512</v>
      </c>
      <c r="J128" s="70">
        <v>1400</v>
      </c>
      <c r="K128" s="70">
        <v>1714</v>
      </c>
      <c r="L128" s="70">
        <v>3063</v>
      </c>
      <c r="M128" s="86">
        <v>1172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0.9391124871001032</v>
      </c>
      <c r="H129" s="81">
        <f t="shared" ref="H129:M129" si="20">H125/H$4</f>
        <v>0.8361984626135569</v>
      </c>
      <c r="I129" s="81">
        <f t="shared" si="20"/>
        <v>0.82802816901408449</v>
      </c>
      <c r="J129" s="81">
        <f t="shared" si="20"/>
        <v>0.80046012269938649</v>
      </c>
      <c r="K129" s="81">
        <f t="shared" si="20"/>
        <v>0.81394472361809045</v>
      </c>
      <c r="L129" s="81">
        <f t="shared" si="20"/>
        <v>0.92853407704375113</v>
      </c>
      <c r="M129" s="82">
        <f t="shared" si="20"/>
        <v>1.0078760602388783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31520</v>
      </c>
      <c r="H130" s="35">
        <v>28980</v>
      </c>
      <c r="I130" s="35">
        <v>28300</v>
      </c>
      <c r="J130" s="35">
        <v>29040</v>
      </c>
      <c r="K130" s="35">
        <v>31470</v>
      </c>
      <c r="L130" s="35">
        <v>31510</v>
      </c>
      <c r="M130" s="36">
        <v>31620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13716</v>
      </c>
      <c r="H131" s="43">
        <v>9252</v>
      </c>
      <c r="I131" s="43">
        <v>9091</v>
      </c>
      <c r="J131" s="43">
        <v>8182</v>
      </c>
      <c r="K131" s="43">
        <v>11595</v>
      </c>
      <c r="L131" s="43">
        <v>15008</v>
      </c>
      <c r="M131" s="44">
        <v>15068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3.05</v>
      </c>
      <c r="H132" s="48">
        <v>3.24</v>
      </c>
      <c r="I132" s="48">
        <v>3.28</v>
      </c>
      <c r="J132" s="48">
        <v>3.42</v>
      </c>
      <c r="K132" s="48">
        <v>3.04</v>
      </c>
      <c r="L132" s="48">
        <v>3.01</v>
      </c>
      <c r="M132" s="49">
        <v>2.96</v>
      </c>
    </row>
    <row r="133" spans="1:13" x14ac:dyDescent="0.15">
      <c r="A133" s="5"/>
      <c r="B133" s="45" t="s">
        <v>1</v>
      </c>
      <c r="C133" s="50">
        <v>17670</v>
      </c>
      <c r="D133" s="4" t="s">
        <v>15</v>
      </c>
      <c r="E133" s="50">
        <v>17790</v>
      </c>
      <c r="F133" s="46" t="s">
        <v>3</v>
      </c>
      <c r="G133" s="47">
        <v>99.7</v>
      </c>
      <c r="H133" s="48">
        <v>100.5</v>
      </c>
      <c r="I133" s="48">
        <v>100.3</v>
      </c>
      <c r="J133" s="48">
        <v>99.9</v>
      </c>
      <c r="K133" s="48">
        <v>100.9</v>
      </c>
      <c r="L133" s="48">
        <v>99.7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3402</v>
      </c>
      <c r="H134" s="61">
        <v>875</v>
      </c>
      <c r="I134" s="71">
        <v>1185</v>
      </c>
      <c r="J134" s="71">
        <v>1880</v>
      </c>
      <c r="K134" s="61">
        <v>-69</v>
      </c>
      <c r="L134" s="71">
        <v>3687</v>
      </c>
      <c r="M134" s="87">
        <v>3273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1.2867998874190825</v>
      </c>
      <c r="H135" s="84">
        <f t="shared" ref="H135:M135" si="21">H131/H$4</f>
        <v>1.2930817610062892</v>
      </c>
      <c r="I135" s="84">
        <f t="shared" si="21"/>
        <v>1.2804225352112677</v>
      </c>
      <c r="J135" s="84">
        <f t="shared" si="21"/>
        <v>1.2549079754601227</v>
      </c>
      <c r="K135" s="84">
        <f t="shared" si="21"/>
        <v>1.4566582914572865</v>
      </c>
      <c r="L135" s="84">
        <f t="shared" si="21"/>
        <v>1.3080006972285168</v>
      </c>
      <c r="M135" s="85">
        <f t="shared" si="21"/>
        <v>1.3041370953782241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17670</v>
      </c>
      <c r="H136" s="53">
        <v>16170</v>
      </c>
      <c r="I136" s="53">
        <v>15720</v>
      </c>
      <c r="J136" s="53">
        <v>16210</v>
      </c>
      <c r="K136" s="53">
        <v>17720</v>
      </c>
      <c r="L136" s="53">
        <v>17710</v>
      </c>
      <c r="M136" s="54">
        <v>17790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11459</v>
      </c>
      <c r="H137" s="22">
        <v>6312</v>
      </c>
      <c r="I137" s="22">
        <v>6183</v>
      </c>
      <c r="J137" s="22">
        <v>5185</v>
      </c>
      <c r="K137" s="22">
        <v>6559</v>
      </c>
      <c r="L137" s="22">
        <v>11559</v>
      </c>
      <c r="M137" s="23">
        <v>12529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3.92</v>
      </c>
      <c r="H138" s="30">
        <v>4.13</v>
      </c>
      <c r="I138" s="30">
        <v>4.13</v>
      </c>
      <c r="J138" s="30">
        <v>4.3600000000000003</v>
      </c>
      <c r="K138" s="30">
        <v>4.29</v>
      </c>
      <c r="L138" s="30">
        <v>3.95</v>
      </c>
      <c r="M138" s="31">
        <v>3.84</v>
      </c>
    </row>
    <row r="139" spans="1:13" x14ac:dyDescent="0.15">
      <c r="A139" s="5"/>
      <c r="B139" s="24" t="s">
        <v>1</v>
      </c>
      <c r="C139" s="32">
        <v>15580</v>
      </c>
      <c r="D139" s="26" t="s">
        <v>15</v>
      </c>
      <c r="E139" s="32">
        <v>15650</v>
      </c>
      <c r="F139" s="28" t="s">
        <v>3</v>
      </c>
      <c r="G139" s="29">
        <v>99.2</v>
      </c>
      <c r="H139" s="30">
        <v>99.5</v>
      </c>
      <c r="I139" s="30">
        <v>99.3</v>
      </c>
      <c r="J139" s="30">
        <v>98.3</v>
      </c>
      <c r="K139" s="30">
        <v>98.4</v>
      </c>
      <c r="L139" s="30">
        <v>98.9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4638</v>
      </c>
      <c r="H140" s="70">
        <v>2201</v>
      </c>
      <c r="I140" s="70">
        <v>2509</v>
      </c>
      <c r="J140" s="70">
        <v>3152</v>
      </c>
      <c r="K140" s="70">
        <v>3804</v>
      </c>
      <c r="L140" s="70">
        <v>5402</v>
      </c>
      <c r="M140" s="86">
        <v>5174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1.0750539450229852</v>
      </c>
      <c r="H141" s="81">
        <f t="shared" ref="H141:M141" si="22">H137/H$4</f>
        <v>0.88218029350104821</v>
      </c>
      <c r="I141" s="81">
        <f t="shared" si="22"/>
        <v>0.87084507042253523</v>
      </c>
      <c r="J141" s="81">
        <f t="shared" si="22"/>
        <v>0.79524539877300615</v>
      </c>
      <c r="K141" s="81">
        <f t="shared" si="22"/>
        <v>0.8239949748743719</v>
      </c>
      <c r="L141" s="81">
        <f t="shared" si="22"/>
        <v>1.0074080529893672</v>
      </c>
      <c r="M141" s="82">
        <f t="shared" si="22"/>
        <v>1.0843863597022676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15580</v>
      </c>
      <c r="H142" s="35">
        <v>13960</v>
      </c>
      <c r="I142" s="35">
        <v>13970</v>
      </c>
      <c r="J142" s="35">
        <v>14330</v>
      </c>
      <c r="K142" s="35">
        <v>15500</v>
      </c>
      <c r="L142" s="35">
        <v>15570</v>
      </c>
      <c r="M142" s="36">
        <v>15650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8996</v>
      </c>
      <c r="H143" s="43">
        <v>5784</v>
      </c>
      <c r="I143" s="43">
        <v>6075</v>
      </c>
      <c r="J143" s="43">
        <v>5590</v>
      </c>
      <c r="K143" s="43">
        <v>6412</v>
      </c>
      <c r="L143" s="43">
        <v>9507</v>
      </c>
      <c r="M143" s="44">
        <v>10056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</v>
      </c>
      <c r="H144" s="48">
        <v>3.86</v>
      </c>
      <c r="I144" s="48">
        <v>3.87</v>
      </c>
      <c r="J144" s="48">
        <v>3.91</v>
      </c>
      <c r="K144" s="48">
        <v>3.86</v>
      </c>
      <c r="L144" s="48">
        <v>3.74</v>
      </c>
      <c r="M144" s="49">
        <v>3.67</v>
      </c>
    </row>
    <row r="145" spans="1:13" x14ac:dyDescent="0.15">
      <c r="A145" s="5"/>
      <c r="B145" s="45" t="s">
        <v>1</v>
      </c>
      <c r="C145" s="50">
        <v>9950</v>
      </c>
      <c r="D145" s="4" t="s">
        <v>15</v>
      </c>
      <c r="E145" s="50">
        <v>9760</v>
      </c>
      <c r="F145" s="46" t="s">
        <v>3</v>
      </c>
      <c r="G145" s="47">
        <v>98.5</v>
      </c>
      <c r="H145" s="48">
        <v>98.8</v>
      </c>
      <c r="I145" s="48">
        <v>99</v>
      </c>
      <c r="J145" s="48">
        <v>98.6</v>
      </c>
      <c r="K145" s="48">
        <v>98.5</v>
      </c>
      <c r="L145" s="48">
        <v>98.2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4721</v>
      </c>
      <c r="H146" s="71">
        <v>2824</v>
      </c>
      <c r="I146" s="71">
        <v>2705</v>
      </c>
      <c r="J146" s="71">
        <v>2898</v>
      </c>
      <c r="K146" s="71">
        <v>3487</v>
      </c>
      <c r="L146" s="71">
        <v>5679</v>
      </c>
      <c r="M146" s="87">
        <v>4948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0.84398161178346942</v>
      </c>
      <c r="H147" s="84">
        <f t="shared" ref="H147:M147" si="23">H143/H$4</f>
        <v>0.80838574423480081</v>
      </c>
      <c r="I147" s="84">
        <f t="shared" si="23"/>
        <v>0.85563380281690138</v>
      </c>
      <c r="J147" s="84">
        <f t="shared" si="23"/>
        <v>0.8573619631901841</v>
      </c>
      <c r="K147" s="84">
        <f t="shared" si="23"/>
        <v>0.80552763819095474</v>
      </c>
      <c r="L147" s="84">
        <f t="shared" si="23"/>
        <v>0.82856893846958346</v>
      </c>
      <c r="M147" s="85">
        <f t="shared" si="23"/>
        <v>0.87034793145231093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9950</v>
      </c>
      <c r="H148" s="53">
        <v>8720</v>
      </c>
      <c r="I148" s="53">
        <v>8420</v>
      </c>
      <c r="J148" s="53">
        <v>8510</v>
      </c>
      <c r="K148" s="53">
        <v>9620</v>
      </c>
      <c r="L148" s="53">
        <v>9730</v>
      </c>
      <c r="M148" s="54">
        <v>9760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12495</v>
      </c>
      <c r="H149" s="22">
        <v>8644</v>
      </c>
      <c r="I149" s="22">
        <v>8915</v>
      </c>
      <c r="J149" s="22">
        <v>8078</v>
      </c>
      <c r="K149" s="22">
        <v>10540</v>
      </c>
      <c r="L149" s="22">
        <v>14402</v>
      </c>
      <c r="M149" s="23">
        <v>14643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1.75</v>
      </c>
      <c r="I150" s="30">
        <v>1.71</v>
      </c>
      <c r="J150" s="30">
        <v>1.75</v>
      </c>
      <c r="K150" s="30">
        <v>1.62</v>
      </c>
      <c r="L150" s="30">
        <v>1.57</v>
      </c>
      <c r="M150" s="31">
        <v>1.48</v>
      </c>
    </row>
    <row r="151" spans="1:13" x14ac:dyDescent="0.15">
      <c r="A151" s="5"/>
      <c r="B151" s="24" t="s">
        <v>1</v>
      </c>
      <c r="C151" s="32">
        <v>7980</v>
      </c>
      <c r="D151" s="26" t="s">
        <v>15</v>
      </c>
      <c r="E151" s="32">
        <v>7970</v>
      </c>
      <c r="F151" s="28" t="s">
        <v>3</v>
      </c>
      <c r="G151" s="29">
        <v>99.5</v>
      </c>
      <c r="H151" s="30">
        <v>99.5</v>
      </c>
      <c r="I151" s="30">
        <v>99.6</v>
      </c>
      <c r="J151" s="30">
        <v>99.6</v>
      </c>
      <c r="K151" s="30">
        <v>100.3</v>
      </c>
      <c r="L151" s="30">
        <v>99.5</v>
      </c>
      <c r="M151" s="31">
        <v>100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2502</v>
      </c>
      <c r="H152" s="70">
        <v>1963</v>
      </c>
      <c r="I152" s="70">
        <v>1687</v>
      </c>
      <c r="J152" s="70">
        <v>1645</v>
      </c>
      <c r="K152" s="58">
        <v>557</v>
      </c>
      <c r="L152" s="70">
        <v>2824</v>
      </c>
      <c r="M152" s="86">
        <v>1573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1.1722488038277512</v>
      </c>
      <c r="H153" s="81">
        <f t="shared" ref="H153:M153" si="24">H149/H$4</f>
        <v>1.208106219426974</v>
      </c>
      <c r="I153" s="81">
        <f t="shared" si="24"/>
        <v>1.2556338028169014</v>
      </c>
      <c r="J153" s="81">
        <f t="shared" si="24"/>
        <v>1.238957055214724</v>
      </c>
      <c r="K153" s="81">
        <f t="shared" si="24"/>
        <v>1.3241206030150754</v>
      </c>
      <c r="L153" s="81">
        <f t="shared" si="24"/>
        <v>1.2551856370925571</v>
      </c>
      <c r="M153" s="82">
        <f t="shared" si="24"/>
        <v>1.2673532975592867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7980</v>
      </c>
      <c r="H154" s="35">
        <v>7070</v>
      </c>
      <c r="I154" s="35">
        <v>7230</v>
      </c>
      <c r="J154" s="35">
        <v>7500</v>
      </c>
      <c r="K154" s="35">
        <v>7920</v>
      </c>
      <c r="L154" s="35">
        <v>7980</v>
      </c>
      <c r="M154" s="36">
        <v>7970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529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1:M268"/>
  <sheetViews>
    <sheetView showGridLines="0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45852</v>
      </c>
      <c r="H3" s="11">
        <v>45853</v>
      </c>
      <c r="I3" s="11">
        <v>45854</v>
      </c>
      <c r="J3" s="11">
        <v>45855</v>
      </c>
      <c r="K3" s="11">
        <v>45856</v>
      </c>
      <c r="L3" s="11">
        <v>45857</v>
      </c>
      <c r="M3" s="12">
        <v>45858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7019</v>
      </c>
      <c r="H4" s="14">
        <v>7834</v>
      </c>
      <c r="I4" s="14">
        <v>7552</v>
      </c>
      <c r="J4" s="14">
        <v>7347</v>
      </c>
      <c r="K4" s="14">
        <v>7703</v>
      </c>
      <c r="L4" s="14">
        <v>11128</v>
      </c>
      <c r="M4" s="15">
        <v>11360</v>
      </c>
    </row>
    <row r="5" spans="1:13" x14ac:dyDescent="0.15">
      <c r="A5" s="5"/>
      <c r="B5" s="16" t="s">
        <v>101</v>
      </c>
      <c r="C5" s="17"/>
      <c r="D5" s="18"/>
      <c r="E5" s="19"/>
      <c r="F5" s="20" t="s">
        <v>10</v>
      </c>
      <c r="G5" s="21">
        <v>17284</v>
      </c>
      <c r="H5" s="22">
        <v>17543</v>
      </c>
      <c r="I5" s="22">
        <v>17289</v>
      </c>
      <c r="J5" s="22">
        <v>16302</v>
      </c>
      <c r="K5" s="22">
        <v>16837</v>
      </c>
      <c r="L5" s="22">
        <v>20270</v>
      </c>
      <c r="M5" s="23">
        <v>19390</v>
      </c>
    </row>
    <row r="6" spans="1:13" x14ac:dyDescent="0.15">
      <c r="A6" s="5"/>
      <c r="B6" s="24" t="s">
        <v>0</v>
      </c>
      <c r="C6" s="25">
        <v>45845</v>
      </c>
      <c r="D6" s="26"/>
      <c r="E6" s="27"/>
      <c r="F6" s="28" t="s">
        <v>2</v>
      </c>
      <c r="G6" s="29">
        <v>2.02</v>
      </c>
      <c r="H6" s="30">
        <v>2.0099999999999998</v>
      </c>
      <c r="I6" s="30">
        <v>1.98</v>
      </c>
      <c r="J6" s="30">
        <v>2</v>
      </c>
      <c r="K6" s="30">
        <v>2.02</v>
      </c>
      <c r="L6" s="30">
        <v>1.77</v>
      </c>
      <c r="M6" s="31">
        <v>1.78</v>
      </c>
    </row>
    <row r="7" spans="1:13" x14ac:dyDescent="0.15">
      <c r="A7" s="5"/>
      <c r="B7" s="24" t="s">
        <v>1</v>
      </c>
      <c r="C7" s="32">
        <v>5200</v>
      </c>
      <c r="D7" s="26" t="s">
        <v>15</v>
      </c>
      <c r="E7" s="32">
        <v>5220</v>
      </c>
      <c r="F7" s="28" t="s">
        <v>3</v>
      </c>
      <c r="G7" s="29">
        <v>98.7</v>
      </c>
      <c r="H7" s="30">
        <v>98.7</v>
      </c>
      <c r="I7" s="30">
        <v>99</v>
      </c>
      <c r="J7" s="30">
        <v>99</v>
      </c>
      <c r="K7" s="30">
        <v>98.8</v>
      </c>
      <c r="L7" s="30">
        <v>99.3</v>
      </c>
      <c r="M7" s="31">
        <v>99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6512</v>
      </c>
      <c r="H8" s="70">
        <v>6599</v>
      </c>
      <c r="I8" s="70">
        <v>5376</v>
      </c>
      <c r="J8" s="70">
        <v>5072</v>
      </c>
      <c r="K8" s="70">
        <v>5912</v>
      </c>
      <c r="L8" s="70">
        <v>5079</v>
      </c>
      <c r="M8" s="86">
        <v>5790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2.4624590397492518</v>
      </c>
      <c r="H9" s="75">
        <f t="shared" ref="H9:M9" si="0">H5/H$4</f>
        <v>2.2393413326525402</v>
      </c>
      <c r="I9" s="75">
        <f t="shared" si="0"/>
        <v>2.2893273305084745</v>
      </c>
      <c r="J9" s="75">
        <f t="shared" si="0"/>
        <v>2.2188648427929767</v>
      </c>
      <c r="K9" s="75">
        <f t="shared" si="0"/>
        <v>2.1857717772296508</v>
      </c>
      <c r="L9" s="75">
        <f t="shared" si="0"/>
        <v>1.8215312724658519</v>
      </c>
      <c r="M9" s="76">
        <f t="shared" si="0"/>
        <v>1.7068661971830985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5200</v>
      </c>
      <c r="H10" s="35">
        <v>5190</v>
      </c>
      <c r="I10" s="35">
        <v>5200</v>
      </c>
      <c r="J10" s="35">
        <v>5200</v>
      </c>
      <c r="K10" s="35">
        <v>5220</v>
      </c>
      <c r="L10" s="35">
        <v>5250</v>
      </c>
      <c r="M10" s="36">
        <v>5220</v>
      </c>
    </row>
    <row r="11" spans="1:13" x14ac:dyDescent="0.15">
      <c r="A11" s="5"/>
      <c r="B11" s="37" t="s">
        <v>102</v>
      </c>
      <c r="C11" s="38"/>
      <c r="D11" s="39"/>
      <c r="E11" s="40"/>
      <c r="F11" s="41" t="s">
        <v>10</v>
      </c>
      <c r="G11" s="42">
        <v>17385</v>
      </c>
      <c r="H11" s="43">
        <v>17759</v>
      </c>
      <c r="I11" s="43">
        <v>17436</v>
      </c>
      <c r="J11" s="43">
        <v>16518</v>
      </c>
      <c r="K11" s="43">
        <v>16607</v>
      </c>
      <c r="L11" s="43">
        <v>19744</v>
      </c>
      <c r="M11" s="44">
        <v>19161</v>
      </c>
    </row>
    <row r="12" spans="1:13" x14ac:dyDescent="0.15">
      <c r="A12" s="5"/>
      <c r="B12" s="45" t="s">
        <v>0</v>
      </c>
      <c r="C12" s="3">
        <v>45845</v>
      </c>
      <c r="F12" s="46" t="s">
        <v>2</v>
      </c>
      <c r="G12" s="47">
        <v>2.14</v>
      </c>
      <c r="H12" s="48">
        <v>2.1</v>
      </c>
      <c r="I12" s="48">
        <v>2.1800000000000002</v>
      </c>
      <c r="J12" s="48">
        <v>2.16</v>
      </c>
      <c r="K12" s="48">
        <v>2.21</v>
      </c>
      <c r="L12" s="48">
        <v>1.91</v>
      </c>
      <c r="M12" s="49">
        <v>1.88</v>
      </c>
    </row>
    <row r="13" spans="1:13" x14ac:dyDescent="0.15">
      <c r="A13" s="5"/>
      <c r="B13" s="45" t="s">
        <v>1</v>
      </c>
      <c r="C13" s="50">
        <v>2670</v>
      </c>
      <c r="D13" s="4" t="s">
        <v>15</v>
      </c>
      <c r="E13" s="50">
        <v>2690</v>
      </c>
      <c r="F13" s="46" t="s">
        <v>3</v>
      </c>
      <c r="G13" s="47">
        <v>99.1</v>
      </c>
      <c r="H13" s="48">
        <v>99.6</v>
      </c>
      <c r="I13" s="48">
        <v>99</v>
      </c>
      <c r="J13" s="48">
        <v>99.4</v>
      </c>
      <c r="K13" s="48">
        <v>99</v>
      </c>
      <c r="L13" s="48">
        <v>99.5</v>
      </c>
      <c r="M13" s="49">
        <v>99.6</v>
      </c>
    </row>
    <row r="14" spans="1:13" x14ac:dyDescent="0.15">
      <c r="A14" s="5"/>
      <c r="B14" s="45"/>
      <c r="C14" s="50"/>
      <c r="E14" s="50"/>
      <c r="F14" s="55" t="s">
        <v>20</v>
      </c>
      <c r="G14" s="89">
        <v>5234</v>
      </c>
      <c r="H14" s="71">
        <v>3274</v>
      </c>
      <c r="I14" s="71">
        <v>5429</v>
      </c>
      <c r="J14" s="71">
        <v>3913</v>
      </c>
      <c r="K14" s="71">
        <v>5150</v>
      </c>
      <c r="L14" s="71">
        <v>3975</v>
      </c>
      <c r="M14" s="87">
        <v>3412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2.4768485539250604</v>
      </c>
      <c r="H15" s="78">
        <f t="shared" ref="H15:M15" si="1">H11/H$4</f>
        <v>2.2669134541741127</v>
      </c>
      <c r="I15" s="78">
        <f t="shared" si="1"/>
        <v>2.308792372881356</v>
      </c>
      <c r="J15" s="78">
        <f t="shared" si="1"/>
        <v>2.2482645977950182</v>
      </c>
      <c r="K15" s="78">
        <f t="shared" si="1"/>
        <v>2.1559132805400494</v>
      </c>
      <c r="L15" s="78">
        <f t="shared" si="1"/>
        <v>1.7742631200575125</v>
      </c>
      <c r="M15" s="79">
        <f t="shared" si="1"/>
        <v>1.6867077464788733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2670</v>
      </c>
      <c r="H16" s="53">
        <v>2670</v>
      </c>
      <c r="I16" s="53">
        <v>2670</v>
      </c>
      <c r="J16" s="53">
        <v>2680</v>
      </c>
      <c r="K16" s="53">
        <v>2690</v>
      </c>
      <c r="L16" s="53">
        <v>2700</v>
      </c>
      <c r="M16" s="54">
        <v>2690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14348</v>
      </c>
      <c r="H17" s="22">
        <v>14691</v>
      </c>
      <c r="I17" s="22">
        <v>14667</v>
      </c>
      <c r="J17" s="22">
        <v>13613</v>
      </c>
      <c r="K17" s="22">
        <v>13844</v>
      </c>
      <c r="L17" s="22">
        <v>17792</v>
      </c>
      <c r="M17" s="23">
        <v>17615</v>
      </c>
    </row>
    <row r="18" spans="1:13" x14ac:dyDescent="0.15">
      <c r="A18" s="5"/>
      <c r="B18" s="24" t="s">
        <v>0</v>
      </c>
      <c r="C18" s="25">
        <v>45845</v>
      </c>
      <c r="D18" s="26"/>
      <c r="E18" s="27"/>
      <c r="F18" s="28" t="s">
        <v>2</v>
      </c>
      <c r="G18" s="29">
        <v>3.55</v>
      </c>
      <c r="H18" s="30">
        <v>3.51</v>
      </c>
      <c r="I18" s="30">
        <v>3.49</v>
      </c>
      <c r="J18" s="30">
        <v>3.51</v>
      </c>
      <c r="K18" s="30">
        <v>3.57</v>
      </c>
      <c r="L18" s="30">
        <v>3.35</v>
      </c>
      <c r="M18" s="31">
        <v>3.25</v>
      </c>
    </row>
    <row r="19" spans="1:13" x14ac:dyDescent="0.15">
      <c r="A19" s="5"/>
      <c r="B19" s="24" t="s">
        <v>1</v>
      </c>
      <c r="C19" s="32">
        <v>2360</v>
      </c>
      <c r="D19" s="26" t="s">
        <v>15</v>
      </c>
      <c r="E19" s="32">
        <v>2380</v>
      </c>
      <c r="F19" s="28" t="s">
        <v>3</v>
      </c>
      <c r="G19" s="29">
        <v>98.6</v>
      </c>
      <c r="H19" s="30">
        <v>98.8</v>
      </c>
      <c r="I19" s="30">
        <v>98.3</v>
      </c>
      <c r="J19" s="30">
        <v>99.4</v>
      </c>
      <c r="K19" s="30">
        <v>98.6</v>
      </c>
      <c r="L19" s="30">
        <v>98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6849</v>
      </c>
      <c r="H20" s="70">
        <v>6356</v>
      </c>
      <c r="I20" s="70">
        <v>8032</v>
      </c>
      <c r="J20" s="70">
        <v>4533</v>
      </c>
      <c r="K20" s="70">
        <v>6579</v>
      </c>
      <c r="L20" s="70">
        <v>10596</v>
      </c>
      <c r="M20" s="86">
        <v>6914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2.0441658355891152</v>
      </c>
      <c r="H21" s="81">
        <f t="shared" ref="H21:M21" si="2">H17/H$4</f>
        <v>1.875287209599183</v>
      </c>
      <c r="I21" s="81">
        <f t="shared" si="2"/>
        <v>1.9421345338983051</v>
      </c>
      <c r="J21" s="81">
        <f t="shared" si="2"/>
        <v>1.8528651150129305</v>
      </c>
      <c r="K21" s="81">
        <f t="shared" si="2"/>
        <v>1.7972218616123588</v>
      </c>
      <c r="L21" s="81">
        <f t="shared" si="2"/>
        <v>1.5988497483824586</v>
      </c>
      <c r="M21" s="82">
        <f t="shared" si="2"/>
        <v>1.5506161971830985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2360</v>
      </c>
      <c r="H22" s="35">
        <v>2350</v>
      </c>
      <c r="I22" s="35">
        <v>2360</v>
      </c>
      <c r="J22" s="35">
        <v>2360</v>
      </c>
      <c r="K22" s="35">
        <v>2390</v>
      </c>
      <c r="L22" s="35">
        <v>2390</v>
      </c>
      <c r="M22" s="36">
        <v>2380</v>
      </c>
    </row>
    <row r="23" spans="1:13" x14ac:dyDescent="0.15">
      <c r="A23" s="5"/>
      <c r="B23" s="37" t="s">
        <v>104</v>
      </c>
      <c r="C23" s="38"/>
      <c r="D23" s="39"/>
      <c r="E23" s="40"/>
      <c r="F23" s="41" t="s">
        <v>10</v>
      </c>
      <c r="G23" s="42">
        <v>12422</v>
      </c>
      <c r="H23" s="43">
        <v>12281</v>
      </c>
      <c r="I23" s="43">
        <v>13643</v>
      </c>
      <c r="J23" s="43">
        <v>11380</v>
      </c>
      <c r="K23" s="43">
        <v>11554</v>
      </c>
      <c r="L23" s="43">
        <v>15870</v>
      </c>
      <c r="M23" s="44">
        <v>15860</v>
      </c>
    </row>
    <row r="24" spans="1:13" x14ac:dyDescent="0.15">
      <c r="A24" s="5"/>
      <c r="B24" s="45" t="s">
        <v>0</v>
      </c>
      <c r="C24" s="3">
        <v>45845</v>
      </c>
      <c r="F24" s="46" t="s">
        <v>2</v>
      </c>
      <c r="G24" s="47">
        <v>3.36</v>
      </c>
      <c r="H24" s="48">
        <v>3.43</v>
      </c>
      <c r="I24" s="48">
        <v>3.39</v>
      </c>
      <c r="J24" s="48">
        <v>3.55</v>
      </c>
      <c r="K24" s="48">
        <v>3.53</v>
      </c>
      <c r="L24" s="48">
        <v>3.23</v>
      </c>
      <c r="M24" s="49">
        <v>3.19</v>
      </c>
    </row>
    <row r="25" spans="1:13" x14ac:dyDescent="0.15">
      <c r="A25" s="5"/>
      <c r="B25" s="45" t="s">
        <v>1</v>
      </c>
      <c r="C25" s="50">
        <v>600</v>
      </c>
      <c r="D25" s="4" t="s">
        <v>15</v>
      </c>
      <c r="E25" s="50">
        <v>610</v>
      </c>
      <c r="F25" s="46" t="s">
        <v>3</v>
      </c>
      <c r="G25" s="47">
        <v>100.5</v>
      </c>
      <c r="H25" s="48">
        <v>99.8</v>
      </c>
      <c r="I25" s="48">
        <v>98.8</v>
      </c>
      <c r="J25" s="48">
        <v>99.7</v>
      </c>
      <c r="K25" s="48">
        <v>99.2</v>
      </c>
      <c r="L25" s="48">
        <v>99.6</v>
      </c>
      <c r="M25" s="49">
        <v>99.4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1327</v>
      </c>
      <c r="H26" s="71">
        <v>3011</v>
      </c>
      <c r="I26" s="71">
        <v>6042</v>
      </c>
      <c r="J26" s="71">
        <v>3456</v>
      </c>
      <c r="K26" s="71">
        <v>4364</v>
      </c>
      <c r="L26" s="71">
        <v>4593</v>
      </c>
      <c r="M26" s="87">
        <v>5049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1.7697677731870636</v>
      </c>
      <c r="H27" s="84">
        <f t="shared" ref="H27:M27" si="3">H23/H$4</f>
        <v>1.5676538166964513</v>
      </c>
      <c r="I27" s="84">
        <f t="shared" si="3"/>
        <v>1.806541313559322</v>
      </c>
      <c r="J27" s="84">
        <f t="shared" si="3"/>
        <v>1.5489315366816387</v>
      </c>
      <c r="K27" s="84">
        <f t="shared" si="3"/>
        <v>1.4999350902245878</v>
      </c>
      <c r="L27" s="84">
        <f t="shared" si="3"/>
        <v>1.4261322789360174</v>
      </c>
      <c r="M27" s="85">
        <f t="shared" si="3"/>
        <v>1.3961267605633803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600</v>
      </c>
      <c r="H28" s="53">
        <v>610</v>
      </c>
      <c r="I28" s="53">
        <v>610</v>
      </c>
      <c r="J28" s="53">
        <v>600</v>
      </c>
      <c r="K28" s="53">
        <v>600</v>
      </c>
      <c r="L28" s="53">
        <v>610</v>
      </c>
      <c r="M28" s="54">
        <v>610</v>
      </c>
    </row>
    <row r="29" spans="1:13" x14ac:dyDescent="0.15">
      <c r="A29" s="5"/>
      <c r="B29" s="16" t="s">
        <v>105</v>
      </c>
      <c r="C29" s="17"/>
      <c r="D29" s="18"/>
      <c r="E29" s="19"/>
      <c r="F29" s="20" t="s">
        <v>10</v>
      </c>
      <c r="G29" s="21">
        <v>6930</v>
      </c>
      <c r="H29" s="22">
        <v>6427</v>
      </c>
      <c r="I29" s="22">
        <v>7468</v>
      </c>
      <c r="J29" s="22">
        <v>5895</v>
      </c>
      <c r="K29" s="22">
        <v>6331</v>
      </c>
      <c r="L29" s="22">
        <v>8349</v>
      </c>
      <c r="M29" s="23">
        <v>7998</v>
      </c>
    </row>
    <row r="30" spans="1:13" x14ac:dyDescent="0.15">
      <c r="A30" s="5"/>
      <c r="B30" s="24" t="s">
        <v>0</v>
      </c>
      <c r="C30" s="25">
        <v>45845</v>
      </c>
      <c r="D30" s="26"/>
      <c r="E30" s="27"/>
      <c r="F30" s="28" t="s">
        <v>2</v>
      </c>
      <c r="G30" s="29">
        <v>2.0699999999999998</v>
      </c>
      <c r="H30" s="30">
        <v>2.2599999999999998</v>
      </c>
      <c r="I30" s="30">
        <v>2.21</v>
      </c>
      <c r="J30" s="30">
        <v>2.19</v>
      </c>
      <c r="K30" s="30">
        <v>2.2799999999999998</v>
      </c>
      <c r="L30" s="30">
        <v>2</v>
      </c>
      <c r="M30" s="31">
        <v>1.92</v>
      </c>
    </row>
    <row r="31" spans="1:13" x14ac:dyDescent="0.15">
      <c r="A31" s="5"/>
      <c r="B31" s="24" t="s">
        <v>1</v>
      </c>
      <c r="C31" s="32">
        <v>200</v>
      </c>
      <c r="D31" s="26" t="s">
        <v>15</v>
      </c>
      <c r="E31" s="32">
        <v>200</v>
      </c>
      <c r="F31" s="28" t="s">
        <v>3</v>
      </c>
      <c r="G31" s="29">
        <v>98.6</v>
      </c>
      <c r="H31" s="30">
        <v>98.5</v>
      </c>
      <c r="I31" s="30">
        <v>98.3</v>
      </c>
      <c r="J31" s="30">
        <v>100.2</v>
      </c>
      <c r="K31" s="30">
        <v>99.3</v>
      </c>
      <c r="L31" s="30">
        <v>100.5</v>
      </c>
      <c r="M31" s="31">
        <v>99.7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2622</v>
      </c>
      <c r="H32" s="70">
        <v>2759</v>
      </c>
      <c r="I32" s="70">
        <v>3216</v>
      </c>
      <c r="J32" s="58">
        <v>495</v>
      </c>
      <c r="K32" s="70">
        <v>1692</v>
      </c>
      <c r="L32" s="58">
        <v>-100</v>
      </c>
      <c r="M32" s="86">
        <v>1182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0.98732013107280236</v>
      </c>
      <c r="H33" s="81">
        <f t="shared" ref="H33:M33" si="4">H29/H$4</f>
        <v>0.82039826397753379</v>
      </c>
      <c r="I33" s="81">
        <f t="shared" si="4"/>
        <v>0.9888771186440678</v>
      </c>
      <c r="J33" s="81">
        <f t="shared" si="4"/>
        <v>0.8023683135973867</v>
      </c>
      <c r="K33" s="81">
        <f t="shared" si="4"/>
        <v>0.82188757626898612</v>
      </c>
      <c r="L33" s="81">
        <f t="shared" si="4"/>
        <v>0.75026959022286122</v>
      </c>
      <c r="M33" s="82">
        <f t="shared" si="4"/>
        <v>0.70404929577464792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200</v>
      </c>
      <c r="H34" s="35">
        <v>200</v>
      </c>
      <c r="I34" s="35">
        <v>200</v>
      </c>
      <c r="J34" s="35">
        <v>190</v>
      </c>
      <c r="K34" s="35">
        <v>200</v>
      </c>
      <c r="L34" s="35">
        <v>200</v>
      </c>
      <c r="M34" s="36">
        <v>200</v>
      </c>
    </row>
    <row r="35" spans="1:13" x14ac:dyDescent="0.15">
      <c r="A35" s="5"/>
      <c r="B35" s="37" t="s">
        <v>99</v>
      </c>
      <c r="C35" s="38"/>
      <c r="D35" s="39"/>
      <c r="E35" s="40"/>
      <c r="F35" s="41" t="s">
        <v>10</v>
      </c>
      <c r="G35" s="42">
        <v>4031</v>
      </c>
      <c r="H35" s="43">
        <v>4375</v>
      </c>
      <c r="I35" s="43">
        <v>4530</v>
      </c>
      <c r="J35" s="43">
        <v>5047</v>
      </c>
      <c r="K35" s="43">
        <v>5258</v>
      </c>
      <c r="L35" s="43">
        <v>8110</v>
      </c>
      <c r="M35" s="44">
        <v>8472</v>
      </c>
    </row>
    <row r="36" spans="1:13" x14ac:dyDescent="0.15">
      <c r="A36" s="5"/>
      <c r="B36" s="45" t="s">
        <v>0</v>
      </c>
      <c r="C36" s="3">
        <v>45824</v>
      </c>
      <c r="F36" s="46" t="s">
        <v>2</v>
      </c>
      <c r="G36" s="47">
        <v>2.74</v>
      </c>
      <c r="H36" s="48">
        <v>2.61</v>
      </c>
      <c r="I36" s="48">
        <v>2.63</v>
      </c>
      <c r="J36" s="48">
        <v>2.5299999999999998</v>
      </c>
      <c r="K36" s="48">
        <v>2.52</v>
      </c>
      <c r="L36" s="48">
        <v>2.29</v>
      </c>
      <c r="M36" s="49">
        <v>2.2599999999999998</v>
      </c>
    </row>
    <row r="37" spans="1:13" x14ac:dyDescent="0.15">
      <c r="A37" s="5"/>
      <c r="B37" s="45" t="s">
        <v>1</v>
      </c>
      <c r="C37" s="50">
        <v>1400</v>
      </c>
      <c r="D37" s="4" t="s">
        <v>15</v>
      </c>
      <c r="E37" s="50">
        <v>1470</v>
      </c>
      <c r="F37" s="46" t="s">
        <v>3</v>
      </c>
      <c r="G37" s="47">
        <v>96.4</v>
      </c>
      <c r="H37" s="48">
        <v>97.3</v>
      </c>
      <c r="I37" s="48">
        <v>97</v>
      </c>
      <c r="J37" s="48">
        <v>97.9</v>
      </c>
      <c r="K37" s="48">
        <v>97.7</v>
      </c>
      <c r="L37" s="48">
        <v>96.7</v>
      </c>
      <c r="M37" s="49">
        <v>97.5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3500</v>
      </c>
      <c r="H38" s="71">
        <v>3049</v>
      </c>
      <c r="I38" s="71">
        <v>3386</v>
      </c>
      <c r="J38" s="71">
        <v>2820</v>
      </c>
      <c r="K38" s="71">
        <v>3166</v>
      </c>
      <c r="L38" s="71">
        <v>6365</v>
      </c>
      <c r="M38" s="87">
        <v>5411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0.57429833309588263</v>
      </c>
      <c r="H39" s="84">
        <f t="shared" ref="H39:M39" si="5">H35/H$4</f>
        <v>0.55846310952259381</v>
      </c>
      <c r="I39" s="84">
        <f t="shared" si="5"/>
        <v>0.59984110169491522</v>
      </c>
      <c r="J39" s="84">
        <f t="shared" si="5"/>
        <v>0.68694705321900096</v>
      </c>
      <c r="K39" s="84">
        <f t="shared" si="5"/>
        <v>0.68259119823445413</v>
      </c>
      <c r="L39" s="84">
        <f t="shared" si="5"/>
        <v>0.72879223580158159</v>
      </c>
      <c r="M39" s="85">
        <f t="shared" si="5"/>
        <v>0.74577464788732395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1400</v>
      </c>
      <c r="H40" s="53">
        <v>1460</v>
      </c>
      <c r="I40" s="53">
        <v>1430</v>
      </c>
      <c r="J40" s="53">
        <v>1440</v>
      </c>
      <c r="K40" s="53">
        <v>1420</v>
      </c>
      <c r="L40" s="53">
        <v>1480</v>
      </c>
      <c r="M40" s="54">
        <v>1470</v>
      </c>
    </row>
    <row r="41" spans="1:13" x14ac:dyDescent="0.15">
      <c r="A41" s="5"/>
      <c r="B41" s="16" t="s">
        <v>90</v>
      </c>
      <c r="C41" s="17"/>
      <c r="D41" s="18"/>
      <c r="E41" s="19"/>
      <c r="F41" s="20" t="s">
        <v>10</v>
      </c>
      <c r="G41" s="21">
        <v>7265</v>
      </c>
      <c r="H41" s="22">
        <v>7955</v>
      </c>
      <c r="I41" s="22">
        <v>7851</v>
      </c>
      <c r="J41" s="22">
        <v>7256</v>
      </c>
      <c r="K41" s="22">
        <v>7459</v>
      </c>
      <c r="L41" s="22">
        <v>11841</v>
      </c>
      <c r="M41" s="23">
        <v>12108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3.76</v>
      </c>
      <c r="H42" s="30">
        <v>3.77</v>
      </c>
      <c r="I42" s="30">
        <v>3.73</v>
      </c>
      <c r="J42" s="30">
        <v>3.73</v>
      </c>
      <c r="K42" s="30">
        <v>3.77</v>
      </c>
      <c r="L42" s="30">
        <v>3.5</v>
      </c>
      <c r="M42" s="31">
        <v>3.52</v>
      </c>
    </row>
    <row r="43" spans="1:13" x14ac:dyDescent="0.15">
      <c r="A43" s="5"/>
      <c r="B43" s="24" t="s">
        <v>1</v>
      </c>
      <c r="C43" s="32">
        <v>5060</v>
      </c>
      <c r="D43" s="26" t="s">
        <v>15</v>
      </c>
      <c r="E43" s="32">
        <v>5140</v>
      </c>
      <c r="F43" s="28" t="s">
        <v>3</v>
      </c>
      <c r="G43" s="29">
        <v>97.5</v>
      </c>
      <c r="H43" s="30">
        <v>97.4</v>
      </c>
      <c r="I43" s="30">
        <v>97.9</v>
      </c>
      <c r="J43" s="30">
        <v>98</v>
      </c>
      <c r="K43" s="30">
        <v>97.9</v>
      </c>
      <c r="L43" s="30">
        <v>98.1</v>
      </c>
      <c r="M43" s="31">
        <v>97.4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5227</v>
      </c>
      <c r="H44" s="70">
        <v>5889</v>
      </c>
      <c r="I44" s="70">
        <v>4981</v>
      </c>
      <c r="J44" s="70">
        <v>4484</v>
      </c>
      <c r="K44" s="70">
        <v>4827</v>
      </c>
      <c r="L44" s="70">
        <v>6956</v>
      </c>
      <c r="M44" s="86">
        <v>8847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1.0350477275965237</v>
      </c>
      <c r="H45" s="81">
        <f t="shared" ref="H45:M45" si="6">H41/H$4</f>
        <v>1.0154454940005107</v>
      </c>
      <c r="I45" s="81">
        <f t="shared" si="6"/>
        <v>1.0395921610169492</v>
      </c>
      <c r="J45" s="81">
        <f t="shared" si="6"/>
        <v>0.9876139921056214</v>
      </c>
      <c r="K45" s="81">
        <f t="shared" si="6"/>
        <v>0.96832402959885755</v>
      </c>
      <c r="L45" s="81">
        <f t="shared" si="6"/>
        <v>1.0640726096333573</v>
      </c>
      <c r="M45" s="82">
        <f t="shared" si="6"/>
        <v>1.0658450704225353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5060</v>
      </c>
      <c r="H46" s="35">
        <v>5090</v>
      </c>
      <c r="I46" s="35">
        <v>5080</v>
      </c>
      <c r="J46" s="35">
        <v>5110</v>
      </c>
      <c r="K46" s="35">
        <v>5160</v>
      </c>
      <c r="L46" s="35">
        <v>5180</v>
      </c>
      <c r="M46" s="36">
        <v>5140</v>
      </c>
    </row>
    <row r="47" spans="1:13" x14ac:dyDescent="0.15">
      <c r="A47" s="5"/>
      <c r="B47" s="37" t="s">
        <v>91</v>
      </c>
      <c r="C47" s="38"/>
      <c r="D47" s="39"/>
      <c r="E47" s="40"/>
      <c r="F47" s="41" t="s">
        <v>10</v>
      </c>
      <c r="G47" s="42">
        <v>16625</v>
      </c>
      <c r="H47" s="43">
        <v>17390</v>
      </c>
      <c r="I47" s="43">
        <v>17032</v>
      </c>
      <c r="J47" s="43">
        <v>16363</v>
      </c>
      <c r="K47" s="43">
        <v>16775</v>
      </c>
      <c r="L47" s="43">
        <v>20639</v>
      </c>
      <c r="M47" s="44">
        <v>20247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3.6</v>
      </c>
      <c r="H48" s="48">
        <v>3.53</v>
      </c>
      <c r="I48" s="48">
        <v>3.62</v>
      </c>
      <c r="J48" s="48">
        <v>3.58</v>
      </c>
      <c r="K48" s="48">
        <v>3.65</v>
      </c>
      <c r="L48" s="48">
        <v>3.28</v>
      </c>
      <c r="M48" s="49">
        <v>3.28</v>
      </c>
    </row>
    <row r="49" spans="1:13" x14ac:dyDescent="0.15">
      <c r="A49" s="5"/>
      <c r="B49" s="45" t="s">
        <v>1</v>
      </c>
      <c r="C49" s="50">
        <v>5100</v>
      </c>
      <c r="D49" s="4" t="s">
        <v>15</v>
      </c>
      <c r="E49" s="50">
        <v>5140</v>
      </c>
      <c r="F49" s="46" t="s">
        <v>3</v>
      </c>
      <c r="G49" s="47">
        <v>98.3</v>
      </c>
      <c r="H49" s="48">
        <v>98.8</v>
      </c>
      <c r="I49" s="48">
        <v>98.3</v>
      </c>
      <c r="J49" s="48">
        <v>98.2</v>
      </c>
      <c r="K49" s="48">
        <v>98.4</v>
      </c>
      <c r="L49" s="48">
        <v>98.7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9295</v>
      </c>
      <c r="H50" s="71">
        <v>8106</v>
      </c>
      <c r="I50" s="71">
        <v>9600</v>
      </c>
      <c r="J50" s="71">
        <v>9346</v>
      </c>
      <c r="K50" s="71">
        <v>9160</v>
      </c>
      <c r="L50" s="71">
        <v>9428</v>
      </c>
      <c r="M50" s="87">
        <v>10131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2.368571021513036</v>
      </c>
      <c r="H51" s="84">
        <f t="shared" ref="H51:M51" si="7">H47/H$4</f>
        <v>2.219811079908093</v>
      </c>
      <c r="I51" s="84">
        <f t="shared" si="7"/>
        <v>2.2552966101694913</v>
      </c>
      <c r="J51" s="84">
        <f t="shared" si="7"/>
        <v>2.2271675513815161</v>
      </c>
      <c r="K51" s="84">
        <f t="shared" si="7"/>
        <v>2.1777229650785408</v>
      </c>
      <c r="L51" s="84">
        <f t="shared" si="7"/>
        <v>1.8546908698777858</v>
      </c>
      <c r="M51" s="85">
        <f t="shared" si="7"/>
        <v>1.782306338028169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5100</v>
      </c>
      <c r="H52" s="53">
        <v>5090</v>
      </c>
      <c r="I52" s="53">
        <v>5090</v>
      </c>
      <c r="J52" s="53">
        <v>5120</v>
      </c>
      <c r="K52" s="53">
        <v>5140</v>
      </c>
      <c r="L52" s="53">
        <v>5170</v>
      </c>
      <c r="M52" s="54">
        <v>5140</v>
      </c>
    </row>
    <row r="53" spans="1:13" x14ac:dyDescent="0.15">
      <c r="A53" s="5"/>
      <c r="B53" s="16" t="s">
        <v>92</v>
      </c>
      <c r="C53" s="17"/>
      <c r="D53" s="18"/>
      <c r="E53" s="19"/>
      <c r="F53" s="20" t="s">
        <v>10</v>
      </c>
      <c r="G53" s="21">
        <v>4068</v>
      </c>
      <c r="H53" s="22">
        <v>4752</v>
      </c>
      <c r="I53" s="22">
        <v>4580</v>
      </c>
      <c r="J53" s="22">
        <v>4325</v>
      </c>
      <c r="K53" s="22">
        <v>4617</v>
      </c>
      <c r="L53" s="22">
        <v>8871</v>
      </c>
      <c r="M53" s="23">
        <v>8742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3.37</v>
      </c>
      <c r="H54" s="30">
        <v>3.24</v>
      </c>
      <c r="I54" s="30">
        <v>3.24</v>
      </c>
      <c r="J54" s="30">
        <v>3.27</v>
      </c>
      <c r="K54" s="30">
        <v>3.18</v>
      </c>
      <c r="L54" s="30">
        <v>2.94</v>
      </c>
      <c r="M54" s="31">
        <v>2.94</v>
      </c>
    </row>
    <row r="55" spans="1:13" x14ac:dyDescent="0.15">
      <c r="A55" s="5"/>
      <c r="B55" s="24" t="s">
        <v>1</v>
      </c>
      <c r="C55" s="32">
        <v>3480</v>
      </c>
      <c r="D55" s="26" t="s">
        <v>15</v>
      </c>
      <c r="E55" s="32">
        <v>3590</v>
      </c>
      <c r="F55" s="28" t="s">
        <v>3</v>
      </c>
      <c r="G55" s="29">
        <v>97.2</v>
      </c>
      <c r="H55" s="30">
        <v>97.4</v>
      </c>
      <c r="I55" s="30">
        <v>97.3</v>
      </c>
      <c r="J55" s="30">
        <v>97.8</v>
      </c>
      <c r="K55" s="30">
        <v>98.3</v>
      </c>
      <c r="L55" s="30">
        <v>98.5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3072</v>
      </c>
      <c r="H56" s="70">
        <v>3374</v>
      </c>
      <c r="I56" s="70">
        <v>3350</v>
      </c>
      <c r="J56" s="70">
        <v>2766</v>
      </c>
      <c r="K56" s="70">
        <v>2395</v>
      </c>
      <c r="L56" s="70">
        <v>4351</v>
      </c>
      <c r="M56" s="86">
        <v>4363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0.5795697392790996</v>
      </c>
      <c r="H57" s="81">
        <f t="shared" ref="H57:M57" si="8">H53/H$4</f>
        <v>0.60658667347459794</v>
      </c>
      <c r="I57" s="81">
        <f t="shared" si="8"/>
        <v>0.60646186440677963</v>
      </c>
      <c r="J57" s="81">
        <f t="shared" si="8"/>
        <v>0.58867564992513954</v>
      </c>
      <c r="K57" s="81">
        <f t="shared" si="8"/>
        <v>0.59937686615604313</v>
      </c>
      <c r="L57" s="81">
        <f t="shared" si="8"/>
        <v>0.79717828900071885</v>
      </c>
      <c r="M57" s="82">
        <f t="shared" si="8"/>
        <v>0.76954225352112671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3480</v>
      </c>
      <c r="H58" s="35">
        <v>3500</v>
      </c>
      <c r="I58" s="35">
        <v>3460</v>
      </c>
      <c r="J58" s="35">
        <v>3410</v>
      </c>
      <c r="K58" s="35">
        <v>3520</v>
      </c>
      <c r="L58" s="35">
        <v>3600</v>
      </c>
      <c r="M58" s="36">
        <v>3590</v>
      </c>
    </row>
    <row r="59" spans="1:13" x14ac:dyDescent="0.15">
      <c r="A59" s="5"/>
      <c r="B59" s="37" t="s">
        <v>93</v>
      </c>
      <c r="C59" s="38"/>
      <c r="D59" s="39"/>
      <c r="E59" s="40"/>
      <c r="F59" s="41" t="s">
        <v>10</v>
      </c>
      <c r="G59" s="42">
        <v>4584</v>
      </c>
      <c r="H59" s="43">
        <v>4927</v>
      </c>
      <c r="I59" s="43">
        <v>4775</v>
      </c>
      <c r="J59" s="43">
        <v>4613</v>
      </c>
      <c r="K59" s="43">
        <v>5046</v>
      </c>
      <c r="L59" s="43">
        <v>7044</v>
      </c>
      <c r="M59" s="44">
        <v>6952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2.71</v>
      </c>
      <c r="H60" s="48">
        <v>2.68</v>
      </c>
      <c r="I60" s="48">
        <v>2.7</v>
      </c>
      <c r="J60" s="48">
        <v>2.6</v>
      </c>
      <c r="K60" s="48">
        <v>2.63</v>
      </c>
      <c r="L60" s="48">
        <v>2.48</v>
      </c>
      <c r="M60" s="49">
        <v>2.4300000000000002</v>
      </c>
    </row>
    <row r="61" spans="1:13" x14ac:dyDescent="0.15">
      <c r="A61" s="5"/>
      <c r="B61" s="45" t="s">
        <v>1</v>
      </c>
      <c r="C61" s="50">
        <v>2860</v>
      </c>
      <c r="D61" s="4" t="s">
        <v>15</v>
      </c>
      <c r="E61" s="50">
        <v>2910</v>
      </c>
      <c r="F61" s="46" t="s">
        <v>3</v>
      </c>
      <c r="G61" s="47">
        <v>98.9</v>
      </c>
      <c r="H61" s="48">
        <v>99</v>
      </c>
      <c r="I61" s="48">
        <v>98.7</v>
      </c>
      <c r="J61" s="48">
        <v>99.3</v>
      </c>
      <c r="K61" s="48">
        <v>99.2</v>
      </c>
      <c r="L61" s="48">
        <v>98.8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1717</v>
      </c>
      <c r="H62" s="71">
        <v>1672</v>
      </c>
      <c r="I62" s="71">
        <v>1984</v>
      </c>
      <c r="J62" s="71">
        <v>1282</v>
      </c>
      <c r="K62" s="71">
        <v>1502</v>
      </c>
      <c r="L62" s="71">
        <v>2775</v>
      </c>
      <c r="M62" s="87">
        <v>2963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0.65308448496936888</v>
      </c>
      <c r="H63" s="84">
        <f t="shared" ref="H63:M63" si="9">H59/H$4</f>
        <v>0.62892519785550161</v>
      </c>
      <c r="I63" s="84">
        <f t="shared" si="9"/>
        <v>0.63228283898305082</v>
      </c>
      <c r="J63" s="84">
        <f t="shared" si="9"/>
        <v>0.627875323261195</v>
      </c>
      <c r="K63" s="84">
        <f t="shared" si="9"/>
        <v>0.65506945345969103</v>
      </c>
      <c r="L63" s="84">
        <f t="shared" si="9"/>
        <v>0.63299784327821706</v>
      </c>
      <c r="M63" s="85">
        <f t="shared" si="9"/>
        <v>0.61197183098591545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2860</v>
      </c>
      <c r="H64" s="53">
        <v>2890</v>
      </c>
      <c r="I64" s="53">
        <v>2910</v>
      </c>
      <c r="J64" s="53">
        <v>2850</v>
      </c>
      <c r="K64" s="53">
        <v>2870</v>
      </c>
      <c r="L64" s="53">
        <v>2950</v>
      </c>
      <c r="M64" s="54">
        <v>2910</v>
      </c>
    </row>
    <row r="65" spans="1:13" x14ac:dyDescent="0.15">
      <c r="A65" s="5"/>
      <c r="B65" s="16" t="s">
        <v>94</v>
      </c>
      <c r="C65" s="17"/>
      <c r="D65" s="18"/>
      <c r="E65" s="19"/>
      <c r="F65" s="20" t="s">
        <v>10</v>
      </c>
      <c r="G65" s="21">
        <v>2464</v>
      </c>
      <c r="H65" s="22">
        <v>2771</v>
      </c>
      <c r="I65" s="22">
        <v>2888</v>
      </c>
      <c r="J65" s="22">
        <v>2690</v>
      </c>
      <c r="K65" s="22">
        <v>2657</v>
      </c>
      <c r="L65" s="22">
        <v>5099</v>
      </c>
      <c r="M65" s="23">
        <v>5147</v>
      </c>
    </row>
    <row r="66" spans="1:13" x14ac:dyDescent="0.15">
      <c r="A66" s="5"/>
      <c r="B66" s="24" t="s">
        <v>0</v>
      </c>
      <c r="C66" s="25">
        <v>45810</v>
      </c>
      <c r="D66" s="26"/>
      <c r="E66" s="27"/>
      <c r="F66" s="28" t="s">
        <v>2</v>
      </c>
      <c r="G66" s="29">
        <v>3.84</v>
      </c>
      <c r="H66" s="30">
        <v>4.08</v>
      </c>
      <c r="I66" s="30">
        <v>4.01</v>
      </c>
      <c r="J66" s="30">
        <v>3.89</v>
      </c>
      <c r="K66" s="30">
        <v>3.93</v>
      </c>
      <c r="L66" s="30">
        <v>3.46</v>
      </c>
      <c r="M66" s="31">
        <v>3.45</v>
      </c>
    </row>
    <row r="67" spans="1:13" x14ac:dyDescent="0.15">
      <c r="A67" s="5"/>
      <c r="B67" s="24" t="s">
        <v>1</v>
      </c>
      <c r="C67" s="32">
        <v>1020</v>
      </c>
      <c r="D67" s="26" t="s">
        <v>15</v>
      </c>
      <c r="E67" s="32">
        <v>1010</v>
      </c>
      <c r="F67" s="28" t="s">
        <v>3</v>
      </c>
      <c r="G67" s="29">
        <v>101.2</v>
      </c>
      <c r="H67" s="30">
        <v>98.4</v>
      </c>
      <c r="I67" s="30">
        <v>98.5</v>
      </c>
      <c r="J67" s="30">
        <v>100.7</v>
      </c>
      <c r="K67" s="30">
        <v>99</v>
      </c>
      <c r="L67" s="30">
        <v>100.4</v>
      </c>
      <c r="M67" s="31">
        <v>101.6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-67</v>
      </c>
      <c r="H68" s="70">
        <v>1578</v>
      </c>
      <c r="I68" s="70">
        <v>1514</v>
      </c>
      <c r="J68" s="58">
        <v>286</v>
      </c>
      <c r="K68" s="70">
        <v>1168</v>
      </c>
      <c r="L68" s="58">
        <v>654</v>
      </c>
      <c r="M68" s="59">
        <v>-625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0.35104715771477418</v>
      </c>
      <c r="H69" s="81">
        <f t="shared" ref="H69:M69" si="10">H65/H$4</f>
        <v>0.35371457748276741</v>
      </c>
      <c r="I69" s="81">
        <f t="shared" si="10"/>
        <v>0.38241525423728812</v>
      </c>
      <c r="J69" s="81">
        <f t="shared" si="10"/>
        <v>0.36613583775690756</v>
      </c>
      <c r="K69" s="81">
        <f t="shared" si="10"/>
        <v>0.34493054654030897</v>
      </c>
      <c r="L69" s="81">
        <f t="shared" si="10"/>
        <v>0.45821351545650613</v>
      </c>
      <c r="M69" s="82">
        <f t="shared" si="10"/>
        <v>0.45308098591549295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1020</v>
      </c>
      <c r="H70" s="35">
        <v>1010</v>
      </c>
      <c r="I70" s="35">
        <v>1010</v>
      </c>
      <c r="J70" s="35">
        <v>1010</v>
      </c>
      <c r="K70" s="35">
        <v>1010</v>
      </c>
      <c r="L70" s="35">
        <v>1030</v>
      </c>
      <c r="M70" s="36">
        <v>1010</v>
      </c>
    </row>
    <row r="71" spans="1:13" x14ac:dyDescent="0.15">
      <c r="A71" s="5"/>
      <c r="B71" s="37" t="s">
        <v>95</v>
      </c>
      <c r="C71" s="38"/>
      <c r="D71" s="39"/>
      <c r="E71" s="40"/>
      <c r="F71" s="41" t="s">
        <v>10</v>
      </c>
      <c r="G71" s="42">
        <v>7675</v>
      </c>
      <c r="H71" s="43">
        <v>8365</v>
      </c>
      <c r="I71" s="43">
        <v>8448</v>
      </c>
      <c r="J71" s="43">
        <v>8088</v>
      </c>
      <c r="K71" s="43">
        <v>8366</v>
      </c>
      <c r="L71" s="43">
        <v>12267</v>
      </c>
      <c r="M71" s="44">
        <v>11194</v>
      </c>
    </row>
    <row r="72" spans="1:13" x14ac:dyDescent="0.15">
      <c r="A72" s="5"/>
      <c r="B72" s="45" t="s">
        <v>0</v>
      </c>
      <c r="C72" s="3">
        <v>45810</v>
      </c>
      <c r="F72" s="46" t="s">
        <v>2</v>
      </c>
      <c r="G72" s="47">
        <v>2.33</v>
      </c>
      <c r="H72" s="48">
        <v>2.2799999999999998</v>
      </c>
      <c r="I72" s="48">
        <v>2.2999999999999998</v>
      </c>
      <c r="J72" s="48">
        <v>2.2599999999999998</v>
      </c>
      <c r="K72" s="48">
        <v>2.35</v>
      </c>
      <c r="L72" s="48">
        <v>2.04</v>
      </c>
      <c r="M72" s="49">
        <v>2.11</v>
      </c>
    </row>
    <row r="73" spans="1:13" x14ac:dyDescent="0.15">
      <c r="A73" s="5"/>
      <c r="B73" s="45" t="s">
        <v>1</v>
      </c>
      <c r="C73" s="50">
        <v>1050</v>
      </c>
      <c r="D73" s="4" t="s">
        <v>15</v>
      </c>
      <c r="E73" s="50">
        <v>1090</v>
      </c>
      <c r="F73" s="46" t="s">
        <v>3</v>
      </c>
      <c r="G73" s="47">
        <v>98.2</v>
      </c>
      <c r="H73" s="48">
        <v>99.1</v>
      </c>
      <c r="I73" s="48">
        <v>98.8</v>
      </c>
      <c r="J73" s="48">
        <v>99.3</v>
      </c>
      <c r="K73" s="48">
        <v>98.7</v>
      </c>
      <c r="L73" s="48">
        <v>98.9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3749</v>
      </c>
      <c r="H74" s="71">
        <v>2500</v>
      </c>
      <c r="I74" s="71">
        <v>3119</v>
      </c>
      <c r="J74" s="71">
        <v>2084</v>
      </c>
      <c r="K74" s="71">
        <v>3153</v>
      </c>
      <c r="L74" s="71">
        <v>4015</v>
      </c>
      <c r="M74" s="87">
        <v>5082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1.0934606069240633</v>
      </c>
      <c r="H75" s="84">
        <f t="shared" ref="H75:M75" si="11">H71/H$4</f>
        <v>1.0677814654071993</v>
      </c>
      <c r="I75" s="84">
        <f t="shared" si="11"/>
        <v>1.1186440677966101</v>
      </c>
      <c r="J75" s="84">
        <f t="shared" si="11"/>
        <v>1.1008574928542263</v>
      </c>
      <c r="K75" s="84">
        <f t="shared" si="11"/>
        <v>1.0860703621965468</v>
      </c>
      <c r="L75" s="84">
        <f t="shared" si="11"/>
        <v>1.102354421279655</v>
      </c>
      <c r="M75" s="85">
        <f t="shared" si="11"/>
        <v>0.98538732394366202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1050</v>
      </c>
      <c r="H76" s="53">
        <v>1060</v>
      </c>
      <c r="I76" s="53">
        <v>1080</v>
      </c>
      <c r="J76" s="53">
        <v>1060</v>
      </c>
      <c r="K76" s="53">
        <v>1070</v>
      </c>
      <c r="L76" s="53">
        <v>1080</v>
      </c>
      <c r="M76" s="54">
        <v>1090</v>
      </c>
    </row>
    <row r="77" spans="1:13" x14ac:dyDescent="0.15">
      <c r="A77" s="5"/>
      <c r="B77" s="16" t="s">
        <v>96</v>
      </c>
      <c r="C77" s="17"/>
      <c r="D77" s="18"/>
      <c r="E77" s="19"/>
      <c r="F77" s="20" t="s">
        <v>10</v>
      </c>
      <c r="G77" s="21">
        <v>4661</v>
      </c>
      <c r="H77" s="22">
        <v>5039</v>
      </c>
      <c r="I77" s="22">
        <v>5117</v>
      </c>
      <c r="J77" s="22">
        <v>5055</v>
      </c>
      <c r="K77" s="22">
        <v>4622</v>
      </c>
      <c r="L77" s="22">
        <v>7256</v>
      </c>
      <c r="M77" s="23">
        <v>6877</v>
      </c>
    </row>
    <row r="78" spans="1:13" x14ac:dyDescent="0.15">
      <c r="A78" s="5"/>
      <c r="B78" s="24" t="s">
        <v>0</v>
      </c>
      <c r="C78" s="25">
        <v>45810</v>
      </c>
      <c r="D78" s="26"/>
      <c r="E78" s="27"/>
      <c r="F78" s="28" t="s">
        <v>2</v>
      </c>
      <c r="G78" s="29">
        <v>2.54</v>
      </c>
      <c r="H78" s="30">
        <v>2.72</v>
      </c>
      <c r="I78" s="30">
        <v>2.61</v>
      </c>
      <c r="J78" s="30">
        <v>2.63</v>
      </c>
      <c r="K78" s="30">
        <v>2.82</v>
      </c>
      <c r="L78" s="30">
        <v>2.44</v>
      </c>
      <c r="M78" s="31">
        <v>2.54</v>
      </c>
    </row>
    <row r="79" spans="1:13" x14ac:dyDescent="0.15">
      <c r="A79" s="5"/>
      <c r="B79" s="24" t="s">
        <v>1</v>
      </c>
      <c r="C79" s="32">
        <v>220</v>
      </c>
      <c r="D79" s="26" t="s">
        <v>15</v>
      </c>
      <c r="E79" s="32">
        <v>220</v>
      </c>
      <c r="F79" s="28" t="s">
        <v>3</v>
      </c>
      <c r="G79" s="29">
        <v>97.4</v>
      </c>
      <c r="H79" s="30">
        <v>98.1</v>
      </c>
      <c r="I79" s="30">
        <v>98</v>
      </c>
      <c r="J79" s="30">
        <v>99.3</v>
      </c>
      <c r="K79" s="30">
        <v>97.6</v>
      </c>
      <c r="L79" s="30">
        <v>99</v>
      </c>
      <c r="M79" s="31">
        <v>96.6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3064</v>
      </c>
      <c r="H80" s="70">
        <v>2711</v>
      </c>
      <c r="I80" s="70">
        <v>2668</v>
      </c>
      <c r="J80" s="70">
        <v>1472</v>
      </c>
      <c r="K80" s="70">
        <v>2940</v>
      </c>
      <c r="L80" s="70">
        <v>2360</v>
      </c>
      <c r="M80" s="86">
        <v>5691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0.66405470864795557</v>
      </c>
      <c r="H81" s="81">
        <f t="shared" ref="H81:M81" si="12">H77/H$4</f>
        <v>0.64322185345928007</v>
      </c>
      <c r="I81" s="81">
        <f t="shared" si="12"/>
        <v>0.6775688559322034</v>
      </c>
      <c r="J81" s="81">
        <f t="shared" si="12"/>
        <v>0.68803593303389143</v>
      </c>
      <c r="K81" s="81">
        <f t="shared" si="12"/>
        <v>0.60002596391016483</v>
      </c>
      <c r="L81" s="81">
        <f t="shared" si="12"/>
        <v>0.65204888569374553</v>
      </c>
      <c r="M81" s="82">
        <f t="shared" si="12"/>
        <v>0.60536971830985919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220</v>
      </c>
      <c r="H82" s="35">
        <v>220</v>
      </c>
      <c r="I82" s="35">
        <v>220</v>
      </c>
      <c r="J82" s="35">
        <v>210</v>
      </c>
      <c r="K82" s="35">
        <v>220</v>
      </c>
      <c r="L82" s="35">
        <v>220</v>
      </c>
      <c r="M82" s="36">
        <v>220</v>
      </c>
    </row>
    <row r="83" spans="1:13" x14ac:dyDescent="0.15">
      <c r="A83" s="5"/>
      <c r="B83" s="37" t="s">
        <v>97</v>
      </c>
      <c r="C83" s="38"/>
      <c r="D83" s="39"/>
      <c r="E83" s="40"/>
      <c r="F83" s="41" t="s">
        <v>10</v>
      </c>
      <c r="G83" s="42">
        <v>4292</v>
      </c>
      <c r="H83" s="43">
        <v>5527</v>
      </c>
      <c r="I83" s="43">
        <v>5392</v>
      </c>
      <c r="J83" s="43">
        <v>4773</v>
      </c>
      <c r="K83" s="43">
        <v>5258</v>
      </c>
      <c r="L83" s="43">
        <v>8292</v>
      </c>
      <c r="M83" s="44">
        <v>7929</v>
      </c>
    </row>
    <row r="84" spans="1:13" x14ac:dyDescent="0.15">
      <c r="A84" s="5"/>
      <c r="B84" s="45" t="s">
        <v>0</v>
      </c>
      <c r="C84" s="3">
        <v>45810</v>
      </c>
      <c r="F84" s="46" t="s">
        <v>2</v>
      </c>
      <c r="G84" s="47">
        <v>2.4</v>
      </c>
      <c r="H84" s="48">
        <v>2.39</v>
      </c>
      <c r="I84" s="48">
        <v>2.4900000000000002</v>
      </c>
      <c r="J84" s="48">
        <v>2.46</v>
      </c>
      <c r="K84" s="48">
        <v>2.4500000000000002</v>
      </c>
      <c r="L84" s="48">
        <v>2.15</v>
      </c>
      <c r="M84" s="49">
        <v>2.21</v>
      </c>
    </row>
    <row r="85" spans="1:13" x14ac:dyDescent="0.15">
      <c r="A85" s="5"/>
      <c r="B85" s="45" t="s">
        <v>1</v>
      </c>
      <c r="C85" s="50">
        <v>160</v>
      </c>
      <c r="D85" s="4" t="s">
        <v>15</v>
      </c>
      <c r="E85" s="50">
        <v>170</v>
      </c>
      <c r="F85" s="46" t="s">
        <v>3</v>
      </c>
      <c r="G85" s="47">
        <v>100.5</v>
      </c>
      <c r="H85" s="48">
        <v>98.1</v>
      </c>
      <c r="I85" s="48">
        <v>98.8</v>
      </c>
      <c r="J85" s="48">
        <v>99.7</v>
      </c>
      <c r="K85" s="48">
        <v>99.4</v>
      </c>
      <c r="L85" s="48">
        <v>98.2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60">
        <v>103</v>
      </c>
      <c r="H86" s="71">
        <v>2716</v>
      </c>
      <c r="I86" s="71">
        <v>1869</v>
      </c>
      <c r="J86" s="61">
        <v>885</v>
      </c>
      <c r="K86" s="71">
        <v>1411</v>
      </c>
      <c r="L86" s="71">
        <v>4037</v>
      </c>
      <c r="M86" s="87">
        <v>3572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0.61148311725316995</v>
      </c>
      <c r="H87" s="84">
        <f t="shared" ref="H87:M87" si="13">H83/H$4</f>
        <v>0.70551442430431455</v>
      </c>
      <c r="I87" s="84">
        <f t="shared" si="13"/>
        <v>0.71398305084745761</v>
      </c>
      <c r="J87" s="84">
        <f t="shared" si="13"/>
        <v>0.64965291955900373</v>
      </c>
      <c r="K87" s="84">
        <f t="shared" si="13"/>
        <v>0.68259119823445413</v>
      </c>
      <c r="L87" s="84">
        <f t="shared" si="13"/>
        <v>0.74514737598849745</v>
      </c>
      <c r="M87" s="85">
        <f t="shared" si="13"/>
        <v>0.69797535211267603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160</v>
      </c>
      <c r="H88" s="53">
        <v>160</v>
      </c>
      <c r="I88" s="53">
        <v>160</v>
      </c>
      <c r="J88" s="53">
        <v>160</v>
      </c>
      <c r="K88" s="53">
        <v>160</v>
      </c>
      <c r="L88" s="53">
        <v>170</v>
      </c>
      <c r="M88" s="54">
        <v>170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10609</v>
      </c>
      <c r="H89" s="22">
        <v>11150</v>
      </c>
      <c r="I89" s="22">
        <v>10971</v>
      </c>
      <c r="J89" s="22">
        <v>10505</v>
      </c>
      <c r="K89" s="22">
        <v>10904</v>
      </c>
      <c r="L89" s="22">
        <v>15171</v>
      </c>
      <c r="M89" s="23">
        <v>15346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4.2699999999999996</v>
      </c>
      <c r="H90" s="30">
        <v>4.2699999999999996</v>
      </c>
      <c r="I90" s="30">
        <v>4.2699999999999996</v>
      </c>
      <c r="J90" s="30">
        <v>4.2699999999999996</v>
      </c>
      <c r="K90" s="30">
        <v>4.3</v>
      </c>
      <c r="L90" s="30">
        <v>3.99</v>
      </c>
      <c r="M90" s="31">
        <v>3.98</v>
      </c>
    </row>
    <row r="91" spans="1:13" x14ac:dyDescent="0.15">
      <c r="A91" s="5"/>
      <c r="B91" s="24" t="s">
        <v>1</v>
      </c>
      <c r="C91" s="32">
        <v>6960</v>
      </c>
      <c r="D91" s="26" t="s">
        <v>15</v>
      </c>
      <c r="E91" s="32">
        <v>7020</v>
      </c>
      <c r="F91" s="28" t="s">
        <v>3</v>
      </c>
      <c r="G91" s="29">
        <v>98.7</v>
      </c>
      <c r="H91" s="30">
        <v>98.2</v>
      </c>
      <c r="I91" s="30">
        <v>98.3</v>
      </c>
      <c r="J91" s="30">
        <v>98.2</v>
      </c>
      <c r="K91" s="30">
        <v>98.6</v>
      </c>
      <c r="L91" s="30">
        <v>98.6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5380</v>
      </c>
      <c r="H92" s="70">
        <v>6859</v>
      </c>
      <c r="I92" s="70">
        <v>6619</v>
      </c>
      <c r="J92" s="70">
        <v>6433</v>
      </c>
      <c r="K92" s="70">
        <v>5946</v>
      </c>
      <c r="L92" s="70">
        <v>7897</v>
      </c>
      <c r="M92" s="86">
        <v>7859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1.5114688702094314</v>
      </c>
      <c r="H93" s="81">
        <f t="shared" ref="H93:M93" si="14">H89/H$4</f>
        <v>1.4232831248404392</v>
      </c>
      <c r="I93" s="81">
        <f t="shared" si="14"/>
        <v>1.4527277542372881</v>
      </c>
      <c r="J93" s="81">
        <f t="shared" si="14"/>
        <v>1.4298353069279979</v>
      </c>
      <c r="K93" s="81">
        <f t="shared" si="14"/>
        <v>1.4155523821887577</v>
      </c>
      <c r="L93" s="81">
        <f t="shared" si="14"/>
        <v>1.3633177570093458</v>
      </c>
      <c r="M93" s="82">
        <f t="shared" si="14"/>
        <v>1.3508802816901408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6960</v>
      </c>
      <c r="H94" s="35">
        <v>6950</v>
      </c>
      <c r="I94" s="35">
        <v>6960</v>
      </c>
      <c r="J94" s="35">
        <v>7000</v>
      </c>
      <c r="K94" s="35">
        <v>7040</v>
      </c>
      <c r="L94" s="35">
        <v>7070</v>
      </c>
      <c r="M94" s="36">
        <v>7020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9142</v>
      </c>
      <c r="H95" s="43">
        <v>10224</v>
      </c>
      <c r="I95" s="43">
        <v>10164</v>
      </c>
      <c r="J95" s="43">
        <v>10051</v>
      </c>
      <c r="K95" s="43">
        <v>10493</v>
      </c>
      <c r="L95" s="43">
        <v>16753</v>
      </c>
      <c r="M95" s="44">
        <v>17100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3.14</v>
      </c>
      <c r="H96" s="48">
        <v>3.09</v>
      </c>
      <c r="I96" s="48">
        <v>3.18</v>
      </c>
      <c r="J96" s="48">
        <v>3.05</v>
      </c>
      <c r="K96" s="48">
        <v>3.07</v>
      </c>
      <c r="L96" s="48">
        <v>2.79</v>
      </c>
      <c r="M96" s="49">
        <v>2.82</v>
      </c>
    </row>
    <row r="97" spans="1:13" x14ac:dyDescent="0.15">
      <c r="A97" s="5"/>
      <c r="B97" s="45" t="s">
        <v>1</v>
      </c>
      <c r="C97" s="50">
        <v>6570</v>
      </c>
      <c r="D97" s="4" t="s">
        <v>15</v>
      </c>
      <c r="E97" s="50">
        <v>6690</v>
      </c>
      <c r="F97" s="46" t="s">
        <v>3</v>
      </c>
      <c r="G97" s="47">
        <v>99.1</v>
      </c>
      <c r="H97" s="48">
        <v>99.2</v>
      </c>
      <c r="I97" s="48">
        <v>98.8</v>
      </c>
      <c r="J97" s="48">
        <v>99.9</v>
      </c>
      <c r="K97" s="48">
        <v>99.4</v>
      </c>
      <c r="L97" s="48">
        <v>99.6</v>
      </c>
      <c r="M97" s="49">
        <v>99.5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3440</v>
      </c>
      <c r="H98" s="71">
        <v>3575</v>
      </c>
      <c r="I98" s="71">
        <v>4423</v>
      </c>
      <c r="J98" s="71">
        <v>2011</v>
      </c>
      <c r="K98" s="71">
        <v>3268</v>
      </c>
      <c r="L98" s="71">
        <v>4120</v>
      </c>
      <c r="M98" s="87">
        <v>4570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1.3024647385667474</v>
      </c>
      <c r="H99" s="84">
        <f t="shared" ref="H99:M99" si="15">H95/H$4</f>
        <v>1.3050804186877714</v>
      </c>
      <c r="I99" s="84">
        <f t="shared" si="15"/>
        <v>1.3458686440677967</v>
      </c>
      <c r="J99" s="84">
        <f t="shared" si="15"/>
        <v>1.3680413774329658</v>
      </c>
      <c r="K99" s="84">
        <f t="shared" si="15"/>
        <v>1.3621965467999482</v>
      </c>
      <c r="L99" s="84">
        <f t="shared" si="15"/>
        <v>1.5054816678648455</v>
      </c>
      <c r="M99" s="85">
        <f t="shared" si="15"/>
        <v>1.505281690140845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6570</v>
      </c>
      <c r="H100" s="53">
        <v>6640</v>
      </c>
      <c r="I100" s="53">
        <v>6610</v>
      </c>
      <c r="J100" s="53">
        <v>6600</v>
      </c>
      <c r="K100" s="53">
        <v>6680</v>
      </c>
      <c r="L100" s="53">
        <v>6720</v>
      </c>
      <c r="M100" s="54">
        <v>6690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8544</v>
      </c>
      <c r="H101" s="22">
        <v>9357</v>
      </c>
      <c r="I101" s="22">
        <v>9569</v>
      </c>
      <c r="J101" s="22">
        <v>8840</v>
      </c>
      <c r="K101" s="22">
        <v>9455</v>
      </c>
      <c r="L101" s="22">
        <v>15160</v>
      </c>
      <c r="M101" s="23">
        <v>14865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2.36</v>
      </c>
      <c r="H102" s="30">
        <v>2.4</v>
      </c>
      <c r="I102" s="30">
        <v>2.4500000000000002</v>
      </c>
      <c r="J102" s="30">
        <v>2.4700000000000002</v>
      </c>
      <c r="K102" s="30">
        <v>2.4300000000000002</v>
      </c>
      <c r="L102" s="30">
        <v>2.1800000000000002</v>
      </c>
      <c r="M102" s="31">
        <v>2.17</v>
      </c>
    </row>
    <row r="103" spans="1:13" x14ac:dyDescent="0.15">
      <c r="A103" s="5"/>
      <c r="B103" s="24" t="s">
        <v>1</v>
      </c>
      <c r="C103" s="32">
        <v>1190</v>
      </c>
      <c r="D103" s="26" t="s">
        <v>15</v>
      </c>
      <c r="E103" s="32">
        <v>1230</v>
      </c>
      <c r="F103" s="28" t="s">
        <v>3</v>
      </c>
      <c r="G103" s="29">
        <v>99</v>
      </c>
      <c r="H103" s="30">
        <v>98.8</v>
      </c>
      <c r="I103" s="30">
        <v>98.9</v>
      </c>
      <c r="J103" s="30">
        <v>98.7</v>
      </c>
      <c r="K103" s="30">
        <v>98.8</v>
      </c>
      <c r="L103" s="30">
        <v>98.9</v>
      </c>
      <c r="M103" s="31">
        <v>99.2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2863</v>
      </c>
      <c r="H104" s="70">
        <v>3622</v>
      </c>
      <c r="I104" s="70">
        <v>3506</v>
      </c>
      <c r="J104" s="70">
        <v>3585</v>
      </c>
      <c r="K104" s="70">
        <v>3667</v>
      </c>
      <c r="L104" s="70">
        <v>5378</v>
      </c>
      <c r="M104" s="86">
        <v>4259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1.2172674170109703</v>
      </c>
      <c r="H105" s="81">
        <f t="shared" ref="H105:M105" si="16">H101/H$4</f>
        <v>1.1944089864692367</v>
      </c>
      <c r="I105" s="81">
        <f t="shared" si="16"/>
        <v>1.2670815677966101</v>
      </c>
      <c r="J105" s="81">
        <f t="shared" si="16"/>
        <v>1.2032121954539268</v>
      </c>
      <c r="K105" s="81">
        <f t="shared" si="16"/>
        <v>1.2274438530442684</v>
      </c>
      <c r="L105" s="81">
        <f t="shared" si="16"/>
        <v>1.3623292595255212</v>
      </c>
      <c r="M105" s="82">
        <f t="shared" si="16"/>
        <v>1.3085387323943662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1190</v>
      </c>
      <c r="H106" s="35">
        <v>1180</v>
      </c>
      <c r="I106" s="35">
        <v>1200</v>
      </c>
      <c r="J106" s="35">
        <v>1190</v>
      </c>
      <c r="K106" s="35">
        <v>1200</v>
      </c>
      <c r="L106" s="35">
        <v>1250</v>
      </c>
      <c r="M106" s="36">
        <v>1230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14767</v>
      </c>
      <c r="H107" s="43">
        <v>15864</v>
      </c>
      <c r="I107" s="43">
        <v>15828</v>
      </c>
      <c r="J107" s="43">
        <v>15437</v>
      </c>
      <c r="K107" s="43">
        <v>15531</v>
      </c>
      <c r="L107" s="43">
        <v>20089</v>
      </c>
      <c r="M107" s="44">
        <v>20072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4.07</v>
      </c>
      <c r="H108" s="48">
        <v>4.0199999999999996</v>
      </c>
      <c r="I108" s="48">
        <v>4.04</v>
      </c>
      <c r="J108" s="48">
        <v>3.96</v>
      </c>
      <c r="K108" s="48">
        <v>4.03</v>
      </c>
      <c r="L108" s="48">
        <v>3.67</v>
      </c>
      <c r="M108" s="49">
        <v>3.68</v>
      </c>
    </row>
    <row r="109" spans="1:13" x14ac:dyDescent="0.15">
      <c r="A109" s="5"/>
      <c r="B109" s="45" t="s">
        <v>1</v>
      </c>
      <c r="C109" s="50">
        <v>11680</v>
      </c>
      <c r="D109" s="4" t="s">
        <v>15</v>
      </c>
      <c r="E109" s="50">
        <v>11750</v>
      </c>
      <c r="F109" s="46" t="s">
        <v>3</v>
      </c>
      <c r="G109" s="47">
        <v>98.6</v>
      </c>
      <c r="H109" s="48">
        <v>98.6</v>
      </c>
      <c r="I109" s="48">
        <v>98.8</v>
      </c>
      <c r="J109" s="48">
        <v>98.9</v>
      </c>
      <c r="K109" s="48">
        <v>98.8</v>
      </c>
      <c r="L109" s="48">
        <v>99.2</v>
      </c>
      <c r="M109" s="49">
        <v>98.7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7799</v>
      </c>
      <c r="H110" s="71">
        <v>8051</v>
      </c>
      <c r="I110" s="71">
        <v>7484</v>
      </c>
      <c r="J110" s="71">
        <v>6806</v>
      </c>
      <c r="K110" s="71">
        <v>7445</v>
      </c>
      <c r="L110" s="71">
        <v>7584</v>
      </c>
      <c r="M110" s="87">
        <v>9636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2.103860948853113</v>
      </c>
      <c r="H111" s="84">
        <f t="shared" ref="H111:M111" si="17">H107/H$4</f>
        <v>2.0250191473066121</v>
      </c>
      <c r="I111" s="84">
        <f t="shared" si="17"/>
        <v>2.0958686440677967</v>
      </c>
      <c r="J111" s="84">
        <f t="shared" si="17"/>
        <v>2.1011297128079489</v>
      </c>
      <c r="K111" s="84">
        <f t="shared" si="17"/>
        <v>2.0162274438530443</v>
      </c>
      <c r="L111" s="84">
        <f t="shared" si="17"/>
        <v>1.8052659956865564</v>
      </c>
      <c r="M111" s="85">
        <f t="shared" si="17"/>
        <v>1.7669014084507042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11680</v>
      </c>
      <c r="H112" s="53">
        <v>11670</v>
      </c>
      <c r="I112" s="53">
        <v>11670</v>
      </c>
      <c r="J112" s="53">
        <v>11720</v>
      </c>
      <c r="K112" s="53">
        <v>11790</v>
      </c>
      <c r="L112" s="53">
        <v>11840</v>
      </c>
      <c r="M112" s="54">
        <v>11750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7575</v>
      </c>
      <c r="H113" s="22">
        <v>9138</v>
      </c>
      <c r="I113" s="22">
        <v>8176</v>
      </c>
      <c r="J113" s="22">
        <v>7853</v>
      </c>
      <c r="K113" s="22">
        <v>8414</v>
      </c>
      <c r="L113" s="22">
        <v>11387</v>
      </c>
      <c r="M113" s="23">
        <v>11529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</v>
      </c>
      <c r="H114" s="30">
        <v>1.88</v>
      </c>
      <c r="I114" s="30">
        <v>1.98</v>
      </c>
      <c r="J114" s="30">
        <v>1.98</v>
      </c>
      <c r="K114" s="30">
        <v>1.99</v>
      </c>
      <c r="L114" s="30">
        <v>1.86</v>
      </c>
      <c r="M114" s="31">
        <v>1.86</v>
      </c>
    </row>
    <row r="115" spans="1:13" x14ac:dyDescent="0.15">
      <c r="A115" s="5"/>
      <c r="B115" s="24" t="s">
        <v>1</v>
      </c>
      <c r="C115" s="32">
        <v>35740</v>
      </c>
      <c r="D115" s="26" t="s">
        <v>15</v>
      </c>
      <c r="E115" s="32">
        <v>36280</v>
      </c>
      <c r="F115" s="28" t="s">
        <v>3</v>
      </c>
      <c r="G115" s="29">
        <v>99.2</v>
      </c>
      <c r="H115" s="30">
        <v>99.8</v>
      </c>
      <c r="I115" s="30">
        <v>99.5</v>
      </c>
      <c r="J115" s="30">
        <v>99.3</v>
      </c>
      <c r="K115" s="30">
        <v>99.5</v>
      </c>
      <c r="L115" s="30">
        <v>99.3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2157</v>
      </c>
      <c r="H116" s="70">
        <v>1464</v>
      </c>
      <c r="I116" s="70">
        <v>1920</v>
      </c>
      <c r="J116" s="70">
        <v>2031</v>
      </c>
      <c r="K116" s="70">
        <v>1992</v>
      </c>
      <c r="L116" s="70">
        <v>2924</v>
      </c>
      <c r="M116" s="86">
        <v>3382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1.079213563185639</v>
      </c>
      <c r="H117" s="81">
        <f t="shared" ref="H117:M117" si="18">H113/H$4</f>
        <v>1.1664539188154199</v>
      </c>
      <c r="I117" s="81">
        <f t="shared" si="18"/>
        <v>1.0826271186440677</v>
      </c>
      <c r="J117" s="81">
        <f t="shared" si="18"/>
        <v>1.0688716482918197</v>
      </c>
      <c r="K117" s="81">
        <f t="shared" si="18"/>
        <v>1.0923017006361158</v>
      </c>
      <c r="L117" s="81">
        <f t="shared" si="18"/>
        <v>1.023274622573688</v>
      </c>
      <c r="M117" s="82">
        <f t="shared" si="18"/>
        <v>1.0148767605633804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35740</v>
      </c>
      <c r="H118" s="35">
        <v>35880</v>
      </c>
      <c r="I118" s="35">
        <v>36080</v>
      </c>
      <c r="J118" s="35">
        <v>36100</v>
      </c>
      <c r="K118" s="35">
        <v>36120</v>
      </c>
      <c r="L118" s="35">
        <v>36350</v>
      </c>
      <c r="M118" s="36">
        <v>36280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11101</v>
      </c>
      <c r="H119" s="43">
        <v>13245</v>
      </c>
      <c r="I119" s="43">
        <v>11546</v>
      </c>
      <c r="J119" s="43">
        <v>11628</v>
      </c>
      <c r="K119" s="43">
        <v>12207</v>
      </c>
      <c r="L119" s="43">
        <v>15495</v>
      </c>
      <c r="M119" s="44">
        <v>15651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1.83</v>
      </c>
      <c r="H120" s="48">
        <v>1.7</v>
      </c>
      <c r="I120" s="48">
        <v>1.84</v>
      </c>
      <c r="J120" s="48">
        <v>1.8</v>
      </c>
      <c r="K120" s="48">
        <v>1.81</v>
      </c>
      <c r="L120" s="48">
        <v>1.7</v>
      </c>
      <c r="M120" s="49">
        <v>1.69</v>
      </c>
    </row>
    <row r="121" spans="1:13" x14ac:dyDescent="0.15">
      <c r="A121" s="5"/>
      <c r="B121" s="45" t="s">
        <v>1</v>
      </c>
      <c r="C121" s="50">
        <v>32660</v>
      </c>
      <c r="D121" s="4" t="s">
        <v>15</v>
      </c>
      <c r="E121" s="50">
        <v>32860</v>
      </c>
      <c r="F121" s="46" t="s">
        <v>3</v>
      </c>
      <c r="G121" s="47">
        <v>99.4</v>
      </c>
      <c r="H121" s="48">
        <v>100</v>
      </c>
      <c r="I121" s="48">
        <v>99.4</v>
      </c>
      <c r="J121" s="48">
        <v>99.6</v>
      </c>
      <c r="K121" s="48">
        <v>99.5</v>
      </c>
      <c r="L121" s="48">
        <v>99.3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2591</v>
      </c>
      <c r="H122" s="71">
        <v>1373</v>
      </c>
      <c r="I122" s="71">
        <v>2755</v>
      </c>
      <c r="J122" s="71">
        <v>2233</v>
      </c>
      <c r="K122" s="71">
        <v>2444</v>
      </c>
      <c r="L122" s="71">
        <v>3694</v>
      </c>
      <c r="M122" s="87">
        <v>4009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1.5815643254024789</v>
      </c>
      <c r="H123" s="84">
        <f t="shared" ref="H123:M123" si="19">H119/H$4</f>
        <v>1.6907071738575441</v>
      </c>
      <c r="I123" s="84">
        <f t="shared" si="19"/>
        <v>1.5288665254237288</v>
      </c>
      <c r="J123" s="84">
        <f t="shared" si="19"/>
        <v>1.5826868109432422</v>
      </c>
      <c r="K123" s="84">
        <f t="shared" si="19"/>
        <v>1.584707256912891</v>
      </c>
      <c r="L123" s="84">
        <f t="shared" si="19"/>
        <v>1.3924335010783608</v>
      </c>
      <c r="M123" s="85">
        <f t="shared" si="19"/>
        <v>1.3777288732394366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32660</v>
      </c>
      <c r="H124" s="53">
        <v>32530</v>
      </c>
      <c r="I124" s="53">
        <v>32650</v>
      </c>
      <c r="J124" s="53">
        <v>32770</v>
      </c>
      <c r="K124" s="53">
        <v>32920</v>
      </c>
      <c r="L124" s="53">
        <v>33020</v>
      </c>
      <c r="M124" s="54">
        <v>32860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5506</v>
      </c>
      <c r="H125" s="22">
        <v>6239</v>
      </c>
      <c r="I125" s="22">
        <v>6226</v>
      </c>
      <c r="J125" s="22">
        <v>6964</v>
      </c>
      <c r="K125" s="22">
        <v>6380</v>
      </c>
      <c r="L125" s="22">
        <v>10306</v>
      </c>
      <c r="M125" s="23">
        <v>10320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3.49</v>
      </c>
      <c r="H126" s="30">
        <v>3.39</v>
      </c>
      <c r="I126" s="30">
        <v>3.41</v>
      </c>
      <c r="J126" s="30">
        <v>3.16</v>
      </c>
      <c r="K126" s="30">
        <v>3.41</v>
      </c>
      <c r="L126" s="30">
        <v>3.15</v>
      </c>
      <c r="M126" s="31">
        <v>3.22</v>
      </c>
    </row>
    <row r="127" spans="1:13" x14ac:dyDescent="0.15">
      <c r="A127" s="5"/>
      <c r="B127" s="24" t="s">
        <v>1</v>
      </c>
      <c r="C127" s="32">
        <v>31190</v>
      </c>
      <c r="D127" s="26" t="s">
        <v>15</v>
      </c>
      <c r="E127" s="32">
        <v>31510</v>
      </c>
      <c r="F127" s="28" t="s">
        <v>3</v>
      </c>
      <c r="G127" s="29">
        <v>99.7</v>
      </c>
      <c r="H127" s="30">
        <v>99.9</v>
      </c>
      <c r="I127" s="30">
        <v>99.7</v>
      </c>
      <c r="J127" s="30">
        <v>100.7</v>
      </c>
      <c r="K127" s="30">
        <v>99.7</v>
      </c>
      <c r="L127" s="30">
        <v>99.8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1473</v>
      </c>
      <c r="H128" s="70">
        <v>1385</v>
      </c>
      <c r="I128" s="70">
        <v>1621</v>
      </c>
      <c r="J128" s="58">
        <v>315</v>
      </c>
      <c r="K128" s="70">
        <v>1664</v>
      </c>
      <c r="L128" s="70">
        <v>2253</v>
      </c>
      <c r="M128" s="86">
        <v>3169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0.78444222823764065</v>
      </c>
      <c r="H129" s="81">
        <f t="shared" ref="H129:M129" si="20">H125/H$4</f>
        <v>0.79640030635690584</v>
      </c>
      <c r="I129" s="81">
        <f t="shared" si="20"/>
        <v>0.82441737288135597</v>
      </c>
      <c r="J129" s="81">
        <f t="shared" si="20"/>
        <v>0.9478698788621206</v>
      </c>
      <c r="K129" s="81">
        <f t="shared" si="20"/>
        <v>0.8282487342593795</v>
      </c>
      <c r="L129" s="81">
        <f t="shared" si="20"/>
        <v>0.92613227893601724</v>
      </c>
      <c r="M129" s="82">
        <f t="shared" si="20"/>
        <v>0.90845070422535212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31190</v>
      </c>
      <c r="H130" s="35">
        <v>31100</v>
      </c>
      <c r="I130" s="35">
        <v>31230</v>
      </c>
      <c r="J130" s="35">
        <v>31340</v>
      </c>
      <c r="K130" s="35">
        <v>31460</v>
      </c>
      <c r="L130" s="35">
        <v>31630</v>
      </c>
      <c r="M130" s="36">
        <v>31510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8596</v>
      </c>
      <c r="H131" s="43">
        <v>9563</v>
      </c>
      <c r="I131" s="43">
        <v>9496</v>
      </c>
      <c r="J131" s="43">
        <v>9341</v>
      </c>
      <c r="K131" s="43">
        <v>9743</v>
      </c>
      <c r="L131" s="43">
        <v>14134</v>
      </c>
      <c r="M131" s="44">
        <v>14229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3.38</v>
      </c>
      <c r="H132" s="48">
        <v>3.28</v>
      </c>
      <c r="I132" s="48">
        <v>3.32</v>
      </c>
      <c r="J132" s="48">
        <v>3.22</v>
      </c>
      <c r="K132" s="48">
        <v>3.26</v>
      </c>
      <c r="L132" s="48">
        <v>3.03</v>
      </c>
      <c r="M132" s="49">
        <v>3.04</v>
      </c>
    </row>
    <row r="133" spans="1:13" x14ac:dyDescent="0.15">
      <c r="A133" s="5"/>
      <c r="B133" s="45" t="s">
        <v>1</v>
      </c>
      <c r="C133" s="50">
        <v>17520</v>
      </c>
      <c r="D133" s="4" t="s">
        <v>15</v>
      </c>
      <c r="E133" s="50">
        <v>17650</v>
      </c>
      <c r="F133" s="46" t="s">
        <v>3</v>
      </c>
      <c r="G133" s="47">
        <v>99.7</v>
      </c>
      <c r="H133" s="48">
        <v>99.8</v>
      </c>
      <c r="I133" s="48">
        <v>99.9</v>
      </c>
      <c r="J133" s="48">
        <v>100.5</v>
      </c>
      <c r="K133" s="48">
        <v>100.2</v>
      </c>
      <c r="L133" s="48">
        <v>99.7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2182</v>
      </c>
      <c r="H134" s="71">
        <v>2275</v>
      </c>
      <c r="I134" s="71">
        <v>2032</v>
      </c>
      <c r="J134" s="61">
        <v>774</v>
      </c>
      <c r="K134" s="71">
        <v>1503</v>
      </c>
      <c r="L134" s="71">
        <v>3232</v>
      </c>
      <c r="M134" s="87">
        <v>4277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1.2246758797549508</v>
      </c>
      <c r="H135" s="84">
        <f t="shared" ref="H135:M135" si="21">H131/H$4</f>
        <v>1.220704620883329</v>
      </c>
      <c r="I135" s="84">
        <f t="shared" si="21"/>
        <v>1.2574152542372881</v>
      </c>
      <c r="J135" s="84">
        <f t="shared" si="21"/>
        <v>1.2714032938614401</v>
      </c>
      <c r="K135" s="84">
        <f t="shared" si="21"/>
        <v>1.2648318836816825</v>
      </c>
      <c r="L135" s="84">
        <f t="shared" si="21"/>
        <v>1.2701294033069734</v>
      </c>
      <c r="M135" s="85">
        <f t="shared" si="21"/>
        <v>1.2525528169014084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17520</v>
      </c>
      <c r="H136" s="53">
        <v>17470</v>
      </c>
      <c r="I136" s="53">
        <v>17520</v>
      </c>
      <c r="J136" s="53">
        <v>17610</v>
      </c>
      <c r="K136" s="53">
        <v>17670</v>
      </c>
      <c r="L136" s="53">
        <v>17750</v>
      </c>
      <c r="M136" s="54">
        <v>17650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5861</v>
      </c>
      <c r="H137" s="22">
        <v>6862</v>
      </c>
      <c r="I137" s="22">
        <v>6838</v>
      </c>
      <c r="J137" s="22">
        <v>6712</v>
      </c>
      <c r="K137" s="22">
        <v>6749</v>
      </c>
      <c r="L137" s="22">
        <v>11503</v>
      </c>
      <c r="M137" s="23">
        <v>11709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4.21</v>
      </c>
      <c r="H138" s="30">
        <v>4.1399999999999997</v>
      </c>
      <c r="I138" s="30">
        <v>4.1399999999999997</v>
      </c>
      <c r="J138" s="30">
        <v>4.09</v>
      </c>
      <c r="K138" s="30">
        <v>4.1900000000000004</v>
      </c>
      <c r="L138" s="30">
        <v>3.9</v>
      </c>
      <c r="M138" s="31">
        <v>3.91</v>
      </c>
    </row>
    <row r="139" spans="1:13" x14ac:dyDescent="0.15">
      <c r="A139" s="5"/>
      <c r="B139" s="24" t="s">
        <v>1</v>
      </c>
      <c r="C139" s="32">
        <v>15330</v>
      </c>
      <c r="D139" s="26" t="s">
        <v>15</v>
      </c>
      <c r="E139" s="32">
        <v>15580</v>
      </c>
      <c r="F139" s="28" t="s">
        <v>3</v>
      </c>
      <c r="G139" s="29">
        <v>98.9</v>
      </c>
      <c r="H139" s="30">
        <v>98.8</v>
      </c>
      <c r="I139" s="30">
        <v>99.2</v>
      </c>
      <c r="J139" s="30">
        <v>99.4</v>
      </c>
      <c r="K139" s="30">
        <v>99.1</v>
      </c>
      <c r="L139" s="30">
        <v>99.2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2767</v>
      </c>
      <c r="H140" s="70">
        <v>3315</v>
      </c>
      <c r="I140" s="70">
        <v>2767</v>
      </c>
      <c r="J140" s="70">
        <v>2485</v>
      </c>
      <c r="K140" s="70">
        <v>2930</v>
      </c>
      <c r="L140" s="70">
        <v>4529</v>
      </c>
      <c r="M140" s="86">
        <v>5454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0.83501923350904683</v>
      </c>
      <c r="H141" s="81">
        <f t="shared" ref="H141:M141" si="22">H137/H$4</f>
        <v>0.87592545315292314</v>
      </c>
      <c r="I141" s="81">
        <f t="shared" si="22"/>
        <v>0.90545550847457623</v>
      </c>
      <c r="J141" s="81">
        <f t="shared" si="22"/>
        <v>0.91357016469307195</v>
      </c>
      <c r="K141" s="81">
        <f t="shared" si="22"/>
        <v>0.87615214851356615</v>
      </c>
      <c r="L141" s="81">
        <f t="shared" si="22"/>
        <v>1.0336987778576563</v>
      </c>
      <c r="M141" s="82">
        <f t="shared" si="22"/>
        <v>1.0307218309859154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15330</v>
      </c>
      <c r="H142" s="35">
        <v>15290</v>
      </c>
      <c r="I142" s="35">
        <v>15350</v>
      </c>
      <c r="J142" s="35">
        <v>15420</v>
      </c>
      <c r="K142" s="35">
        <v>15480</v>
      </c>
      <c r="L142" s="35">
        <v>15630</v>
      </c>
      <c r="M142" s="36">
        <v>15580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6269</v>
      </c>
      <c r="H143" s="43">
        <v>6668</v>
      </c>
      <c r="I143" s="43">
        <v>6354</v>
      </c>
      <c r="J143" s="43">
        <v>6075</v>
      </c>
      <c r="K143" s="43">
        <v>6392</v>
      </c>
      <c r="L143" s="43">
        <v>9239</v>
      </c>
      <c r="M143" s="44">
        <v>10102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3.85</v>
      </c>
      <c r="H144" s="48">
        <v>3.88</v>
      </c>
      <c r="I144" s="48">
        <v>3.86</v>
      </c>
      <c r="J144" s="48">
        <v>3.86</v>
      </c>
      <c r="K144" s="48">
        <v>3.85</v>
      </c>
      <c r="L144" s="48">
        <v>3.7</v>
      </c>
      <c r="M144" s="49">
        <v>3.65</v>
      </c>
    </row>
    <row r="145" spans="1:13" x14ac:dyDescent="0.15">
      <c r="A145" s="5"/>
      <c r="B145" s="45" t="s">
        <v>1</v>
      </c>
      <c r="C145" s="50">
        <v>9680</v>
      </c>
      <c r="D145" s="4" t="s">
        <v>15</v>
      </c>
      <c r="E145" s="50">
        <v>9890</v>
      </c>
      <c r="F145" s="46" t="s">
        <v>3</v>
      </c>
      <c r="G145" s="47">
        <v>98.4</v>
      </c>
      <c r="H145" s="48">
        <v>98.4</v>
      </c>
      <c r="I145" s="48">
        <v>98.8</v>
      </c>
      <c r="J145" s="48">
        <v>98.9</v>
      </c>
      <c r="K145" s="48">
        <v>98.9</v>
      </c>
      <c r="L145" s="48">
        <v>98.8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3527</v>
      </c>
      <c r="H146" s="71">
        <v>3714</v>
      </c>
      <c r="I146" s="71">
        <v>3054</v>
      </c>
      <c r="J146" s="71">
        <v>2830</v>
      </c>
      <c r="K146" s="71">
        <v>2908</v>
      </c>
      <c r="L146" s="71">
        <v>4457</v>
      </c>
      <c r="M146" s="87">
        <v>4726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0.89314717196181792</v>
      </c>
      <c r="H147" s="84">
        <f t="shared" ref="H147:M147" si="23">H143/H$4</f>
        <v>0.85116160326780699</v>
      </c>
      <c r="I147" s="84">
        <f t="shared" si="23"/>
        <v>0.84136652542372881</v>
      </c>
      <c r="J147" s="84">
        <f t="shared" si="23"/>
        <v>0.82686810943242139</v>
      </c>
      <c r="K147" s="84">
        <f t="shared" si="23"/>
        <v>0.82980656886927173</v>
      </c>
      <c r="L147" s="84">
        <f t="shared" si="23"/>
        <v>0.83024802300503231</v>
      </c>
      <c r="M147" s="85">
        <f t="shared" si="23"/>
        <v>0.8892605633802817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9680</v>
      </c>
      <c r="H148" s="53">
        <v>9850</v>
      </c>
      <c r="I148" s="53">
        <v>9840</v>
      </c>
      <c r="J148" s="53">
        <v>9830</v>
      </c>
      <c r="K148" s="53">
        <v>9940</v>
      </c>
      <c r="L148" s="53">
        <v>9980</v>
      </c>
      <c r="M148" s="54">
        <v>9890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8564</v>
      </c>
      <c r="H149" s="22">
        <v>10005</v>
      </c>
      <c r="I149" s="22">
        <v>9909</v>
      </c>
      <c r="J149" s="22">
        <v>9961</v>
      </c>
      <c r="K149" s="22">
        <v>10720</v>
      </c>
      <c r="L149" s="22">
        <v>13581</v>
      </c>
      <c r="M149" s="23">
        <v>15109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1.73</v>
      </c>
      <c r="H150" s="30">
        <v>1.64</v>
      </c>
      <c r="I150" s="30">
        <v>1.67</v>
      </c>
      <c r="J150" s="30">
        <v>1.6</v>
      </c>
      <c r="K150" s="30">
        <v>1.61</v>
      </c>
      <c r="L150" s="30">
        <v>1.59</v>
      </c>
      <c r="M150" s="31">
        <v>1.51</v>
      </c>
    </row>
    <row r="151" spans="1:13" x14ac:dyDescent="0.15">
      <c r="A151" s="5"/>
      <c r="B151" s="24" t="s">
        <v>1</v>
      </c>
      <c r="C151" s="32">
        <v>7820</v>
      </c>
      <c r="D151" s="26" t="s">
        <v>15</v>
      </c>
      <c r="E151" s="32">
        <v>7900</v>
      </c>
      <c r="F151" s="28" t="s">
        <v>3</v>
      </c>
      <c r="G151" s="29">
        <v>99.4</v>
      </c>
      <c r="H151" s="30">
        <v>100</v>
      </c>
      <c r="I151" s="30">
        <v>99.6</v>
      </c>
      <c r="J151" s="30">
        <v>100</v>
      </c>
      <c r="K151" s="30">
        <v>100.2</v>
      </c>
      <c r="L151" s="30">
        <v>99.6</v>
      </c>
      <c r="M151" s="31">
        <v>99.7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1968</v>
      </c>
      <c r="H152" s="70">
        <v>1014</v>
      </c>
      <c r="I152" s="70">
        <v>1834</v>
      </c>
      <c r="J152" s="58">
        <v>931</v>
      </c>
      <c r="K152" s="58">
        <v>653</v>
      </c>
      <c r="L152" s="70">
        <v>2654</v>
      </c>
      <c r="M152" s="86">
        <v>2505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1.220116825758655</v>
      </c>
      <c r="H153" s="81">
        <f t="shared" ref="H153:M153" si="24">H149/H$4</f>
        <v>1.2771253510339546</v>
      </c>
      <c r="I153" s="81">
        <f t="shared" si="24"/>
        <v>1.3121027542372881</v>
      </c>
      <c r="J153" s="81">
        <f t="shared" si="24"/>
        <v>1.3557914795154484</v>
      </c>
      <c r="K153" s="81">
        <f t="shared" si="24"/>
        <v>1.3916655848370765</v>
      </c>
      <c r="L153" s="81">
        <f t="shared" si="24"/>
        <v>1.2204349388928828</v>
      </c>
      <c r="M153" s="82">
        <f t="shared" si="24"/>
        <v>1.3300176056338029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7820</v>
      </c>
      <c r="H154" s="35">
        <v>7900</v>
      </c>
      <c r="I154" s="35">
        <v>7820</v>
      </c>
      <c r="J154" s="35">
        <v>7900</v>
      </c>
      <c r="K154" s="35">
        <v>7960</v>
      </c>
      <c r="L154" s="35">
        <v>7980</v>
      </c>
      <c r="M154" s="36">
        <v>7900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7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A1:M268"/>
  <sheetViews>
    <sheetView showGridLines="0" zoomScale="85" zoomScaleNormal="85" workbookViewId="0">
      <pane ySplit="4" topLeftCell="A5" activePane="bottomLeft" state="frozen"/>
      <selection pane="bottomLeft" activeCell="O23" sqref="O2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45845</v>
      </c>
      <c r="H3" s="11">
        <v>45846</v>
      </c>
      <c r="I3" s="11">
        <v>45847</v>
      </c>
      <c r="J3" s="11">
        <v>45848</v>
      </c>
      <c r="K3" s="11">
        <v>45849</v>
      </c>
      <c r="L3" s="11">
        <v>45850</v>
      </c>
      <c r="M3" s="12">
        <v>45851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12611</v>
      </c>
      <c r="H4" s="14">
        <v>7526</v>
      </c>
      <c r="I4" s="14">
        <v>7449</v>
      </c>
      <c r="J4" s="14">
        <v>7346</v>
      </c>
      <c r="K4" s="14">
        <v>8255</v>
      </c>
      <c r="L4" s="14">
        <v>11369</v>
      </c>
      <c r="M4" s="15">
        <v>11205</v>
      </c>
    </row>
    <row r="5" spans="1:13" x14ac:dyDescent="0.15">
      <c r="A5" s="5"/>
      <c r="B5" s="90" t="s">
        <v>105</v>
      </c>
      <c r="C5" s="91"/>
      <c r="D5" s="92"/>
      <c r="E5" s="93"/>
      <c r="F5" s="94" t="s">
        <v>10</v>
      </c>
      <c r="G5" s="95"/>
      <c r="H5" s="96">
        <v>10469</v>
      </c>
      <c r="I5" s="96">
        <v>8835</v>
      </c>
      <c r="J5" s="96">
        <v>9339</v>
      </c>
      <c r="K5" s="96">
        <v>8715</v>
      </c>
      <c r="L5" s="96">
        <v>10886</v>
      </c>
      <c r="M5" s="97">
        <v>8594</v>
      </c>
    </row>
    <row r="6" spans="1:13" x14ac:dyDescent="0.15">
      <c r="A6" s="5"/>
      <c r="B6" s="98" t="s">
        <v>0</v>
      </c>
      <c r="C6" s="99" t="s">
        <v>106</v>
      </c>
      <c r="D6" s="100"/>
      <c r="E6" s="117" t="s">
        <v>51</v>
      </c>
      <c r="F6" s="101" t="s">
        <v>2</v>
      </c>
      <c r="G6" s="102"/>
      <c r="H6" s="103">
        <v>1.96</v>
      </c>
      <c r="I6" s="103">
        <v>2.14</v>
      </c>
      <c r="J6" s="103">
        <v>1.91</v>
      </c>
      <c r="K6" s="103">
        <v>2.0499999999999998</v>
      </c>
      <c r="L6" s="103">
        <v>2.09</v>
      </c>
      <c r="M6" s="104">
        <v>2.17</v>
      </c>
    </row>
    <row r="7" spans="1:13" x14ac:dyDescent="0.15">
      <c r="A7" s="5"/>
      <c r="B7" s="98" t="s">
        <v>1</v>
      </c>
      <c r="C7" s="105">
        <v>170</v>
      </c>
      <c r="D7" s="100" t="s">
        <v>15</v>
      </c>
      <c r="E7" s="105">
        <v>200</v>
      </c>
      <c r="F7" s="101" t="s">
        <v>3</v>
      </c>
      <c r="G7" s="102"/>
      <c r="H7" s="103">
        <v>101.9</v>
      </c>
      <c r="I7" s="103">
        <v>100.3</v>
      </c>
      <c r="J7" s="103">
        <v>100.8</v>
      </c>
      <c r="K7" s="103">
        <v>100.3</v>
      </c>
      <c r="L7" s="103">
        <v>99.1</v>
      </c>
      <c r="M7" s="104">
        <v>98.9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-2991</v>
      </c>
      <c r="I8" s="109">
        <v>460</v>
      </c>
      <c r="J8" s="109">
        <v>-896</v>
      </c>
      <c r="K8" s="109">
        <v>255</v>
      </c>
      <c r="L8" s="108">
        <v>3281</v>
      </c>
      <c r="M8" s="129">
        <v>2737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1.3910443794844538</v>
      </c>
      <c r="I9" s="111">
        <f t="shared" si="0"/>
        <v>1.1860652436568666</v>
      </c>
      <c r="J9" s="111">
        <f t="shared" si="0"/>
        <v>1.2713041110808603</v>
      </c>
      <c r="K9" s="111">
        <f t="shared" si="0"/>
        <v>1.0557238037552998</v>
      </c>
      <c r="L9" s="111">
        <f t="shared" si="0"/>
        <v>0.95751605242325621</v>
      </c>
      <c r="M9" s="112">
        <f t="shared" si="0"/>
        <v>0.76697902721999112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170</v>
      </c>
      <c r="I10" s="115">
        <v>180</v>
      </c>
      <c r="J10" s="115">
        <v>200</v>
      </c>
      <c r="K10" s="115">
        <v>200</v>
      </c>
      <c r="L10" s="115">
        <v>200</v>
      </c>
      <c r="M10" s="116">
        <v>200</v>
      </c>
    </row>
    <row r="11" spans="1:13" x14ac:dyDescent="0.15">
      <c r="A11" s="5"/>
      <c r="B11" s="90" t="s">
        <v>104</v>
      </c>
      <c r="C11" s="91"/>
      <c r="D11" s="92"/>
      <c r="E11" s="93"/>
      <c r="F11" s="94" t="s">
        <v>10</v>
      </c>
      <c r="G11" s="118"/>
      <c r="H11" s="119">
        <v>13592</v>
      </c>
      <c r="I11" s="119">
        <v>14354</v>
      </c>
      <c r="J11" s="119">
        <v>12872</v>
      </c>
      <c r="K11" s="119">
        <v>14026</v>
      </c>
      <c r="L11" s="119">
        <v>17416</v>
      </c>
      <c r="M11" s="120">
        <v>17198</v>
      </c>
    </row>
    <row r="12" spans="1:13" x14ac:dyDescent="0.15">
      <c r="A12" s="5"/>
      <c r="B12" s="98" t="s">
        <v>0</v>
      </c>
      <c r="C12" s="99" t="s">
        <v>106</v>
      </c>
      <c r="D12" s="100"/>
      <c r="E12" s="117" t="s">
        <v>51</v>
      </c>
      <c r="F12" s="101" t="s">
        <v>2</v>
      </c>
      <c r="G12" s="121"/>
      <c r="H12" s="122">
        <v>3.27</v>
      </c>
      <c r="I12" s="122">
        <v>3.06</v>
      </c>
      <c r="J12" s="122">
        <v>3.34</v>
      </c>
      <c r="K12" s="122">
        <v>3.25</v>
      </c>
      <c r="L12" s="122">
        <v>3.05</v>
      </c>
      <c r="M12" s="123">
        <v>2.99</v>
      </c>
    </row>
    <row r="13" spans="1:13" x14ac:dyDescent="0.15">
      <c r="A13" s="5"/>
      <c r="B13" s="98" t="s">
        <v>1</v>
      </c>
      <c r="C13" s="105">
        <v>340</v>
      </c>
      <c r="D13" s="100" t="s">
        <v>15</v>
      </c>
      <c r="E13" s="105">
        <v>610</v>
      </c>
      <c r="F13" s="101" t="s">
        <v>3</v>
      </c>
      <c r="G13" s="121"/>
      <c r="H13" s="122">
        <v>99.7</v>
      </c>
      <c r="I13" s="122">
        <v>100.8</v>
      </c>
      <c r="J13" s="122">
        <v>100.6</v>
      </c>
      <c r="K13" s="122">
        <v>100.1</v>
      </c>
      <c r="L13" s="122">
        <v>100.2</v>
      </c>
      <c r="M13" s="123">
        <v>100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3289</v>
      </c>
      <c r="I14" s="131">
        <v>575</v>
      </c>
      <c r="J14" s="125">
        <v>1255</v>
      </c>
      <c r="K14" s="125">
        <v>2461</v>
      </c>
      <c r="L14" s="125">
        <v>2772</v>
      </c>
      <c r="M14" s="130">
        <v>3369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1.8060058463991495</v>
      </c>
      <c r="I15" s="127">
        <f t="shared" si="1"/>
        <v>1.9269700630957176</v>
      </c>
      <c r="J15" s="127">
        <f t="shared" si="1"/>
        <v>1.7522461203375987</v>
      </c>
      <c r="K15" s="127">
        <f t="shared" si="1"/>
        <v>1.6990914597213811</v>
      </c>
      <c r="L15" s="127">
        <f t="shared" si="1"/>
        <v>1.5318849503034568</v>
      </c>
      <c r="M15" s="128">
        <f t="shared" si="1"/>
        <v>1.5348505131637662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340</v>
      </c>
      <c r="I16" s="115">
        <v>470</v>
      </c>
      <c r="J16" s="115">
        <v>560</v>
      </c>
      <c r="K16" s="115">
        <v>600</v>
      </c>
      <c r="L16" s="115">
        <v>610</v>
      </c>
      <c r="M16" s="116">
        <v>610</v>
      </c>
    </row>
    <row r="17" spans="1:13" x14ac:dyDescent="0.15">
      <c r="A17" s="5"/>
      <c r="B17" s="90" t="s">
        <v>103</v>
      </c>
      <c r="C17" s="91"/>
      <c r="D17" s="92"/>
      <c r="E17" s="93"/>
      <c r="F17" s="94" t="s">
        <v>10</v>
      </c>
      <c r="G17" s="95"/>
      <c r="H17" s="96">
        <v>18028</v>
      </c>
      <c r="I17" s="96">
        <v>18466</v>
      </c>
      <c r="J17" s="96">
        <v>16973</v>
      </c>
      <c r="K17" s="96">
        <v>16980</v>
      </c>
      <c r="L17" s="96">
        <v>20059</v>
      </c>
      <c r="M17" s="97">
        <v>18926</v>
      </c>
    </row>
    <row r="18" spans="1:13" x14ac:dyDescent="0.15">
      <c r="A18" s="5"/>
      <c r="B18" s="98" t="s">
        <v>0</v>
      </c>
      <c r="C18" s="99" t="s">
        <v>106</v>
      </c>
      <c r="D18" s="100"/>
      <c r="E18" s="117" t="s">
        <v>51</v>
      </c>
      <c r="F18" s="101" t="s">
        <v>2</v>
      </c>
      <c r="G18" s="102"/>
      <c r="H18" s="103">
        <v>3.48</v>
      </c>
      <c r="I18" s="103">
        <v>3.36</v>
      </c>
      <c r="J18" s="103">
        <v>3.51</v>
      </c>
      <c r="K18" s="103">
        <v>3.43</v>
      </c>
      <c r="L18" s="103">
        <v>3.19</v>
      </c>
      <c r="M18" s="104">
        <v>3.25</v>
      </c>
    </row>
    <row r="19" spans="1:13" x14ac:dyDescent="0.15">
      <c r="A19" s="5"/>
      <c r="B19" s="98" t="s">
        <v>1</v>
      </c>
      <c r="C19" s="105">
        <v>1530</v>
      </c>
      <c r="D19" s="100" t="s">
        <v>15</v>
      </c>
      <c r="E19" s="105">
        <v>2390</v>
      </c>
      <c r="F19" s="101" t="s">
        <v>3</v>
      </c>
      <c r="G19" s="102"/>
      <c r="H19" s="103">
        <v>99.1</v>
      </c>
      <c r="I19" s="103">
        <v>99.8</v>
      </c>
      <c r="J19" s="103">
        <v>99</v>
      </c>
      <c r="K19" s="103">
        <v>99.5</v>
      </c>
      <c r="L19" s="103">
        <v>99.1</v>
      </c>
      <c r="M19" s="104">
        <v>98.6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7048</v>
      </c>
      <c r="I20" s="108">
        <v>4112</v>
      </c>
      <c r="J20" s="108">
        <v>6583</v>
      </c>
      <c r="K20" s="108">
        <v>5162</v>
      </c>
      <c r="L20" s="108">
        <v>7621</v>
      </c>
      <c r="M20" s="129">
        <v>8923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2.3954291788466651</v>
      </c>
      <c r="I21" s="111">
        <f t="shared" si="2"/>
        <v>2.4789904685192643</v>
      </c>
      <c r="J21" s="111">
        <f t="shared" si="2"/>
        <v>2.3105091206098556</v>
      </c>
      <c r="K21" s="111">
        <f t="shared" si="2"/>
        <v>2.0569351907934585</v>
      </c>
      <c r="L21" s="111">
        <f t="shared" si="2"/>
        <v>1.764359222447005</v>
      </c>
      <c r="M21" s="112">
        <f t="shared" si="2"/>
        <v>1.6890673806336456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1530</v>
      </c>
      <c r="I22" s="115">
        <v>2060</v>
      </c>
      <c r="J22" s="115">
        <v>2260</v>
      </c>
      <c r="K22" s="115">
        <v>2370</v>
      </c>
      <c r="L22" s="115">
        <v>2390</v>
      </c>
      <c r="M22" s="116">
        <v>2390</v>
      </c>
    </row>
    <row r="23" spans="1:13" x14ac:dyDescent="0.15">
      <c r="A23" s="5"/>
      <c r="B23" s="90" t="s">
        <v>102</v>
      </c>
      <c r="C23" s="91"/>
      <c r="D23" s="92"/>
      <c r="E23" s="93"/>
      <c r="F23" s="94" t="s">
        <v>10</v>
      </c>
      <c r="G23" s="118"/>
      <c r="H23" s="119">
        <v>19361</v>
      </c>
      <c r="I23" s="119">
        <v>19488</v>
      </c>
      <c r="J23" s="119">
        <v>18784</v>
      </c>
      <c r="K23" s="119">
        <v>19064</v>
      </c>
      <c r="L23" s="119">
        <v>21443</v>
      </c>
      <c r="M23" s="120">
        <v>20603</v>
      </c>
    </row>
    <row r="24" spans="1:13" x14ac:dyDescent="0.15">
      <c r="A24" s="5"/>
      <c r="B24" s="98" t="s">
        <v>0</v>
      </c>
      <c r="C24" s="99" t="s">
        <v>106</v>
      </c>
      <c r="D24" s="100"/>
      <c r="E24" s="117" t="s">
        <v>51</v>
      </c>
      <c r="F24" s="101" t="s">
        <v>2</v>
      </c>
      <c r="G24" s="121"/>
      <c r="H24" s="122">
        <v>1.99</v>
      </c>
      <c r="I24" s="122">
        <v>2.06</v>
      </c>
      <c r="J24" s="122">
        <v>2.06</v>
      </c>
      <c r="K24" s="122">
        <v>2.04</v>
      </c>
      <c r="L24" s="122">
        <v>1.85</v>
      </c>
      <c r="M24" s="123">
        <v>1.87</v>
      </c>
    </row>
    <row r="25" spans="1:13" x14ac:dyDescent="0.15">
      <c r="A25" s="5"/>
      <c r="B25" s="98" t="s">
        <v>1</v>
      </c>
      <c r="C25" s="105">
        <v>1740</v>
      </c>
      <c r="D25" s="100" t="s">
        <v>15</v>
      </c>
      <c r="E25" s="105">
        <v>2680</v>
      </c>
      <c r="F25" s="101" t="s">
        <v>3</v>
      </c>
      <c r="G25" s="121"/>
      <c r="H25" s="122">
        <v>99.3</v>
      </c>
      <c r="I25" s="122">
        <v>99.1</v>
      </c>
      <c r="J25" s="122">
        <v>99.7</v>
      </c>
      <c r="K25" s="122">
        <v>99.4</v>
      </c>
      <c r="L25" s="122">
        <v>99.2</v>
      </c>
      <c r="M25" s="123">
        <v>99.3</v>
      </c>
    </row>
    <row r="26" spans="1:13" x14ac:dyDescent="0.15">
      <c r="A26" s="5"/>
      <c r="B26" s="98"/>
      <c r="C26" s="105"/>
      <c r="D26" s="100"/>
      <c r="E26" s="105"/>
      <c r="F26" s="106" t="s">
        <v>21</v>
      </c>
      <c r="G26" s="124"/>
      <c r="H26" s="125">
        <v>4813</v>
      </c>
      <c r="I26" s="125">
        <v>5640</v>
      </c>
      <c r="J26" s="125">
        <v>3343</v>
      </c>
      <c r="K26" s="125">
        <v>4316</v>
      </c>
      <c r="L26" s="125">
        <v>5525</v>
      </c>
      <c r="M26" s="130">
        <v>4878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26">
        <f t="shared" ref="G27:M27" si="3">G23/G$4</f>
        <v>0</v>
      </c>
      <c r="H27" s="127">
        <f t="shared" si="3"/>
        <v>2.5725484985384002</v>
      </c>
      <c r="I27" s="127">
        <f t="shared" si="3"/>
        <v>2.6161900926298833</v>
      </c>
      <c r="J27" s="127">
        <f t="shared" si="3"/>
        <v>2.5570378437244758</v>
      </c>
      <c r="K27" s="127">
        <f t="shared" si="3"/>
        <v>2.3093882495457301</v>
      </c>
      <c r="L27" s="127">
        <f t="shared" si="3"/>
        <v>1.8860937637435131</v>
      </c>
      <c r="M27" s="128">
        <f t="shared" si="3"/>
        <v>1.8387327086122267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1740</v>
      </c>
      <c r="I28" s="115">
        <v>2280</v>
      </c>
      <c r="J28" s="115">
        <v>2530</v>
      </c>
      <c r="K28" s="115">
        <v>2660</v>
      </c>
      <c r="L28" s="115">
        <v>2680</v>
      </c>
      <c r="M28" s="116">
        <v>2680</v>
      </c>
    </row>
    <row r="29" spans="1:13" x14ac:dyDescent="0.15">
      <c r="A29" s="5"/>
      <c r="B29" s="90" t="s">
        <v>101</v>
      </c>
      <c r="C29" s="91"/>
      <c r="D29" s="92"/>
      <c r="E29" s="93"/>
      <c r="F29" s="94" t="s">
        <v>10</v>
      </c>
      <c r="G29" s="95"/>
      <c r="H29" s="96">
        <v>21136</v>
      </c>
      <c r="I29" s="96">
        <v>21022</v>
      </c>
      <c r="J29" s="96">
        <v>20027</v>
      </c>
      <c r="K29" s="96">
        <v>20657</v>
      </c>
      <c r="L29" s="96">
        <v>22929</v>
      </c>
      <c r="M29" s="97">
        <v>21457</v>
      </c>
    </row>
    <row r="30" spans="1:13" x14ac:dyDescent="0.15">
      <c r="A30" s="5"/>
      <c r="B30" s="98" t="s">
        <v>0</v>
      </c>
      <c r="C30" s="99" t="s">
        <v>106</v>
      </c>
      <c r="D30" s="100"/>
      <c r="E30" s="117" t="s">
        <v>51</v>
      </c>
      <c r="F30" s="101" t="s">
        <v>2</v>
      </c>
      <c r="G30" s="102"/>
      <c r="H30" s="103">
        <v>1.85</v>
      </c>
      <c r="I30" s="103">
        <v>1.93</v>
      </c>
      <c r="J30" s="103">
        <v>1.95</v>
      </c>
      <c r="K30" s="103">
        <v>1.92</v>
      </c>
      <c r="L30" s="103">
        <v>1.73</v>
      </c>
      <c r="M30" s="104">
        <v>1.78</v>
      </c>
    </row>
    <row r="31" spans="1:13" x14ac:dyDescent="0.15">
      <c r="A31" s="5"/>
      <c r="B31" s="98" t="s">
        <v>1</v>
      </c>
      <c r="C31" s="105">
        <v>3430</v>
      </c>
      <c r="D31" s="100" t="s">
        <v>15</v>
      </c>
      <c r="E31" s="105">
        <v>5230</v>
      </c>
      <c r="F31" s="101" t="s">
        <v>3</v>
      </c>
      <c r="G31" s="102"/>
      <c r="H31" s="103">
        <v>99.4</v>
      </c>
      <c r="I31" s="103">
        <v>98.9</v>
      </c>
      <c r="J31" s="103">
        <v>99.1</v>
      </c>
      <c r="K31" s="103">
        <v>99.1</v>
      </c>
      <c r="L31" s="103">
        <v>99</v>
      </c>
      <c r="M31" s="104">
        <v>98.9</v>
      </c>
    </row>
    <row r="32" spans="1:13" x14ac:dyDescent="0.15">
      <c r="A32" s="5"/>
      <c r="B32" s="98"/>
      <c r="C32" s="105"/>
      <c r="D32" s="100"/>
      <c r="E32" s="105"/>
      <c r="F32" s="106" t="s">
        <v>20</v>
      </c>
      <c r="G32" s="107"/>
      <c r="H32" s="108">
        <v>5086</v>
      </c>
      <c r="I32" s="108">
        <v>6748</v>
      </c>
      <c r="J32" s="108">
        <v>5834</v>
      </c>
      <c r="K32" s="108">
        <v>5995</v>
      </c>
      <c r="L32" s="108">
        <v>7074</v>
      </c>
      <c r="M32" s="129">
        <v>7112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10">
        <f t="shared" ref="G33:M33" si="4">G29/G$4</f>
        <v>0</v>
      </c>
      <c r="H33" s="111">
        <f t="shared" si="4"/>
        <v>2.8083975551421738</v>
      </c>
      <c r="I33" s="111">
        <f t="shared" si="4"/>
        <v>2.8221237750033561</v>
      </c>
      <c r="J33" s="111">
        <f t="shared" si="4"/>
        <v>2.7262455758235773</v>
      </c>
      <c r="K33" s="111">
        <f t="shared" si="4"/>
        <v>2.5023622047244096</v>
      </c>
      <c r="L33" s="111">
        <f t="shared" si="4"/>
        <v>2.016800070366787</v>
      </c>
      <c r="M33" s="112">
        <f t="shared" si="4"/>
        <v>1.9149486836233824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3430</v>
      </c>
      <c r="I34" s="115">
        <v>4520</v>
      </c>
      <c r="J34" s="115">
        <v>4950</v>
      </c>
      <c r="K34" s="115">
        <v>5210</v>
      </c>
      <c r="L34" s="115">
        <v>5240</v>
      </c>
      <c r="M34" s="116">
        <v>5230</v>
      </c>
    </row>
    <row r="35" spans="1:13" x14ac:dyDescent="0.15">
      <c r="A35" s="5"/>
      <c r="B35" s="16" t="s">
        <v>99</v>
      </c>
      <c r="C35" s="17"/>
      <c r="D35" s="18"/>
      <c r="E35" s="19"/>
      <c r="F35" s="20" t="s">
        <v>10</v>
      </c>
      <c r="G35" s="21">
        <v>10877</v>
      </c>
      <c r="H35" s="22">
        <v>5322</v>
      </c>
      <c r="I35" s="22">
        <v>5032</v>
      </c>
      <c r="J35" s="22">
        <v>4857</v>
      </c>
      <c r="K35" s="22">
        <v>5304</v>
      </c>
      <c r="L35" s="22">
        <v>8710</v>
      </c>
      <c r="M35" s="23">
        <v>8286</v>
      </c>
    </row>
    <row r="36" spans="1:13" x14ac:dyDescent="0.15">
      <c r="A36" s="5"/>
      <c r="B36" s="24" t="s">
        <v>0</v>
      </c>
      <c r="C36" s="25">
        <v>45824</v>
      </c>
      <c r="D36" s="26"/>
      <c r="E36" s="27"/>
      <c r="F36" s="28" t="s">
        <v>2</v>
      </c>
      <c r="G36" s="29">
        <v>2.37</v>
      </c>
      <c r="H36" s="30">
        <v>2.6</v>
      </c>
      <c r="I36" s="30">
        <v>2.67</v>
      </c>
      <c r="J36" s="30">
        <v>2.58</v>
      </c>
      <c r="K36" s="30">
        <v>2.63</v>
      </c>
      <c r="L36" s="30">
        <v>2.3199999999999998</v>
      </c>
      <c r="M36" s="31">
        <v>2.33</v>
      </c>
    </row>
    <row r="37" spans="1:13" x14ac:dyDescent="0.15">
      <c r="A37" s="5"/>
      <c r="B37" s="24" t="s">
        <v>1</v>
      </c>
      <c r="C37" s="32">
        <v>1460</v>
      </c>
      <c r="D37" s="26" t="s">
        <v>15</v>
      </c>
      <c r="E37" s="32">
        <v>1490</v>
      </c>
      <c r="F37" s="28" t="s">
        <v>3</v>
      </c>
      <c r="G37" s="29">
        <v>96.6</v>
      </c>
      <c r="H37" s="30">
        <v>97.1</v>
      </c>
      <c r="I37" s="30">
        <v>97.3</v>
      </c>
      <c r="J37" s="30">
        <v>97.2</v>
      </c>
      <c r="K37" s="30">
        <v>97.1</v>
      </c>
      <c r="L37" s="30">
        <v>97</v>
      </c>
      <c r="M37" s="31">
        <v>97.7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8811</v>
      </c>
      <c r="H38" s="70">
        <v>3854</v>
      </c>
      <c r="I38" s="70">
        <v>3516</v>
      </c>
      <c r="J38" s="70">
        <v>3466</v>
      </c>
      <c r="K38" s="70">
        <v>3873</v>
      </c>
      <c r="L38" s="70">
        <v>6448</v>
      </c>
      <c r="M38" s="86">
        <v>4939</v>
      </c>
    </row>
    <row r="39" spans="1:13" x14ac:dyDescent="0.15">
      <c r="A39" s="5"/>
      <c r="B39" s="24"/>
      <c r="C39" s="32"/>
      <c r="D39" s="26"/>
      <c r="E39" s="32"/>
      <c r="F39" s="56" t="s">
        <v>29</v>
      </c>
      <c r="G39" s="74">
        <f>G35/G$4</f>
        <v>0.86250099119816037</v>
      </c>
      <c r="H39" s="75">
        <f t="shared" ref="H39:M39" si="5">H35/H$4</f>
        <v>0.70714855168748336</v>
      </c>
      <c r="I39" s="75">
        <f t="shared" si="5"/>
        <v>0.67552691636461271</v>
      </c>
      <c r="J39" s="75">
        <f t="shared" si="5"/>
        <v>0.66117615028586985</v>
      </c>
      <c r="K39" s="75">
        <f t="shared" si="5"/>
        <v>0.64251968503937007</v>
      </c>
      <c r="L39" s="75">
        <f t="shared" si="5"/>
        <v>0.76611839211891986</v>
      </c>
      <c r="M39" s="76">
        <f t="shared" si="5"/>
        <v>0.73949129852744311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1460</v>
      </c>
      <c r="H40" s="35">
        <v>1310</v>
      </c>
      <c r="I40" s="35">
        <v>1350</v>
      </c>
      <c r="J40" s="35">
        <v>1380</v>
      </c>
      <c r="K40" s="35">
        <v>1460</v>
      </c>
      <c r="L40" s="35">
        <v>1510</v>
      </c>
      <c r="M40" s="36">
        <v>1490</v>
      </c>
    </row>
    <row r="41" spans="1:13" x14ac:dyDescent="0.15">
      <c r="A41" s="5"/>
      <c r="B41" s="37" t="s">
        <v>90</v>
      </c>
      <c r="C41" s="38"/>
      <c r="D41" s="39"/>
      <c r="E41" s="40"/>
      <c r="F41" s="41" t="s">
        <v>10</v>
      </c>
      <c r="G41" s="42">
        <v>15979</v>
      </c>
      <c r="H41" s="43">
        <v>8429</v>
      </c>
      <c r="I41" s="43">
        <v>8269</v>
      </c>
      <c r="J41" s="43">
        <v>7908</v>
      </c>
      <c r="K41" s="43">
        <v>8761</v>
      </c>
      <c r="L41" s="43">
        <v>13005</v>
      </c>
      <c r="M41" s="44">
        <v>12768</v>
      </c>
    </row>
    <row r="42" spans="1:13" x14ac:dyDescent="0.15">
      <c r="A42" s="5"/>
      <c r="B42" s="45" t="s">
        <v>0</v>
      </c>
      <c r="C42" s="3">
        <v>45810</v>
      </c>
      <c r="F42" s="46" t="s">
        <v>2</v>
      </c>
      <c r="G42" s="47">
        <v>3.36</v>
      </c>
      <c r="H42" s="48">
        <v>3.76</v>
      </c>
      <c r="I42" s="48">
        <v>3.72</v>
      </c>
      <c r="J42" s="48">
        <v>3.79</v>
      </c>
      <c r="K42" s="48">
        <v>3.8</v>
      </c>
      <c r="L42" s="48">
        <v>3.53</v>
      </c>
      <c r="M42" s="49">
        <v>3.5</v>
      </c>
    </row>
    <row r="43" spans="1:13" x14ac:dyDescent="0.15">
      <c r="A43" s="5"/>
      <c r="B43" s="45" t="s">
        <v>1</v>
      </c>
      <c r="C43" s="50">
        <v>5040</v>
      </c>
      <c r="D43" s="4" t="s">
        <v>15</v>
      </c>
      <c r="E43" s="50">
        <v>5180</v>
      </c>
      <c r="F43" s="46" t="s">
        <v>3</v>
      </c>
      <c r="G43" s="47">
        <v>97.8</v>
      </c>
      <c r="H43" s="48">
        <v>97.3</v>
      </c>
      <c r="I43" s="48">
        <v>98</v>
      </c>
      <c r="J43" s="48">
        <v>97.5</v>
      </c>
      <c r="K43" s="48">
        <v>97</v>
      </c>
      <c r="L43" s="48">
        <v>97.8</v>
      </c>
      <c r="M43" s="49">
        <v>97.8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10235</v>
      </c>
      <c r="H44" s="71">
        <v>6491</v>
      </c>
      <c r="I44" s="71">
        <v>5204</v>
      </c>
      <c r="J44" s="71">
        <v>5798</v>
      </c>
      <c r="K44" s="71">
        <v>7210</v>
      </c>
      <c r="L44" s="71">
        <v>8423</v>
      </c>
      <c r="M44" s="87">
        <v>8364</v>
      </c>
    </row>
    <row r="45" spans="1:13" x14ac:dyDescent="0.15">
      <c r="A45" s="5"/>
      <c r="B45" s="45"/>
      <c r="C45" s="50"/>
      <c r="E45" s="50"/>
      <c r="F45" s="55" t="s">
        <v>28</v>
      </c>
      <c r="G45" s="77">
        <f>G41/G$4</f>
        <v>1.2670684323209895</v>
      </c>
      <c r="H45" s="78">
        <f t="shared" ref="H45:M45" si="6">H41/H$4</f>
        <v>1.1199840552750464</v>
      </c>
      <c r="I45" s="78">
        <f t="shared" si="6"/>
        <v>1.1100818901866023</v>
      </c>
      <c r="J45" s="78">
        <f t="shared" si="6"/>
        <v>1.0765042199836645</v>
      </c>
      <c r="K45" s="78">
        <f t="shared" si="6"/>
        <v>1.0612961841308297</v>
      </c>
      <c r="L45" s="78">
        <f t="shared" si="6"/>
        <v>1.1439000791626353</v>
      </c>
      <c r="M45" s="79">
        <f t="shared" si="6"/>
        <v>1.139491298527443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5040</v>
      </c>
      <c r="H46" s="53">
        <v>4580</v>
      </c>
      <c r="I46" s="53">
        <v>4830</v>
      </c>
      <c r="J46" s="53">
        <v>4960</v>
      </c>
      <c r="K46" s="53">
        <v>5130</v>
      </c>
      <c r="L46" s="53">
        <v>5190</v>
      </c>
      <c r="M46" s="54">
        <v>5180</v>
      </c>
    </row>
    <row r="47" spans="1:13" x14ac:dyDescent="0.15">
      <c r="A47" s="5"/>
      <c r="B47" s="16" t="s">
        <v>91</v>
      </c>
      <c r="C47" s="17"/>
      <c r="D47" s="18"/>
      <c r="E47" s="19"/>
      <c r="F47" s="20" t="s">
        <v>10</v>
      </c>
      <c r="G47" s="21">
        <v>21538</v>
      </c>
      <c r="H47" s="22">
        <v>16492</v>
      </c>
      <c r="I47" s="22">
        <v>16507</v>
      </c>
      <c r="J47" s="22">
        <v>16187</v>
      </c>
      <c r="K47" s="22">
        <v>18491</v>
      </c>
      <c r="L47" s="22">
        <v>21428</v>
      </c>
      <c r="M47" s="23">
        <v>20655</v>
      </c>
    </row>
    <row r="48" spans="1:13" x14ac:dyDescent="0.15">
      <c r="A48" s="5"/>
      <c r="B48" s="24" t="s">
        <v>0</v>
      </c>
      <c r="C48" s="25">
        <v>45810</v>
      </c>
      <c r="D48" s="26"/>
      <c r="E48" s="27"/>
      <c r="F48" s="28" t="s">
        <v>2</v>
      </c>
      <c r="G48" s="29">
        <v>3.1</v>
      </c>
      <c r="H48" s="30">
        <v>3.56</v>
      </c>
      <c r="I48" s="30">
        <v>3.63</v>
      </c>
      <c r="J48" s="30">
        <v>3.6</v>
      </c>
      <c r="K48" s="30">
        <v>3.41</v>
      </c>
      <c r="L48" s="30">
        <v>3.31</v>
      </c>
      <c r="M48" s="31">
        <v>3.33</v>
      </c>
    </row>
    <row r="49" spans="1:13" x14ac:dyDescent="0.15">
      <c r="A49" s="5"/>
      <c r="B49" s="24" t="s">
        <v>1</v>
      </c>
      <c r="C49" s="32">
        <v>4900</v>
      </c>
      <c r="D49" s="26" t="s">
        <v>15</v>
      </c>
      <c r="E49" s="32">
        <v>5130</v>
      </c>
      <c r="F49" s="28" t="s">
        <v>3</v>
      </c>
      <c r="G49" s="29">
        <v>100</v>
      </c>
      <c r="H49" s="30">
        <v>98.6</v>
      </c>
      <c r="I49" s="30">
        <v>98.3</v>
      </c>
      <c r="J49" s="30">
        <v>98.7</v>
      </c>
      <c r="K49" s="30">
        <v>99.4</v>
      </c>
      <c r="L49" s="30">
        <v>98.4</v>
      </c>
      <c r="M49" s="31">
        <v>98.2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4296</v>
      </c>
      <c r="H50" s="70">
        <v>8451</v>
      </c>
      <c r="I50" s="70">
        <v>9193</v>
      </c>
      <c r="J50" s="70">
        <v>7602</v>
      </c>
      <c r="K50" s="70">
        <v>6041</v>
      </c>
      <c r="L50" s="70">
        <v>11158</v>
      </c>
      <c r="M50" s="86">
        <v>11564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1.7078740781857109</v>
      </c>
      <c r="H51" s="81">
        <f t="shared" ref="H51:M51" si="7">H47/H$4</f>
        <v>2.1913366994419348</v>
      </c>
      <c r="I51" s="81">
        <f t="shared" si="7"/>
        <v>2.2160021479393208</v>
      </c>
      <c r="J51" s="81">
        <f t="shared" si="7"/>
        <v>2.2035121154369723</v>
      </c>
      <c r="K51" s="81">
        <f t="shared" si="7"/>
        <v>2.2399757722592368</v>
      </c>
      <c r="L51" s="81">
        <f t="shared" si="7"/>
        <v>1.884774386489577</v>
      </c>
      <c r="M51" s="82">
        <f t="shared" si="7"/>
        <v>1.8433734939759037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4900</v>
      </c>
      <c r="H52" s="35">
        <v>4510</v>
      </c>
      <c r="I52" s="35">
        <v>4810</v>
      </c>
      <c r="J52" s="35">
        <v>4960</v>
      </c>
      <c r="K52" s="35">
        <v>5110</v>
      </c>
      <c r="L52" s="35">
        <v>5130</v>
      </c>
      <c r="M52" s="36">
        <v>5130</v>
      </c>
    </row>
    <row r="53" spans="1:13" x14ac:dyDescent="0.15">
      <c r="A53" s="5"/>
      <c r="B53" s="37" t="s">
        <v>92</v>
      </c>
      <c r="C53" s="38"/>
      <c r="D53" s="39"/>
      <c r="E53" s="40"/>
      <c r="F53" s="41" t="s">
        <v>10</v>
      </c>
      <c r="G53" s="42">
        <v>12240</v>
      </c>
      <c r="H53" s="43">
        <v>5428</v>
      </c>
      <c r="I53" s="43">
        <v>4819</v>
      </c>
      <c r="J53" s="43">
        <v>4924</v>
      </c>
      <c r="K53" s="43">
        <v>5599</v>
      </c>
      <c r="L53" s="43">
        <v>9723</v>
      </c>
      <c r="M53" s="44">
        <v>9267</v>
      </c>
    </row>
    <row r="54" spans="1:13" x14ac:dyDescent="0.15">
      <c r="A54" s="5"/>
      <c r="B54" s="45" t="s">
        <v>0</v>
      </c>
      <c r="C54" s="3">
        <v>45810</v>
      </c>
      <c r="F54" s="46" t="s">
        <v>2</v>
      </c>
      <c r="G54" s="47">
        <v>2.8</v>
      </c>
      <c r="H54" s="48">
        <v>3.23</v>
      </c>
      <c r="I54" s="48">
        <v>3.31</v>
      </c>
      <c r="J54" s="48">
        <v>3.21</v>
      </c>
      <c r="K54" s="48">
        <v>3.12</v>
      </c>
      <c r="L54" s="48">
        <v>2.95</v>
      </c>
      <c r="M54" s="49">
        <v>2.97</v>
      </c>
    </row>
    <row r="55" spans="1:13" x14ac:dyDescent="0.15">
      <c r="A55" s="5"/>
      <c r="B55" s="45" t="s">
        <v>1</v>
      </c>
      <c r="C55" s="50">
        <v>3530</v>
      </c>
      <c r="D55" s="4" t="s">
        <v>15</v>
      </c>
      <c r="E55" s="50">
        <v>3620</v>
      </c>
      <c r="F55" s="46" t="s">
        <v>3</v>
      </c>
      <c r="G55" s="47">
        <v>99.3</v>
      </c>
      <c r="H55" s="48">
        <v>97.9</v>
      </c>
      <c r="I55" s="48">
        <v>98.1</v>
      </c>
      <c r="J55" s="48">
        <v>98.4</v>
      </c>
      <c r="K55" s="48">
        <v>98.8</v>
      </c>
      <c r="L55" s="48">
        <v>98.4</v>
      </c>
      <c r="M55" s="49">
        <v>98.4</v>
      </c>
    </row>
    <row r="56" spans="1:13" x14ac:dyDescent="0.15">
      <c r="A56" s="5"/>
      <c r="B56" s="45"/>
      <c r="C56" s="50"/>
      <c r="E56" s="50"/>
      <c r="F56" s="55" t="s">
        <v>20</v>
      </c>
      <c r="G56" s="89">
        <v>3857</v>
      </c>
      <c r="H56" s="71">
        <v>3368</v>
      </c>
      <c r="I56" s="71">
        <v>2731</v>
      </c>
      <c r="J56" s="71">
        <v>2494</v>
      </c>
      <c r="K56" s="71">
        <v>2462</v>
      </c>
      <c r="L56" s="71">
        <v>4905</v>
      </c>
      <c r="M56" s="87">
        <v>4589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0.97058123860122114</v>
      </c>
      <c r="H57" s="84">
        <f t="shared" ref="H57:M57" si="8">H53/H$4</f>
        <v>0.72123305872973686</v>
      </c>
      <c r="I57" s="84">
        <f t="shared" si="8"/>
        <v>0.64693247415760502</v>
      </c>
      <c r="J57" s="84">
        <f t="shared" si="8"/>
        <v>0.67029676014157369</v>
      </c>
      <c r="K57" s="84">
        <f t="shared" si="8"/>
        <v>0.67825560266505147</v>
      </c>
      <c r="L57" s="84">
        <f t="shared" si="8"/>
        <v>0.85522033600140734</v>
      </c>
      <c r="M57" s="85">
        <f t="shared" si="8"/>
        <v>0.82704149933065596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3530</v>
      </c>
      <c r="H58" s="53">
        <v>3170</v>
      </c>
      <c r="I58" s="53">
        <v>3330</v>
      </c>
      <c r="J58" s="53">
        <v>3390</v>
      </c>
      <c r="K58" s="53">
        <v>3540</v>
      </c>
      <c r="L58" s="53">
        <v>3640</v>
      </c>
      <c r="M58" s="54">
        <v>3620</v>
      </c>
    </row>
    <row r="59" spans="1:13" x14ac:dyDescent="0.15">
      <c r="A59" s="5"/>
      <c r="B59" s="16" t="s">
        <v>93</v>
      </c>
      <c r="C59" s="17"/>
      <c r="D59" s="18"/>
      <c r="E59" s="19"/>
      <c r="F59" s="20" t="s">
        <v>10</v>
      </c>
      <c r="G59" s="21">
        <v>10091</v>
      </c>
      <c r="H59" s="22">
        <v>5622</v>
      </c>
      <c r="I59" s="22">
        <v>5064</v>
      </c>
      <c r="J59" s="22">
        <v>4658</v>
      </c>
      <c r="K59" s="22">
        <v>5491</v>
      </c>
      <c r="L59" s="22">
        <v>7802</v>
      </c>
      <c r="M59" s="23">
        <v>7048</v>
      </c>
    </row>
    <row r="60" spans="1:13" x14ac:dyDescent="0.15">
      <c r="A60" s="5"/>
      <c r="B60" s="24" t="s">
        <v>0</v>
      </c>
      <c r="C60" s="25">
        <v>45810</v>
      </c>
      <c r="D60" s="26"/>
      <c r="E60" s="27"/>
      <c r="F60" s="28" t="s">
        <v>2</v>
      </c>
      <c r="G60" s="29">
        <v>2.2599999999999998</v>
      </c>
      <c r="H60" s="30">
        <v>2.61</v>
      </c>
      <c r="I60" s="30">
        <v>2.72</v>
      </c>
      <c r="J60" s="30">
        <v>2.7</v>
      </c>
      <c r="K60" s="30">
        <v>2.59</v>
      </c>
      <c r="L60" s="30">
        <v>2.42</v>
      </c>
      <c r="M60" s="31">
        <v>2.4700000000000002</v>
      </c>
    </row>
    <row r="61" spans="1:13" x14ac:dyDescent="0.15">
      <c r="A61" s="5"/>
      <c r="B61" s="24" t="s">
        <v>1</v>
      </c>
      <c r="C61" s="32">
        <v>2930</v>
      </c>
      <c r="D61" s="26" t="s">
        <v>15</v>
      </c>
      <c r="E61" s="32">
        <v>2950</v>
      </c>
      <c r="F61" s="28" t="s">
        <v>3</v>
      </c>
      <c r="G61" s="29">
        <v>99.1</v>
      </c>
      <c r="H61" s="30">
        <v>99.1</v>
      </c>
      <c r="I61" s="30">
        <v>98.4</v>
      </c>
      <c r="J61" s="30">
        <v>98.7</v>
      </c>
      <c r="K61" s="30">
        <v>99.2</v>
      </c>
      <c r="L61" s="30">
        <v>98.8</v>
      </c>
      <c r="M61" s="31">
        <v>98.3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3025</v>
      </c>
      <c r="H62" s="70">
        <v>1827</v>
      </c>
      <c r="I62" s="70">
        <v>2420</v>
      </c>
      <c r="J62" s="70">
        <v>1887</v>
      </c>
      <c r="K62" s="70">
        <v>1661</v>
      </c>
      <c r="L62" s="70">
        <v>2905</v>
      </c>
      <c r="M62" s="86">
        <v>3380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0.80017445087621919</v>
      </c>
      <c r="H63" s="81">
        <f t="shared" ref="H63:M63" si="9">H59/H$4</f>
        <v>0.74701036407121979</v>
      </c>
      <c r="I63" s="81">
        <f t="shared" si="9"/>
        <v>0.67982279500604104</v>
      </c>
      <c r="J63" s="81">
        <f t="shared" si="9"/>
        <v>0.63408657772937649</v>
      </c>
      <c r="K63" s="81">
        <f t="shared" si="9"/>
        <v>0.66517262265293764</v>
      </c>
      <c r="L63" s="81">
        <f t="shared" si="9"/>
        <v>0.68625208901398538</v>
      </c>
      <c r="M63" s="82">
        <f t="shared" si="9"/>
        <v>0.62900490852298085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2930</v>
      </c>
      <c r="H64" s="35">
        <v>2610</v>
      </c>
      <c r="I64" s="35">
        <v>2770</v>
      </c>
      <c r="J64" s="35">
        <v>2820</v>
      </c>
      <c r="K64" s="35">
        <v>2930</v>
      </c>
      <c r="L64" s="35">
        <v>2980</v>
      </c>
      <c r="M64" s="36">
        <v>2950</v>
      </c>
    </row>
    <row r="65" spans="1:13" x14ac:dyDescent="0.15">
      <c r="A65" s="5"/>
      <c r="B65" s="37" t="s">
        <v>94</v>
      </c>
      <c r="C65" s="38"/>
      <c r="D65" s="39"/>
      <c r="E65" s="40"/>
      <c r="F65" s="41" t="s">
        <v>10</v>
      </c>
      <c r="G65" s="42">
        <v>8334</v>
      </c>
      <c r="H65" s="43">
        <v>2755</v>
      </c>
      <c r="I65" s="43">
        <v>2695</v>
      </c>
      <c r="J65" s="43">
        <v>2907</v>
      </c>
      <c r="K65" s="43">
        <v>3013</v>
      </c>
      <c r="L65" s="43">
        <v>5155</v>
      </c>
      <c r="M65" s="44">
        <v>5168</v>
      </c>
    </row>
    <row r="66" spans="1:13" x14ac:dyDescent="0.15">
      <c r="A66" s="5"/>
      <c r="B66" s="45" t="s">
        <v>0</v>
      </c>
      <c r="C66" s="3">
        <v>45810</v>
      </c>
      <c r="F66" s="46" t="s">
        <v>2</v>
      </c>
      <c r="G66" s="47">
        <v>3.34</v>
      </c>
      <c r="H66" s="48">
        <v>4.09</v>
      </c>
      <c r="I66" s="48">
        <v>3.84</v>
      </c>
      <c r="J66" s="48">
        <v>3.88</v>
      </c>
      <c r="K66" s="48">
        <v>4</v>
      </c>
      <c r="L66" s="48">
        <v>3.59</v>
      </c>
      <c r="M66" s="49">
        <v>3.67</v>
      </c>
    </row>
    <row r="67" spans="1:13" x14ac:dyDescent="0.15">
      <c r="A67" s="5"/>
      <c r="B67" s="45" t="s">
        <v>1</v>
      </c>
      <c r="C67" s="50">
        <v>1170</v>
      </c>
      <c r="D67" s="4" t="s">
        <v>15</v>
      </c>
      <c r="E67" s="50">
        <v>1060</v>
      </c>
      <c r="F67" s="46" t="s">
        <v>3</v>
      </c>
      <c r="G67" s="47">
        <v>100</v>
      </c>
      <c r="H67" s="48">
        <v>99.4</v>
      </c>
      <c r="I67" s="48">
        <v>101.7</v>
      </c>
      <c r="J67" s="48">
        <v>99.1</v>
      </c>
      <c r="K67" s="48">
        <v>100.1</v>
      </c>
      <c r="L67" s="48">
        <v>98.7</v>
      </c>
      <c r="M67" s="49">
        <v>99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1507</v>
      </c>
      <c r="H68" s="71">
        <v>1008</v>
      </c>
      <c r="I68" s="61">
        <v>-266</v>
      </c>
      <c r="J68" s="71">
        <v>1199</v>
      </c>
      <c r="K68" s="61">
        <v>652</v>
      </c>
      <c r="L68" s="71">
        <v>2403</v>
      </c>
      <c r="M68" s="87">
        <v>2222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0.66085163745936093</v>
      </c>
      <c r="H69" s="84">
        <f t="shared" ref="H69:M69" si="10">H65/H$4</f>
        <v>0.36606431039064574</v>
      </c>
      <c r="I69" s="84">
        <f t="shared" si="10"/>
        <v>0.36179352933279635</v>
      </c>
      <c r="J69" s="84">
        <f t="shared" si="10"/>
        <v>0.39572556493329702</v>
      </c>
      <c r="K69" s="84">
        <f t="shared" si="10"/>
        <v>0.36499091459721383</v>
      </c>
      <c r="L69" s="84">
        <f t="shared" si="10"/>
        <v>0.45342598293605418</v>
      </c>
      <c r="M69" s="85">
        <f t="shared" si="10"/>
        <v>0.46122266845158411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1170</v>
      </c>
      <c r="H70" s="53">
        <v>960</v>
      </c>
      <c r="I70" s="53">
        <v>1020</v>
      </c>
      <c r="J70" s="53">
        <v>1010</v>
      </c>
      <c r="K70" s="53">
        <v>1040</v>
      </c>
      <c r="L70" s="53">
        <v>1030</v>
      </c>
      <c r="M70" s="54">
        <v>1060</v>
      </c>
    </row>
    <row r="71" spans="1:13" x14ac:dyDescent="0.15">
      <c r="A71" s="5"/>
      <c r="B71" s="16" t="s">
        <v>95</v>
      </c>
      <c r="C71" s="17"/>
      <c r="D71" s="18"/>
      <c r="E71" s="19"/>
      <c r="F71" s="20" t="s">
        <v>10</v>
      </c>
      <c r="G71" s="21">
        <v>14433</v>
      </c>
      <c r="H71" s="22">
        <v>8738</v>
      </c>
      <c r="I71" s="22">
        <v>9208</v>
      </c>
      <c r="J71" s="22">
        <v>8424</v>
      </c>
      <c r="K71" s="22">
        <v>9685</v>
      </c>
      <c r="L71" s="22">
        <v>13324</v>
      </c>
      <c r="M71" s="23">
        <v>12298</v>
      </c>
    </row>
    <row r="72" spans="1:13" x14ac:dyDescent="0.15">
      <c r="A72" s="5"/>
      <c r="B72" s="24" t="s">
        <v>0</v>
      </c>
      <c r="C72" s="25">
        <v>45810</v>
      </c>
      <c r="D72" s="26"/>
      <c r="E72" s="27"/>
      <c r="F72" s="28" t="s">
        <v>2</v>
      </c>
      <c r="G72" s="29">
        <v>1.95</v>
      </c>
      <c r="H72" s="30">
        <v>2.27</v>
      </c>
      <c r="I72" s="30">
        <v>2.31</v>
      </c>
      <c r="J72" s="30">
        <v>2.33</v>
      </c>
      <c r="K72" s="30">
        <v>2.16</v>
      </c>
      <c r="L72" s="30">
        <v>2.04</v>
      </c>
      <c r="M72" s="31">
        <v>2.09</v>
      </c>
    </row>
    <row r="73" spans="1:13" x14ac:dyDescent="0.15">
      <c r="A73" s="5"/>
      <c r="B73" s="24" t="s">
        <v>1</v>
      </c>
      <c r="C73" s="32">
        <v>940</v>
      </c>
      <c r="D73" s="26" t="s">
        <v>15</v>
      </c>
      <c r="E73" s="32">
        <v>1090</v>
      </c>
      <c r="F73" s="28" t="s">
        <v>3</v>
      </c>
      <c r="G73" s="29">
        <v>99.3</v>
      </c>
      <c r="H73" s="30">
        <v>99.3</v>
      </c>
      <c r="I73" s="30">
        <v>98.5</v>
      </c>
      <c r="J73" s="30">
        <v>98.6</v>
      </c>
      <c r="K73" s="30">
        <v>99.1</v>
      </c>
      <c r="L73" s="30">
        <v>99.1</v>
      </c>
      <c r="M73" s="31">
        <v>98.5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3786</v>
      </c>
      <c r="H74" s="70">
        <v>2361</v>
      </c>
      <c r="I74" s="70">
        <v>3902</v>
      </c>
      <c r="J74" s="70">
        <v>3442</v>
      </c>
      <c r="K74" s="70">
        <v>2974</v>
      </c>
      <c r="L74" s="70">
        <v>3755</v>
      </c>
      <c r="M74" s="86">
        <v>5024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1.1444770438506067</v>
      </c>
      <c r="H75" s="81">
        <f t="shared" ref="H75:M75" si="11">H71/H$4</f>
        <v>1.1610417220302949</v>
      </c>
      <c r="I75" s="81">
        <f t="shared" si="11"/>
        <v>1.2361390790710163</v>
      </c>
      <c r="J75" s="81">
        <f t="shared" si="11"/>
        <v>1.1467465287231147</v>
      </c>
      <c r="K75" s="81">
        <f t="shared" si="11"/>
        <v>1.1732283464566928</v>
      </c>
      <c r="L75" s="81">
        <f t="shared" si="11"/>
        <v>1.1719588354296773</v>
      </c>
      <c r="M75" s="82">
        <f t="shared" si="11"/>
        <v>1.0975457385095939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940</v>
      </c>
      <c r="H76" s="35">
        <v>890</v>
      </c>
      <c r="I76" s="35">
        <v>1010</v>
      </c>
      <c r="J76" s="35">
        <v>1020</v>
      </c>
      <c r="K76" s="35">
        <v>1080</v>
      </c>
      <c r="L76" s="35">
        <v>1080</v>
      </c>
      <c r="M76" s="36">
        <v>1090</v>
      </c>
    </row>
    <row r="77" spans="1:13" x14ac:dyDescent="0.15">
      <c r="A77" s="5"/>
      <c r="B77" s="37" t="s">
        <v>96</v>
      </c>
      <c r="C77" s="38"/>
      <c r="D77" s="39"/>
      <c r="E77" s="40"/>
      <c r="F77" s="41" t="s">
        <v>10</v>
      </c>
      <c r="G77" s="42">
        <v>11066</v>
      </c>
      <c r="H77" s="43">
        <v>5410</v>
      </c>
      <c r="I77" s="43">
        <v>5544</v>
      </c>
      <c r="J77" s="43">
        <v>5124</v>
      </c>
      <c r="K77" s="43">
        <v>5519</v>
      </c>
      <c r="L77" s="43">
        <v>7976</v>
      </c>
      <c r="M77" s="44">
        <v>7125</v>
      </c>
    </row>
    <row r="78" spans="1:13" x14ac:dyDescent="0.15">
      <c r="A78" s="5"/>
      <c r="B78" s="45" t="s">
        <v>0</v>
      </c>
      <c r="C78" s="3">
        <v>45810</v>
      </c>
      <c r="F78" s="46" t="s">
        <v>2</v>
      </c>
      <c r="G78" s="47">
        <v>2.19</v>
      </c>
      <c r="H78" s="48">
        <v>2.5499999999999998</v>
      </c>
      <c r="I78" s="48">
        <v>2.44</v>
      </c>
      <c r="J78" s="48">
        <v>2.65</v>
      </c>
      <c r="K78" s="48">
        <v>2.66</v>
      </c>
      <c r="L78" s="48">
        <v>2.29</v>
      </c>
      <c r="M78" s="49">
        <v>2.4500000000000002</v>
      </c>
    </row>
    <row r="79" spans="1:13" x14ac:dyDescent="0.15">
      <c r="A79" s="5"/>
      <c r="B79" s="45" t="s">
        <v>1</v>
      </c>
      <c r="C79" s="50">
        <v>220</v>
      </c>
      <c r="D79" s="4" t="s">
        <v>15</v>
      </c>
      <c r="E79" s="50">
        <v>210</v>
      </c>
      <c r="F79" s="46" t="s">
        <v>3</v>
      </c>
      <c r="G79" s="47">
        <v>98.1</v>
      </c>
      <c r="H79" s="48">
        <v>98.3</v>
      </c>
      <c r="I79" s="48">
        <v>98.8</v>
      </c>
      <c r="J79" s="48">
        <v>97.9</v>
      </c>
      <c r="K79" s="48">
        <v>99.1</v>
      </c>
      <c r="L79" s="48">
        <v>98.8</v>
      </c>
      <c r="M79" s="49">
        <v>98.3</v>
      </c>
    </row>
    <row r="80" spans="1:13" x14ac:dyDescent="0.15">
      <c r="A80" s="5"/>
      <c r="B80" s="45"/>
      <c r="C80" s="50"/>
      <c r="E80" s="50"/>
      <c r="F80" s="55" t="s">
        <v>20</v>
      </c>
      <c r="G80" s="89">
        <v>5528</v>
      </c>
      <c r="H80" s="71">
        <v>2604</v>
      </c>
      <c r="I80" s="71">
        <v>2037</v>
      </c>
      <c r="J80" s="71">
        <v>2853</v>
      </c>
      <c r="K80" s="71">
        <v>1868</v>
      </c>
      <c r="L80" s="71">
        <v>2825</v>
      </c>
      <c r="M80" s="87">
        <v>3390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0.87748790738244387</v>
      </c>
      <c r="H81" s="84">
        <f t="shared" ref="H81:M81" si="12">H77/H$4</f>
        <v>0.71884134998671267</v>
      </c>
      <c r="I81" s="84">
        <f t="shared" si="12"/>
        <v>0.74426097462746676</v>
      </c>
      <c r="J81" s="84">
        <f t="shared" si="12"/>
        <v>0.69752246120337602</v>
      </c>
      <c r="K81" s="84">
        <f t="shared" si="12"/>
        <v>0.66856450635978193</v>
      </c>
      <c r="L81" s="84">
        <f t="shared" si="12"/>
        <v>0.70155686515964466</v>
      </c>
      <c r="M81" s="85">
        <f t="shared" si="12"/>
        <v>0.63587684069611783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220</v>
      </c>
      <c r="H82" s="53">
        <v>200</v>
      </c>
      <c r="I82" s="53">
        <v>200</v>
      </c>
      <c r="J82" s="53">
        <v>220</v>
      </c>
      <c r="K82" s="53">
        <v>210</v>
      </c>
      <c r="L82" s="53">
        <v>220</v>
      </c>
      <c r="M82" s="54">
        <v>210</v>
      </c>
    </row>
    <row r="83" spans="1:13" x14ac:dyDescent="0.15">
      <c r="A83" s="5"/>
      <c r="B83" s="16" t="s">
        <v>97</v>
      </c>
      <c r="C83" s="17"/>
      <c r="D83" s="18"/>
      <c r="E83" s="19"/>
      <c r="F83" s="20" t="s">
        <v>10</v>
      </c>
      <c r="G83" s="21">
        <v>12526</v>
      </c>
      <c r="H83" s="22">
        <v>5663</v>
      </c>
      <c r="I83" s="22">
        <v>5545</v>
      </c>
      <c r="J83" s="22">
        <v>4891</v>
      </c>
      <c r="K83" s="22">
        <v>5984</v>
      </c>
      <c r="L83" s="22">
        <v>10224</v>
      </c>
      <c r="M83" s="23">
        <v>8535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1.99</v>
      </c>
      <c r="H84" s="30">
        <v>2.2200000000000002</v>
      </c>
      <c r="I84" s="30">
        <v>2.2200000000000002</v>
      </c>
      <c r="J84" s="30">
        <v>2.5</v>
      </c>
      <c r="K84" s="30">
        <v>2.39</v>
      </c>
      <c r="L84" s="30">
        <v>1.94</v>
      </c>
      <c r="M84" s="31">
        <v>2.2200000000000002</v>
      </c>
    </row>
    <row r="85" spans="1:13" x14ac:dyDescent="0.15">
      <c r="A85" s="5"/>
      <c r="B85" s="24" t="s">
        <v>1</v>
      </c>
      <c r="C85" s="32">
        <v>170</v>
      </c>
      <c r="D85" s="26" t="s">
        <v>15</v>
      </c>
      <c r="E85" s="32">
        <v>180</v>
      </c>
      <c r="F85" s="28" t="s">
        <v>3</v>
      </c>
      <c r="G85" s="29">
        <v>98.3</v>
      </c>
      <c r="H85" s="30">
        <v>102</v>
      </c>
      <c r="I85" s="30">
        <v>101.2</v>
      </c>
      <c r="J85" s="30">
        <v>98.9</v>
      </c>
      <c r="K85" s="30">
        <v>98.8</v>
      </c>
      <c r="L85" s="30">
        <v>99.4</v>
      </c>
      <c r="M85" s="31">
        <v>98.8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5727</v>
      </c>
      <c r="H86" s="70">
        <v>-1706</v>
      </c>
      <c r="I86" s="58">
        <v>-860</v>
      </c>
      <c r="J86" s="70">
        <v>1773</v>
      </c>
      <c r="K86" s="70">
        <v>2148</v>
      </c>
      <c r="L86" s="70">
        <v>2285</v>
      </c>
      <c r="M86" s="86">
        <v>3025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0.99325985250971371</v>
      </c>
      <c r="H87" s="81">
        <f t="shared" ref="H87:M87" si="13">H83/H$4</f>
        <v>0.75245814509699704</v>
      </c>
      <c r="I87" s="81">
        <f t="shared" si="13"/>
        <v>0.74439522083501142</v>
      </c>
      <c r="J87" s="81">
        <f t="shared" si="13"/>
        <v>0.66580451946637631</v>
      </c>
      <c r="K87" s="81">
        <f t="shared" si="13"/>
        <v>0.72489400363416112</v>
      </c>
      <c r="L87" s="81">
        <f t="shared" si="13"/>
        <v>0.8992875362828745</v>
      </c>
      <c r="M87" s="82">
        <f t="shared" si="13"/>
        <v>0.76171352074966536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170</v>
      </c>
      <c r="H88" s="35">
        <v>150</v>
      </c>
      <c r="I88" s="35">
        <v>160</v>
      </c>
      <c r="J88" s="35">
        <v>160</v>
      </c>
      <c r="K88" s="35">
        <v>160</v>
      </c>
      <c r="L88" s="35">
        <v>180</v>
      </c>
      <c r="M88" s="36">
        <v>180</v>
      </c>
    </row>
    <row r="89" spans="1:13" x14ac:dyDescent="0.15">
      <c r="A89" s="5"/>
      <c r="B89" s="37" t="s">
        <v>87</v>
      </c>
      <c r="C89" s="38"/>
      <c r="D89" s="39"/>
      <c r="E89" s="40"/>
      <c r="F89" s="41" t="s">
        <v>10</v>
      </c>
      <c r="G89" s="42">
        <v>18778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45796</v>
      </c>
      <c r="F90" s="46" t="s">
        <v>2</v>
      </c>
      <c r="G90" s="47">
        <v>4.2300000000000004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1350</v>
      </c>
      <c r="D91" s="4" t="s">
        <v>15</v>
      </c>
      <c r="E91" s="50"/>
      <c r="F91" s="46" t="s">
        <v>3</v>
      </c>
      <c r="G91" s="47">
        <v>99.3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7250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1.4890175243834747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1350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88</v>
      </c>
      <c r="C95" s="17"/>
      <c r="D95" s="18"/>
      <c r="E95" s="19"/>
      <c r="F95" s="20" t="s">
        <v>10</v>
      </c>
      <c r="G95" s="21">
        <v>11705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45796</v>
      </c>
      <c r="D96" s="26"/>
      <c r="E96" s="27"/>
      <c r="F96" s="28" t="s">
        <v>2</v>
      </c>
      <c r="G96" s="29">
        <v>3.68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400</v>
      </c>
      <c r="D97" s="26" t="s">
        <v>15</v>
      </c>
      <c r="E97" s="32"/>
      <c r="F97" s="28" t="s">
        <v>3</v>
      </c>
      <c r="G97" s="29">
        <v>100.4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1152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0.92815795733883122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400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83</v>
      </c>
      <c r="C101" s="38"/>
      <c r="D101" s="39"/>
      <c r="E101" s="40"/>
      <c r="F101" s="41" t="s">
        <v>10</v>
      </c>
      <c r="G101" s="42">
        <v>9712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45782</v>
      </c>
      <c r="F102" s="46" t="s">
        <v>2</v>
      </c>
      <c r="G102" s="47">
        <v>4.0999999999999996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6320</v>
      </c>
      <c r="D103" s="4" t="s">
        <v>15</v>
      </c>
      <c r="E103" s="50"/>
      <c r="F103" s="46" t="s">
        <v>3</v>
      </c>
      <c r="G103" s="47">
        <v>98.8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4660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0.77012132265482514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6320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84</v>
      </c>
      <c r="C107" s="17"/>
      <c r="D107" s="18"/>
      <c r="E107" s="19"/>
      <c r="F107" s="20" t="s">
        <v>10</v>
      </c>
      <c r="G107" s="21">
        <v>11280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45782</v>
      </c>
      <c r="D108" s="26"/>
      <c r="E108" s="27"/>
      <c r="F108" s="28" t="s">
        <v>2</v>
      </c>
      <c r="G108" s="29">
        <v>3.32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5680</v>
      </c>
      <c r="D109" s="26" t="s">
        <v>15</v>
      </c>
      <c r="E109" s="32"/>
      <c r="F109" s="28" t="s">
        <v>3</v>
      </c>
      <c r="G109" s="29">
        <v>100.3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1593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0.8944572198873999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5680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85</v>
      </c>
      <c r="C113" s="38"/>
      <c r="D113" s="39"/>
      <c r="E113" s="40"/>
      <c r="F113" s="41" t="s">
        <v>10</v>
      </c>
      <c r="G113" s="42">
        <v>10007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45782</v>
      </c>
      <c r="F114" s="46" t="s">
        <v>2</v>
      </c>
      <c r="G114" s="47">
        <v>3.24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2140</v>
      </c>
      <c r="D115" s="4" t="s">
        <v>15</v>
      </c>
      <c r="E115" s="50"/>
      <c r="F115" s="46" t="s">
        <v>3</v>
      </c>
      <c r="G115" s="47">
        <v>98.1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5869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0.79351359923875986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2140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79</v>
      </c>
      <c r="C119" s="17"/>
      <c r="D119" s="18"/>
      <c r="E119" s="19"/>
      <c r="F119" s="20" t="s">
        <v>10</v>
      </c>
      <c r="G119" s="21">
        <v>17280</v>
      </c>
      <c r="H119" s="22">
        <v>11311</v>
      </c>
      <c r="I119" s="22">
        <v>11132</v>
      </c>
      <c r="J119" s="22">
        <v>10651</v>
      </c>
      <c r="K119" s="22">
        <v>14231</v>
      </c>
      <c r="L119" s="22">
        <v>15779</v>
      </c>
      <c r="M119" s="23">
        <v>15439</v>
      </c>
    </row>
    <row r="120" spans="1:13" x14ac:dyDescent="0.15">
      <c r="A120" s="5"/>
      <c r="B120" s="24" t="s">
        <v>0</v>
      </c>
      <c r="C120" s="25">
        <v>45768</v>
      </c>
      <c r="D120" s="26"/>
      <c r="E120" s="27"/>
      <c r="F120" s="28" t="s">
        <v>2</v>
      </c>
      <c r="G120" s="29">
        <v>3.91</v>
      </c>
      <c r="H120" s="30">
        <v>4.25</v>
      </c>
      <c r="I120" s="30">
        <v>4.26</v>
      </c>
      <c r="J120" s="30">
        <v>4.3</v>
      </c>
      <c r="K120" s="30">
        <v>3.98</v>
      </c>
      <c r="L120" s="30">
        <v>4.04</v>
      </c>
      <c r="M120" s="31">
        <v>4.0199999999999996</v>
      </c>
    </row>
    <row r="121" spans="1:13" x14ac:dyDescent="0.15">
      <c r="A121" s="5"/>
      <c r="B121" s="24" t="s">
        <v>1</v>
      </c>
      <c r="C121" s="32">
        <v>6770</v>
      </c>
      <c r="D121" s="26" t="s">
        <v>15</v>
      </c>
      <c r="E121" s="32">
        <v>7050</v>
      </c>
      <c r="F121" s="28" t="s">
        <v>3</v>
      </c>
      <c r="G121" s="29">
        <v>99.1</v>
      </c>
      <c r="H121" s="30">
        <v>98.8</v>
      </c>
      <c r="I121" s="30">
        <v>98.4</v>
      </c>
      <c r="J121" s="30">
        <v>98.3</v>
      </c>
      <c r="K121" s="30">
        <v>99.8</v>
      </c>
      <c r="L121" s="30">
        <v>98.9</v>
      </c>
      <c r="M121" s="31">
        <v>98.5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7278</v>
      </c>
      <c r="H122" s="70">
        <v>5615</v>
      </c>
      <c r="I122" s="70">
        <v>6371</v>
      </c>
      <c r="J122" s="70">
        <v>6319</v>
      </c>
      <c r="K122" s="70">
        <v>3980</v>
      </c>
      <c r="L122" s="70">
        <v>7492</v>
      </c>
      <c r="M122" s="86">
        <v>8488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1.3702323368487828</v>
      </c>
      <c r="H123" s="81">
        <f t="shared" ref="H123:M123" si="19">H119/H$4</f>
        <v>1.5029231995748074</v>
      </c>
      <c r="I123" s="81">
        <f t="shared" si="19"/>
        <v>1.4944287823868976</v>
      </c>
      <c r="J123" s="81">
        <f t="shared" si="19"/>
        <v>1.4499047100462836</v>
      </c>
      <c r="K123" s="81">
        <f t="shared" si="19"/>
        <v>1.7239248940036342</v>
      </c>
      <c r="L123" s="81">
        <f t="shared" si="19"/>
        <v>1.3878969126572258</v>
      </c>
      <c r="M123" s="82">
        <f t="shared" si="19"/>
        <v>1.3778670236501562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6770</v>
      </c>
      <c r="H124" s="35">
        <v>6180</v>
      </c>
      <c r="I124" s="35">
        <v>6570</v>
      </c>
      <c r="J124" s="35">
        <v>6800</v>
      </c>
      <c r="K124" s="35">
        <v>7020</v>
      </c>
      <c r="L124" s="35">
        <v>7050</v>
      </c>
      <c r="M124" s="36">
        <v>7050</v>
      </c>
    </row>
    <row r="125" spans="1:13" x14ac:dyDescent="0.15">
      <c r="A125" s="5"/>
      <c r="B125" s="37" t="s">
        <v>75</v>
      </c>
      <c r="C125" s="38"/>
      <c r="D125" s="39"/>
      <c r="E125" s="40"/>
      <c r="F125" s="41" t="s">
        <v>10</v>
      </c>
      <c r="G125" s="42">
        <v>18555</v>
      </c>
      <c r="H125" s="43">
        <v>9763</v>
      </c>
      <c r="I125" s="43">
        <v>9596</v>
      </c>
      <c r="J125" s="43">
        <v>9291</v>
      </c>
      <c r="K125" s="43">
        <v>10739</v>
      </c>
      <c r="L125" s="43">
        <v>16831</v>
      </c>
      <c r="M125" s="44">
        <v>16442</v>
      </c>
    </row>
    <row r="126" spans="1:13" x14ac:dyDescent="0.15">
      <c r="A126" s="5"/>
      <c r="B126" s="45" t="s">
        <v>0</v>
      </c>
      <c r="C126" s="3">
        <v>45754</v>
      </c>
      <c r="F126" s="46" t="s">
        <v>2</v>
      </c>
      <c r="G126" s="47">
        <v>2.5499999999999998</v>
      </c>
      <c r="H126" s="48">
        <v>3.05</v>
      </c>
      <c r="I126" s="48">
        <v>3.09</v>
      </c>
      <c r="J126" s="48">
        <v>3.1</v>
      </c>
      <c r="K126" s="48">
        <v>3.07</v>
      </c>
      <c r="L126" s="48">
        <v>2.83</v>
      </c>
      <c r="M126" s="49">
        <v>2.82</v>
      </c>
    </row>
    <row r="127" spans="1:13" x14ac:dyDescent="0.15">
      <c r="A127" s="5"/>
      <c r="B127" s="45" t="s">
        <v>1</v>
      </c>
      <c r="C127" s="50">
        <v>6440</v>
      </c>
      <c r="D127" s="4" t="s">
        <v>15</v>
      </c>
      <c r="E127" s="50">
        <v>6680</v>
      </c>
      <c r="F127" s="46" t="s">
        <v>3</v>
      </c>
      <c r="G127" s="47">
        <v>100.9</v>
      </c>
      <c r="H127" s="48">
        <v>100.1</v>
      </c>
      <c r="I127" s="48">
        <v>99.6</v>
      </c>
      <c r="J127" s="48">
        <v>99.2</v>
      </c>
      <c r="K127" s="48">
        <v>99.2</v>
      </c>
      <c r="L127" s="48">
        <v>99.4</v>
      </c>
      <c r="M127" s="49">
        <v>99.7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-551</v>
      </c>
      <c r="H128" s="71">
        <v>1599</v>
      </c>
      <c r="I128" s="71">
        <v>2448</v>
      </c>
      <c r="J128" s="71">
        <v>3165</v>
      </c>
      <c r="K128" s="71">
        <v>3700</v>
      </c>
      <c r="L128" s="71">
        <v>5029</v>
      </c>
      <c r="M128" s="87">
        <v>3544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1.4713345492030767</v>
      </c>
      <c r="H129" s="84">
        <f t="shared" ref="H129:M129" si="20">H125/H$4</f>
        <v>1.2972362476747277</v>
      </c>
      <c r="I129" s="84">
        <f t="shared" si="20"/>
        <v>1.2882266075983353</v>
      </c>
      <c r="J129" s="84">
        <f t="shared" si="20"/>
        <v>1.2647699428260277</v>
      </c>
      <c r="K129" s="84">
        <f t="shared" si="20"/>
        <v>1.3009085402786189</v>
      </c>
      <c r="L129" s="84">
        <f t="shared" si="20"/>
        <v>1.4804292373999473</v>
      </c>
      <c r="M129" s="85">
        <f t="shared" si="20"/>
        <v>1.4673806336456938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6440</v>
      </c>
      <c r="H130" s="53">
        <v>5940</v>
      </c>
      <c r="I130" s="53">
        <v>6280</v>
      </c>
      <c r="J130" s="53">
        <v>6460</v>
      </c>
      <c r="K130" s="53">
        <v>6650</v>
      </c>
      <c r="L130" s="53">
        <v>6700</v>
      </c>
      <c r="M130" s="54">
        <v>6680</v>
      </c>
    </row>
    <row r="131" spans="1:13" x14ac:dyDescent="0.15">
      <c r="A131" s="5"/>
      <c r="B131" s="16" t="s">
        <v>70</v>
      </c>
      <c r="C131" s="17"/>
      <c r="D131" s="18"/>
      <c r="E131" s="19"/>
      <c r="F131" s="20" t="s">
        <v>10</v>
      </c>
      <c r="G131" s="21">
        <v>16686</v>
      </c>
      <c r="H131" s="22">
        <v>8934</v>
      </c>
      <c r="I131" s="22">
        <v>8952</v>
      </c>
      <c r="J131" s="22">
        <v>8880</v>
      </c>
      <c r="K131" s="22">
        <v>9719</v>
      </c>
      <c r="L131" s="22">
        <v>15692</v>
      </c>
      <c r="M131" s="23">
        <v>15157</v>
      </c>
    </row>
    <row r="132" spans="1:13" x14ac:dyDescent="0.15">
      <c r="A132" s="5"/>
      <c r="B132" s="24" t="s">
        <v>0</v>
      </c>
      <c r="C132" s="25">
        <v>45719</v>
      </c>
      <c r="D132" s="26"/>
      <c r="E132" s="27"/>
      <c r="F132" s="28" t="s">
        <v>2</v>
      </c>
      <c r="G132" s="29">
        <v>2.1</v>
      </c>
      <c r="H132" s="30">
        <v>2.34</v>
      </c>
      <c r="I132" s="30">
        <v>2.38</v>
      </c>
      <c r="J132" s="30">
        <v>2.41</v>
      </c>
      <c r="K132" s="30">
        <v>2.4</v>
      </c>
      <c r="L132" s="30">
        <v>2.2000000000000002</v>
      </c>
      <c r="M132" s="31">
        <v>2.19</v>
      </c>
    </row>
    <row r="133" spans="1:13" x14ac:dyDescent="0.15">
      <c r="A133" s="5"/>
      <c r="B133" s="24" t="s">
        <v>1</v>
      </c>
      <c r="C133" s="32">
        <v>1160</v>
      </c>
      <c r="D133" s="26" t="s">
        <v>15</v>
      </c>
      <c r="E133" s="32">
        <v>1250</v>
      </c>
      <c r="F133" s="28" t="s">
        <v>3</v>
      </c>
      <c r="G133" s="29">
        <v>99.3</v>
      </c>
      <c r="H133" s="30">
        <v>99.5</v>
      </c>
      <c r="I133" s="30">
        <v>99.4</v>
      </c>
      <c r="J133" s="30">
        <v>99.4</v>
      </c>
      <c r="K133" s="30">
        <v>99.1</v>
      </c>
      <c r="L133" s="30">
        <v>99</v>
      </c>
      <c r="M133" s="31">
        <v>99.4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4590</v>
      </c>
      <c r="H134" s="70">
        <v>2101</v>
      </c>
      <c r="I134" s="70">
        <v>2372</v>
      </c>
      <c r="J134" s="70">
        <v>2316</v>
      </c>
      <c r="K134" s="70">
        <v>3186</v>
      </c>
      <c r="L134" s="70">
        <v>5217</v>
      </c>
      <c r="M134" s="86">
        <v>3804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1.3231306002696059</v>
      </c>
      <c r="H135" s="81">
        <f t="shared" ref="H135:M135" si="21">H131/H$4</f>
        <v>1.1870847727876694</v>
      </c>
      <c r="I135" s="81">
        <f t="shared" si="21"/>
        <v>1.2017720499395892</v>
      </c>
      <c r="J135" s="81">
        <f t="shared" si="21"/>
        <v>1.2088211271440239</v>
      </c>
      <c r="K135" s="81">
        <f t="shared" si="21"/>
        <v>1.1773470623864324</v>
      </c>
      <c r="L135" s="81">
        <f t="shared" si="21"/>
        <v>1.3802445245843962</v>
      </c>
      <c r="M135" s="82">
        <f t="shared" si="21"/>
        <v>1.3526996876394466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1160</v>
      </c>
      <c r="H136" s="35">
        <v>1050</v>
      </c>
      <c r="I136" s="35">
        <v>1140</v>
      </c>
      <c r="J136" s="35">
        <v>1160</v>
      </c>
      <c r="K136" s="35">
        <v>1210</v>
      </c>
      <c r="L136" s="35">
        <v>1240</v>
      </c>
      <c r="M136" s="36">
        <v>1250</v>
      </c>
    </row>
    <row r="137" spans="1:13" x14ac:dyDescent="0.15">
      <c r="A137" s="5"/>
      <c r="B137" s="37" t="s">
        <v>62</v>
      </c>
      <c r="C137" s="38"/>
      <c r="D137" s="39"/>
      <c r="E137" s="40"/>
      <c r="F137" s="41" t="s">
        <v>10</v>
      </c>
      <c r="G137" s="42">
        <v>22219</v>
      </c>
      <c r="H137" s="43">
        <v>15121</v>
      </c>
      <c r="I137" s="43">
        <v>15218</v>
      </c>
      <c r="J137" s="43">
        <v>14915</v>
      </c>
      <c r="K137" s="43">
        <v>16418</v>
      </c>
      <c r="L137" s="43">
        <v>20351</v>
      </c>
      <c r="M137" s="44">
        <v>19928</v>
      </c>
    </row>
    <row r="138" spans="1:13" x14ac:dyDescent="0.15">
      <c r="A138" s="5"/>
      <c r="B138" s="45" t="s">
        <v>0</v>
      </c>
      <c r="C138" s="3">
        <v>45691</v>
      </c>
      <c r="F138" s="46" t="s">
        <v>2</v>
      </c>
      <c r="G138" s="47">
        <v>3.27</v>
      </c>
      <c r="H138" s="48">
        <v>3.97</v>
      </c>
      <c r="I138" s="48">
        <v>4.04</v>
      </c>
      <c r="J138" s="48">
        <v>4.04</v>
      </c>
      <c r="K138" s="48">
        <v>3.92</v>
      </c>
      <c r="L138" s="48">
        <v>3.73</v>
      </c>
      <c r="M138" s="49">
        <v>3.7</v>
      </c>
    </row>
    <row r="139" spans="1:13" x14ac:dyDescent="0.15">
      <c r="A139" s="5"/>
      <c r="B139" s="45" t="s">
        <v>1</v>
      </c>
      <c r="C139" s="50">
        <v>11280</v>
      </c>
      <c r="D139" s="4" t="s">
        <v>15</v>
      </c>
      <c r="E139" s="50">
        <v>11780</v>
      </c>
      <c r="F139" s="46" t="s">
        <v>3</v>
      </c>
      <c r="G139" s="47">
        <v>101.2</v>
      </c>
      <c r="H139" s="48">
        <v>99.1</v>
      </c>
      <c r="I139" s="48">
        <v>98.8</v>
      </c>
      <c r="J139" s="48">
        <v>98.8</v>
      </c>
      <c r="K139" s="48">
        <v>99.6</v>
      </c>
      <c r="L139" s="48">
        <v>98.8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-979</v>
      </c>
      <c r="H140" s="71">
        <v>6163</v>
      </c>
      <c r="I140" s="71">
        <v>7273</v>
      </c>
      <c r="J140" s="71">
        <v>7190</v>
      </c>
      <c r="K140" s="71">
        <v>5233</v>
      </c>
      <c r="L140" s="71">
        <v>9654</v>
      </c>
      <c r="M140" s="87">
        <v>8399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1.7618745539608278</v>
      </c>
      <c r="H141" s="84">
        <f t="shared" ref="H141:M141" si="22">H137/H$4</f>
        <v>2.0091682168482592</v>
      </c>
      <c r="I141" s="84">
        <f t="shared" si="22"/>
        <v>2.042958786414284</v>
      </c>
      <c r="J141" s="84">
        <f t="shared" si="22"/>
        <v>2.0303566566839097</v>
      </c>
      <c r="K141" s="84">
        <f t="shared" si="22"/>
        <v>1.98885523924894</v>
      </c>
      <c r="L141" s="84">
        <f t="shared" si="22"/>
        <v>1.7900430996569618</v>
      </c>
      <c r="M141" s="85">
        <f t="shared" si="22"/>
        <v>1.7784917447568049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11280</v>
      </c>
      <c r="H142" s="53">
        <v>10450</v>
      </c>
      <c r="I142" s="53">
        <v>11070</v>
      </c>
      <c r="J142" s="53">
        <v>11410</v>
      </c>
      <c r="K142" s="53">
        <v>11750</v>
      </c>
      <c r="L142" s="53">
        <v>11790</v>
      </c>
      <c r="M142" s="54">
        <v>11780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12758</v>
      </c>
      <c r="H143" s="22">
        <v>8181</v>
      </c>
      <c r="I143" s="22">
        <v>8303</v>
      </c>
      <c r="J143" s="22">
        <v>8034</v>
      </c>
      <c r="K143" s="22">
        <v>8953</v>
      </c>
      <c r="L143" s="22">
        <v>11503</v>
      </c>
      <c r="M143" s="23">
        <v>11450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1.81</v>
      </c>
      <c r="H144" s="30">
        <v>1.99</v>
      </c>
      <c r="I144" s="30">
        <v>1.98</v>
      </c>
      <c r="J144" s="30">
        <v>1.98</v>
      </c>
      <c r="K144" s="30">
        <v>1.96</v>
      </c>
      <c r="L144" s="30">
        <v>1.86</v>
      </c>
      <c r="M144" s="31">
        <v>1.84</v>
      </c>
    </row>
    <row r="145" spans="1:13" x14ac:dyDescent="0.15">
      <c r="A145" s="5"/>
      <c r="B145" s="24" t="s">
        <v>1</v>
      </c>
      <c r="C145" s="32">
        <v>34350</v>
      </c>
      <c r="D145" s="26" t="s">
        <v>15</v>
      </c>
      <c r="E145" s="32">
        <v>36220</v>
      </c>
      <c r="F145" s="28" t="s">
        <v>3</v>
      </c>
      <c r="G145" s="29">
        <v>99.8</v>
      </c>
      <c r="H145" s="30">
        <v>99.5</v>
      </c>
      <c r="I145" s="30">
        <v>99.5</v>
      </c>
      <c r="J145" s="30">
        <v>99.4</v>
      </c>
      <c r="K145" s="30">
        <v>99.6</v>
      </c>
      <c r="L145" s="30">
        <v>99.3</v>
      </c>
      <c r="M145" s="31">
        <v>99.3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1923</v>
      </c>
      <c r="H146" s="70">
        <v>1890</v>
      </c>
      <c r="I146" s="70">
        <v>1843</v>
      </c>
      <c r="J146" s="70">
        <v>1929</v>
      </c>
      <c r="K146" s="70">
        <v>1878</v>
      </c>
      <c r="L146" s="70">
        <v>2919</v>
      </c>
      <c r="M146" s="86">
        <v>2985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1.0116564903655538</v>
      </c>
      <c r="H147" s="81">
        <f t="shared" ref="H147:M147" si="23">H143/H$4</f>
        <v>1.087031623704491</v>
      </c>
      <c r="I147" s="81">
        <f t="shared" si="23"/>
        <v>1.1146462612431198</v>
      </c>
      <c r="J147" s="81">
        <f t="shared" si="23"/>
        <v>1.0936564116526</v>
      </c>
      <c r="K147" s="81">
        <f t="shared" si="23"/>
        <v>1.0845548152634767</v>
      </c>
      <c r="L147" s="81">
        <f t="shared" si="23"/>
        <v>1.0117864368018294</v>
      </c>
      <c r="M147" s="82">
        <f t="shared" si="23"/>
        <v>1.0218652387327085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34350</v>
      </c>
      <c r="H148" s="35">
        <v>30990</v>
      </c>
      <c r="I148" s="35">
        <v>33510</v>
      </c>
      <c r="J148" s="35">
        <v>34530</v>
      </c>
      <c r="K148" s="35">
        <v>35890</v>
      </c>
      <c r="L148" s="35">
        <v>36230</v>
      </c>
      <c r="M148" s="36">
        <v>36220</v>
      </c>
    </row>
    <row r="149" spans="1:13" x14ac:dyDescent="0.15">
      <c r="A149" s="5"/>
      <c r="B149" s="37" t="s">
        <v>19</v>
      </c>
      <c r="C149" s="38"/>
      <c r="D149" s="39"/>
      <c r="E149" s="40"/>
      <c r="F149" s="41" t="s">
        <v>10</v>
      </c>
      <c r="G149" s="42">
        <v>17098</v>
      </c>
      <c r="H149" s="43">
        <v>11789</v>
      </c>
      <c r="I149" s="43">
        <v>11875</v>
      </c>
      <c r="J149" s="43">
        <v>11658</v>
      </c>
      <c r="K149" s="43">
        <v>12888</v>
      </c>
      <c r="L149" s="43">
        <v>15704</v>
      </c>
      <c r="M149" s="44">
        <v>15439</v>
      </c>
    </row>
    <row r="150" spans="1:13" x14ac:dyDescent="0.15">
      <c r="A150" s="5"/>
      <c r="B150" s="45" t="s">
        <v>0</v>
      </c>
      <c r="C150" s="3">
        <v>44536</v>
      </c>
      <c r="F150" s="46" t="s">
        <v>2</v>
      </c>
      <c r="G150" s="47">
        <v>1.61</v>
      </c>
      <c r="H150" s="48">
        <v>1.8</v>
      </c>
      <c r="I150" s="48">
        <v>1.81</v>
      </c>
      <c r="J150" s="48">
        <v>1.81</v>
      </c>
      <c r="K150" s="48">
        <v>1.78</v>
      </c>
      <c r="L150" s="48">
        <v>1.71</v>
      </c>
      <c r="M150" s="49">
        <v>1.7</v>
      </c>
    </row>
    <row r="151" spans="1:13" x14ac:dyDescent="0.15">
      <c r="A151" s="5"/>
      <c r="B151" s="45" t="s">
        <v>1</v>
      </c>
      <c r="C151" s="50">
        <v>31110</v>
      </c>
      <c r="D151" s="4" t="s">
        <v>15</v>
      </c>
      <c r="E151" s="50">
        <v>32970</v>
      </c>
      <c r="F151" s="46" t="s">
        <v>3</v>
      </c>
      <c r="G151" s="47">
        <v>100.1</v>
      </c>
      <c r="H151" s="48">
        <v>99.7</v>
      </c>
      <c r="I151" s="48">
        <v>99.6</v>
      </c>
      <c r="J151" s="48">
        <v>99.5</v>
      </c>
      <c r="K151" s="48">
        <v>99.8</v>
      </c>
      <c r="L151" s="48">
        <v>99.3</v>
      </c>
      <c r="M151" s="49">
        <v>99.2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1473</v>
      </c>
      <c r="H152" s="71">
        <v>2098</v>
      </c>
      <c r="I152" s="71">
        <v>2155</v>
      </c>
      <c r="J152" s="71">
        <v>2408</v>
      </c>
      <c r="K152" s="71">
        <v>1864</v>
      </c>
      <c r="L152" s="71">
        <v>3825</v>
      </c>
      <c r="M152" s="87">
        <v>4050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1.3558004916342876</v>
      </c>
      <c r="H153" s="84">
        <f t="shared" ref="H153:M153" si="24">H149/H$4</f>
        <v>1.566436353972894</v>
      </c>
      <c r="I153" s="84">
        <f t="shared" si="24"/>
        <v>1.5941737145925627</v>
      </c>
      <c r="J153" s="84">
        <f t="shared" si="24"/>
        <v>1.5869861148924584</v>
      </c>
      <c r="K153" s="84">
        <f t="shared" si="24"/>
        <v>1.5612356147789219</v>
      </c>
      <c r="L153" s="84">
        <f t="shared" si="24"/>
        <v>1.381300026387545</v>
      </c>
      <c r="M153" s="85">
        <f t="shared" si="24"/>
        <v>1.3778670236501562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31110</v>
      </c>
      <c r="H154" s="53">
        <v>28580</v>
      </c>
      <c r="I154" s="53">
        <v>30400</v>
      </c>
      <c r="J154" s="53">
        <v>31430</v>
      </c>
      <c r="K154" s="53">
        <v>32740</v>
      </c>
      <c r="L154" s="53">
        <v>32970</v>
      </c>
      <c r="M154" s="54">
        <v>32970</v>
      </c>
    </row>
    <row r="155" spans="1:13" x14ac:dyDescent="0.15">
      <c r="A155" s="5"/>
      <c r="B155" s="16" t="s">
        <v>27</v>
      </c>
      <c r="C155" s="17"/>
      <c r="D155" s="18"/>
      <c r="E155" s="19"/>
      <c r="F155" s="20" t="s">
        <v>10</v>
      </c>
      <c r="G155" s="21">
        <v>16187</v>
      </c>
      <c r="H155" s="22">
        <v>6486</v>
      </c>
      <c r="I155" s="22">
        <v>6097</v>
      </c>
      <c r="J155" s="22">
        <v>6087</v>
      </c>
      <c r="K155" s="22">
        <v>7042</v>
      </c>
      <c r="L155" s="22">
        <v>10327</v>
      </c>
      <c r="M155" s="23">
        <v>10352</v>
      </c>
    </row>
    <row r="156" spans="1:13" x14ac:dyDescent="0.15">
      <c r="A156" s="5"/>
      <c r="B156" s="24" t="s">
        <v>0</v>
      </c>
      <c r="C156" s="25">
        <v>45019</v>
      </c>
      <c r="D156" s="26"/>
      <c r="E156" s="27"/>
      <c r="F156" s="28" t="s">
        <v>2</v>
      </c>
      <c r="G156" s="29">
        <v>2.44</v>
      </c>
      <c r="H156" s="30">
        <v>3.24</v>
      </c>
      <c r="I156" s="30">
        <v>3.41</v>
      </c>
      <c r="J156" s="30">
        <v>3.35</v>
      </c>
      <c r="K156" s="30">
        <v>3.3</v>
      </c>
      <c r="L156" s="30">
        <v>3.24</v>
      </c>
      <c r="M156" s="31">
        <v>3.23</v>
      </c>
    </row>
    <row r="157" spans="1:13" x14ac:dyDescent="0.15">
      <c r="A157" s="5"/>
      <c r="B157" s="24" t="s">
        <v>1</v>
      </c>
      <c r="C157" s="32">
        <v>30260</v>
      </c>
      <c r="D157" s="26" t="s">
        <v>15</v>
      </c>
      <c r="E157" s="32">
        <v>31490</v>
      </c>
      <c r="F157" s="28" t="s">
        <v>3</v>
      </c>
      <c r="G157" s="29">
        <v>102.2</v>
      </c>
      <c r="H157" s="30">
        <v>100.6</v>
      </c>
      <c r="I157" s="30">
        <v>99.9</v>
      </c>
      <c r="J157" s="30">
        <v>100.3</v>
      </c>
      <c r="K157" s="30">
        <v>100</v>
      </c>
      <c r="L157" s="30">
        <v>99.4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-4661</v>
      </c>
      <c r="H158" s="58">
        <v>408</v>
      </c>
      <c r="I158" s="70">
        <v>1301</v>
      </c>
      <c r="J158" s="58">
        <v>826</v>
      </c>
      <c r="K158" s="70">
        <v>1272</v>
      </c>
      <c r="L158" s="70">
        <v>3168</v>
      </c>
      <c r="M158" s="86">
        <v>2746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1.2835619697089842</v>
      </c>
      <c r="H159" s="81">
        <f t="shared" ref="H159:M159" si="25">H155/H$4</f>
        <v>0.86181238373638058</v>
      </c>
      <c r="I159" s="81">
        <f t="shared" si="25"/>
        <v>0.81849912739965092</v>
      </c>
      <c r="J159" s="81">
        <f t="shared" si="25"/>
        <v>0.82861421181595429</v>
      </c>
      <c r="K159" s="81">
        <f t="shared" si="25"/>
        <v>0.85305875227135075</v>
      </c>
      <c r="L159" s="81">
        <f t="shared" si="25"/>
        <v>0.90834726009323596</v>
      </c>
      <c r="M159" s="82">
        <f t="shared" si="25"/>
        <v>0.92387327086122262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30260</v>
      </c>
      <c r="H160" s="35">
        <v>27830</v>
      </c>
      <c r="I160" s="35">
        <v>29310</v>
      </c>
      <c r="J160" s="35">
        <v>30320</v>
      </c>
      <c r="K160" s="35">
        <v>31310</v>
      </c>
      <c r="L160" s="35">
        <v>31530</v>
      </c>
      <c r="M160" s="36">
        <v>31490</v>
      </c>
    </row>
    <row r="161" spans="1:13" x14ac:dyDescent="0.15">
      <c r="A161" s="5"/>
      <c r="B161" s="37" t="s">
        <v>30</v>
      </c>
      <c r="C161" s="38"/>
      <c r="D161" s="39"/>
      <c r="E161" s="40"/>
      <c r="F161" s="41" t="s">
        <v>10</v>
      </c>
      <c r="G161" s="42">
        <v>17262</v>
      </c>
      <c r="H161" s="43">
        <v>9752</v>
      </c>
      <c r="I161" s="43">
        <v>9124</v>
      </c>
      <c r="J161" s="43">
        <v>8811</v>
      </c>
      <c r="K161" s="43">
        <v>10207</v>
      </c>
      <c r="L161" s="43">
        <v>14401</v>
      </c>
      <c r="M161" s="44">
        <v>14325</v>
      </c>
    </row>
    <row r="162" spans="1:13" x14ac:dyDescent="0.15">
      <c r="A162" s="5"/>
      <c r="B162" s="45" t="s">
        <v>0</v>
      </c>
      <c r="C162" s="3">
        <v>45264</v>
      </c>
      <c r="F162" s="46" t="s">
        <v>2</v>
      </c>
      <c r="G162" s="47">
        <v>2.76</v>
      </c>
      <c r="H162" s="48">
        <v>3.21</v>
      </c>
      <c r="I162" s="48">
        <v>3.34</v>
      </c>
      <c r="J162" s="48">
        <v>3.31</v>
      </c>
      <c r="K162" s="48">
        <v>3.23</v>
      </c>
      <c r="L162" s="48">
        <v>3.03</v>
      </c>
      <c r="M162" s="49">
        <v>3.02</v>
      </c>
    </row>
    <row r="163" spans="1:13" x14ac:dyDescent="0.15">
      <c r="A163" s="5"/>
      <c r="B163" s="45" t="s">
        <v>1</v>
      </c>
      <c r="C163" s="50">
        <v>16990</v>
      </c>
      <c r="D163" s="4" t="s">
        <v>15</v>
      </c>
      <c r="E163" s="50">
        <v>17690</v>
      </c>
      <c r="F163" s="46" t="s">
        <v>3</v>
      </c>
      <c r="G163" s="47">
        <v>100.6</v>
      </c>
      <c r="H163" s="48">
        <v>100.6</v>
      </c>
      <c r="I163" s="48">
        <v>100</v>
      </c>
      <c r="J163" s="48">
        <v>100.2</v>
      </c>
      <c r="K163" s="48">
        <v>100.3</v>
      </c>
      <c r="L163" s="48">
        <v>99.7</v>
      </c>
      <c r="M163" s="49">
        <v>99.9</v>
      </c>
    </row>
    <row r="164" spans="1:13" x14ac:dyDescent="0.15">
      <c r="A164" s="5"/>
      <c r="B164" s="45"/>
      <c r="C164" s="50"/>
      <c r="E164" s="50"/>
      <c r="F164" s="55" t="s">
        <v>20</v>
      </c>
      <c r="G164" s="60">
        <v>716</v>
      </c>
      <c r="H164" s="61">
        <v>662</v>
      </c>
      <c r="I164" s="71">
        <v>1668</v>
      </c>
      <c r="J164" s="71">
        <v>1348</v>
      </c>
      <c r="K164" s="71">
        <v>1219</v>
      </c>
      <c r="L164" s="71">
        <v>3308</v>
      </c>
      <c r="M164" s="87">
        <v>2709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1.3688050114978987</v>
      </c>
      <c r="H165" s="84">
        <f t="shared" ref="H165:M165" si="26">H161/H$4</f>
        <v>1.295774647887324</v>
      </c>
      <c r="I165" s="84">
        <f t="shared" si="26"/>
        <v>1.2248623976372668</v>
      </c>
      <c r="J165" s="84">
        <f t="shared" si="26"/>
        <v>1.1994282602777022</v>
      </c>
      <c r="K165" s="84">
        <f t="shared" si="26"/>
        <v>1.2364627498485765</v>
      </c>
      <c r="L165" s="84">
        <f t="shared" si="26"/>
        <v>1.2666901222622922</v>
      </c>
      <c r="M165" s="85">
        <f t="shared" si="26"/>
        <v>1.2784471218206157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16990</v>
      </c>
      <c r="H166" s="53">
        <v>15530</v>
      </c>
      <c r="I166" s="53">
        <v>16540</v>
      </c>
      <c r="J166" s="53">
        <v>17010</v>
      </c>
      <c r="K166" s="53">
        <v>17630</v>
      </c>
      <c r="L166" s="53">
        <v>17690</v>
      </c>
      <c r="M166" s="54">
        <v>17690</v>
      </c>
    </row>
    <row r="167" spans="1:13" x14ac:dyDescent="0.15">
      <c r="A167" s="5"/>
      <c r="B167" s="16" t="s">
        <v>31</v>
      </c>
      <c r="C167" s="17"/>
      <c r="D167" s="18"/>
      <c r="E167" s="19"/>
      <c r="F167" s="20" t="s">
        <v>10</v>
      </c>
      <c r="G167" s="21">
        <v>16551</v>
      </c>
      <c r="H167" s="22">
        <v>6887</v>
      </c>
      <c r="I167" s="22">
        <v>6589</v>
      </c>
      <c r="J167" s="22">
        <v>6185</v>
      </c>
      <c r="K167" s="22">
        <v>7779</v>
      </c>
      <c r="L167" s="22">
        <v>11604</v>
      </c>
      <c r="M167" s="23">
        <v>11859</v>
      </c>
    </row>
    <row r="168" spans="1:13" x14ac:dyDescent="0.15">
      <c r="A168" s="5"/>
      <c r="B168" s="24" t="s">
        <v>0</v>
      </c>
      <c r="C168" s="25">
        <v>45110</v>
      </c>
      <c r="D168" s="26"/>
      <c r="E168" s="27"/>
      <c r="F168" s="28" t="s">
        <v>2</v>
      </c>
      <c r="G168" s="29">
        <v>3.61</v>
      </c>
      <c r="H168" s="30">
        <v>4.1100000000000003</v>
      </c>
      <c r="I168" s="30">
        <v>4.17</v>
      </c>
      <c r="J168" s="30">
        <v>4.25</v>
      </c>
      <c r="K168" s="30">
        <v>4.07</v>
      </c>
      <c r="L168" s="30">
        <v>3.92</v>
      </c>
      <c r="M168" s="31">
        <v>3.91</v>
      </c>
    </row>
    <row r="169" spans="1:13" x14ac:dyDescent="0.15">
      <c r="A169" s="5"/>
      <c r="B169" s="24" t="s">
        <v>1</v>
      </c>
      <c r="C169" s="32">
        <v>14810</v>
      </c>
      <c r="D169" s="26" t="s">
        <v>15</v>
      </c>
      <c r="E169" s="32">
        <v>15560</v>
      </c>
      <c r="F169" s="28" t="s">
        <v>3</v>
      </c>
      <c r="G169" s="29">
        <v>99.8</v>
      </c>
      <c r="H169" s="30">
        <v>99.3</v>
      </c>
      <c r="I169" s="30">
        <v>99</v>
      </c>
      <c r="J169" s="30">
        <v>98.8</v>
      </c>
      <c r="K169" s="30">
        <v>99.6</v>
      </c>
      <c r="L169" s="30">
        <v>99</v>
      </c>
      <c r="M169" s="31">
        <v>99.2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4588</v>
      </c>
      <c r="H170" s="70">
        <v>2650</v>
      </c>
      <c r="I170" s="70">
        <v>2982</v>
      </c>
      <c r="J170" s="70">
        <v>3070</v>
      </c>
      <c r="K170" s="70">
        <v>2611</v>
      </c>
      <c r="L170" s="70">
        <v>5179</v>
      </c>
      <c r="M170" s="86">
        <v>4663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1.3124256601379747</v>
      </c>
      <c r="H171" s="81">
        <f t="shared" ref="H171:M171" si="27">H167/H$4</f>
        <v>0.91509433962264153</v>
      </c>
      <c r="I171" s="81">
        <f t="shared" si="27"/>
        <v>0.88454826151161225</v>
      </c>
      <c r="J171" s="81">
        <f t="shared" si="27"/>
        <v>0.84195480533623746</v>
      </c>
      <c r="K171" s="81">
        <f t="shared" si="27"/>
        <v>0.9423379769836463</v>
      </c>
      <c r="L171" s="81">
        <f t="shared" si="27"/>
        <v>1.0206702436449995</v>
      </c>
      <c r="M171" s="82">
        <f t="shared" si="27"/>
        <v>1.0583668005354752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14810</v>
      </c>
      <c r="H172" s="35">
        <v>13580</v>
      </c>
      <c r="I172" s="35">
        <v>14400</v>
      </c>
      <c r="J172" s="35">
        <v>14960</v>
      </c>
      <c r="K172" s="35">
        <v>15490</v>
      </c>
      <c r="L172" s="35">
        <v>15540</v>
      </c>
      <c r="M172" s="36">
        <v>15560</v>
      </c>
    </row>
    <row r="173" spans="1:13" x14ac:dyDescent="0.15">
      <c r="A173" s="5"/>
      <c r="B173" s="37" t="s">
        <v>25</v>
      </c>
      <c r="C173" s="38"/>
      <c r="D173" s="39"/>
      <c r="E173" s="40"/>
      <c r="F173" s="41" t="s">
        <v>10</v>
      </c>
      <c r="G173" s="42">
        <v>9407</v>
      </c>
      <c r="H173" s="43">
        <v>6380</v>
      </c>
      <c r="I173" s="43">
        <v>6284</v>
      </c>
      <c r="J173" s="43">
        <v>6329</v>
      </c>
      <c r="K173" s="43">
        <v>6713</v>
      </c>
      <c r="L173" s="43">
        <v>9380</v>
      </c>
      <c r="M173" s="44">
        <v>10086</v>
      </c>
    </row>
    <row r="174" spans="1:13" x14ac:dyDescent="0.15">
      <c r="A174" s="5"/>
      <c r="B174" s="45" t="s">
        <v>0</v>
      </c>
      <c r="C174" s="3">
        <v>44914</v>
      </c>
      <c r="F174" s="46" t="s">
        <v>2</v>
      </c>
      <c r="G174" s="47">
        <v>3.66</v>
      </c>
      <c r="H174" s="48">
        <v>3.87</v>
      </c>
      <c r="I174" s="48">
        <v>3.86</v>
      </c>
      <c r="J174" s="48">
        <v>3.85</v>
      </c>
      <c r="K174" s="48">
        <v>3.86</v>
      </c>
      <c r="L174" s="48">
        <v>3.74</v>
      </c>
      <c r="M174" s="49">
        <v>3.73</v>
      </c>
    </row>
    <row r="175" spans="1:13" x14ac:dyDescent="0.15">
      <c r="A175" s="5"/>
      <c r="B175" s="45" t="s">
        <v>1</v>
      </c>
      <c r="C175" s="50">
        <v>9380</v>
      </c>
      <c r="D175" s="4" t="s">
        <v>15</v>
      </c>
      <c r="E175" s="50">
        <v>9950</v>
      </c>
      <c r="F175" s="46" t="s">
        <v>3</v>
      </c>
      <c r="G175" s="47">
        <v>99.1</v>
      </c>
      <c r="H175" s="48">
        <v>98.9</v>
      </c>
      <c r="I175" s="48">
        <v>98.6</v>
      </c>
      <c r="J175" s="48">
        <v>98.9</v>
      </c>
      <c r="K175" s="48">
        <v>98.9</v>
      </c>
      <c r="L175" s="48">
        <v>98.7</v>
      </c>
      <c r="M175" s="49">
        <v>98.2</v>
      </c>
    </row>
    <row r="176" spans="1:13" x14ac:dyDescent="0.15">
      <c r="A176" s="5"/>
      <c r="B176" s="45"/>
      <c r="C176" s="50"/>
      <c r="E176" s="50"/>
      <c r="F176" s="55" t="s">
        <v>20</v>
      </c>
      <c r="G176" s="89">
        <v>3762</v>
      </c>
      <c r="H176" s="71">
        <v>2916</v>
      </c>
      <c r="I176" s="71">
        <v>3313</v>
      </c>
      <c r="J176" s="71">
        <v>2966</v>
      </c>
      <c r="K176" s="71">
        <v>3106</v>
      </c>
      <c r="L176" s="71">
        <v>4562</v>
      </c>
      <c r="M176" s="87">
        <v>5922</v>
      </c>
    </row>
    <row r="177" spans="1:13" x14ac:dyDescent="0.15">
      <c r="A177" s="5"/>
      <c r="B177" s="45"/>
      <c r="C177" s="50"/>
      <c r="E177" s="50"/>
      <c r="F177" s="55" t="s">
        <v>28</v>
      </c>
      <c r="G177" s="83">
        <f>G173/G$4</f>
        <v>0.74593608754262153</v>
      </c>
      <c r="H177" s="84">
        <f t="shared" ref="H177:M177" si="28">H173/H$4</f>
        <v>0.84772787669412708</v>
      </c>
      <c r="I177" s="84">
        <f t="shared" si="28"/>
        <v>0.84360316821049808</v>
      </c>
      <c r="J177" s="84">
        <f t="shared" si="28"/>
        <v>0.86155731010073511</v>
      </c>
      <c r="K177" s="84">
        <f t="shared" si="28"/>
        <v>0.81320411871592979</v>
      </c>
      <c r="L177" s="84">
        <f t="shared" si="28"/>
        <v>0.82505057612806754</v>
      </c>
      <c r="M177" s="85">
        <f t="shared" si="28"/>
        <v>0.90013386880856761</v>
      </c>
    </row>
    <row r="178" spans="1:13" ht="16.5" thickBot="1" x14ac:dyDescent="0.2">
      <c r="A178" s="5"/>
      <c r="B178" s="45"/>
      <c r="C178" s="50"/>
      <c r="E178" s="50"/>
      <c r="F178" s="51" t="s">
        <v>22</v>
      </c>
      <c r="G178" s="52">
        <v>9380</v>
      </c>
      <c r="H178" s="53">
        <v>8590</v>
      </c>
      <c r="I178" s="53">
        <v>9320</v>
      </c>
      <c r="J178" s="53">
        <v>9450</v>
      </c>
      <c r="K178" s="53">
        <v>9890</v>
      </c>
      <c r="L178" s="53">
        <v>9990</v>
      </c>
      <c r="M178" s="54">
        <v>9950</v>
      </c>
    </row>
    <row r="179" spans="1:13" x14ac:dyDescent="0.15">
      <c r="A179" s="5"/>
      <c r="B179" s="16" t="s">
        <v>26</v>
      </c>
      <c r="C179" s="17"/>
      <c r="D179" s="18"/>
      <c r="E179" s="19"/>
      <c r="F179" s="20" t="s">
        <v>10</v>
      </c>
      <c r="G179" s="21">
        <v>15882</v>
      </c>
      <c r="H179" s="22">
        <v>10369</v>
      </c>
      <c r="I179" s="22">
        <v>9250</v>
      </c>
      <c r="J179" s="22">
        <v>9877</v>
      </c>
      <c r="K179" s="22">
        <v>10900</v>
      </c>
      <c r="L179" s="22">
        <v>14164</v>
      </c>
      <c r="M179" s="23">
        <v>13811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1.41</v>
      </c>
      <c r="H180" s="30">
        <v>1.61</v>
      </c>
      <c r="I180" s="30">
        <v>1.65</v>
      </c>
      <c r="J180" s="30">
        <v>1.64</v>
      </c>
      <c r="K180" s="30">
        <v>1.62</v>
      </c>
      <c r="L180" s="30">
        <v>1.56</v>
      </c>
      <c r="M180" s="31">
        <v>1.58</v>
      </c>
    </row>
    <row r="181" spans="1:13" x14ac:dyDescent="0.15">
      <c r="A181" s="5"/>
      <c r="B181" s="24" t="s">
        <v>1</v>
      </c>
      <c r="C181" s="32">
        <v>7740</v>
      </c>
      <c r="D181" s="26" t="s">
        <v>15</v>
      </c>
      <c r="E181" s="32">
        <v>7970</v>
      </c>
      <c r="F181" s="28" t="s">
        <v>3</v>
      </c>
      <c r="G181" s="29">
        <v>100.8</v>
      </c>
      <c r="H181" s="30">
        <v>100.5</v>
      </c>
      <c r="I181" s="30">
        <v>100.2</v>
      </c>
      <c r="J181" s="30">
        <v>100.1</v>
      </c>
      <c r="K181" s="30">
        <v>100.3</v>
      </c>
      <c r="L181" s="30">
        <v>99.7</v>
      </c>
      <c r="M181" s="31">
        <v>99.5</v>
      </c>
    </row>
    <row r="182" spans="1:13" x14ac:dyDescent="0.15">
      <c r="A182" s="5"/>
      <c r="B182" s="24"/>
      <c r="C182" s="32"/>
      <c r="D182" s="26"/>
      <c r="E182" s="32"/>
      <c r="F182" s="56" t="s">
        <v>21</v>
      </c>
      <c r="G182" s="57">
        <v>-981</v>
      </c>
      <c r="H182" s="58">
        <v>91</v>
      </c>
      <c r="I182" s="58">
        <v>663</v>
      </c>
      <c r="J182" s="58">
        <v>887</v>
      </c>
      <c r="K182" s="58">
        <v>521</v>
      </c>
      <c r="L182" s="70">
        <v>2340</v>
      </c>
      <c r="M182" s="86">
        <v>2753</v>
      </c>
    </row>
    <row r="183" spans="1:13" x14ac:dyDescent="0.15">
      <c r="A183" s="5"/>
      <c r="B183" s="24"/>
      <c r="C183" s="32"/>
      <c r="D183" s="26"/>
      <c r="E183" s="32"/>
      <c r="F183" s="56" t="s">
        <v>28</v>
      </c>
      <c r="G183" s="80">
        <f>G179/G$4</f>
        <v>1.2593767345967806</v>
      </c>
      <c r="H183" s="81">
        <f t="shared" ref="H183:M183" si="29">H179/H$4</f>
        <v>1.377757108689875</v>
      </c>
      <c r="I183" s="81">
        <f t="shared" si="29"/>
        <v>1.241777419787891</v>
      </c>
      <c r="J183" s="81">
        <f t="shared" si="29"/>
        <v>1.3445412469371085</v>
      </c>
      <c r="K183" s="81">
        <f t="shared" si="29"/>
        <v>1.320411871592974</v>
      </c>
      <c r="L183" s="81">
        <f t="shared" si="29"/>
        <v>1.2458439616501011</v>
      </c>
      <c r="M183" s="82">
        <f t="shared" si="29"/>
        <v>1.2325747434181169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22</v>
      </c>
      <c r="G184" s="34">
        <v>7740</v>
      </c>
      <c r="H184" s="35">
        <v>7190</v>
      </c>
      <c r="I184" s="35">
        <v>7520</v>
      </c>
      <c r="J184" s="35">
        <v>7750</v>
      </c>
      <c r="K184" s="35">
        <v>7960</v>
      </c>
      <c r="L184" s="35">
        <v>7980</v>
      </c>
      <c r="M184" s="36">
        <v>7970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840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1:M268"/>
  <sheetViews>
    <sheetView showGridLines="0" zoomScale="85" zoomScaleNormal="85" workbookViewId="0">
      <pane ySplit="4" topLeftCell="A5" activePane="bottomLeft" state="frozen"/>
      <selection pane="bottomLeft" activeCell="O11" sqref="O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45838</v>
      </c>
      <c r="H3" s="11">
        <v>45839</v>
      </c>
      <c r="I3" s="11">
        <v>45840</v>
      </c>
      <c r="J3" s="11">
        <v>45841</v>
      </c>
      <c r="K3" s="11">
        <v>45842</v>
      </c>
      <c r="L3" s="11">
        <v>45843</v>
      </c>
      <c r="M3" s="12">
        <v>45844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7382</v>
      </c>
      <c r="H4" s="14">
        <v>7778</v>
      </c>
      <c r="I4" s="14">
        <v>7197</v>
      </c>
      <c r="J4" s="14">
        <v>7196</v>
      </c>
      <c r="K4" s="14">
        <v>7341</v>
      </c>
      <c r="L4" s="14">
        <v>11613</v>
      </c>
      <c r="M4" s="15">
        <v>10941</v>
      </c>
    </row>
    <row r="5" spans="1:13" x14ac:dyDescent="0.15">
      <c r="A5" s="5"/>
      <c r="B5" s="16" t="s">
        <v>91</v>
      </c>
      <c r="C5" s="17"/>
      <c r="D5" s="18"/>
      <c r="E5" s="19"/>
      <c r="F5" s="20" t="s">
        <v>10</v>
      </c>
      <c r="G5" s="21">
        <v>19030</v>
      </c>
      <c r="H5" s="22">
        <v>19060</v>
      </c>
      <c r="I5" s="22">
        <v>18455</v>
      </c>
      <c r="J5" s="22">
        <v>17909</v>
      </c>
      <c r="K5" s="22">
        <v>18262</v>
      </c>
      <c r="L5" s="22">
        <v>21958</v>
      </c>
      <c r="M5" s="23">
        <v>20939</v>
      </c>
    </row>
    <row r="6" spans="1:13" x14ac:dyDescent="0.15">
      <c r="A6" s="5"/>
      <c r="B6" s="24" t="s">
        <v>0</v>
      </c>
      <c r="C6" s="25">
        <v>45810</v>
      </c>
      <c r="D6" s="26"/>
      <c r="E6" s="27"/>
      <c r="F6" s="28" t="s">
        <v>2</v>
      </c>
      <c r="G6" s="29">
        <v>3.58</v>
      </c>
      <c r="H6" s="30">
        <v>3.54</v>
      </c>
      <c r="I6" s="30">
        <v>3.66</v>
      </c>
      <c r="J6" s="30">
        <v>3.67</v>
      </c>
      <c r="K6" s="30">
        <v>3.68</v>
      </c>
      <c r="L6" s="30">
        <v>3.23</v>
      </c>
      <c r="M6" s="31">
        <v>3.32</v>
      </c>
    </row>
    <row r="7" spans="1:13" x14ac:dyDescent="0.15">
      <c r="A7" s="5"/>
      <c r="B7" s="24" t="s">
        <v>1</v>
      </c>
      <c r="C7" s="32">
        <v>5030</v>
      </c>
      <c r="D7" s="26" t="s">
        <v>15</v>
      </c>
      <c r="E7" s="32">
        <v>5080</v>
      </c>
      <c r="F7" s="28" t="s">
        <v>3</v>
      </c>
      <c r="G7" s="29">
        <v>98.2</v>
      </c>
      <c r="H7" s="30">
        <v>98.3</v>
      </c>
      <c r="I7" s="30">
        <v>97.9</v>
      </c>
      <c r="J7" s="30">
        <v>97.8</v>
      </c>
      <c r="K7" s="30">
        <v>98.4</v>
      </c>
      <c r="L7" s="30">
        <v>98.7</v>
      </c>
      <c r="M7" s="31">
        <v>98.1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11270</v>
      </c>
      <c r="H8" s="70">
        <v>10772</v>
      </c>
      <c r="I8" s="70">
        <v>11825</v>
      </c>
      <c r="J8" s="70">
        <v>11776</v>
      </c>
      <c r="K8" s="70">
        <v>10181</v>
      </c>
      <c r="L8" s="70">
        <v>10307</v>
      </c>
      <c r="M8" s="86">
        <v>12196</v>
      </c>
    </row>
    <row r="9" spans="1:13" x14ac:dyDescent="0.15">
      <c r="A9" s="5"/>
      <c r="B9" s="24"/>
      <c r="C9" s="32"/>
      <c r="D9" s="26"/>
      <c r="E9" s="32"/>
      <c r="F9" s="56" t="s">
        <v>28</v>
      </c>
      <c r="G9" s="80">
        <f t="shared" ref="G9:M9" si="0">G5/G$4</f>
        <v>2.5778921701435924</v>
      </c>
      <c r="H9" s="81">
        <f t="shared" si="0"/>
        <v>2.4505014142453074</v>
      </c>
      <c r="I9" s="81">
        <f t="shared" si="0"/>
        <v>2.5642628873141589</v>
      </c>
      <c r="J9" s="81">
        <f t="shared" si="0"/>
        <v>2.4887437465258477</v>
      </c>
      <c r="K9" s="81">
        <f t="shared" si="0"/>
        <v>2.4876719792943742</v>
      </c>
      <c r="L9" s="81">
        <f t="shared" si="0"/>
        <v>1.890812021010936</v>
      </c>
      <c r="M9" s="82">
        <f t="shared" si="0"/>
        <v>1.9138104378027603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5030</v>
      </c>
      <c r="H10" s="35">
        <v>5020</v>
      </c>
      <c r="I10" s="35">
        <v>5030</v>
      </c>
      <c r="J10" s="35">
        <v>4970</v>
      </c>
      <c r="K10" s="35">
        <v>5050</v>
      </c>
      <c r="L10" s="35">
        <v>5080</v>
      </c>
      <c r="M10" s="36">
        <v>5080</v>
      </c>
    </row>
    <row r="11" spans="1:13" x14ac:dyDescent="0.15">
      <c r="A11" s="5"/>
      <c r="B11" s="37" t="s">
        <v>62</v>
      </c>
      <c r="C11" s="38"/>
      <c r="D11" s="39"/>
      <c r="E11" s="40"/>
      <c r="F11" s="41" t="s">
        <v>10</v>
      </c>
      <c r="G11" s="42">
        <v>16001</v>
      </c>
      <c r="H11" s="43">
        <v>17662</v>
      </c>
      <c r="I11" s="43">
        <v>15948</v>
      </c>
      <c r="J11" s="43">
        <v>15615</v>
      </c>
      <c r="K11" s="43">
        <v>15732</v>
      </c>
      <c r="L11" s="43">
        <v>20709</v>
      </c>
      <c r="M11" s="44">
        <v>19969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4.07</v>
      </c>
      <c r="H12" s="48">
        <v>3.61</v>
      </c>
      <c r="I12" s="48">
        <v>4.09</v>
      </c>
      <c r="J12" s="48">
        <v>4.09</v>
      </c>
      <c r="K12" s="48">
        <v>4.16</v>
      </c>
      <c r="L12" s="48">
        <v>3.69</v>
      </c>
      <c r="M12" s="49">
        <v>3.76</v>
      </c>
    </row>
    <row r="13" spans="1:13" x14ac:dyDescent="0.15">
      <c r="A13" s="5"/>
      <c r="B13" s="45" t="s">
        <v>1</v>
      </c>
      <c r="C13" s="50">
        <v>11440</v>
      </c>
      <c r="D13" s="4" t="s">
        <v>15</v>
      </c>
      <c r="E13" s="50">
        <v>11600</v>
      </c>
      <c r="F13" s="46" t="s">
        <v>3</v>
      </c>
      <c r="G13" s="47">
        <v>98.6</v>
      </c>
      <c r="H13" s="48">
        <v>101.1</v>
      </c>
      <c r="I13" s="48">
        <v>98.2</v>
      </c>
      <c r="J13" s="48">
        <v>98.6</v>
      </c>
      <c r="K13" s="48">
        <v>98.4</v>
      </c>
      <c r="L13" s="48">
        <v>98.8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8427</v>
      </c>
      <c r="H14" s="61">
        <v>-356</v>
      </c>
      <c r="I14" s="71">
        <v>9473</v>
      </c>
      <c r="J14" s="71">
        <v>8026</v>
      </c>
      <c r="K14" s="71">
        <v>8754</v>
      </c>
      <c r="L14" s="71">
        <v>9520</v>
      </c>
      <c r="M14" s="87">
        <v>10962</v>
      </c>
    </row>
    <row r="15" spans="1:13" x14ac:dyDescent="0.15">
      <c r="A15" s="5"/>
      <c r="B15" s="45"/>
      <c r="C15" s="50"/>
      <c r="E15" s="50"/>
      <c r="F15" s="55" t="s">
        <v>28</v>
      </c>
      <c r="G15" s="83">
        <f t="shared" ref="G15:M15" si="1">G11/G$4</f>
        <v>2.1675697642915197</v>
      </c>
      <c r="H15" s="84">
        <f t="shared" si="1"/>
        <v>2.2707636924659296</v>
      </c>
      <c r="I15" s="84">
        <f t="shared" si="1"/>
        <v>2.215923301375573</v>
      </c>
      <c r="J15" s="84">
        <f t="shared" si="1"/>
        <v>2.1699555308504723</v>
      </c>
      <c r="K15" s="84">
        <f t="shared" si="1"/>
        <v>2.1430322844299141</v>
      </c>
      <c r="L15" s="84">
        <f t="shared" si="1"/>
        <v>1.7832601394988374</v>
      </c>
      <c r="M15" s="85">
        <f t="shared" si="1"/>
        <v>1.8251530938671054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11440</v>
      </c>
      <c r="H16" s="53">
        <v>11410</v>
      </c>
      <c r="I16" s="53">
        <v>11470</v>
      </c>
      <c r="J16" s="53">
        <v>11370</v>
      </c>
      <c r="K16" s="53">
        <v>11550</v>
      </c>
      <c r="L16" s="53">
        <v>11600</v>
      </c>
      <c r="M16" s="54">
        <v>11600</v>
      </c>
    </row>
    <row r="17" spans="1:13" x14ac:dyDescent="0.15">
      <c r="A17" s="5"/>
      <c r="B17" s="16" t="s">
        <v>79</v>
      </c>
      <c r="C17" s="17"/>
      <c r="D17" s="18"/>
      <c r="E17" s="19"/>
      <c r="F17" s="20" t="s">
        <v>10</v>
      </c>
      <c r="G17" s="21">
        <v>11905</v>
      </c>
      <c r="H17" s="22">
        <v>12148</v>
      </c>
      <c r="I17" s="22">
        <v>11486</v>
      </c>
      <c r="J17" s="22">
        <v>11185</v>
      </c>
      <c r="K17" s="22">
        <v>11258</v>
      </c>
      <c r="L17" s="22">
        <v>16315</v>
      </c>
      <c r="M17" s="23">
        <v>15527</v>
      </c>
    </row>
    <row r="18" spans="1:13" x14ac:dyDescent="0.15">
      <c r="A18" s="5"/>
      <c r="B18" s="24" t="s">
        <v>0</v>
      </c>
      <c r="C18" s="25">
        <v>45768</v>
      </c>
      <c r="D18" s="26"/>
      <c r="E18" s="27"/>
      <c r="F18" s="28" t="s">
        <v>2</v>
      </c>
      <c r="G18" s="29">
        <v>4.3099999999999996</v>
      </c>
      <c r="H18" s="30">
        <v>4.25</v>
      </c>
      <c r="I18" s="30">
        <v>4.3</v>
      </c>
      <c r="J18" s="30">
        <v>4.3499999999999996</v>
      </c>
      <c r="K18" s="30">
        <v>4.38</v>
      </c>
      <c r="L18" s="30">
        <v>4.0199999999999996</v>
      </c>
      <c r="M18" s="31">
        <v>4.0599999999999996</v>
      </c>
    </row>
    <row r="19" spans="1:13" x14ac:dyDescent="0.15">
      <c r="A19" s="5"/>
      <c r="B19" s="24" t="s">
        <v>1</v>
      </c>
      <c r="C19" s="32">
        <v>6910</v>
      </c>
      <c r="D19" s="26" t="s">
        <v>15</v>
      </c>
      <c r="E19" s="32">
        <v>7010</v>
      </c>
      <c r="F19" s="28" t="s">
        <v>3</v>
      </c>
      <c r="G19" s="29">
        <v>97.9</v>
      </c>
      <c r="H19" s="30">
        <v>98.3</v>
      </c>
      <c r="I19" s="30">
        <v>98.3</v>
      </c>
      <c r="J19" s="30">
        <v>98.4</v>
      </c>
      <c r="K19" s="30">
        <v>98</v>
      </c>
      <c r="L19" s="30">
        <v>98.9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7943</v>
      </c>
      <c r="H20" s="70">
        <v>7288</v>
      </c>
      <c r="I20" s="70">
        <v>6877</v>
      </c>
      <c r="J20" s="70">
        <v>6538</v>
      </c>
      <c r="K20" s="70">
        <v>7548</v>
      </c>
      <c r="L20" s="70">
        <v>7668</v>
      </c>
      <c r="M20" s="86">
        <v>9629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 t="shared" ref="G21:M21" si="2">G17/G$4</f>
        <v>1.6127065835816852</v>
      </c>
      <c r="H21" s="81">
        <f t="shared" si="2"/>
        <v>1.5618410902545641</v>
      </c>
      <c r="I21" s="81">
        <f t="shared" si="2"/>
        <v>1.5959427539252466</v>
      </c>
      <c r="J21" s="81">
        <f t="shared" si="2"/>
        <v>1.5543357420789328</v>
      </c>
      <c r="K21" s="81">
        <f t="shared" si="2"/>
        <v>1.5335785315352133</v>
      </c>
      <c r="L21" s="81">
        <f t="shared" si="2"/>
        <v>1.4048910703521915</v>
      </c>
      <c r="M21" s="82">
        <f t="shared" si="2"/>
        <v>1.419157298235993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6910</v>
      </c>
      <c r="H22" s="35">
        <v>6900</v>
      </c>
      <c r="I22" s="35">
        <v>6940</v>
      </c>
      <c r="J22" s="35">
        <v>6880</v>
      </c>
      <c r="K22" s="35">
        <v>6970</v>
      </c>
      <c r="L22" s="35">
        <v>7010</v>
      </c>
      <c r="M22" s="36">
        <v>7010</v>
      </c>
    </row>
    <row r="23" spans="1:13" x14ac:dyDescent="0.15">
      <c r="A23" s="5"/>
      <c r="B23" s="37" t="s">
        <v>19</v>
      </c>
      <c r="C23" s="38"/>
      <c r="D23" s="39"/>
      <c r="E23" s="40"/>
      <c r="F23" s="41" t="s">
        <v>10</v>
      </c>
      <c r="G23" s="42">
        <v>11679</v>
      </c>
      <c r="H23" s="43">
        <v>12363</v>
      </c>
      <c r="I23" s="43">
        <v>11565</v>
      </c>
      <c r="J23" s="43">
        <v>11774</v>
      </c>
      <c r="K23" s="43">
        <v>11838</v>
      </c>
      <c r="L23" s="43">
        <v>17053</v>
      </c>
      <c r="M23" s="44">
        <v>15027</v>
      </c>
    </row>
    <row r="24" spans="1:13" x14ac:dyDescent="0.15">
      <c r="A24" s="5"/>
      <c r="B24" s="45" t="s">
        <v>0</v>
      </c>
      <c r="C24" s="3">
        <v>44536</v>
      </c>
      <c r="F24" s="46" t="s">
        <v>2</v>
      </c>
      <c r="G24" s="47">
        <v>1.83</v>
      </c>
      <c r="H24" s="48">
        <v>1.77</v>
      </c>
      <c r="I24" s="48">
        <v>1.86</v>
      </c>
      <c r="J24" s="48">
        <v>1.84</v>
      </c>
      <c r="K24" s="48">
        <v>1.88</v>
      </c>
      <c r="L24" s="48">
        <v>1.62</v>
      </c>
      <c r="M24" s="49">
        <v>1.74</v>
      </c>
    </row>
    <row r="25" spans="1:13" x14ac:dyDescent="0.15">
      <c r="A25" s="5"/>
      <c r="B25" s="45" t="s">
        <v>1</v>
      </c>
      <c r="C25" s="50">
        <v>32480</v>
      </c>
      <c r="D25" s="4" t="s">
        <v>15</v>
      </c>
      <c r="E25" s="50">
        <v>32690</v>
      </c>
      <c r="F25" s="46" t="s">
        <v>3</v>
      </c>
      <c r="G25" s="47">
        <v>99.4</v>
      </c>
      <c r="H25" s="48">
        <v>99.7</v>
      </c>
      <c r="I25" s="48">
        <v>99.3</v>
      </c>
      <c r="J25" s="48">
        <v>99.3</v>
      </c>
      <c r="K25" s="48">
        <v>99.3</v>
      </c>
      <c r="L25" s="48">
        <v>99.7</v>
      </c>
      <c r="M25" s="49">
        <v>99</v>
      </c>
    </row>
    <row r="26" spans="1:13" x14ac:dyDescent="0.15">
      <c r="A26" s="5"/>
      <c r="B26" s="45"/>
      <c r="C26" s="50"/>
      <c r="E26" s="50"/>
      <c r="F26" s="55" t="s">
        <v>20</v>
      </c>
      <c r="G26" s="89">
        <v>2722</v>
      </c>
      <c r="H26" s="71">
        <v>2105</v>
      </c>
      <c r="I26" s="71">
        <v>2974</v>
      </c>
      <c r="J26" s="71">
        <v>2934</v>
      </c>
      <c r="K26" s="71">
        <v>3123</v>
      </c>
      <c r="L26" s="71">
        <v>2617</v>
      </c>
      <c r="M26" s="87">
        <v>4572</v>
      </c>
    </row>
    <row r="27" spans="1:13" x14ac:dyDescent="0.15">
      <c r="A27" s="5"/>
      <c r="B27" s="45"/>
      <c r="C27" s="50"/>
      <c r="E27" s="50"/>
      <c r="F27" s="55" t="s">
        <v>28</v>
      </c>
      <c r="G27" s="83">
        <f t="shared" ref="G27:M27" si="3">G23/G$4</f>
        <v>1.5820915740991601</v>
      </c>
      <c r="H27" s="84">
        <f t="shared" si="3"/>
        <v>1.5894831576240678</v>
      </c>
      <c r="I27" s="84">
        <f t="shared" si="3"/>
        <v>1.6069195498124218</v>
      </c>
      <c r="J27" s="84">
        <f t="shared" si="3"/>
        <v>1.6361867704280155</v>
      </c>
      <c r="K27" s="84">
        <f t="shared" si="3"/>
        <v>1.6125868410298325</v>
      </c>
      <c r="L27" s="84">
        <f t="shared" si="3"/>
        <v>1.4684405407732712</v>
      </c>
      <c r="M27" s="85">
        <f t="shared" si="3"/>
        <v>1.3734576364134905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32480</v>
      </c>
      <c r="H28" s="53">
        <v>32510</v>
      </c>
      <c r="I28" s="53">
        <v>32530</v>
      </c>
      <c r="J28" s="53">
        <v>32450</v>
      </c>
      <c r="K28" s="53">
        <v>32610</v>
      </c>
      <c r="L28" s="53">
        <v>32790</v>
      </c>
      <c r="M28" s="54">
        <v>32690</v>
      </c>
    </row>
    <row r="29" spans="1:13" x14ac:dyDescent="0.15">
      <c r="A29" s="5"/>
      <c r="B29" s="16" t="s">
        <v>26</v>
      </c>
      <c r="C29" s="17"/>
      <c r="D29" s="18"/>
      <c r="E29" s="19"/>
      <c r="F29" s="20" t="s">
        <v>10</v>
      </c>
      <c r="G29" s="21">
        <v>10685</v>
      </c>
      <c r="H29" s="22">
        <v>9548</v>
      </c>
      <c r="I29" s="22">
        <v>8780</v>
      </c>
      <c r="J29" s="22">
        <v>8510</v>
      </c>
      <c r="K29" s="22">
        <v>10008</v>
      </c>
      <c r="L29" s="22">
        <v>14175</v>
      </c>
      <c r="M29" s="23">
        <v>13681</v>
      </c>
    </row>
    <row r="30" spans="1:13" x14ac:dyDescent="0.15">
      <c r="A30" s="5"/>
      <c r="B30" s="24" t="s">
        <v>0</v>
      </c>
      <c r="C30" s="25">
        <v>45005</v>
      </c>
      <c r="D30" s="26"/>
      <c r="E30" s="27"/>
      <c r="F30" s="28" t="s">
        <v>2</v>
      </c>
      <c r="G30" s="29">
        <v>1.58</v>
      </c>
      <c r="H30" s="30">
        <v>1.67</v>
      </c>
      <c r="I30" s="30">
        <v>1.75</v>
      </c>
      <c r="J30" s="30">
        <v>1.76</v>
      </c>
      <c r="K30" s="30">
        <v>1.68</v>
      </c>
      <c r="L30" s="30">
        <v>1.56</v>
      </c>
      <c r="M30" s="31">
        <v>1.61</v>
      </c>
    </row>
    <row r="31" spans="1:13" x14ac:dyDescent="0.15">
      <c r="A31" s="5"/>
      <c r="B31" s="24" t="s">
        <v>1</v>
      </c>
      <c r="C31" s="32">
        <v>7890</v>
      </c>
      <c r="D31" s="26" t="s">
        <v>15</v>
      </c>
      <c r="E31" s="32">
        <v>7990</v>
      </c>
      <c r="F31" s="28" t="s">
        <v>3</v>
      </c>
      <c r="G31" s="29">
        <v>100.3</v>
      </c>
      <c r="H31" s="30">
        <v>100</v>
      </c>
      <c r="I31" s="30">
        <v>99.3</v>
      </c>
      <c r="J31" s="30">
        <v>99.4</v>
      </c>
      <c r="K31" s="30">
        <v>99.8</v>
      </c>
      <c r="L31" s="30">
        <v>99.6</v>
      </c>
      <c r="M31" s="31">
        <v>99.2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57">
        <v>464</v>
      </c>
      <c r="H32" s="70">
        <v>1093</v>
      </c>
      <c r="I32" s="70">
        <v>2256</v>
      </c>
      <c r="J32" s="70">
        <v>1958</v>
      </c>
      <c r="K32" s="70">
        <v>1438</v>
      </c>
      <c r="L32" s="70">
        <v>2630</v>
      </c>
      <c r="M32" s="86">
        <v>3540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 t="shared" ref="G33:M33" si="4">G29/G$4</f>
        <v>1.447439718233541</v>
      </c>
      <c r="H33" s="81">
        <f t="shared" si="4"/>
        <v>1.2275649267163795</v>
      </c>
      <c r="I33" s="81">
        <f t="shared" si="4"/>
        <v>1.2199527580936502</v>
      </c>
      <c r="J33" s="81">
        <f t="shared" si="4"/>
        <v>1.1826014452473597</v>
      </c>
      <c r="K33" s="81">
        <f t="shared" si="4"/>
        <v>1.363302002451982</v>
      </c>
      <c r="L33" s="81">
        <f t="shared" si="4"/>
        <v>1.2206148282097649</v>
      </c>
      <c r="M33" s="82">
        <f t="shared" si="4"/>
        <v>1.2504341467873137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7890</v>
      </c>
      <c r="H34" s="35">
        <v>7840</v>
      </c>
      <c r="I34" s="35">
        <v>7860</v>
      </c>
      <c r="J34" s="35">
        <v>7590</v>
      </c>
      <c r="K34" s="35">
        <v>7880</v>
      </c>
      <c r="L34" s="35">
        <v>7900</v>
      </c>
      <c r="M34" s="36">
        <v>7990</v>
      </c>
    </row>
    <row r="35" spans="1:13" x14ac:dyDescent="0.15">
      <c r="A35" s="5"/>
      <c r="B35" s="16" t="s">
        <v>95</v>
      </c>
      <c r="C35" s="17"/>
      <c r="D35" s="18"/>
      <c r="E35" s="19"/>
      <c r="F35" s="20" t="s">
        <v>10</v>
      </c>
      <c r="G35" s="21">
        <v>10353</v>
      </c>
      <c r="H35" s="22">
        <v>11198</v>
      </c>
      <c r="I35" s="22">
        <v>10344</v>
      </c>
      <c r="J35" s="22">
        <v>9800</v>
      </c>
      <c r="K35" s="22">
        <v>9923</v>
      </c>
      <c r="L35" s="22">
        <v>14323</v>
      </c>
      <c r="M35" s="23">
        <v>12799</v>
      </c>
    </row>
    <row r="36" spans="1:13" x14ac:dyDescent="0.15">
      <c r="A36" s="5"/>
      <c r="B36" s="24" t="s">
        <v>0</v>
      </c>
      <c r="C36" s="25">
        <v>45810</v>
      </c>
      <c r="D36" s="26"/>
      <c r="E36" s="27"/>
      <c r="F36" s="28" t="s">
        <v>2</v>
      </c>
      <c r="G36" s="29">
        <v>2.31</v>
      </c>
      <c r="H36" s="30">
        <v>2.19</v>
      </c>
      <c r="I36" s="30">
        <v>2.3199999999999998</v>
      </c>
      <c r="J36" s="30">
        <v>2.2999999999999998</v>
      </c>
      <c r="K36" s="30">
        <v>2.36</v>
      </c>
      <c r="L36" s="30">
        <v>2.04</v>
      </c>
      <c r="M36" s="31">
        <v>2.12</v>
      </c>
    </row>
    <row r="37" spans="1:13" x14ac:dyDescent="0.15">
      <c r="A37" s="5"/>
      <c r="B37" s="24" t="s">
        <v>1</v>
      </c>
      <c r="C37" s="32">
        <v>920</v>
      </c>
      <c r="D37" s="26" t="s">
        <v>15</v>
      </c>
      <c r="E37" s="32">
        <v>940</v>
      </c>
      <c r="F37" s="28" t="s">
        <v>3</v>
      </c>
      <c r="G37" s="29">
        <v>98</v>
      </c>
      <c r="H37" s="30">
        <v>98.6</v>
      </c>
      <c r="I37" s="30">
        <v>98.2</v>
      </c>
      <c r="J37" s="30">
        <v>98.4</v>
      </c>
      <c r="K37" s="30">
        <v>97.9</v>
      </c>
      <c r="L37" s="30">
        <v>98.9</v>
      </c>
      <c r="M37" s="31">
        <v>98.5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5566</v>
      </c>
      <c r="H38" s="70">
        <v>4471</v>
      </c>
      <c r="I38" s="70">
        <v>5039</v>
      </c>
      <c r="J38" s="70">
        <v>4325</v>
      </c>
      <c r="K38" s="70">
        <v>5465</v>
      </c>
      <c r="L38" s="70">
        <v>4933</v>
      </c>
      <c r="M38" s="86">
        <v>5306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 t="shared" ref="G39:M39" si="5">G35/G$4</f>
        <v>1.4024654565158494</v>
      </c>
      <c r="H39" s="81">
        <f t="shared" si="5"/>
        <v>1.4397017228079199</v>
      </c>
      <c r="I39" s="81">
        <f t="shared" si="5"/>
        <v>1.437265527303043</v>
      </c>
      <c r="J39" s="81">
        <f t="shared" si="5"/>
        <v>1.3618677042801557</v>
      </c>
      <c r="K39" s="81">
        <f t="shared" si="5"/>
        <v>1.3517231984743223</v>
      </c>
      <c r="L39" s="81">
        <f t="shared" si="5"/>
        <v>1.2333591664513908</v>
      </c>
      <c r="M39" s="82">
        <f t="shared" si="5"/>
        <v>1.1698199433324192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920</v>
      </c>
      <c r="H40" s="35">
        <v>920</v>
      </c>
      <c r="I40" s="35">
        <v>910</v>
      </c>
      <c r="J40" s="35">
        <v>910</v>
      </c>
      <c r="K40" s="35">
        <v>930</v>
      </c>
      <c r="L40" s="35">
        <v>930</v>
      </c>
      <c r="M40" s="36">
        <v>940</v>
      </c>
    </row>
    <row r="41" spans="1:13" x14ac:dyDescent="0.15">
      <c r="A41" s="5"/>
      <c r="B41" s="37" t="s">
        <v>75</v>
      </c>
      <c r="C41" s="38"/>
      <c r="D41" s="39"/>
      <c r="E41" s="40"/>
      <c r="F41" s="41" t="s">
        <v>10</v>
      </c>
      <c r="G41" s="42">
        <v>10309</v>
      </c>
      <c r="H41" s="43">
        <v>11055</v>
      </c>
      <c r="I41" s="43">
        <v>9938</v>
      </c>
      <c r="J41" s="43">
        <v>9701</v>
      </c>
      <c r="K41" s="43">
        <v>9726</v>
      </c>
      <c r="L41" s="43">
        <v>16883</v>
      </c>
      <c r="M41" s="44">
        <v>16067</v>
      </c>
    </row>
    <row r="42" spans="1:13" x14ac:dyDescent="0.15">
      <c r="A42" s="5"/>
      <c r="B42" s="45" t="s">
        <v>0</v>
      </c>
      <c r="C42" s="3">
        <v>45754</v>
      </c>
      <c r="F42" s="46" t="s">
        <v>2</v>
      </c>
      <c r="G42" s="47">
        <v>3.1</v>
      </c>
      <c r="H42" s="48">
        <v>2.99</v>
      </c>
      <c r="I42" s="48">
        <v>3.15</v>
      </c>
      <c r="J42" s="48">
        <v>3.2</v>
      </c>
      <c r="K42" s="48">
        <v>3.24</v>
      </c>
      <c r="L42" s="48">
        <v>2.81</v>
      </c>
      <c r="M42" s="49">
        <v>2.92</v>
      </c>
    </row>
    <row r="43" spans="1:13" x14ac:dyDescent="0.15">
      <c r="A43" s="5"/>
      <c r="B43" s="45" t="s">
        <v>1</v>
      </c>
      <c r="C43" s="50">
        <v>6590</v>
      </c>
      <c r="D43" s="4" t="s">
        <v>15</v>
      </c>
      <c r="E43" s="50">
        <v>6670</v>
      </c>
      <c r="F43" s="46" t="s">
        <v>3</v>
      </c>
      <c r="G43" s="47">
        <v>99.3</v>
      </c>
      <c r="H43" s="48">
        <v>100</v>
      </c>
      <c r="I43" s="48">
        <v>99.3</v>
      </c>
      <c r="J43" s="48">
        <v>98.9</v>
      </c>
      <c r="K43" s="48">
        <v>98.9</v>
      </c>
      <c r="L43" s="48">
        <v>99.5</v>
      </c>
      <c r="M43" s="49">
        <v>99.2</v>
      </c>
    </row>
    <row r="44" spans="1:13" x14ac:dyDescent="0.15">
      <c r="A44" s="5"/>
      <c r="B44" s="45"/>
      <c r="C44" s="50"/>
      <c r="E44" s="50"/>
      <c r="F44" s="55" t="s">
        <v>20</v>
      </c>
      <c r="G44" s="89">
        <v>3357</v>
      </c>
      <c r="H44" s="71">
        <v>1775</v>
      </c>
      <c r="I44" s="71">
        <v>3196</v>
      </c>
      <c r="J44" s="71">
        <v>3930</v>
      </c>
      <c r="K44" s="71">
        <v>4044</v>
      </c>
      <c r="L44" s="71">
        <v>4596</v>
      </c>
      <c r="M44" s="87">
        <v>5448</v>
      </c>
    </row>
    <row r="45" spans="1:13" x14ac:dyDescent="0.15">
      <c r="A45" s="5"/>
      <c r="B45" s="45"/>
      <c r="C45" s="50"/>
      <c r="E45" s="50"/>
      <c r="F45" s="55" t="s">
        <v>28</v>
      </c>
      <c r="G45" s="83">
        <f t="shared" ref="G45:M45" si="6">G41/G$4</f>
        <v>1.3965050121918179</v>
      </c>
      <c r="H45" s="84">
        <f t="shared" si="6"/>
        <v>1.4213165338133196</v>
      </c>
      <c r="I45" s="84">
        <f t="shared" si="6"/>
        <v>1.3808531332499652</v>
      </c>
      <c r="J45" s="84">
        <f t="shared" si="6"/>
        <v>1.3481100611450807</v>
      </c>
      <c r="K45" s="84">
        <f t="shared" si="6"/>
        <v>1.3248876174908051</v>
      </c>
      <c r="L45" s="84">
        <f t="shared" si="6"/>
        <v>1.4538017738741067</v>
      </c>
      <c r="M45" s="85">
        <f t="shared" si="6"/>
        <v>1.4685129330042959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6590</v>
      </c>
      <c r="H46" s="53">
        <v>6570</v>
      </c>
      <c r="I46" s="53">
        <v>6590</v>
      </c>
      <c r="J46" s="53">
        <v>6520</v>
      </c>
      <c r="K46" s="53">
        <v>6600</v>
      </c>
      <c r="L46" s="53">
        <v>6660</v>
      </c>
      <c r="M46" s="54">
        <v>6670</v>
      </c>
    </row>
    <row r="47" spans="1:13" x14ac:dyDescent="0.15">
      <c r="A47" s="5"/>
      <c r="B47" s="16" t="s">
        <v>70</v>
      </c>
      <c r="C47" s="17"/>
      <c r="D47" s="18"/>
      <c r="E47" s="19"/>
      <c r="F47" s="20" t="s">
        <v>10</v>
      </c>
      <c r="G47" s="21">
        <v>9888</v>
      </c>
      <c r="H47" s="22">
        <v>10163</v>
      </c>
      <c r="I47" s="22">
        <v>9460</v>
      </c>
      <c r="J47" s="22">
        <v>9089</v>
      </c>
      <c r="K47" s="22">
        <v>9520</v>
      </c>
      <c r="L47" s="22">
        <v>15944</v>
      </c>
      <c r="M47" s="23">
        <v>15219</v>
      </c>
    </row>
    <row r="48" spans="1:13" x14ac:dyDescent="0.15">
      <c r="A48" s="5"/>
      <c r="B48" s="24" t="s">
        <v>0</v>
      </c>
      <c r="C48" s="25">
        <v>45719</v>
      </c>
      <c r="D48" s="26"/>
      <c r="E48" s="27"/>
      <c r="F48" s="28" t="s">
        <v>2</v>
      </c>
      <c r="G48" s="29">
        <v>2.37</v>
      </c>
      <c r="H48" s="30">
        <v>2.4300000000000002</v>
      </c>
      <c r="I48" s="30">
        <v>2.44</v>
      </c>
      <c r="J48" s="30">
        <v>2.4700000000000002</v>
      </c>
      <c r="K48" s="30">
        <v>2.4500000000000002</v>
      </c>
      <c r="L48" s="30">
        <v>2.11</v>
      </c>
      <c r="M48" s="31">
        <v>2.13</v>
      </c>
    </row>
    <row r="49" spans="1:13" x14ac:dyDescent="0.15">
      <c r="A49" s="5"/>
      <c r="B49" s="24" t="s">
        <v>1</v>
      </c>
      <c r="C49" s="32">
        <v>1130</v>
      </c>
      <c r="D49" s="26" t="s">
        <v>15</v>
      </c>
      <c r="E49" s="32">
        <v>1200</v>
      </c>
      <c r="F49" s="28" t="s">
        <v>3</v>
      </c>
      <c r="G49" s="29">
        <v>98.9</v>
      </c>
      <c r="H49" s="30">
        <v>99.1</v>
      </c>
      <c r="I49" s="30">
        <v>98.6</v>
      </c>
      <c r="J49" s="30">
        <v>99.1</v>
      </c>
      <c r="K49" s="30">
        <v>98.5</v>
      </c>
      <c r="L49" s="30">
        <v>99</v>
      </c>
      <c r="M49" s="31">
        <v>99.5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3597</v>
      </c>
      <c r="H50" s="70">
        <v>3311</v>
      </c>
      <c r="I50" s="70">
        <v>4073</v>
      </c>
      <c r="J50" s="70">
        <v>2960</v>
      </c>
      <c r="K50" s="70">
        <v>4226</v>
      </c>
      <c r="L50" s="70">
        <v>5352</v>
      </c>
      <c r="M50" s="86">
        <v>3568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 t="shared" ref="G51:M51" si="7">G47/G$4</f>
        <v>1.3394743971823355</v>
      </c>
      <c r="H51" s="81">
        <f t="shared" si="7"/>
        <v>1.3066340961686809</v>
      </c>
      <c r="I51" s="81">
        <f t="shared" si="7"/>
        <v>1.314436570793386</v>
      </c>
      <c r="J51" s="81">
        <f t="shared" si="7"/>
        <v>1.2630628126737076</v>
      </c>
      <c r="K51" s="81">
        <f t="shared" si="7"/>
        <v>1.2968260454978886</v>
      </c>
      <c r="L51" s="81">
        <f t="shared" si="7"/>
        <v>1.3729441143546026</v>
      </c>
      <c r="M51" s="82">
        <f t="shared" si="7"/>
        <v>1.3910063065533316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1130</v>
      </c>
      <c r="H52" s="35">
        <v>1140</v>
      </c>
      <c r="I52" s="35">
        <v>1150</v>
      </c>
      <c r="J52" s="35">
        <v>1150</v>
      </c>
      <c r="K52" s="35">
        <v>1170</v>
      </c>
      <c r="L52" s="35">
        <v>1190</v>
      </c>
      <c r="M52" s="36">
        <v>1200</v>
      </c>
    </row>
    <row r="53" spans="1:13" x14ac:dyDescent="0.15">
      <c r="A53" s="5"/>
      <c r="B53" s="37" t="s">
        <v>87</v>
      </c>
      <c r="C53" s="38"/>
      <c r="D53" s="39"/>
      <c r="E53" s="40"/>
      <c r="F53" s="41" t="s">
        <v>10</v>
      </c>
      <c r="G53" s="42">
        <v>9738</v>
      </c>
      <c r="H53" s="43">
        <v>10366</v>
      </c>
      <c r="I53" s="43">
        <v>9470</v>
      </c>
      <c r="J53" s="43">
        <v>9151</v>
      </c>
      <c r="K53" s="43">
        <v>9515</v>
      </c>
      <c r="L53" s="43">
        <v>14500</v>
      </c>
      <c r="M53" s="44">
        <v>14765</v>
      </c>
    </row>
    <row r="54" spans="1:13" x14ac:dyDescent="0.15">
      <c r="A54" s="5"/>
      <c r="B54" s="45" t="s">
        <v>0</v>
      </c>
      <c r="C54" s="3">
        <v>45796</v>
      </c>
      <c r="F54" s="46" t="s">
        <v>2</v>
      </c>
      <c r="G54" s="47">
        <v>5.23</v>
      </c>
      <c r="H54" s="48">
        <v>5</v>
      </c>
      <c r="I54" s="48">
        <v>5.39</v>
      </c>
      <c r="J54" s="48">
        <v>5.21</v>
      </c>
      <c r="K54" s="48">
        <v>5.32</v>
      </c>
      <c r="L54" s="48">
        <v>4.8</v>
      </c>
      <c r="M54" s="49">
        <v>4.68</v>
      </c>
    </row>
    <row r="55" spans="1:13" x14ac:dyDescent="0.15">
      <c r="A55" s="5"/>
      <c r="B55" s="45" t="s">
        <v>1</v>
      </c>
      <c r="C55" s="50">
        <v>1280</v>
      </c>
      <c r="D55" s="4" t="s">
        <v>15</v>
      </c>
      <c r="E55" s="50">
        <v>1290</v>
      </c>
      <c r="F55" s="46" t="s">
        <v>3</v>
      </c>
      <c r="G55" s="47">
        <v>100</v>
      </c>
      <c r="H55" s="48">
        <v>99.5</v>
      </c>
      <c r="I55" s="48">
        <v>98.4</v>
      </c>
      <c r="J55" s="48">
        <v>99.9</v>
      </c>
      <c r="K55" s="48">
        <v>98.1</v>
      </c>
      <c r="L55" s="48">
        <v>98.6</v>
      </c>
      <c r="M55" s="49">
        <v>100.3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2677</v>
      </c>
      <c r="H56" s="71">
        <v>3879</v>
      </c>
      <c r="I56" s="71">
        <v>5555</v>
      </c>
      <c r="J56" s="71">
        <v>2577</v>
      </c>
      <c r="K56" s="71">
        <v>6315</v>
      </c>
      <c r="L56" s="71">
        <v>7856</v>
      </c>
      <c r="M56" s="87">
        <v>2840</v>
      </c>
    </row>
    <row r="57" spans="1:13" x14ac:dyDescent="0.15">
      <c r="A57" s="5"/>
      <c r="B57" s="45"/>
      <c r="C57" s="50"/>
      <c r="E57" s="50"/>
      <c r="F57" s="55" t="s">
        <v>28</v>
      </c>
      <c r="G57" s="83">
        <f t="shared" ref="G57:M57" si="8">G53/G$4</f>
        <v>1.3191547006231374</v>
      </c>
      <c r="H57" s="84">
        <f t="shared" si="8"/>
        <v>1.3327333504757006</v>
      </c>
      <c r="I57" s="84">
        <f t="shared" si="8"/>
        <v>1.3158260386272058</v>
      </c>
      <c r="J57" s="84">
        <f t="shared" si="8"/>
        <v>1.2716787103946636</v>
      </c>
      <c r="K57" s="84">
        <f t="shared" si="8"/>
        <v>1.2961449393815556</v>
      </c>
      <c r="L57" s="84">
        <f t="shared" si="8"/>
        <v>1.2486007061052269</v>
      </c>
      <c r="M57" s="85">
        <f t="shared" si="8"/>
        <v>1.3495110136184991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1280</v>
      </c>
      <c r="H58" s="53">
        <v>1260</v>
      </c>
      <c r="I58" s="53">
        <v>1260</v>
      </c>
      <c r="J58" s="53">
        <v>1250</v>
      </c>
      <c r="K58" s="53">
        <v>1280</v>
      </c>
      <c r="L58" s="53">
        <v>1290</v>
      </c>
      <c r="M58" s="54">
        <v>1290</v>
      </c>
    </row>
    <row r="59" spans="1:13" x14ac:dyDescent="0.15">
      <c r="A59" s="5"/>
      <c r="B59" s="37" t="s">
        <v>90</v>
      </c>
      <c r="C59" s="38"/>
      <c r="D59" s="39"/>
      <c r="E59" s="40"/>
      <c r="F59" s="41" t="s">
        <v>10</v>
      </c>
      <c r="G59" s="42">
        <v>9416</v>
      </c>
      <c r="H59" s="43">
        <v>9629</v>
      </c>
      <c r="I59" s="43">
        <v>8762</v>
      </c>
      <c r="J59" s="43">
        <v>8532</v>
      </c>
      <c r="K59" s="43">
        <v>8409</v>
      </c>
      <c r="L59" s="43">
        <v>13767</v>
      </c>
      <c r="M59" s="44">
        <v>13902</v>
      </c>
    </row>
    <row r="60" spans="1:13" x14ac:dyDescent="0.15">
      <c r="A60" s="5"/>
      <c r="B60" s="45" t="s">
        <v>0</v>
      </c>
      <c r="C60" s="3">
        <v>45810</v>
      </c>
      <c r="F60" s="46" t="s">
        <v>2</v>
      </c>
      <c r="G60" s="47">
        <v>3.75</v>
      </c>
      <c r="H60" s="48">
        <v>3.75</v>
      </c>
      <c r="I60" s="48">
        <v>3.8</v>
      </c>
      <c r="J60" s="48">
        <v>3.87</v>
      </c>
      <c r="K60" s="48">
        <v>3.92</v>
      </c>
      <c r="L60" s="48">
        <v>3.56</v>
      </c>
      <c r="M60" s="49">
        <v>3.57</v>
      </c>
    </row>
    <row r="61" spans="1:13" x14ac:dyDescent="0.15">
      <c r="A61" s="5"/>
      <c r="B61" s="45" t="s">
        <v>1</v>
      </c>
      <c r="C61" s="50">
        <v>5140</v>
      </c>
      <c r="D61" s="4" t="s">
        <v>15</v>
      </c>
      <c r="E61" s="50">
        <v>5220</v>
      </c>
      <c r="F61" s="46" t="s">
        <v>3</v>
      </c>
      <c r="G61" s="47">
        <v>98.3</v>
      </c>
      <c r="H61" s="48">
        <v>98.2</v>
      </c>
      <c r="I61" s="48">
        <v>97.8</v>
      </c>
      <c r="J61" s="48">
        <v>97.5</v>
      </c>
      <c r="K61" s="48">
        <v>96.9</v>
      </c>
      <c r="L61" s="48">
        <v>97.5</v>
      </c>
      <c r="M61" s="49">
        <v>97.4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5328</v>
      </c>
      <c r="H62" s="71">
        <v>5602</v>
      </c>
      <c r="I62" s="71">
        <v>5923</v>
      </c>
      <c r="J62" s="71">
        <v>6146</v>
      </c>
      <c r="K62" s="71">
        <v>7318</v>
      </c>
      <c r="L62" s="71">
        <v>10035</v>
      </c>
      <c r="M62" s="87">
        <v>10108</v>
      </c>
    </row>
    <row r="63" spans="1:13" x14ac:dyDescent="0.15">
      <c r="A63" s="5"/>
      <c r="B63" s="45"/>
      <c r="C63" s="50"/>
      <c r="E63" s="50"/>
      <c r="F63" s="55" t="s">
        <v>28</v>
      </c>
      <c r="G63" s="77">
        <f t="shared" ref="G63:M63" si="9">G59/G$4</f>
        <v>1.2755350853427256</v>
      </c>
      <c r="H63" s="78">
        <f t="shared" si="9"/>
        <v>1.2379789148881462</v>
      </c>
      <c r="I63" s="78">
        <f t="shared" si="9"/>
        <v>1.2174517159927747</v>
      </c>
      <c r="J63" s="78">
        <f t="shared" si="9"/>
        <v>1.1856586992773763</v>
      </c>
      <c r="K63" s="78">
        <f t="shared" si="9"/>
        <v>1.1454842664487128</v>
      </c>
      <c r="L63" s="78">
        <f t="shared" si="9"/>
        <v>1.1854817876517696</v>
      </c>
      <c r="M63" s="79">
        <f t="shared" si="9"/>
        <v>1.2706333973128598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5140</v>
      </c>
      <c r="H64" s="53">
        <v>5150</v>
      </c>
      <c r="I64" s="53">
        <v>5140</v>
      </c>
      <c r="J64" s="53">
        <v>5080</v>
      </c>
      <c r="K64" s="53">
        <v>5170</v>
      </c>
      <c r="L64" s="53">
        <v>5200</v>
      </c>
      <c r="M64" s="54">
        <v>5220</v>
      </c>
    </row>
    <row r="65" spans="1:13" x14ac:dyDescent="0.15">
      <c r="A65" s="5"/>
      <c r="B65" s="37" t="s">
        <v>30</v>
      </c>
      <c r="C65" s="38"/>
      <c r="D65" s="39"/>
      <c r="E65" s="40"/>
      <c r="F65" s="41" t="s">
        <v>10</v>
      </c>
      <c r="G65" s="42">
        <v>8889</v>
      </c>
      <c r="H65" s="43">
        <v>9757</v>
      </c>
      <c r="I65" s="43">
        <v>8811</v>
      </c>
      <c r="J65" s="43">
        <v>8766</v>
      </c>
      <c r="K65" s="43">
        <v>9273</v>
      </c>
      <c r="L65" s="43">
        <v>15256</v>
      </c>
      <c r="M65" s="44">
        <v>14280</v>
      </c>
    </row>
    <row r="66" spans="1:13" x14ac:dyDescent="0.15">
      <c r="A66" s="5"/>
      <c r="B66" s="45" t="s">
        <v>0</v>
      </c>
      <c r="C66" s="3">
        <v>45264</v>
      </c>
      <c r="F66" s="46" t="s">
        <v>2</v>
      </c>
      <c r="G66" s="47">
        <v>3.32</v>
      </c>
      <c r="H66" s="48">
        <v>3.22</v>
      </c>
      <c r="I66" s="48">
        <v>3.36</v>
      </c>
      <c r="J66" s="48">
        <v>3.34</v>
      </c>
      <c r="K66" s="48">
        <v>3.43</v>
      </c>
      <c r="L66" s="48">
        <v>2.99</v>
      </c>
      <c r="M66" s="49">
        <v>3.09</v>
      </c>
    </row>
    <row r="67" spans="1:13" x14ac:dyDescent="0.15">
      <c r="A67" s="5"/>
      <c r="B67" s="45" t="s">
        <v>1</v>
      </c>
      <c r="C67" s="50">
        <v>17480</v>
      </c>
      <c r="D67" s="4" t="s">
        <v>15</v>
      </c>
      <c r="E67" s="50">
        <v>17650</v>
      </c>
      <c r="F67" s="46" t="s">
        <v>3</v>
      </c>
      <c r="G67" s="47">
        <v>100.1</v>
      </c>
      <c r="H67" s="48">
        <v>100.3</v>
      </c>
      <c r="I67" s="48">
        <v>100.1</v>
      </c>
      <c r="J67" s="48">
        <v>99.9</v>
      </c>
      <c r="K67" s="48">
        <v>99.9</v>
      </c>
      <c r="L67" s="48">
        <v>99.8</v>
      </c>
      <c r="M67" s="49">
        <v>99.4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1559</v>
      </c>
      <c r="H68" s="71">
        <v>1152</v>
      </c>
      <c r="I68" s="71">
        <v>1553</v>
      </c>
      <c r="J68" s="71">
        <v>1793</v>
      </c>
      <c r="K68" s="71">
        <v>1925</v>
      </c>
      <c r="L68" s="71">
        <v>3406</v>
      </c>
      <c r="M68" s="87">
        <v>4367</v>
      </c>
    </row>
    <row r="69" spans="1:13" x14ac:dyDescent="0.15">
      <c r="A69" s="5"/>
      <c r="B69" s="45"/>
      <c r="C69" s="50"/>
      <c r="E69" s="50"/>
      <c r="F69" s="55" t="s">
        <v>28</v>
      </c>
      <c r="G69" s="83">
        <f t="shared" ref="G69:M69" si="10">G65/G$4</f>
        <v>1.2041452180980765</v>
      </c>
      <c r="H69" s="84">
        <f t="shared" si="10"/>
        <v>1.2544355875546414</v>
      </c>
      <c r="I69" s="84">
        <f t="shared" si="10"/>
        <v>1.224260108378491</v>
      </c>
      <c r="J69" s="84">
        <f t="shared" si="10"/>
        <v>1.2181767648693718</v>
      </c>
      <c r="K69" s="84">
        <f t="shared" si="10"/>
        <v>1.2631794033510422</v>
      </c>
      <c r="L69" s="84">
        <f t="shared" si="10"/>
        <v>1.3137001636097476</v>
      </c>
      <c r="M69" s="85">
        <f t="shared" si="10"/>
        <v>1.3051823416506718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17480</v>
      </c>
      <c r="H70" s="53">
        <v>17410</v>
      </c>
      <c r="I70" s="53">
        <v>17490</v>
      </c>
      <c r="J70" s="53">
        <v>17360</v>
      </c>
      <c r="K70" s="53">
        <v>17600</v>
      </c>
      <c r="L70" s="53">
        <v>17640</v>
      </c>
      <c r="M70" s="54">
        <v>17650</v>
      </c>
    </row>
    <row r="71" spans="1:13" x14ac:dyDescent="0.15">
      <c r="A71" s="5"/>
      <c r="B71" s="16" t="s">
        <v>99</v>
      </c>
      <c r="C71" s="17"/>
      <c r="D71" s="18"/>
      <c r="E71" s="19"/>
      <c r="F71" s="20" t="s">
        <v>10</v>
      </c>
      <c r="G71" s="21">
        <v>8253</v>
      </c>
      <c r="H71" s="22">
        <v>8369</v>
      </c>
      <c r="I71" s="22">
        <v>7445</v>
      </c>
      <c r="J71" s="22">
        <v>7181</v>
      </c>
      <c r="K71" s="22">
        <v>7204</v>
      </c>
      <c r="L71" s="22">
        <v>11291</v>
      </c>
      <c r="M71" s="23">
        <v>10050</v>
      </c>
    </row>
    <row r="72" spans="1:13" x14ac:dyDescent="0.15">
      <c r="A72" s="5"/>
      <c r="B72" s="24" t="s">
        <v>0</v>
      </c>
      <c r="C72" s="25">
        <v>45824</v>
      </c>
      <c r="D72" s="26"/>
      <c r="E72" s="27"/>
      <c r="F72" s="28" t="s">
        <v>2</v>
      </c>
      <c r="G72" s="29">
        <v>2.63</v>
      </c>
      <c r="H72" s="30">
        <v>2.5499999999999998</v>
      </c>
      <c r="I72" s="30">
        <v>2.63</v>
      </c>
      <c r="J72" s="30">
        <v>2.6</v>
      </c>
      <c r="K72" s="30">
        <v>2.61</v>
      </c>
      <c r="L72" s="30">
        <v>2.3199999999999998</v>
      </c>
      <c r="M72" s="31">
        <v>2.41</v>
      </c>
    </row>
    <row r="73" spans="1:13" x14ac:dyDescent="0.15">
      <c r="A73" s="5"/>
      <c r="B73" s="24" t="s">
        <v>1</v>
      </c>
      <c r="C73" s="32">
        <v>1470</v>
      </c>
      <c r="D73" s="26" t="s">
        <v>15</v>
      </c>
      <c r="E73" s="32">
        <v>1520</v>
      </c>
      <c r="F73" s="28" t="s">
        <v>3</v>
      </c>
      <c r="G73" s="29">
        <v>96.3</v>
      </c>
      <c r="H73" s="30">
        <v>96.7</v>
      </c>
      <c r="I73" s="30">
        <v>96.4</v>
      </c>
      <c r="J73" s="30">
        <v>97.1</v>
      </c>
      <c r="K73" s="30">
        <v>97.3</v>
      </c>
      <c r="L73" s="30">
        <v>96.9</v>
      </c>
      <c r="M73" s="31">
        <v>96.5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7269</v>
      </c>
      <c r="H74" s="70">
        <v>6741</v>
      </c>
      <c r="I74" s="70">
        <v>6545</v>
      </c>
      <c r="J74" s="70">
        <v>5302</v>
      </c>
      <c r="K74" s="70">
        <v>4976</v>
      </c>
      <c r="L74" s="70">
        <v>8498</v>
      </c>
      <c r="M74" s="86">
        <v>8534</v>
      </c>
    </row>
    <row r="75" spans="1:13" x14ac:dyDescent="0.15">
      <c r="A75" s="5"/>
      <c r="B75" s="24"/>
      <c r="C75" s="32"/>
      <c r="D75" s="26"/>
      <c r="E75" s="32"/>
      <c r="F75" s="56" t="s">
        <v>29</v>
      </c>
      <c r="G75" s="74">
        <f t="shared" ref="G75:M75" si="11">G71/G$4</f>
        <v>1.1179897046870766</v>
      </c>
      <c r="H75" s="75">
        <f t="shared" si="11"/>
        <v>1.0759835433273335</v>
      </c>
      <c r="I75" s="75">
        <f t="shared" si="11"/>
        <v>1.0344588022787273</v>
      </c>
      <c r="J75" s="75">
        <f t="shared" si="11"/>
        <v>0.99791550861589773</v>
      </c>
      <c r="K75" s="75">
        <f t="shared" si="11"/>
        <v>0.98133769241247781</v>
      </c>
      <c r="L75" s="75">
        <f t="shared" si="11"/>
        <v>0.97227245328511147</v>
      </c>
      <c r="M75" s="76">
        <f t="shared" si="11"/>
        <v>0.91856320263230051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1470</v>
      </c>
      <c r="H76" s="35">
        <v>1450</v>
      </c>
      <c r="I76" s="35">
        <v>1450</v>
      </c>
      <c r="J76" s="35">
        <v>1460</v>
      </c>
      <c r="K76" s="35">
        <v>1500</v>
      </c>
      <c r="L76" s="35">
        <v>1520</v>
      </c>
      <c r="M76" s="36">
        <v>1520</v>
      </c>
    </row>
    <row r="77" spans="1:13" x14ac:dyDescent="0.15">
      <c r="A77" s="5"/>
      <c r="B77" s="16" t="s">
        <v>18</v>
      </c>
      <c r="C77" s="17"/>
      <c r="D77" s="18"/>
      <c r="E77" s="19"/>
      <c r="F77" s="20" t="s">
        <v>10</v>
      </c>
      <c r="G77" s="21">
        <v>8026</v>
      </c>
      <c r="H77" s="22">
        <v>8479</v>
      </c>
      <c r="I77" s="22">
        <v>7904</v>
      </c>
      <c r="J77" s="22">
        <v>8037</v>
      </c>
      <c r="K77" s="22">
        <v>8208</v>
      </c>
      <c r="L77" s="22">
        <v>12749</v>
      </c>
      <c r="M77" s="23">
        <v>11244</v>
      </c>
    </row>
    <row r="78" spans="1:13" x14ac:dyDescent="0.15">
      <c r="A78" s="5"/>
      <c r="B78" s="24" t="s">
        <v>0</v>
      </c>
      <c r="C78" s="25">
        <v>44179</v>
      </c>
      <c r="D78" s="26"/>
      <c r="E78" s="27"/>
      <c r="F78" s="28" t="s">
        <v>2</v>
      </c>
      <c r="G78" s="29">
        <v>2</v>
      </c>
      <c r="H78" s="30">
        <v>1.96</v>
      </c>
      <c r="I78" s="30">
        <v>2.0299999999999998</v>
      </c>
      <c r="J78" s="30">
        <v>2.0099999999999998</v>
      </c>
      <c r="K78" s="30">
        <v>2.04</v>
      </c>
      <c r="L78" s="30">
        <v>1.79</v>
      </c>
      <c r="M78" s="31">
        <v>1.88</v>
      </c>
    </row>
    <row r="79" spans="1:13" x14ac:dyDescent="0.15">
      <c r="A79" s="5"/>
      <c r="B79" s="24" t="s">
        <v>1</v>
      </c>
      <c r="C79" s="32">
        <v>35910</v>
      </c>
      <c r="D79" s="26" t="s">
        <v>15</v>
      </c>
      <c r="E79" s="32">
        <v>36060</v>
      </c>
      <c r="F79" s="28" t="s">
        <v>3</v>
      </c>
      <c r="G79" s="29">
        <v>99.3</v>
      </c>
      <c r="H79" s="30">
        <v>99.6</v>
      </c>
      <c r="I79" s="30">
        <v>99.2</v>
      </c>
      <c r="J79" s="30">
        <v>99.4</v>
      </c>
      <c r="K79" s="30">
        <v>99.2</v>
      </c>
      <c r="L79" s="30">
        <v>99.6</v>
      </c>
      <c r="M79" s="31">
        <v>99.2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2238</v>
      </c>
      <c r="H80" s="70">
        <v>1800</v>
      </c>
      <c r="I80" s="70">
        <v>2233</v>
      </c>
      <c r="J80" s="70">
        <v>2037</v>
      </c>
      <c r="K80" s="70">
        <v>2445</v>
      </c>
      <c r="L80" s="70">
        <v>2397</v>
      </c>
      <c r="M80" s="86">
        <v>3253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 t="shared" ref="G81:M81" si="12">G77/G$4</f>
        <v>1.0872392305608236</v>
      </c>
      <c r="H81" s="81">
        <f t="shared" si="12"/>
        <v>1.0901259964001029</v>
      </c>
      <c r="I81" s="81">
        <f t="shared" si="12"/>
        <v>1.098235375851049</v>
      </c>
      <c r="J81" s="81">
        <f t="shared" si="12"/>
        <v>1.1168704836020011</v>
      </c>
      <c r="K81" s="81">
        <f t="shared" si="12"/>
        <v>1.1181038005721291</v>
      </c>
      <c r="L81" s="81">
        <f t="shared" si="12"/>
        <v>1.0978214070438301</v>
      </c>
      <c r="M81" s="82">
        <f t="shared" si="12"/>
        <v>1.0276939950644366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35910</v>
      </c>
      <c r="H82" s="35">
        <v>35710</v>
      </c>
      <c r="I82" s="35">
        <v>35800</v>
      </c>
      <c r="J82" s="35">
        <v>35680</v>
      </c>
      <c r="K82" s="35">
        <v>35890</v>
      </c>
      <c r="L82" s="35">
        <v>36110</v>
      </c>
      <c r="M82" s="36">
        <v>36060</v>
      </c>
    </row>
    <row r="83" spans="1:13" x14ac:dyDescent="0.15">
      <c r="A83" s="5"/>
      <c r="B83" s="16" t="s">
        <v>97</v>
      </c>
      <c r="C83" s="17"/>
      <c r="D83" s="18"/>
      <c r="E83" s="19"/>
      <c r="F83" s="20" t="s">
        <v>10</v>
      </c>
      <c r="G83" s="21">
        <v>7599</v>
      </c>
      <c r="H83" s="22">
        <v>8102</v>
      </c>
      <c r="I83" s="22">
        <v>7687</v>
      </c>
      <c r="J83" s="22">
        <v>7110</v>
      </c>
      <c r="K83" s="22">
        <v>7894</v>
      </c>
      <c r="L83" s="22">
        <v>11861</v>
      </c>
      <c r="M83" s="23">
        <v>9658</v>
      </c>
    </row>
    <row r="84" spans="1:13" x14ac:dyDescent="0.15">
      <c r="A84" s="5"/>
      <c r="B84" s="24" t="s">
        <v>0</v>
      </c>
      <c r="C84" s="25">
        <v>45810</v>
      </c>
      <c r="D84" s="26"/>
      <c r="E84" s="27"/>
      <c r="F84" s="28" t="s">
        <v>2</v>
      </c>
      <c r="G84" s="29">
        <v>2.17</v>
      </c>
      <c r="H84" s="30">
        <v>2.39</v>
      </c>
      <c r="I84" s="30">
        <v>2.2599999999999998</v>
      </c>
      <c r="J84" s="30">
        <v>2.4</v>
      </c>
      <c r="K84" s="30">
        <v>2.33</v>
      </c>
      <c r="L84" s="30">
        <v>1.92</v>
      </c>
      <c r="M84" s="31">
        <v>2.2400000000000002</v>
      </c>
    </row>
    <row r="85" spans="1:13" x14ac:dyDescent="0.15">
      <c r="A85" s="5"/>
      <c r="B85" s="24" t="s">
        <v>1</v>
      </c>
      <c r="C85" s="32">
        <v>190</v>
      </c>
      <c r="D85" s="26" t="s">
        <v>15</v>
      </c>
      <c r="E85" s="32">
        <v>190</v>
      </c>
      <c r="F85" s="28" t="s">
        <v>3</v>
      </c>
      <c r="G85" s="29">
        <v>98.1</v>
      </c>
      <c r="H85" s="30">
        <v>98.1</v>
      </c>
      <c r="I85" s="30">
        <v>99.4</v>
      </c>
      <c r="J85" s="30">
        <v>99</v>
      </c>
      <c r="K85" s="30">
        <v>98.9</v>
      </c>
      <c r="L85" s="30">
        <v>99.8</v>
      </c>
      <c r="M85" s="31">
        <v>98.8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3834</v>
      </c>
      <c r="H86" s="70">
        <v>4193</v>
      </c>
      <c r="I86" s="70">
        <v>1866</v>
      </c>
      <c r="J86" s="70">
        <v>2424</v>
      </c>
      <c r="K86" s="70">
        <v>2675</v>
      </c>
      <c r="L86" s="70">
        <v>1763</v>
      </c>
      <c r="M86" s="86">
        <v>3405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 t="shared" ref="G87:M87" si="13">G83/G$4</f>
        <v>1.0293958276889732</v>
      </c>
      <c r="H87" s="81">
        <f t="shared" si="13"/>
        <v>1.0416559526870661</v>
      </c>
      <c r="I87" s="81">
        <f t="shared" si="13"/>
        <v>1.0680839238571627</v>
      </c>
      <c r="J87" s="81">
        <f t="shared" si="13"/>
        <v>0.98804891606448031</v>
      </c>
      <c r="K87" s="81">
        <f t="shared" si="13"/>
        <v>1.0753303364664215</v>
      </c>
      <c r="L87" s="81">
        <f t="shared" si="13"/>
        <v>1.0213553775940756</v>
      </c>
      <c r="M87" s="82">
        <f t="shared" si="13"/>
        <v>0.88273466776345855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190</v>
      </c>
      <c r="H88" s="35">
        <v>180</v>
      </c>
      <c r="I88" s="35">
        <v>190</v>
      </c>
      <c r="J88" s="35">
        <v>180</v>
      </c>
      <c r="K88" s="35">
        <v>180</v>
      </c>
      <c r="L88" s="35">
        <v>190</v>
      </c>
      <c r="M88" s="36">
        <v>190</v>
      </c>
    </row>
    <row r="89" spans="1:13" x14ac:dyDescent="0.15">
      <c r="A89" s="5"/>
      <c r="B89" s="37" t="s">
        <v>92</v>
      </c>
      <c r="C89" s="38"/>
      <c r="D89" s="39"/>
      <c r="E89" s="40"/>
      <c r="F89" s="41" t="s">
        <v>10</v>
      </c>
      <c r="G89" s="42">
        <v>7480</v>
      </c>
      <c r="H89" s="43">
        <v>7556</v>
      </c>
      <c r="I89" s="43">
        <v>6425</v>
      </c>
      <c r="J89" s="43">
        <v>6231</v>
      </c>
      <c r="K89" s="43">
        <v>6114</v>
      </c>
      <c r="L89" s="43">
        <v>11758</v>
      </c>
      <c r="M89" s="44">
        <v>10837</v>
      </c>
    </row>
    <row r="90" spans="1:13" x14ac:dyDescent="0.15">
      <c r="A90" s="5"/>
      <c r="B90" s="45" t="s">
        <v>0</v>
      </c>
      <c r="C90" s="3">
        <v>45810</v>
      </c>
      <c r="F90" s="46" t="s">
        <v>2</v>
      </c>
      <c r="G90" s="47">
        <v>3.16</v>
      </c>
      <c r="H90" s="48">
        <v>3.07</v>
      </c>
      <c r="I90" s="48">
        <v>3.22</v>
      </c>
      <c r="J90" s="48">
        <v>3.16</v>
      </c>
      <c r="K90" s="48">
        <v>3.26</v>
      </c>
      <c r="L90" s="48">
        <v>2.91</v>
      </c>
      <c r="M90" s="49">
        <v>2.98</v>
      </c>
    </row>
    <row r="91" spans="1:13" x14ac:dyDescent="0.15">
      <c r="A91" s="5"/>
      <c r="B91" s="45" t="s">
        <v>1</v>
      </c>
      <c r="C91" s="50">
        <v>3620</v>
      </c>
      <c r="D91" s="4" t="s">
        <v>15</v>
      </c>
      <c r="E91" s="50">
        <v>3710</v>
      </c>
      <c r="F91" s="46" t="s">
        <v>3</v>
      </c>
      <c r="G91" s="47">
        <v>98.3</v>
      </c>
      <c r="H91" s="48">
        <v>98.9</v>
      </c>
      <c r="I91" s="48">
        <v>98.1</v>
      </c>
      <c r="J91" s="48">
        <v>98.7</v>
      </c>
      <c r="K91" s="48">
        <v>97.8</v>
      </c>
      <c r="L91" s="48">
        <v>98.4</v>
      </c>
      <c r="M91" s="49">
        <v>98.2</v>
      </c>
    </row>
    <row r="92" spans="1:13" x14ac:dyDescent="0.15">
      <c r="A92" s="5"/>
      <c r="B92" s="45"/>
      <c r="C92" s="50"/>
      <c r="E92" s="50"/>
      <c r="F92" s="55" t="s">
        <v>20</v>
      </c>
      <c r="G92" s="89">
        <v>4098</v>
      </c>
      <c r="H92" s="71">
        <v>3074</v>
      </c>
      <c r="I92" s="71">
        <v>3653</v>
      </c>
      <c r="J92" s="71">
        <v>2846</v>
      </c>
      <c r="K92" s="71">
        <v>3937</v>
      </c>
      <c r="L92" s="71">
        <v>5917</v>
      </c>
      <c r="M92" s="87">
        <v>5858</v>
      </c>
    </row>
    <row r="93" spans="1:13" x14ac:dyDescent="0.15">
      <c r="A93" s="5"/>
      <c r="B93" s="45"/>
      <c r="C93" s="50"/>
      <c r="E93" s="50"/>
      <c r="F93" s="55" t="s">
        <v>28</v>
      </c>
      <c r="G93" s="83">
        <f t="shared" ref="G93:M93" si="14">G89/G$4</f>
        <v>1.0132755350853426</v>
      </c>
      <c r="H93" s="84">
        <f t="shared" si="14"/>
        <v>0.97145795834404736</v>
      </c>
      <c r="I93" s="84">
        <f t="shared" si="14"/>
        <v>0.89273308322912326</v>
      </c>
      <c r="J93" s="84">
        <f t="shared" si="14"/>
        <v>0.86589772095608675</v>
      </c>
      <c r="K93" s="84">
        <f t="shared" si="14"/>
        <v>0.83285655905190026</v>
      </c>
      <c r="L93" s="84">
        <f t="shared" si="14"/>
        <v>1.0124860070610522</v>
      </c>
      <c r="M93" s="85">
        <f t="shared" si="14"/>
        <v>0.99049447034091953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3620</v>
      </c>
      <c r="H94" s="53">
        <v>3620</v>
      </c>
      <c r="I94" s="53">
        <v>3610</v>
      </c>
      <c r="J94" s="53">
        <v>3550</v>
      </c>
      <c r="K94" s="53">
        <v>3630</v>
      </c>
      <c r="L94" s="53">
        <v>3680</v>
      </c>
      <c r="M94" s="54">
        <v>3710</v>
      </c>
    </row>
    <row r="95" spans="1:13" x14ac:dyDescent="0.15">
      <c r="A95" s="5"/>
      <c r="B95" s="16" t="s">
        <v>93</v>
      </c>
      <c r="C95" s="17"/>
      <c r="D95" s="18"/>
      <c r="E95" s="19"/>
      <c r="F95" s="20" t="s">
        <v>10</v>
      </c>
      <c r="G95" s="21">
        <v>6655</v>
      </c>
      <c r="H95" s="22">
        <v>6669</v>
      </c>
      <c r="I95" s="22">
        <v>6416</v>
      </c>
      <c r="J95" s="22">
        <v>6022</v>
      </c>
      <c r="K95" s="22">
        <v>6247</v>
      </c>
      <c r="L95" s="22">
        <v>9148</v>
      </c>
      <c r="M95" s="23">
        <v>8672</v>
      </c>
    </row>
    <row r="96" spans="1:13" x14ac:dyDescent="0.15">
      <c r="A96" s="5"/>
      <c r="B96" s="24" t="s">
        <v>0</v>
      </c>
      <c r="C96" s="25">
        <v>45810</v>
      </c>
      <c r="D96" s="26"/>
      <c r="E96" s="27"/>
      <c r="F96" s="28" t="s">
        <v>2</v>
      </c>
      <c r="G96" s="29">
        <v>2.63</v>
      </c>
      <c r="H96" s="30">
        <v>2.5299999999999998</v>
      </c>
      <c r="I96" s="30">
        <v>2.61</v>
      </c>
      <c r="J96" s="30">
        <v>2.7</v>
      </c>
      <c r="K96" s="30">
        <v>2.67</v>
      </c>
      <c r="L96" s="30">
        <v>2.41</v>
      </c>
      <c r="M96" s="31">
        <v>2.41</v>
      </c>
    </row>
    <row r="97" spans="1:13" x14ac:dyDescent="0.15">
      <c r="A97" s="5"/>
      <c r="B97" s="24" t="s">
        <v>1</v>
      </c>
      <c r="C97" s="32">
        <v>3080</v>
      </c>
      <c r="D97" s="26" t="s">
        <v>15</v>
      </c>
      <c r="E97" s="32">
        <v>3110</v>
      </c>
      <c r="F97" s="28" t="s">
        <v>3</v>
      </c>
      <c r="G97" s="29">
        <v>98.9</v>
      </c>
      <c r="H97" s="30">
        <v>98.7</v>
      </c>
      <c r="I97" s="30">
        <v>98.7</v>
      </c>
      <c r="J97" s="30">
        <v>98.1</v>
      </c>
      <c r="K97" s="30">
        <v>98.7</v>
      </c>
      <c r="L97" s="30">
        <v>98.5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2420</v>
      </c>
      <c r="H98" s="70">
        <v>2641</v>
      </c>
      <c r="I98" s="70">
        <v>2604</v>
      </c>
      <c r="J98" s="70">
        <v>3148</v>
      </c>
      <c r="K98" s="70">
        <v>2516</v>
      </c>
      <c r="L98" s="70">
        <v>3959</v>
      </c>
      <c r="M98" s="86">
        <v>3889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 t="shared" ref="G99:M99" si="15">G95/G$4</f>
        <v>0.90151720400975344</v>
      </c>
      <c r="H99" s="81">
        <f t="shared" si="15"/>
        <v>0.85741835947544354</v>
      </c>
      <c r="I99" s="81">
        <f t="shared" si="15"/>
        <v>0.8914825621786856</v>
      </c>
      <c r="J99" s="81">
        <f t="shared" si="15"/>
        <v>0.83685380767092832</v>
      </c>
      <c r="K99" s="81">
        <f t="shared" si="15"/>
        <v>0.85097398174635608</v>
      </c>
      <c r="L99" s="81">
        <f t="shared" si="15"/>
        <v>0.78773787996211142</v>
      </c>
      <c r="M99" s="82">
        <f t="shared" si="15"/>
        <v>0.79261493464948363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3080</v>
      </c>
      <c r="H100" s="35">
        <v>3080</v>
      </c>
      <c r="I100" s="35">
        <v>3070</v>
      </c>
      <c r="J100" s="35">
        <v>3050</v>
      </c>
      <c r="K100" s="35">
        <v>3080</v>
      </c>
      <c r="L100" s="35">
        <v>3100</v>
      </c>
      <c r="M100" s="36">
        <v>3110</v>
      </c>
    </row>
    <row r="101" spans="1:13" x14ac:dyDescent="0.15">
      <c r="A101" s="5"/>
      <c r="B101" s="37" t="s">
        <v>25</v>
      </c>
      <c r="C101" s="38"/>
      <c r="D101" s="39"/>
      <c r="E101" s="40"/>
      <c r="F101" s="41" t="s">
        <v>10</v>
      </c>
      <c r="G101" s="42">
        <v>6547</v>
      </c>
      <c r="H101" s="43">
        <v>6252</v>
      </c>
      <c r="I101" s="43">
        <v>5991</v>
      </c>
      <c r="J101" s="43">
        <v>6132</v>
      </c>
      <c r="K101" s="43">
        <v>6264</v>
      </c>
      <c r="L101" s="43">
        <v>9460</v>
      </c>
      <c r="M101" s="44">
        <v>9832</v>
      </c>
    </row>
    <row r="102" spans="1:13" x14ac:dyDescent="0.15">
      <c r="A102" s="5"/>
      <c r="B102" s="45" t="s">
        <v>0</v>
      </c>
      <c r="C102" s="3">
        <v>44914</v>
      </c>
      <c r="F102" s="46" t="s">
        <v>2</v>
      </c>
      <c r="G102" s="47">
        <v>3.83</v>
      </c>
      <c r="H102" s="48">
        <v>3.86</v>
      </c>
      <c r="I102" s="48">
        <v>3.86</v>
      </c>
      <c r="J102" s="48">
        <v>3.87</v>
      </c>
      <c r="K102" s="48">
        <v>3.89</v>
      </c>
      <c r="L102" s="48">
        <v>3.73</v>
      </c>
      <c r="M102" s="49">
        <v>3.74</v>
      </c>
    </row>
    <row r="103" spans="1:13" x14ac:dyDescent="0.15">
      <c r="A103" s="5"/>
      <c r="B103" s="45" t="s">
        <v>1</v>
      </c>
      <c r="C103" s="50">
        <v>9940</v>
      </c>
      <c r="D103" s="4" t="s">
        <v>15</v>
      </c>
      <c r="E103" s="50">
        <v>10070</v>
      </c>
      <c r="F103" s="46" t="s">
        <v>3</v>
      </c>
      <c r="G103" s="47">
        <v>98.8</v>
      </c>
      <c r="H103" s="48">
        <v>98.6</v>
      </c>
      <c r="I103" s="48">
        <v>98.9</v>
      </c>
      <c r="J103" s="48">
        <v>98.8</v>
      </c>
      <c r="K103" s="48">
        <v>99</v>
      </c>
      <c r="L103" s="48">
        <v>98.4</v>
      </c>
      <c r="M103" s="49">
        <v>98.4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3135</v>
      </c>
      <c r="H104" s="71">
        <v>3242</v>
      </c>
      <c r="I104" s="71">
        <v>2723</v>
      </c>
      <c r="J104" s="71">
        <v>2892</v>
      </c>
      <c r="K104" s="71">
        <v>2804</v>
      </c>
      <c r="L104" s="71">
        <v>5148</v>
      </c>
      <c r="M104" s="87">
        <v>5442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 t="shared" ref="G105:M105" si="16">G101/G$4</f>
        <v>0.88688702248713081</v>
      </c>
      <c r="H105" s="84">
        <f t="shared" si="16"/>
        <v>0.80380560555412706</v>
      </c>
      <c r="I105" s="84">
        <f t="shared" si="16"/>
        <v>0.83243017924135054</v>
      </c>
      <c r="J105" s="84">
        <f t="shared" si="16"/>
        <v>0.85214007782101164</v>
      </c>
      <c r="K105" s="84">
        <f t="shared" si="16"/>
        <v>0.85328974254188805</v>
      </c>
      <c r="L105" s="84">
        <f t="shared" si="16"/>
        <v>0.81460432274175498</v>
      </c>
      <c r="M105" s="85">
        <f t="shared" si="16"/>
        <v>0.89863815007768943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9940</v>
      </c>
      <c r="H106" s="53">
        <v>9930</v>
      </c>
      <c r="I106" s="53">
        <v>9910</v>
      </c>
      <c r="J106" s="53">
        <v>9720</v>
      </c>
      <c r="K106" s="53">
        <v>10010</v>
      </c>
      <c r="L106" s="53">
        <v>10050</v>
      </c>
      <c r="M106" s="54">
        <v>10070</v>
      </c>
    </row>
    <row r="107" spans="1:13" x14ac:dyDescent="0.15">
      <c r="A107" s="5"/>
      <c r="B107" s="16" t="s">
        <v>31</v>
      </c>
      <c r="C107" s="17"/>
      <c r="D107" s="18"/>
      <c r="E107" s="19"/>
      <c r="F107" s="20" t="s">
        <v>10</v>
      </c>
      <c r="G107" s="21">
        <v>6409</v>
      </c>
      <c r="H107" s="22">
        <v>7642</v>
      </c>
      <c r="I107" s="22">
        <v>5965</v>
      </c>
      <c r="J107" s="22">
        <v>6368</v>
      </c>
      <c r="K107" s="22">
        <v>5798</v>
      </c>
      <c r="L107" s="22">
        <v>11774</v>
      </c>
      <c r="M107" s="23">
        <v>11502</v>
      </c>
    </row>
    <row r="108" spans="1:13" x14ac:dyDescent="0.15">
      <c r="A108" s="5"/>
      <c r="B108" s="24" t="s">
        <v>0</v>
      </c>
      <c r="C108" s="25">
        <v>45110</v>
      </c>
      <c r="D108" s="26"/>
      <c r="E108" s="27"/>
      <c r="F108" s="28" t="s">
        <v>2</v>
      </c>
      <c r="G108" s="29">
        <v>4.24</v>
      </c>
      <c r="H108" s="30">
        <v>4.07</v>
      </c>
      <c r="I108" s="30">
        <v>4.32</v>
      </c>
      <c r="J108" s="30">
        <v>4.21</v>
      </c>
      <c r="K108" s="30">
        <v>4.3600000000000003</v>
      </c>
      <c r="L108" s="30">
        <v>3.96</v>
      </c>
      <c r="M108" s="31">
        <v>3.96</v>
      </c>
    </row>
    <row r="109" spans="1:13" x14ac:dyDescent="0.15">
      <c r="A109" s="5"/>
      <c r="B109" s="24" t="s">
        <v>1</v>
      </c>
      <c r="C109" s="32">
        <v>15290</v>
      </c>
      <c r="D109" s="26" t="s">
        <v>15</v>
      </c>
      <c r="E109" s="32">
        <v>15460</v>
      </c>
      <c r="F109" s="28" t="s">
        <v>3</v>
      </c>
      <c r="G109" s="29">
        <v>98.9</v>
      </c>
      <c r="H109" s="30">
        <v>99.2</v>
      </c>
      <c r="I109" s="30">
        <v>98.4</v>
      </c>
      <c r="J109" s="30">
        <v>98.7</v>
      </c>
      <c r="K109" s="30">
        <v>98.3</v>
      </c>
      <c r="L109" s="30">
        <v>98.6</v>
      </c>
      <c r="M109" s="31">
        <v>98.8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3142</v>
      </c>
      <c r="H110" s="70">
        <v>3015</v>
      </c>
      <c r="I110" s="70">
        <v>3541</v>
      </c>
      <c r="J110" s="70">
        <v>3222</v>
      </c>
      <c r="K110" s="70">
        <v>3497</v>
      </c>
      <c r="L110" s="70">
        <v>6201</v>
      </c>
      <c r="M110" s="86">
        <v>5565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 t="shared" ref="G111:M111" si="17">G107/G$4</f>
        <v>0.8681929016526686</v>
      </c>
      <c r="H111" s="81">
        <f t="shared" si="17"/>
        <v>0.98251478529184877</v>
      </c>
      <c r="I111" s="81">
        <f t="shared" si="17"/>
        <v>0.82881756287341946</v>
      </c>
      <c r="J111" s="81">
        <f t="shared" si="17"/>
        <v>0.88493607559755416</v>
      </c>
      <c r="K111" s="81">
        <f t="shared" si="17"/>
        <v>0.78981065249965943</v>
      </c>
      <c r="L111" s="81">
        <f t="shared" si="17"/>
        <v>1.0138637733574443</v>
      </c>
      <c r="M111" s="82">
        <f t="shared" si="17"/>
        <v>1.0512750205648478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15290</v>
      </c>
      <c r="H112" s="35">
        <v>15250</v>
      </c>
      <c r="I112" s="35">
        <v>15230</v>
      </c>
      <c r="J112" s="35">
        <v>15120</v>
      </c>
      <c r="K112" s="35">
        <v>15390</v>
      </c>
      <c r="L112" s="35">
        <v>15480</v>
      </c>
      <c r="M112" s="36">
        <v>15460</v>
      </c>
    </row>
    <row r="113" spans="1:13" x14ac:dyDescent="0.15">
      <c r="A113" s="5"/>
      <c r="B113" s="37" t="s">
        <v>96</v>
      </c>
      <c r="C113" s="38"/>
      <c r="D113" s="39"/>
      <c r="E113" s="40"/>
      <c r="F113" s="41" t="s">
        <v>10</v>
      </c>
      <c r="G113" s="42">
        <v>6271</v>
      </c>
      <c r="H113" s="43">
        <v>7267</v>
      </c>
      <c r="I113" s="43">
        <v>7179</v>
      </c>
      <c r="J113" s="43">
        <v>6243</v>
      </c>
      <c r="K113" s="43">
        <v>6074</v>
      </c>
      <c r="L113" s="43">
        <v>9264</v>
      </c>
      <c r="M113" s="44">
        <v>9127</v>
      </c>
    </row>
    <row r="114" spans="1:13" x14ac:dyDescent="0.15">
      <c r="A114" s="5"/>
      <c r="B114" s="45" t="s">
        <v>0</v>
      </c>
      <c r="C114" s="3">
        <v>45810</v>
      </c>
      <c r="F114" s="46" t="s">
        <v>2</v>
      </c>
      <c r="G114" s="47">
        <v>2.76</v>
      </c>
      <c r="H114" s="48">
        <v>2.4900000000000002</v>
      </c>
      <c r="I114" s="48">
        <v>2.5</v>
      </c>
      <c r="J114" s="48">
        <v>2.52</v>
      </c>
      <c r="K114" s="48">
        <v>2.71</v>
      </c>
      <c r="L114" s="48">
        <v>2.3199999999999998</v>
      </c>
      <c r="M114" s="49">
        <v>2.3199999999999998</v>
      </c>
    </row>
    <row r="115" spans="1:13" x14ac:dyDescent="0.15">
      <c r="A115" s="5"/>
      <c r="B115" s="45" t="s">
        <v>1</v>
      </c>
      <c r="C115" s="50">
        <v>240</v>
      </c>
      <c r="D115" s="4" t="s">
        <v>15</v>
      </c>
      <c r="E115" s="50">
        <v>240</v>
      </c>
      <c r="F115" s="46" t="s">
        <v>3</v>
      </c>
      <c r="G115" s="47">
        <v>97.4</v>
      </c>
      <c r="H115" s="48">
        <v>98.1</v>
      </c>
      <c r="I115" s="48">
        <v>98.4</v>
      </c>
      <c r="J115" s="48">
        <v>98.4</v>
      </c>
      <c r="K115" s="48">
        <v>97.2</v>
      </c>
      <c r="L115" s="48">
        <v>98.8</v>
      </c>
      <c r="M115" s="49">
        <v>98.1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4353</v>
      </c>
      <c r="H116" s="71">
        <v>3547</v>
      </c>
      <c r="I116" s="71">
        <v>3355</v>
      </c>
      <c r="J116" s="71">
        <v>2874</v>
      </c>
      <c r="K116" s="71">
        <v>4302</v>
      </c>
      <c r="L116" s="71">
        <v>3402</v>
      </c>
      <c r="M116" s="87">
        <v>4625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 t="shared" ref="G117:M117" si="18">G113/G$4</f>
        <v>0.8494987808182064</v>
      </c>
      <c r="H117" s="84">
        <f t="shared" si="18"/>
        <v>0.93430187708922607</v>
      </c>
      <c r="I117" s="84">
        <f t="shared" si="18"/>
        <v>0.99749895789912468</v>
      </c>
      <c r="J117" s="84">
        <f t="shared" si="18"/>
        <v>0.86756531406336856</v>
      </c>
      <c r="K117" s="84">
        <f t="shared" si="18"/>
        <v>0.82740771012123693</v>
      </c>
      <c r="L117" s="84">
        <f t="shared" si="18"/>
        <v>0.79772668561095328</v>
      </c>
      <c r="M117" s="85">
        <f t="shared" si="18"/>
        <v>0.83420162690796085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240</v>
      </c>
      <c r="H118" s="53">
        <v>220</v>
      </c>
      <c r="I118" s="53">
        <v>230</v>
      </c>
      <c r="J118" s="53">
        <v>230</v>
      </c>
      <c r="K118" s="53">
        <v>240</v>
      </c>
      <c r="L118" s="53">
        <v>240</v>
      </c>
      <c r="M118" s="54">
        <v>240</v>
      </c>
    </row>
    <row r="119" spans="1:13" x14ac:dyDescent="0.15">
      <c r="A119" s="5"/>
      <c r="B119" s="16" t="s">
        <v>27</v>
      </c>
      <c r="C119" s="17"/>
      <c r="D119" s="18"/>
      <c r="E119" s="19"/>
      <c r="F119" s="20" t="s">
        <v>10</v>
      </c>
      <c r="G119" s="21">
        <v>6170</v>
      </c>
      <c r="H119" s="22">
        <v>7002</v>
      </c>
      <c r="I119" s="22">
        <v>5916</v>
      </c>
      <c r="J119" s="22">
        <v>6261</v>
      </c>
      <c r="K119" s="22">
        <v>5869</v>
      </c>
      <c r="L119" s="22">
        <v>10433</v>
      </c>
      <c r="M119" s="23">
        <v>9846</v>
      </c>
    </row>
    <row r="120" spans="1:13" x14ac:dyDescent="0.15">
      <c r="A120" s="5"/>
      <c r="B120" s="24" t="s">
        <v>0</v>
      </c>
      <c r="C120" s="25">
        <v>45019</v>
      </c>
      <c r="D120" s="26"/>
      <c r="E120" s="27"/>
      <c r="F120" s="28" t="s">
        <v>2</v>
      </c>
      <c r="G120" s="29">
        <v>3.38</v>
      </c>
      <c r="H120" s="30">
        <v>3.23</v>
      </c>
      <c r="I120" s="30">
        <v>3.48</v>
      </c>
      <c r="J120" s="30">
        <v>3.38</v>
      </c>
      <c r="K120" s="30">
        <v>3.54</v>
      </c>
      <c r="L120" s="30">
        <v>3.21</v>
      </c>
      <c r="M120" s="31">
        <v>3.3</v>
      </c>
    </row>
    <row r="121" spans="1:13" x14ac:dyDescent="0.15">
      <c r="A121" s="5"/>
      <c r="B121" s="24" t="s">
        <v>1</v>
      </c>
      <c r="C121" s="32">
        <v>31180</v>
      </c>
      <c r="D121" s="26" t="s">
        <v>15</v>
      </c>
      <c r="E121" s="32">
        <v>31470</v>
      </c>
      <c r="F121" s="28" t="s">
        <v>3</v>
      </c>
      <c r="G121" s="29">
        <v>99.9</v>
      </c>
      <c r="H121" s="30">
        <v>100.4</v>
      </c>
      <c r="I121" s="30">
        <v>99.7</v>
      </c>
      <c r="J121" s="30">
        <v>100</v>
      </c>
      <c r="K121" s="30">
        <v>99.5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1321</v>
      </c>
      <c r="H122" s="58">
        <v>729</v>
      </c>
      <c r="I122" s="70">
        <v>1487</v>
      </c>
      <c r="J122" s="70">
        <v>1257</v>
      </c>
      <c r="K122" s="70">
        <v>1741</v>
      </c>
      <c r="L122" s="70">
        <v>3277</v>
      </c>
      <c r="M122" s="86">
        <v>3533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 t="shared" ref="G123:M123" si="19">G119/G$4</f>
        <v>0.83581685180167975</v>
      </c>
      <c r="H123" s="81">
        <f t="shared" si="19"/>
        <v>0.90023142195937256</v>
      </c>
      <c r="I123" s="81">
        <f t="shared" si="19"/>
        <v>0.82200917048770317</v>
      </c>
      <c r="J123" s="81">
        <f t="shared" si="19"/>
        <v>0.87006670372429129</v>
      </c>
      <c r="K123" s="81">
        <f t="shared" si="19"/>
        <v>0.79948235935158696</v>
      </c>
      <c r="L123" s="81">
        <f t="shared" si="19"/>
        <v>0.89838973564109192</v>
      </c>
      <c r="M123" s="82">
        <f t="shared" si="19"/>
        <v>0.89991774060871954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31180</v>
      </c>
      <c r="H124" s="35">
        <v>31110</v>
      </c>
      <c r="I124" s="35">
        <v>31180</v>
      </c>
      <c r="J124" s="35">
        <v>30960</v>
      </c>
      <c r="K124" s="35">
        <v>31280</v>
      </c>
      <c r="L124" s="35">
        <v>31480</v>
      </c>
      <c r="M124" s="36">
        <v>31470</v>
      </c>
    </row>
    <row r="125" spans="1:13" x14ac:dyDescent="0.15">
      <c r="A125" s="5"/>
      <c r="B125" s="16" t="s">
        <v>84</v>
      </c>
      <c r="C125" s="17"/>
      <c r="D125" s="18"/>
      <c r="E125" s="19"/>
      <c r="F125" s="20" t="s">
        <v>10</v>
      </c>
      <c r="G125" s="21">
        <v>5649</v>
      </c>
      <c r="H125" s="22">
        <v>6053</v>
      </c>
      <c r="I125" s="22">
        <v>5201</v>
      </c>
      <c r="J125" s="22">
        <v>5124</v>
      </c>
      <c r="K125" s="22">
        <v>5004</v>
      </c>
      <c r="L125" s="22">
        <v>9360</v>
      </c>
      <c r="M125" s="23">
        <v>8907</v>
      </c>
    </row>
    <row r="126" spans="1:13" x14ac:dyDescent="0.15">
      <c r="A126" s="5"/>
      <c r="B126" s="24" t="s">
        <v>0</v>
      </c>
      <c r="C126" s="25">
        <v>45782</v>
      </c>
      <c r="D126" s="26"/>
      <c r="E126" s="27"/>
      <c r="F126" s="28" t="s">
        <v>2</v>
      </c>
      <c r="G126" s="29">
        <v>3.64</v>
      </c>
      <c r="H126" s="30">
        <v>3.55</v>
      </c>
      <c r="I126" s="30">
        <v>3.7</v>
      </c>
      <c r="J126" s="30">
        <v>3.73</v>
      </c>
      <c r="K126" s="30">
        <v>3.71</v>
      </c>
      <c r="L126" s="30">
        <v>3.47</v>
      </c>
      <c r="M126" s="31">
        <v>3.49</v>
      </c>
    </row>
    <row r="127" spans="1:13" x14ac:dyDescent="0.15">
      <c r="A127" s="5"/>
      <c r="B127" s="24" t="s">
        <v>1</v>
      </c>
      <c r="C127" s="32">
        <v>5970</v>
      </c>
      <c r="D127" s="26" t="s">
        <v>15</v>
      </c>
      <c r="E127" s="32">
        <v>6070</v>
      </c>
      <c r="F127" s="28" t="s">
        <v>3</v>
      </c>
      <c r="G127" s="29">
        <v>99.4</v>
      </c>
      <c r="H127" s="30">
        <v>100</v>
      </c>
      <c r="I127" s="30">
        <v>99.4</v>
      </c>
      <c r="J127" s="30">
        <v>99.8</v>
      </c>
      <c r="K127" s="30">
        <v>99.8</v>
      </c>
      <c r="L127" s="30">
        <v>99.3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1969</v>
      </c>
      <c r="H128" s="70">
        <v>1266</v>
      </c>
      <c r="I128" s="70">
        <v>1840</v>
      </c>
      <c r="J128" s="70">
        <v>1339</v>
      </c>
      <c r="K128" s="70">
        <v>1356</v>
      </c>
      <c r="L128" s="70">
        <v>3455</v>
      </c>
      <c r="M128" s="86">
        <v>2448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 t="shared" ref="G129:M129" si="20">G125/G$4</f>
        <v>0.76523977241939856</v>
      </c>
      <c r="H129" s="81">
        <f t="shared" si="20"/>
        <v>0.7782206222679352</v>
      </c>
      <c r="I129" s="81">
        <f t="shared" si="20"/>
        <v>0.72266222036959848</v>
      </c>
      <c r="J129" s="81">
        <f t="shared" si="20"/>
        <v>0.71206225680933855</v>
      </c>
      <c r="K129" s="81">
        <f t="shared" si="20"/>
        <v>0.68165100122599098</v>
      </c>
      <c r="L129" s="81">
        <f t="shared" si="20"/>
        <v>0.80599328338930509</v>
      </c>
      <c r="M129" s="82">
        <f t="shared" si="20"/>
        <v>0.81409377570605979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5970</v>
      </c>
      <c r="H130" s="35">
        <v>5970</v>
      </c>
      <c r="I130" s="35">
        <v>5970</v>
      </c>
      <c r="J130" s="35">
        <v>5920</v>
      </c>
      <c r="K130" s="35">
        <v>6000</v>
      </c>
      <c r="L130" s="35">
        <v>6070</v>
      </c>
      <c r="M130" s="36">
        <v>6070</v>
      </c>
    </row>
    <row r="131" spans="1:13" x14ac:dyDescent="0.15">
      <c r="A131" s="5"/>
      <c r="B131" s="37" t="s">
        <v>83</v>
      </c>
      <c r="C131" s="38"/>
      <c r="D131" s="39"/>
      <c r="E131" s="40"/>
      <c r="F131" s="41" t="s">
        <v>10</v>
      </c>
      <c r="G131" s="42">
        <v>4273</v>
      </c>
      <c r="H131" s="43">
        <v>4709</v>
      </c>
      <c r="I131" s="43">
        <v>4067</v>
      </c>
      <c r="J131" s="43">
        <v>3864</v>
      </c>
      <c r="K131" s="43">
        <v>3828</v>
      </c>
      <c r="L131" s="43">
        <v>7273</v>
      </c>
      <c r="M131" s="44">
        <v>6908</v>
      </c>
    </row>
    <row r="132" spans="1:13" x14ac:dyDescent="0.15">
      <c r="A132" s="5"/>
      <c r="B132" s="45" t="s">
        <v>0</v>
      </c>
      <c r="C132" s="3">
        <v>45782</v>
      </c>
      <c r="F132" s="46" t="s">
        <v>2</v>
      </c>
      <c r="G132" s="47">
        <v>4.62</v>
      </c>
      <c r="H132" s="48">
        <v>4.5999999999999996</v>
      </c>
      <c r="I132" s="48">
        <v>4.7300000000000004</v>
      </c>
      <c r="J132" s="48">
        <v>4.6900000000000004</v>
      </c>
      <c r="K132" s="48">
        <v>4.7300000000000004</v>
      </c>
      <c r="L132" s="48">
        <v>4.37</v>
      </c>
      <c r="M132" s="49">
        <v>4.3499999999999996</v>
      </c>
    </row>
    <row r="133" spans="1:13" x14ac:dyDescent="0.15">
      <c r="A133" s="5"/>
      <c r="B133" s="45" t="s">
        <v>1</v>
      </c>
      <c r="C133" s="50">
        <v>6880</v>
      </c>
      <c r="D133" s="4" t="s">
        <v>15</v>
      </c>
      <c r="E133" s="50">
        <v>6860</v>
      </c>
      <c r="F133" s="46" t="s">
        <v>3</v>
      </c>
      <c r="G133" s="47">
        <v>98.5</v>
      </c>
      <c r="H133" s="48">
        <v>98.2</v>
      </c>
      <c r="I133" s="48">
        <v>98.1</v>
      </c>
      <c r="J133" s="48">
        <v>97.9</v>
      </c>
      <c r="K133" s="48">
        <v>98.9</v>
      </c>
      <c r="L133" s="48">
        <v>98</v>
      </c>
      <c r="M133" s="49">
        <v>98.3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2476</v>
      </c>
      <c r="H134" s="71">
        <v>2998</v>
      </c>
      <c r="I134" s="71">
        <v>2648</v>
      </c>
      <c r="J134" s="71">
        <v>2620</v>
      </c>
      <c r="K134" s="71">
        <v>1877</v>
      </c>
      <c r="L134" s="71">
        <v>4758</v>
      </c>
      <c r="M134" s="87">
        <v>4149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 t="shared" ref="G135:M135" si="21">G131/G$4</f>
        <v>0.57884042264968838</v>
      </c>
      <c r="H135" s="84">
        <f t="shared" si="21"/>
        <v>0.60542555926973518</v>
      </c>
      <c r="I135" s="84">
        <f t="shared" si="21"/>
        <v>0.56509656801445052</v>
      </c>
      <c r="J135" s="84">
        <f t="shared" si="21"/>
        <v>0.53696498054474706</v>
      </c>
      <c r="K135" s="84">
        <f t="shared" si="21"/>
        <v>0.52145484266448716</v>
      </c>
      <c r="L135" s="84">
        <f t="shared" si="21"/>
        <v>0.62628089210367688</v>
      </c>
      <c r="M135" s="85">
        <f t="shared" si="21"/>
        <v>0.63138652773969473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6880</v>
      </c>
      <c r="H136" s="53">
        <v>6830</v>
      </c>
      <c r="I136" s="53">
        <v>6830</v>
      </c>
      <c r="J136" s="53">
        <v>6790</v>
      </c>
      <c r="K136" s="53">
        <v>6740</v>
      </c>
      <c r="L136" s="53">
        <v>6870</v>
      </c>
      <c r="M136" s="54">
        <v>6860</v>
      </c>
    </row>
    <row r="137" spans="1:13" x14ac:dyDescent="0.15">
      <c r="A137" s="5"/>
      <c r="B137" s="37" t="s">
        <v>85</v>
      </c>
      <c r="C137" s="38"/>
      <c r="D137" s="39"/>
      <c r="E137" s="40"/>
      <c r="F137" s="41" t="s">
        <v>10</v>
      </c>
      <c r="G137" s="42">
        <v>3960</v>
      </c>
      <c r="H137" s="43">
        <v>4120</v>
      </c>
      <c r="I137" s="43">
        <v>3352</v>
      </c>
      <c r="J137" s="43">
        <v>3535</v>
      </c>
      <c r="K137" s="43">
        <v>3459</v>
      </c>
      <c r="L137" s="43">
        <v>7293</v>
      </c>
      <c r="M137" s="44">
        <v>6861</v>
      </c>
    </row>
    <row r="138" spans="1:13" x14ac:dyDescent="0.15">
      <c r="A138" s="5"/>
      <c r="B138" s="45" t="s">
        <v>0</v>
      </c>
      <c r="C138" s="3">
        <v>45782</v>
      </c>
      <c r="F138" s="46" t="s">
        <v>2</v>
      </c>
      <c r="G138" s="47">
        <v>3.69</v>
      </c>
      <c r="H138" s="48">
        <v>3.6</v>
      </c>
      <c r="I138" s="48">
        <v>3.81</v>
      </c>
      <c r="J138" s="48">
        <v>3.69</v>
      </c>
      <c r="K138" s="48">
        <v>3.77</v>
      </c>
      <c r="L138" s="48">
        <v>3.42</v>
      </c>
      <c r="M138" s="49">
        <v>3.44</v>
      </c>
    </row>
    <row r="139" spans="1:13" x14ac:dyDescent="0.15">
      <c r="A139" s="5"/>
      <c r="B139" s="45" t="s">
        <v>1</v>
      </c>
      <c r="C139" s="50">
        <v>2300</v>
      </c>
      <c r="D139" s="4" t="s">
        <v>15</v>
      </c>
      <c r="E139" s="50">
        <v>2300</v>
      </c>
      <c r="F139" s="46" t="s">
        <v>3</v>
      </c>
      <c r="G139" s="47">
        <v>97.2</v>
      </c>
      <c r="H139" s="48">
        <v>98.1</v>
      </c>
      <c r="I139" s="48">
        <v>97.3</v>
      </c>
      <c r="J139" s="48">
        <v>98.5</v>
      </c>
      <c r="K139" s="48">
        <v>98</v>
      </c>
      <c r="L139" s="48">
        <v>96.8</v>
      </c>
      <c r="M139" s="49">
        <v>98.2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3103</v>
      </c>
      <c r="H140" s="71">
        <v>2406</v>
      </c>
      <c r="I140" s="71">
        <v>2579</v>
      </c>
      <c r="J140" s="71">
        <v>1840</v>
      </c>
      <c r="K140" s="71">
        <v>2079</v>
      </c>
      <c r="L140" s="71">
        <v>6085</v>
      </c>
      <c r="M140" s="87">
        <v>3863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 t="shared" ref="G141:M141" si="22">G137/G$4</f>
        <v>0.53643998916282853</v>
      </c>
      <c r="H141" s="84">
        <f t="shared" si="22"/>
        <v>0.52969915145281565</v>
      </c>
      <c r="I141" s="84">
        <f t="shared" si="22"/>
        <v>0.46574961789634572</v>
      </c>
      <c r="J141" s="84">
        <f t="shared" si="22"/>
        <v>0.4912451361867704</v>
      </c>
      <c r="K141" s="84">
        <f t="shared" si="22"/>
        <v>0.47118921127911728</v>
      </c>
      <c r="L141" s="84">
        <f t="shared" si="22"/>
        <v>0.62800309997416692</v>
      </c>
      <c r="M141" s="85">
        <f t="shared" si="22"/>
        <v>0.62709075952837945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2300</v>
      </c>
      <c r="H142" s="53">
        <v>2300</v>
      </c>
      <c r="I142" s="53">
        <v>2320</v>
      </c>
      <c r="J142" s="53">
        <v>2290</v>
      </c>
      <c r="K142" s="53">
        <v>2240</v>
      </c>
      <c r="L142" s="53">
        <v>2320</v>
      </c>
      <c r="M142" s="54">
        <v>2300</v>
      </c>
    </row>
    <row r="143" spans="1:13" x14ac:dyDescent="0.15">
      <c r="A143" s="5"/>
      <c r="B143" s="37" t="s">
        <v>94</v>
      </c>
      <c r="C143" s="38"/>
      <c r="D143" s="39"/>
      <c r="E143" s="40"/>
      <c r="F143" s="41" t="s">
        <v>10</v>
      </c>
      <c r="G143" s="42">
        <v>3796</v>
      </c>
      <c r="H143" s="43">
        <v>4146</v>
      </c>
      <c r="I143" s="43">
        <v>3641</v>
      </c>
      <c r="J143" s="43">
        <v>3390</v>
      </c>
      <c r="K143" s="43">
        <v>3302</v>
      </c>
      <c r="L143" s="43">
        <v>6219</v>
      </c>
      <c r="M143" s="44">
        <v>6016</v>
      </c>
    </row>
    <row r="144" spans="1:13" x14ac:dyDescent="0.15">
      <c r="A144" s="5"/>
      <c r="B144" s="45" t="s">
        <v>0</v>
      </c>
      <c r="C144" s="3">
        <v>45810</v>
      </c>
      <c r="F144" s="46" t="s">
        <v>2</v>
      </c>
      <c r="G144" s="47">
        <v>3.84</v>
      </c>
      <c r="H144" s="48">
        <v>3.67</v>
      </c>
      <c r="I144" s="48">
        <v>3.77</v>
      </c>
      <c r="J144" s="48">
        <v>3.8</v>
      </c>
      <c r="K144" s="48">
        <v>4.0199999999999996</v>
      </c>
      <c r="L144" s="48">
        <v>3.51</v>
      </c>
      <c r="M144" s="49">
        <v>3.47</v>
      </c>
    </row>
    <row r="145" spans="1:13" x14ac:dyDescent="0.15">
      <c r="A145" s="5"/>
      <c r="B145" s="45" t="s">
        <v>1</v>
      </c>
      <c r="C145" s="50">
        <v>1280</v>
      </c>
      <c r="D145" s="4" t="s">
        <v>15</v>
      </c>
      <c r="E145" s="50">
        <v>1280</v>
      </c>
      <c r="F145" s="46" t="s">
        <v>3</v>
      </c>
      <c r="G145" s="47">
        <v>99.1</v>
      </c>
      <c r="H145" s="48">
        <v>100.4</v>
      </c>
      <c r="I145" s="48">
        <v>99.7</v>
      </c>
      <c r="J145" s="48">
        <v>102</v>
      </c>
      <c r="K145" s="48">
        <v>99.1</v>
      </c>
      <c r="L145" s="48">
        <v>100.6</v>
      </c>
      <c r="M145" s="49">
        <v>100.2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1481</v>
      </c>
      <c r="H146" s="61">
        <v>575</v>
      </c>
      <c r="I146" s="61">
        <v>885</v>
      </c>
      <c r="J146" s="61">
        <v>-586</v>
      </c>
      <c r="K146" s="71">
        <v>1354</v>
      </c>
      <c r="L146" s="61">
        <v>508</v>
      </c>
      <c r="M146" s="87">
        <v>1032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 t="shared" ref="G147:M147" si="23">G143/G$4</f>
        <v>0.51422378759143861</v>
      </c>
      <c r="H147" s="84">
        <f t="shared" si="23"/>
        <v>0.53304191308819748</v>
      </c>
      <c r="I147" s="84">
        <f t="shared" si="23"/>
        <v>0.50590523829373346</v>
      </c>
      <c r="J147" s="84">
        <f t="shared" si="23"/>
        <v>0.47109505280711506</v>
      </c>
      <c r="K147" s="84">
        <f t="shared" si="23"/>
        <v>0.44980247922626343</v>
      </c>
      <c r="L147" s="84">
        <f t="shared" si="23"/>
        <v>0.53552053732885563</v>
      </c>
      <c r="M147" s="85">
        <f t="shared" si="23"/>
        <v>0.54985833104835025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1280</v>
      </c>
      <c r="H148" s="53">
        <v>1280</v>
      </c>
      <c r="I148" s="53">
        <v>1270</v>
      </c>
      <c r="J148" s="53">
        <v>1240</v>
      </c>
      <c r="K148" s="53">
        <v>1250</v>
      </c>
      <c r="L148" s="53">
        <v>1290</v>
      </c>
      <c r="M148" s="54">
        <v>1280</v>
      </c>
    </row>
    <row r="149" spans="1:13" x14ac:dyDescent="0.15">
      <c r="A149" s="5"/>
      <c r="B149" s="16" t="s">
        <v>88</v>
      </c>
      <c r="C149" s="17"/>
      <c r="D149" s="18"/>
      <c r="E149" s="19"/>
      <c r="F149" s="20" t="s">
        <v>10</v>
      </c>
      <c r="G149" s="21">
        <v>3383</v>
      </c>
      <c r="H149" s="22">
        <v>4453</v>
      </c>
      <c r="I149" s="22">
        <v>3258</v>
      </c>
      <c r="J149" s="22">
        <v>3062</v>
      </c>
      <c r="K149" s="22">
        <v>3253</v>
      </c>
      <c r="L149" s="22">
        <v>6606</v>
      </c>
      <c r="M149" s="23">
        <v>6097</v>
      </c>
    </row>
    <row r="150" spans="1:13" x14ac:dyDescent="0.15">
      <c r="A150" s="5"/>
      <c r="B150" s="24" t="s">
        <v>0</v>
      </c>
      <c r="C150" s="25">
        <v>45796</v>
      </c>
      <c r="D150" s="26"/>
      <c r="E150" s="27"/>
      <c r="F150" s="28" t="s">
        <v>2</v>
      </c>
      <c r="G150" s="29">
        <v>4.0599999999999996</v>
      </c>
      <c r="H150" s="30">
        <v>4.2300000000000004</v>
      </c>
      <c r="I150" s="30">
        <v>4.07</v>
      </c>
      <c r="J150" s="30">
        <v>3.88</v>
      </c>
      <c r="K150" s="30">
        <v>4.1100000000000003</v>
      </c>
      <c r="L150" s="30">
        <v>3.96</v>
      </c>
      <c r="M150" s="31">
        <v>4.26</v>
      </c>
    </row>
    <row r="151" spans="1:13" x14ac:dyDescent="0.15">
      <c r="A151" s="5"/>
      <c r="B151" s="24" t="s">
        <v>1</v>
      </c>
      <c r="C151" s="32">
        <v>530</v>
      </c>
      <c r="D151" s="26" t="s">
        <v>15</v>
      </c>
      <c r="E151" s="32">
        <v>460</v>
      </c>
      <c r="F151" s="28" t="s">
        <v>3</v>
      </c>
      <c r="G151" s="29">
        <v>96.9</v>
      </c>
      <c r="H151" s="30">
        <v>96.5</v>
      </c>
      <c r="I151" s="30">
        <v>97.9</v>
      </c>
      <c r="J151" s="30">
        <v>100</v>
      </c>
      <c r="K151" s="30">
        <v>99.2</v>
      </c>
      <c r="L151" s="30">
        <v>98.9</v>
      </c>
      <c r="M151" s="31">
        <v>96.2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2825</v>
      </c>
      <c r="H152" s="70">
        <v>4211</v>
      </c>
      <c r="I152" s="70">
        <v>1895</v>
      </c>
      <c r="J152" s="58">
        <v>650</v>
      </c>
      <c r="K152" s="70">
        <v>1175</v>
      </c>
      <c r="L152" s="70">
        <v>2943</v>
      </c>
      <c r="M152" s="86">
        <v>5842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 t="shared" ref="G153:M153" si="24">G149/G$4</f>
        <v>0.45827688973177999</v>
      </c>
      <c r="H153" s="81">
        <f t="shared" si="24"/>
        <v>0.57251221393674467</v>
      </c>
      <c r="I153" s="81">
        <f t="shared" si="24"/>
        <v>0.45268862025844103</v>
      </c>
      <c r="J153" s="81">
        <f t="shared" si="24"/>
        <v>0.42551417454141188</v>
      </c>
      <c r="K153" s="81">
        <f t="shared" si="24"/>
        <v>0.4431276392862008</v>
      </c>
      <c r="L153" s="81">
        <f t="shared" si="24"/>
        <v>0.5688452596228365</v>
      </c>
      <c r="M153" s="82">
        <f t="shared" si="24"/>
        <v>0.55726167626359568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530</v>
      </c>
      <c r="H154" s="35">
        <v>520</v>
      </c>
      <c r="I154" s="35">
        <v>510</v>
      </c>
      <c r="J154" s="35">
        <v>450</v>
      </c>
      <c r="K154" s="35">
        <v>450</v>
      </c>
      <c r="L154" s="35">
        <v>460</v>
      </c>
      <c r="M154" s="36">
        <v>460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10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45831</v>
      </c>
      <c r="H3" s="11">
        <v>45832</v>
      </c>
      <c r="I3" s="11">
        <v>45833</v>
      </c>
      <c r="J3" s="11">
        <v>45834</v>
      </c>
      <c r="K3" s="11">
        <v>45835</v>
      </c>
      <c r="L3" s="11">
        <v>45836</v>
      </c>
      <c r="M3" s="12">
        <v>45837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7322</v>
      </c>
      <c r="H4" s="14">
        <v>6944</v>
      </c>
      <c r="I4" s="14">
        <v>8025</v>
      </c>
      <c r="J4" s="14">
        <v>7354</v>
      </c>
      <c r="K4" s="14">
        <v>7781</v>
      </c>
      <c r="L4" s="14">
        <v>11344</v>
      </c>
      <c r="M4" s="15">
        <v>10771</v>
      </c>
    </row>
    <row r="5" spans="1:13" x14ac:dyDescent="0.15">
      <c r="A5" s="5"/>
      <c r="B5" s="16" t="s">
        <v>99</v>
      </c>
      <c r="C5" s="17"/>
      <c r="D5" s="18"/>
      <c r="E5" s="19"/>
      <c r="F5" s="20" t="s">
        <v>10</v>
      </c>
      <c r="G5" s="21">
        <v>11269</v>
      </c>
      <c r="H5" s="22">
        <v>9999</v>
      </c>
      <c r="I5" s="22">
        <v>10733</v>
      </c>
      <c r="J5" s="22">
        <v>9810</v>
      </c>
      <c r="K5" s="22">
        <v>9958</v>
      </c>
      <c r="L5" s="22">
        <v>13605</v>
      </c>
      <c r="M5" s="23">
        <v>12451</v>
      </c>
    </row>
    <row r="6" spans="1:13" x14ac:dyDescent="0.15">
      <c r="A6" s="5"/>
      <c r="B6" s="24" t="s">
        <v>0</v>
      </c>
      <c r="C6" s="25">
        <v>45824</v>
      </c>
      <c r="D6" s="26"/>
      <c r="E6" s="27"/>
      <c r="F6" s="28" t="s">
        <v>2</v>
      </c>
      <c r="G6" s="29">
        <v>2.54</v>
      </c>
      <c r="H6" s="30">
        <v>2.63</v>
      </c>
      <c r="I6" s="30">
        <v>2.57</v>
      </c>
      <c r="J6" s="30">
        <v>2.6</v>
      </c>
      <c r="K6" s="30">
        <v>2.63</v>
      </c>
      <c r="L6" s="30">
        <v>2.3199999999999998</v>
      </c>
      <c r="M6" s="31">
        <v>2.2999999999999998</v>
      </c>
    </row>
    <row r="7" spans="1:13" x14ac:dyDescent="0.15">
      <c r="A7" s="5"/>
      <c r="B7" s="24" t="s">
        <v>1</v>
      </c>
      <c r="C7" s="32">
        <v>1440</v>
      </c>
      <c r="D7" s="26" t="s">
        <v>15</v>
      </c>
      <c r="E7" s="32">
        <v>1510</v>
      </c>
      <c r="F7" s="28" t="s">
        <v>3</v>
      </c>
      <c r="G7" s="29">
        <v>96.9</v>
      </c>
      <c r="H7" s="30">
        <v>96.9</v>
      </c>
      <c r="I7" s="30">
        <v>96.8</v>
      </c>
      <c r="J7" s="30">
        <v>96.2</v>
      </c>
      <c r="K7" s="30">
        <v>96.3</v>
      </c>
      <c r="L7" s="30">
        <v>96.7</v>
      </c>
      <c r="M7" s="31">
        <v>96.9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8717</v>
      </c>
      <c r="H8" s="70">
        <v>7842</v>
      </c>
      <c r="I8" s="70">
        <v>8417</v>
      </c>
      <c r="J8" s="70">
        <v>8844</v>
      </c>
      <c r="K8" s="70">
        <v>8794</v>
      </c>
      <c r="L8" s="70">
        <v>10720</v>
      </c>
      <c r="M8" s="86">
        <v>9266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1.5390603660202131</v>
      </c>
      <c r="H9" s="75">
        <f t="shared" ref="H9:M9" si="0">H5/H$4</f>
        <v>1.4399481566820276</v>
      </c>
      <c r="I9" s="75">
        <f t="shared" si="0"/>
        <v>1.3374454828660436</v>
      </c>
      <c r="J9" s="75">
        <f t="shared" si="0"/>
        <v>1.3339679086211587</v>
      </c>
      <c r="K9" s="75">
        <f t="shared" si="0"/>
        <v>1.279784089448657</v>
      </c>
      <c r="L9" s="75">
        <f t="shared" si="0"/>
        <v>1.1993124118476728</v>
      </c>
      <c r="M9" s="76">
        <f t="shared" si="0"/>
        <v>1.1559743756382881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1440</v>
      </c>
      <c r="H10" s="35">
        <v>1480</v>
      </c>
      <c r="I10" s="35">
        <v>1490</v>
      </c>
      <c r="J10" s="35">
        <v>1510</v>
      </c>
      <c r="K10" s="35">
        <v>1510</v>
      </c>
      <c r="L10" s="35">
        <v>1530</v>
      </c>
      <c r="M10" s="36">
        <v>1510</v>
      </c>
    </row>
    <row r="11" spans="1:13" x14ac:dyDescent="0.15">
      <c r="A11" s="5"/>
      <c r="B11" s="37" t="s">
        <v>90</v>
      </c>
      <c r="C11" s="38"/>
      <c r="D11" s="39"/>
      <c r="E11" s="40"/>
      <c r="F11" s="41" t="s">
        <v>10</v>
      </c>
      <c r="G11" s="42">
        <v>10543</v>
      </c>
      <c r="H11" s="43">
        <v>9710</v>
      </c>
      <c r="I11" s="43">
        <v>11219</v>
      </c>
      <c r="J11" s="43">
        <v>10032</v>
      </c>
      <c r="K11" s="43">
        <v>10122</v>
      </c>
      <c r="L11" s="43">
        <v>15087</v>
      </c>
      <c r="M11" s="44">
        <v>14241</v>
      </c>
    </row>
    <row r="12" spans="1:13" x14ac:dyDescent="0.15">
      <c r="A12" s="5"/>
      <c r="B12" s="45" t="s">
        <v>0</v>
      </c>
      <c r="C12" s="3">
        <v>45810</v>
      </c>
      <c r="F12" s="46" t="s">
        <v>2</v>
      </c>
      <c r="G12" s="47">
        <v>3.77</v>
      </c>
      <c r="H12" s="48">
        <v>3.91</v>
      </c>
      <c r="I12" s="48">
        <v>3.73</v>
      </c>
      <c r="J12" s="48">
        <v>3.74</v>
      </c>
      <c r="K12" s="48">
        <v>3.76</v>
      </c>
      <c r="L12" s="48">
        <v>3.5</v>
      </c>
      <c r="M12" s="49">
        <v>3.58</v>
      </c>
    </row>
    <row r="13" spans="1:13" x14ac:dyDescent="0.15">
      <c r="A13" s="5"/>
      <c r="B13" s="45" t="s">
        <v>1</v>
      </c>
      <c r="C13" s="50">
        <v>5110</v>
      </c>
      <c r="D13" s="4" t="s">
        <v>15</v>
      </c>
      <c r="E13" s="50">
        <v>5210</v>
      </c>
      <c r="F13" s="46" t="s">
        <v>3</v>
      </c>
      <c r="G13" s="47">
        <v>97.7</v>
      </c>
      <c r="H13" s="48">
        <v>96.6</v>
      </c>
      <c r="I13" s="48">
        <v>98</v>
      </c>
      <c r="J13" s="48">
        <v>98.1</v>
      </c>
      <c r="K13" s="48">
        <v>97.4</v>
      </c>
      <c r="L13" s="48">
        <v>97.9</v>
      </c>
      <c r="M13" s="49">
        <v>97.3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7138</v>
      </c>
      <c r="H14" s="71">
        <v>8912</v>
      </c>
      <c r="I14" s="71">
        <v>7016</v>
      </c>
      <c r="J14" s="71">
        <v>6026</v>
      </c>
      <c r="K14" s="71">
        <v>7469</v>
      </c>
      <c r="L14" s="71">
        <v>9431</v>
      </c>
      <c r="M14" s="87">
        <v>10896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1.4399071291996721</v>
      </c>
      <c r="H15" s="78">
        <f t="shared" ref="H15:M15" si="1">H11/H$4</f>
        <v>1.3983294930875576</v>
      </c>
      <c r="I15" s="78">
        <f t="shared" si="1"/>
        <v>1.3980062305295951</v>
      </c>
      <c r="J15" s="78">
        <f t="shared" si="1"/>
        <v>1.3641555615991297</v>
      </c>
      <c r="K15" s="78">
        <f t="shared" si="1"/>
        <v>1.3008610718416656</v>
      </c>
      <c r="L15" s="78">
        <f t="shared" si="1"/>
        <v>1.3299541607898449</v>
      </c>
      <c r="M15" s="79">
        <f t="shared" si="1"/>
        <v>1.3221613592052734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5110</v>
      </c>
      <c r="H16" s="53">
        <v>5030</v>
      </c>
      <c r="I16" s="53">
        <v>5170</v>
      </c>
      <c r="J16" s="53">
        <v>5170</v>
      </c>
      <c r="K16" s="53">
        <v>5170</v>
      </c>
      <c r="L16" s="53">
        <v>5220</v>
      </c>
      <c r="M16" s="54">
        <v>5210</v>
      </c>
    </row>
    <row r="17" spans="1:13" x14ac:dyDescent="0.15">
      <c r="A17" s="5"/>
      <c r="B17" s="16" t="s">
        <v>91</v>
      </c>
      <c r="C17" s="17"/>
      <c r="D17" s="18"/>
      <c r="E17" s="19"/>
      <c r="F17" s="20" t="s">
        <v>10</v>
      </c>
      <c r="G17" s="21">
        <v>19818</v>
      </c>
      <c r="H17" s="22">
        <v>19448</v>
      </c>
      <c r="I17" s="22">
        <v>20342</v>
      </c>
      <c r="J17" s="22">
        <v>19627</v>
      </c>
      <c r="K17" s="22">
        <v>19636</v>
      </c>
      <c r="L17" s="22">
        <v>22572</v>
      </c>
      <c r="M17" s="23">
        <v>21482</v>
      </c>
    </row>
    <row r="18" spans="1:13" x14ac:dyDescent="0.15">
      <c r="A18" s="5"/>
      <c r="B18" s="24" t="s">
        <v>0</v>
      </c>
      <c r="C18" s="25">
        <v>45810</v>
      </c>
      <c r="D18" s="26"/>
      <c r="E18" s="27"/>
      <c r="F18" s="28" t="s">
        <v>2</v>
      </c>
      <c r="G18" s="29">
        <v>3.52</v>
      </c>
      <c r="H18" s="30">
        <v>3.62</v>
      </c>
      <c r="I18" s="30">
        <v>3.52</v>
      </c>
      <c r="J18" s="30">
        <v>3.58</v>
      </c>
      <c r="K18" s="30">
        <v>3.56</v>
      </c>
      <c r="L18" s="30">
        <v>3.23</v>
      </c>
      <c r="M18" s="31">
        <v>3.31</v>
      </c>
    </row>
    <row r="19" spans="1:13" x14ac:dyDescent="0.15">
      <c r="A19" s="5"/>
      <c r="B19" s="24" t="s">
        <v>1</v>
      </c>
      <c r="C19" s="32">
        <v>4960</v>
      </c>
      <c r="D19" s="26" t="s">
        <v>15</v>
      </c>
      <c r="E19" s="32">
        <v>5070</v>
      </c>
      <c r="F19" s="28" t="s">
        <v>3</v>
      </c>
      <c r="G19" s="29">
        <v>98.3</v>
      </c>
      <c r="H19" s="30">
        <v>97.9</v>
      </c>
      <c r="I19" s="30">
        <v>98.3</v>
      </c>
      <c r="J19" s="30">
        <v>98.3</v>
      </c>
      <c r="K19" s="30">
        <v>98</v>
      </c>
      <c r="L19" s="30">
        <v>98.3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11243</v>
      </c>
      <c r="H20" s="70">
        <v>12586</v>
      </c>
      <c r="I20" s="70">
        <v>11346</v>
      </c>
      <c r="J20" s="70">
        <v>11035</v>
      </c>
      <c r="K20" s="70">
        <v>11960</v>
      </c>
      <c r="L20" s="70">
        <v>12295</v>
      </c>
      <c r="M20" s="86">
        <v>12928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2.7066375307293091</v>
      </c>
      <c r="H21" s="81">
        <f t="shared" ref="H21:M21" si="2">H17/H$4</f>
        <v>2.8006912442396312</v>
      </c>
      <c r="I21" s="81">
        <f t="shared" si="2"/>
        <v>2.534828660436137</v>
      </c>
      <c r="J21" s="81">
        <f t="shared" si="2"/>
        <v>2.6688876801740551</v>
      </c>
      <c r="K21" s="81">
        <f t="shared" si="2"/>
        <v>2.5235830870068114</v>
      </c>
      <c r="L21" s="81">
        <f t="shared" si="2"/>
        <v>1.9897743300423132</v>
      </c>
      <c r="M21" s="82">
        <f t="shared" si="2"/>
        <v>1.9944294865843468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4960</v>
      </c>
      <c r="H22" s="35">
        <v>4910</v>
      </c>
      <c r="I22" s="35">
        <v>5040</v>
      </c>
      <c r="J22" s="35">
        <v>5050</v>
      </c>
      <c r="K22" s="35">
        <v>5060</v>
      </c>
      <c r="L22" s="35">
        <v>5090</v>
      </c>
      <c r="M22" s="36">
        <v>5070</v>
      </c>
    </row>
    <row r="23" spans="1:13" x14ac:dyDescent="0.15">
      <c r="A23" s="5"/>
      <c r="B23" s="37" t="s">
        <v>92</v>
      </c>
      <c r="C23" s="38"/>
      <c r="D23" s="39"/>
      <c r="E23" s="40"/>
      <c r="F23" s="41" t="s">
        <v>10</v>
      </c>
      <c r="G23" s="42">
        <v>8182</v>
      </c>
      <c r="H23" s="43">
        <v>7423</v>
      </c>
      <c r="I23" s="43">
        <v>8795</v>
      </c>
      <c r="J23" s="43">
        <v>7802</v>
      </c>
      <c r="K23" s="43">
        <v>8347</v>
      </c>
      <c r="L23" s="43">
        <v>13666</v>
      </c>
      <c r="M23" s="44">
        <v>12339</v>
      </c>
    </row>
    <row r="24" spans="1:13" x14ac:dyDescent="0.15">
      <c r="A24" s="5"/>
      <c r="B24" s="45" t="s">
        <v>0</v>
      </c>
      <c r="C24" s="3">
        <v>45810</v>
      </c>
      <c r="F24" s="46" t="s">
        <v>2</v>
      </c>
      <c r="G24" s="47">
        <v>3.12</v>
      </c>
      <c r="H24" s="48">
        <v>3.2</v>
      </c>
      <c r="I24" s="48">
        <v>3.16</v>
      </c>
      <c r="J24" s="48">
        <v>3.16</v>
      </c>
      <c r="K24" s="48">
        <v>3.07</v>
      </c>
      <c r="L24" s="48">
        <v>2.78</v>
      </c>
      <c r="M24" s="49">
        <v>2.93</v>
      </c>
    </row>
    <row r="25" spans="1:13" x14ac:dyDescent="0.15">
      <c r="A25" s="5"/>
      <c r="B25" s="45" t="s">
        <v>1</v>
      </c>
      <c r="C25" s="50">
        <v>3610</v>
      </c>
      <c r="D25" s="4" t="s">
        <v>15</v>
      </c>
      <c r="E25" s="50">
        <v>3730</v>
      </c>
      <c r="F25" s="46" t="s">
        <v>3</v>
      </c>
      <c r="G25" s="47">
        <v>98.2</v>
      </c>
      <c r="H25" s="48">
        <v>98.4</v>
      </c>
      <c r="I25" s="48">
        <v>98.2</v>
      </c>
      <c r="J25" s="48">
        <v>98.8</v>
      </c>
      <c r="K25" s="48">
        <v>98.9</v>
      </c>
      <c r="L25" s="48">
        <v>99.3</v>
      </c>
      <c r="M25" s="49">
        <v>98.2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4530</v>
      </c>
      <c r="H26" s="71">
        <v>3791</v>
      </c>
      <c r="I26" s="71">
        <v>4873</v>
      </c>
      <c r="J26" s="71">
        <v>3329</v>
      </c>
      <c r="K26" s="71">
        <v>3381</v>
      </c>
      <c r="L26" s="71">
        <v>4129</v>
      </c>
      <c r="M26" s="87">
        <v>6591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1.117454247473368</v>
      </c>
      <c r="H27" s="84">
        <f t="shared" ref="H27:M27" si="3">H23/H$4</f>
        <v>1.0689804147465438</v>
      </c>
      <c r="I27" s="84">
        <f t="shared" si="3"/>
        <v>1.0959501557632398</v>
      </c>
      <c r="J27" s="84">
        <f t="shared" si="3"/>
        <v>1.0609192276312212</v>
      </c>
      <c r="K27" s="84">
        <f t="shared" si="3"/>
        <v>1.0727412928929443</v>
      </c>
      <c r="L27" s="84">
        <f t="shared" si="3"/>
        <v>1.2046897038081805</v>
      </c>
      <c r="M27" s="85">
        <f t="shared" si="3"/>
        <v>1.1455760839290687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3610</v>
      </c>
      <c r="H28" s="53">
        <v>3590</v>
      </c>
      <c r="I28" s="53">
        <v>3680</v>
      </c>
      <c r="J28" s="53">
        <v>3660</v>
      </c>
      <c r="K28" s="53">
        <v>3670</v>
      </c>
      <c r="L28" s="53">
        <v>3740</v>
      </c>
      <c r="M28" s="54">
        <v>3730</v>
      </c>
    </row>
    <row r="29" spans="1:13" x14ac:dyDescent="0.15">
      <c r="A29" s="5"/>
      <c r="B29" s="16" t="s">
        <v>93</v>
      </c>
      <c r="C29" s="17"/>
      <c r="D29" s="18"/>
      <c r="E29" s="19"/>
      <c r="F29" s="20" t="s">
        <v>10</v>
      </c>
      <c r="G29" s="21">
        <v>7533</v>
      </c>
      <c r="H29" s="22">
        <v>7211</v>
      </c>
      <c r="I29" s="22">
        <v>7818</v>
      </c>
      <c r="J29" s="22">
        <v>7219</v>
      </c>
      <c r="K29" s="22">
        <v>7629</v>
      </c>
      <c r="L29" s="22">
        <v>10442</v>
      </c>
      <c r="M29" s="23">
        <v>9190</v>
      </c>
    </row>
    <row r="30" spans="1:13" x14ac:dyDescent="0.15">
      <c r="A30" s="5"/>
      <c r="B30" s="24" t="s">
        <v>0</v>
      </c>
      <c r="C30" s="25">
        <v>45810</v>
      </c>
      <c r="D30" s="26"/>
      <c r="E30" s="27"/>
      <c r="F30" s="28" t="s">
        <v>2</v>
      </c>
      <c r="G30" s="29">
        <v>2.52</v>
      </c>
      <c r="H30" s="30">
        <v>2.5499999999999998</v>
      </c>
      <c r="I30" s="30">
        <v>2.57</v>
      </c>
      <c r="J30" s="30">
        <v>2.59</v>
      </c>
      <c r="K30" s="30">
        <v>2.56</v>
      </c>
      <c r="L30" s="30">
        <v>2.3199999999999998</v>
      </c>
      <c r="M30" s="31">
        <v>2.4</v>
      </c>
    </row>
    <row r="31" spans="1:13" x14ac:dyDescent="0.15">
      <c r="A31" s="5"/>
      <c r="B31" s="24" t="s">
        <v>1</v>
      </c>
      <c r="C31" s="32">
        <v>3060</v>
      </c>
      <c r="D31" s="26" t="s">
        <v>15</v>
      </c>
      <c r="E31" s="32">
        <v>3120</v>
      </c>
      <c r="F31" s="28" t="s">
        <v>3</v>
      </c>
      <c r="G31" s="29">
        <v>99.1</v>
      </c>
      <c r="H31" s="30">
        <v>98.9</v>
      </c>
      <c r="I31" s="30">
        <v>98.5</v>
      </c>
      <c r="J31" s="30">
        <v>98.5</v>
      </c>
      <c r="K31" s="30">
        <v>99</v>
      </c>
      <c r="L31" s="30">
        <v>98.8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2410</v>
      </c>
      <c r="H32" s="70">
        <v>2581</v>
      </c>
      <c r="I32" s="70">
        <v>3424</v>
      </c>
      <c r="J32" s="70">
        <v>3191</v>
      </c>
      <c r="K32" s="70">
        <v>2664</v>
      </c>
      <c r="L32" s="70">
        <v>3855</v>
      </c>
      <c r="M32" s="86">
        <v>3567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1.0288172630428845</v>
      </c>
      <c r="H33" s="81">
        <f t="shared" ref="H33:M33" si="4">H29/H$4</f>
        <v>1.0384504608294931</v>
      </c>
      <c r="I33" s="81">
        <f t="shared" si="4"/>
        <v>0.97420560747663554</v>
      </c>
      <c r="J33" s="81">
        <f t="shared" si="4"/>
        <v>0.98164264345934182</v>
      </c>
      <c r="K33" s="81">
        <f t="shared" si="4"/>
        <v>0.98046523583087009</v>
      </c>
      <c r="L33" s="81">
        <f t="shared" si="4"/>
        <v>0.92048660084626233</v>
      </c>
      <c r="M33" s="82">
        <f t="shared" si="4"/>
        <v>0.85321697149753972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3060</v>
      </c>
      <c r="H34" s="35">
        <v>3040</v>
      </c>
      <c r="I34" s="35">
        <v>3110</v>
      </c>
      <c r="J34" s="35">
        <v>3140</v>
      </c>
      <c r="K34" s="35">
        <v>3110</v>
      </c>
      <c r="L34" s="35">
        <v>3150</v>
      </c>
      <c r="M34" s="36">
        <v>3120</v>
      </c>
    </row>
    <row r="35" spans="1:13" x14ac:dyDescent="0.15">
      <c r="A35" s="5"/>
      <c r="B35" s="37" t="s">
        <v>94</v>
      </c>
      <c r="C35" s="38"/>
      <c r="D35" s="39"/>
      <c r="E35" s="40"/>
      <c r="F35" s="41" t="s">
        <v>10</v>
      </c>
      <c r="G35" s="42">
        <v>4282</v>
      </c>
      <c r="H35" s="43">
        <v>3635</v>
      </c>
      <c r="I35" s="43">
        <v>4398</v>
      </c>
      <c r="J35" s="43">
        <v>4085</v>
      </c>
      <c r="K35" s="43">
        <v>4241</v>
      </c>
      <c r="L35" s="43">
        <v>6744</v>
      </c>
      <c r="M35" s="44">
        <v>6400</v>
      </c>
    </row>
    <row r="36" spans="1:13" x14ac:dyDescent="0.15">
      <c r="A36" s="5"/>
      <c r="B36" s="45" t="s">
        <v>0</v>
      </c>
      <c r="C36" s="3">
        <v>45810</v>
      </c>
      <c r="F36" s="46" t="s">
        <v>2</v>
      </c>
      <c r="G36" s="47">
        <v>3.73</v>
      </c>
      <c r="H36" s="48">
        <v>3.9</v>
      </c>
      <c r="I36" s="48">
        <v>3.88</v>
      </c>
      <c r="J36" s="48">
        <v>3.86</v>
      </c>
      <c r="K36" s="48">
        <v>3.76</v>
      </c>
      <c r="L36" s="48">
        <v>3.49</v>
      </c>
      <c r="M36" s="49">
        <v>3.65</v>
      </c>
    </row>
    <row r="37" spans="1:13" x14ac:dyDescent="0.15">
      <c r="A37" s="5"/>
      <c r="B37" s="45" t="s">
        <v>1</v>
      </c>
      <c r="C37" s="50">
        <v>1270</v>
      </c>
      <c r="D37" s="4" t="s">
        <v>15</v>
      </c>
      <c r="E37" s="50">
        <v>1320</v>
      </c>
      <c r="F37" s="46" t="s">
        <v>3</v>
      </c>
      <c r="G37" s="47">
        <v>100.9</v>
      </c>
      <c r="H37" s="48">
        <v>98</v>
      </c>
      <c r="I37" s="48">
        <v>99</v>
      </c>
      <c r="J37" s="48">
        <v>99.3</v>
      </c>
      <c r="K37" s="48">
        <v>99.8</v>
      </c>
      <c r="L37" s="48">
        <v>99.6</v>
      </c>
      <c r="M37" s="49">
        <v>99</v>
      </c>
    </row>
    <row r="38" spans="1:13" x14ac:dyDescent="0.15">
      <c r="A38" s="5"/>
      <c r="B38" s="45"/>
      <c r="C38" s="50"/>
      <c r="E38" s="50"/>
      <c r="F38" s="55" t="s">
        <v>20</v>
      </c>
      <c r="G38" s="60">
        <v>176</v>
      </c>
      <c r="H38" s="71">
        <v>2310</v>
      </c>
      <c r="I38" s="71">
        <v>1807</v>
      </c>
      <c r="J38" s="71">
        <v>1489</v>
      </c>
      <c r="K38" s="71">
        <v>1086</v>
      </c>
      <c r="L38" s="71">
        <v>1867</v>
      </c>
      <c r="M38" s="87">
        <v>2635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0.58481289265228076</v>
      </c>
      <c r="H39" s="84">
        <f t="shared" ref="H39:M39" si="5">H35/H$4</f>
        <v>0.52347350230414746</v>
      </c>
      <c r="I39" s="84">
        <f t="shared" si="5"/>
        <v>0.54803738317757011</v>
      </c>
      <c r="J39" s="84">
        <f t="shared" si="5"/>
        <v>0.55548001087843346</v>
      </c>
      <c r="K39" s="84">
        <f t="shared" si="5"/>
        <v>0.5450456239557897</v>
      </c>
      <c r="L39" s="84">
        <f t="shared" si="5"/>
        <v>0.59449929478138219</v>
      </c>
      <c r="M39" s="85">
        <f t="shared" si="5"/>
        <v>0.59418809766966851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1270</v>
      </c>
      <c r="H40" s="53">
        <v>1290</v>
      </c>
      <c r="I40" s="53">
        <v>1290</v>
      </c>
      <c r="J40" s="53">
        <v>1290</v>
      </c>
      <c r="K40" s="53">
        <v>1280</v>
      </c>
      <c r="L40" s="53">
        <v>1330</v>
      </c>
      <c r="M40" s="54">
        <v>1320</v>
      </c>
    </row>
    <row r="41" spans="1:13" x14ac:dyDescent="0.15">
      <c r="A41" s="5"/>
      <c r="B41" s="16" t="s">
        <v>95</v>
      </c>
      <c r="C41" s="17"/>
      <c r="D41" s="18"/>
      <c r="E41" s="19"/>
      <c r="F41" s="20" t="s">
        <v>10</v>
      </c>
      <c r="G41" s="21">
        <v>11145</v>
      </c>
      <c r="H41" s="22">
        <v>10806</v>
      </c>
      <c r="I41" s="22">
        <v>12066</v>
      </c>
      <c r="J41" s="22">
        <v>11034</v>
      </c>
      <c r="K41" s="22">
        <v>12174</v>
      </c>
      <c r="L41" s="22">
        <v>15346</v>
      </c>
      <c r="M41" s="23">
        <v>14091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2.2200000000000002</v>
      </c>
      <c r="H42" s="30">
        <v>2.27</v>
      </c>
      <c r="I42" s="30">
        <v>2.23</v>
      </c>
      <c r="J42" s="30">
        <v>2.34</v>
      </c>
      <c r="K42" s="30">
        <v>2.2000000000000002</v>
      </c>
      <c r="L42" s="30">
        <v>1.99</v>
      </c>
      <c r="M42" s="31">
        <v>2.0299999999999998</v>
      </c>
    </row>
    <row r="43" spans="1:13" x14ac:dyDescent="0.15">
      <c r="A43" s="5"/>
      <c r="B43" s="24" t="s">
        <v>1</v>
      </c>
      <c r="C43" s="32">
        <v>900</v>
      </c>
      <c r="D43" s="26" t="s">
        <v>15</v>
      </c>
      <c r="E43" s="32">
        <v>940</v>
      </c>
      <c r="F43" s="28" t="s">
        <v>3</v>
      </c>
      <c r="G43" s="29">
        <v>99.3</v>
      </c>
      <c r="H43" s="30">
        <v>98.4</v>
      </c>
      <c r="I43" s="30">
        <v>98.6</v>
      </c>
      <c r="J43" s="30">
        <v>98.1</v>
      </c>
      <c r="K43" s="30">
        <v>98.4</v>
      </c>
      <c r="L43" s="30">
        <v>98.6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2998</v>
      </c>
      <c r="H44" s="70">
        <v>4866</v>
      </c>
      <c r="I44" s="70">
        <v>4815</v>
      </c>
      <c r="J44" s="70">
        <v>5582</v>
      </c>
      <c r="K44" s="70">
        <v>5206</v>
      </c>
      <c r="L44" s="70">
        <v>6140</v>
      </c>
      <c r="M44" s="86">
        <v>5867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1.5221251024310298</v>
      </c>
      <c r="H45" s="81">
        <f t="shared" ref="H45:M45" si="6">H41/H$4</f>
        <v>1.556163594470046</v>
      </c>
      <c r="I45" s="81">
        <f t="shared" si="6"/>
        <v>1.5035514018691589</v>
      </c>
      <c r="J45" s="81">
        <f t="shared" si="6"/>
        <v>1.500407941256459</v>
      </c>
      <c r="K45" s="81">
        <f t="shared" si="6"/>
        <v>1.5645803881249196</v>
      </c>
      <c r="L45" s="81">
        <f t="shared" si="6"/>
        <v>1.3527856135401974</v>
      </c>
      <c r="M45" s="82">
        <f t="shared" si="6"/>
        <v>1.3082350756661405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900</v>
      </c>
      <c r="H46" s="35">
        <v>920</v>
      </c>
      <c r="I46" s="35">
        <v>920</v>
      </c>
      <c r="J46" s="35">
        <v>930</v>
      </c>
      <c r="K46" s="35">
        <v>920</v>
      </c>
      <c r="L46" s="35">
        <v>930</v>
      </c>
      <c r="M46" s="36">
        <v>940</v>
      </c>
    </row>
    <row r="47" spans="1:13" x14ac:dyDescent="0.15">
      <c r="A47" s="5"/>
      <c r="B47" s="37" t="s">
        <v>96</v>
      </c>
      <c r="C47" s="38"/>
      <c r="D47" s="39"/>
      <c r="E47" s="40"/>
      <c r="F47" s="41" t="s">
        <v>10</v>
      </c>
      <c r="G47" s="42">
        <v>6870</v>
      </c>
      <c r="H47" s="43">
        <v>7307</v>
      </c>
      <c r="I47" s="43">
        <v>7439</v>
      </c>
      <c r="J47" s="43">
        <v>6999</v>
      </c>
      <c r="K47" s="43">
        <v>7334</v>
      </c>
      <c r="L47" s="43">
        <v>8958</v>
      </c>
      <c r="M47" s="44">
        <v>9183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2.44</v>
      </c>
      <c r="H48" s="48">
        <v>2.36</v>
      </c>
      <c r="I48" s="48">
        <v>2.62</v>
      </c>
      <c r="J48" s="48">
        <v>2.74</v>
      </c>
      <c r="K48" s="48">
        <v>2.58</v>
      </c>
      <c r="L48" s="48">
        <v>2.57</v>
      </c>
      <c r="M48" s="49">
        <v>2.2599999999999998</v>
      </c>
    </row>
    <row r="49" spans="1:13" x14ac:dyDescent="0.15">
      <c r="A49" s="5"/>
      <c r="B49" s="45" t="s">
        <v>1</v>
      </c>
      <c r="C49" s="50">
        <v>240</v>
      </c>
      <c r="D49" s="4" t="s">
        <v>15</v>
      </c>
      <c r="E49" s="50">
        <v>240</v>
      </c>
      <c r="F49" s="46" t="s">
        <v>3</v>
      </c>
      <c r="G49" s="47">
        <v>98.3</v>
      </c>
      <c r="H49" s="48">
        <v>98.6</v>
      </c>
      <c r="I49" s="48">
        <v>97.5</v>
      </c>
      <c r="J49" s="48">
        <v>97.9</v>
      </c>
      <c r="K49" s="48">
        <v>97.9</v>
      </c>
      <c r="L49" s="48">
        <v>96.5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3309</v>
      </c>
      <c r="H50" s="71">
        <v>2812</v>
      </c>
      <c r="I50" s="71">
        <v>4825</v>
      </c>
      <c r="J50" s="71">
        <v>3867</v>
      </c>
      <c r="K50" s="71">
        <v>4100</v>
      </c>
      <c r="L50" s="71">
        <v>7468</v>
      </c>
      <c r="M50" s="87">
        <v>4134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0.93826823272329962</v>
      </c>
      <c r="H51" s="84">
        <f t="shared" ref="H51:M51" si="7">H47/H$4</f>
        <v>1.0522753456221199</v>
      </c>
      <c r="I51" s="84">
        <f t="shared" si="7"/>
        <v>0.9269781931464175</v>
      </c>
      <c r="J51" s="84">
        <f t="shared" si="7"/>
        <v>0.95172695131901008</v>
      </c>
      <c r="K51" s="84">
        <f t="shared" si="7"/>
        <v>0.94255237116051926</v>
      </c>
      <c r="L51" s="84">
        <f t="shared" si="7"/>
        <v>0.78966854724964741</v>
      </c>
      <c r="M51" s="85">
        <f t="shared" si="7"/>
        <v>0.85256707826571354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240</v>
      </c>
      <c r="H52" s="53">
        <v>230</v>
      </c>
      <c r="I52" s="53">
        <v>240</v>
      </c>
      <c r="J52" s="53">
        <v>230</v>
      </c>
      <c r="K52" s="53">
        <v>240</v>
      </c>
      <c r="L52" s="53">
        <v>250</v>
      </c>
      <c r="M52" s="54">
        <v>240</v>
      </c>
    </row>
    <row r="53" spans="1:13" x14ac:dyDescent="0.15">
      <c r="A53" s="5"/>
      <c r="B53" s="16" t="s">
        <v>97</v>
      </c>
      <c r="C53" s="17"/>
      <c r="D53" s="18"/>
      <c r="E53" s="19"/>
      <c r="F53" s="20" t="s">
        <v>10</v>
      </c>
      <c r="G53" s="21">
        <v>7848</v>
      </c>
      <c r="H53" s="22">
        <v>8007</v>
      </c>
      <c r="I53" s="22">
        <v>8569</v>
      </c>
      <c r="J53" s="22">
        <v>7944</v>
      </c>
      <c r="K53" s="22">
        <v>9646</v>
      </c>
      <c r="L53" s="22">
        <v>13293</v>
      </c>
      <c r="M53" s="23">
        <v>10752</v>
      </c>
    </row>
    <row r="54" spans="1:13" x14ac:dyDescent="0.15">
      <c r="A54" s="5"/>
      <c r="B54" s="24" t="s">
        <v>0</v>
      </c>
      <c r="C54" s="25">
        <v>45810</v>
      </c>
      <c r="D54" s="26"/>
      <c r="E54" s="27"/>
      <c r="F54" s="28" t="s">
        <v>2</v>
      </c>
      <c r="G54" s="29">
        <v>2.12</v>
      </c>
      <c r="H54" s="30">
        <v>2.39</v>
      </c>
      <c r="I54" s="30">
        <v>2.29</v>
      </c>
      <c r="J54" s="30">
        <v>2.41</v>
      </c>
      <c r="K54" s="30">
        <v>2.13</v>
      </c>
      <c r="L54" s="30">
        <v>1.92</v>
      </c>
      <c r="M54" s="31">
        <v>2.21</v>
      </c>
    </row>
    <row r="55" spans="1:13" x14ac:dyDescent="0.15">
      <c r="A55" s="5"/>
      <c r="B55" s="24" t="s">
        <v>1</v>
      </c>
      <c r="C55" s="32">
        <v>170</v>
      </c>
      <c r="D55" s="26" t="s">
        <v>15</v>
      </c>
      <c r="E55" s="32">
        <v>190</v>
      </c>
      <c r="F55" s="28" t="s">
        <v>3</v>
      </c>
      <c r="G55" s="29">
        <v>100.3</v>
      </c>
      <c r="H55" s="30">
        <v>99.2</v>
      </c>
      <c r="I55" s="30">
        <v>99.8</v>
      </c>
      <c r="J55" s="30">
        <v>97.2</v>
      </c>
      <c r="K55" s="30">
        <v>99.6</v>
      </c>
      <c r="L55" s="30">
        <v>99.8</v>
      </c>
      <c r="M55" s="31">
        <v>100.2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497</v>
      </c>
      <c r="H56" s="70">
        <v>2331</v>
      </c>
      <c r="I56" s="70">
        <v>1435</v>
      </c>
      <c r="J56" s="70">
        <v>5416</v>
      </c>
      <c r="K56" s="70">
        <v>1752</v>
      </c>
      <c r="L56" s="70">
        <v>2050</v>
      </c>
      <c r="M56" s="59">
        <v>933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1.0718382955476646</v>
      </c>
      <c r="H57" s="81">
        <f t="shared" ref="H57:M57" si="8">H53/H$4</f>
        <v>1.1530817972350231</v>
      </c>
      <c r="I57" s="81">
        <f t="shared" si="8"/>
        <v>1.0677881619937695</v>
      </c>
      <c r="J57" s="81">
        <f t="shared" si="8"/>
        <v>1.080228447103617</v>
      </c>
      <c r="K57" s="81">
        <f t="shared" si="8"/>
        <v>1.2396864156278113</v>
      </c>
      <c r="L57" s="81">
        <f t="shared" si="8"/>
        <v>1.1718088857545839</v>
      </c>
      <c r="M57" s="82">
        <f t="shared" si="8"/>
        <v>0.9982360040850432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170</v>
      </c>
      <c r="H58" s="35">
        <v>180</v>
      </c>
      <c r="I58" s="35">
        <v>190</v>
      </c>
      <c r="J58" s="35">
        <v>180</v>
      </c>
      <c r="K58" s="35">
        <v>180</v>
      </c>
      <c r="L58" s="35">
        <v>190</v>
      </c>
      <c r="M58" s="36">
        <v>190</v>
      </c>
    </row>
    <row r="59" spans="1:13" x14ac:dyDescent="0.15">
      <c r="A59" s="5"/>
      <c r="B59" s="37" t="s">
        <v>87</v>
      </c>
      <c r="C59" s="38"/>
      <c r="D59" s="39"/>
      <c r="E59" s="40"/>
      <c r="F59" s="41" t="s">
        <v>10</v>
      </c>
      <c r="G59" s="42">
        <v>9263</v>
      </c>
      <c r="H59" s="43">
        <v>9501</v>
      </c>
      <c r="I59" s="43">
        <v>10656</v>
      </c>
      <c r="J59" s="43">
        <v>10050</v>
      </c>
      <c r="K59" s="43">
        <v>11172</v>
      </c>
      <c r="L59" s="43">
        <v>15072</v>
      </c>
      <c r="M59" s="44">
        <v>14564</v>
      </c>
    </row>
    <row r="60" spans="1:13" x14ac:dyDescent="0.15">
      <c r="A60" s="5"/>
      <c r="B60" s="45" t="s">
        <v>0</v>
      </c>
      <c r="C60" s="3">
        <v>45796</v>
      </c>
      <c r="F60" s="46" t="s">
        <v>2</v>
      </c>
      <c r="G60" s="47">
        <v>5.22</v>
      </c>
      <c r="H60" s="48">
        <v>5.22</v>
      </c>
      <c r="I60" s="48">
        <v>5.09</v>
      </c>
      <c r="J60" s="48">
        <v>5.12</v>
      </c>
      <c r="K60" s="48">
        <v>5.18</v>
      </c>
      <c r="L60" s="48">
        <v>4.8099999999999996</v>
      </c>
      <c r="M60" s="49">
        <v>4.6900000000000004</v>
      </c>
    </row>
    <row r="61" spans="1:13" x14ac:dyDescent="0.15">
      <c r="A61" s="5"/>
      <c r="B61" s="45" t="s">
        <v>1</v>
      </c>
      <c r="C61" s="50">
        <v>1260</v>
      </c>
      <c r="D61" s="4" t="s">
        <v>15</v>
      </c>
      <c r="E61" s="50">
        <v>1290</v>
      </c>
      <c r="F61" s="46" t="s">
        <v>3</v>
      </c>
      <c r="G61" s="47">
        <v>98.5</v>
      </c>
      <c r="H61" s="48">
        <v>98.4</v>
      </c>
      <c r="I61" s="48">
        <v>99.7</v>
      </c>
      <c r="J61" s="48">
        <v>100.5</v>
      </c>
      <c r="K61" s="48">
        <v>98.4</v>
      </c>
      <c r="L61" s="48">
        <v>98.1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5299</v>
      </c>
      <c r="H62" s="71">
        <v>5620</v>
      </c>
      <c r="I62" s="71">
        <v>3778</v>
      </c>
      <c r="J62" s="71">
        <v>1829</v>
      </c>
      <c r="K62" s="71">
        <v>6721</v>
      </c>
      <c r="L62" s="71">
        <v>9905</v>
      </c>
      <c r="M62" s="87">
        <v>6776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1.2650915050532641</v>
      </c>
      <c r="H63" s="84">
        <f t="shared" ref="H63:M63" si="9">H59/H$4</f>
        <v>1.3682315668202765</v>
      </c>
      <c r="I63" s="84">
        <f t="shared" si="9"/>
        <v>1.3278504672897196</v>
      </c>
      <c r="J63" s="84">
        <f t="shared" si="9"/>
        <v>1.3666032091378841</v>
      </c>
      <c r="K63" s="84">
        <f t="shared" si="9"/>
        <v>1.4358051664310501</v>
      </c>
      <c r="L63" s="84">
        <f t="shared" si="9"/>
        <v>1.3286318758815232</v>
      </c>
      <c r="M63" s="85">
        <f t="shared" si="9"/>
        <v>1.3521492897595395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1260</v>
      </c>
      <c r="H64" s="53">
        <v>1250</v>
      </c>
      <c r="I64" s="53">
        <v>1280</v>
      </c>
      <c r="J64" s="53">
        <v>1280</v>
      </c>
      <c r="K64" s="53">
        <v>1290</v>
      </c>
      <c r="L64" s="53">
        <v>1300</v>
      </c>
      <c r="M64" s="54">
        <v>1290</v>
      </c>
    </row>
    <row r="65" spans="1:13" x14ac:dyDescent="0.15">
      <c r="A65" s="5"/>
      <c r="B65" s="16" t="s">
        <v>88</v>
      </c>
      <c r="C65" s="17"/>
      <c r="D65" s="18"/>
      <c r="E65" s="19"/>
      <c r="F65" s="20" t="s">
        <v>10</v>
      </c>
      <c r="G65" s="21">
        <v>4006</v>
      </c>
      <c r="H65" s="22">
        <v>3687</v>
      </c>
      <c r="I65" s="22">
        <v>4197</v>
      </c>
      <c r="J65" s="22">
        <v>3835</v>
      </c>
      <c r="K65" s="22">
        <v>4071</v>
      </c>
      <c r="L65" s="22">
        <v>6891</v>
      </c>
      <c r="M65" s="23">
        <v>7151</v>
      </c>
    </row>
    <row r="66" spans="1:13" x14ac:dyDescent="0.15">
      <c r="A66" s="5"/>
      <c r="B66" s="24" t="s">
        <v>0</v>
      </c>
      <c r="C66" s="25">
        <v>45796</v>
      </c>
      <c r="D66" s="26"/>
      <c r="E66" s="27"/>
      <c r="F66" s="28" t="s">
        <v>2</v>
      </c>
      <c r="G66" s="29">
        <v>4.29</v>
      </c>
      <c r="H66" s="30">
        <v>4.08</v>
      </c>
      <c r="I66" s="30">
        <v>3.78</v>
      </c>
      <c r="J66" s="30">
        <v>4.0199999999999996</v>
      </c>
      <c r="K66" s="30">
        <v>3.96</v>
      </c>
      <c r="L66" s="30">
        <v>3.89</v>
      </c>
      <c r="M66" s="31">
        <v>3.93</v>
      </c>
    </row>
    <row r="67" spans="1:13" x14ac:dyDescent="0.15">
      <c r="A67" s="5"/>
      <c r="B67" s="24" t="s">
        <v>1</v>
      </c>
      <c r="C67" s="32">
        <v>500</v>
      </c>
      <c r="D67" s="26" t="s">
        <v>15</v>
      </c>
      <c r="E67" s="32">
        <v>540</v>
      </c>
      <c r="F67" s="28" t="s">
        <v>3</v>
      </c>
      <c r="G67" s="29">
        <v>93.5</v>
      </c>
      <c r="H67" s="30">
        <v>97.9</v>
      </c>
      <c r="I67" s="30">
        <v>97.8</v>
      </c>
      <c r="J67" s="30">
        <v>98.4</v>
      </c>
      <c r="K67" s="30">
        <v>99.1</v>
      </c>
      <c r="L67" s="30">
        <v>97.3</v>
      </c>
      <c r="M67" s="31">
        <v>97.3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5996</v>
      </c>
      <c r="H68" s="70">
        <v>2285</v>
      </c>
      <c r="I68" s="70">
        <v>2649</v>
      </c>
      <c r="J68" s="70">
        <v>1934</v>
      </c>
      <c r="K68" s="70">
        <v>1579</v>
      </c>
      <c r="L68" s="70">
        <v>5035</v>
      </c>
      <c r="M68" s="86">
        <v>5336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0.54711827369571153</v>
      </c>
      <c r="H69" s="81">
        <f t="shared" ref="H69:M69" si="10">H65/H$4</f>
        <v>0.53096198156682028</v>
      </c>
      <c r="I69" s="81">
        <f t="shared" si="10"/>
        <v>0.52299065420560753</v>
      </c>
      <c r="J69" s="81">
        <f t="shared" si="10"/>
        <v>0.52148490617351106</v>
      </c>
      <c r="K69" s="81">
        <f t="shared" si="10"/>
        <v>0.52319753245084177</v>
      </c>
      <c r="L69" s="81">
        <f t="shared" si="10"/>
        <v>0.60745768688293367</v>
      </c>
      <c r="M69" s="82">
        <f t="shared" si="10"/>
        <v>0.66391235725559372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500</v>
      </c>
      <c r="H70" s="35">
        <v>510</v>
      </c>
      <c r="I70" s="35">
        <v>530</v>
      </c>
      <c r="J70" s="35">
        <v>520</v>
      </c>
      <c r="K70" s="35">
        <v>540</v>
      </c>
      <c r="L70" s="35">
        <v>540</v>
      </c>
      <c r="M70" s="36">
        <v>540</v>
      </c>
    </row>
    <row r="71" spans="1:13" x14ac:dyDescent="0.15">
      <c r="A71" s="5"/>
      <c r="B71" s="37" t="s">
        <v>83</v>
      </c>
      <c r="C71" s="38"/>
      <c r="D71" s="39"/>
      <c r="E71" s="40"/>
      <c r="F71" s="41" t="s">
        <v>10</v>
      </c>
      <c r="G71" s="42">
        <v>4169</v>
      </c>
      <c r="H71" s="43">
        <v>3776</v>
      </c>
      <c r="I71" s="43">
        <v>4581</v>
      </c>
      <c r="J71" s="43">
        <v>4039</v>
      </c>
      <c r="K71" s="43">
        <v>4075</v>
      </c>
      <c r="L71" s="43">
        <v>7640</v>
      </c>
      <c r="M71" s="44">
        <v>7196</v>
      </c>
    </row>
    <row r="72" spans="1:13" x14ac:dyDescent="0.15">
      <c r="A72" s="5"/>
      <c r="B72" s="45" t="s">
        <v>0</v>
      </c>
      <c r="C72" s="3">
        <v>45782</v>
      </c>
      <c r="F72" s="46" t="s">
        <v>2</v>
      </c>
      <c r="G72" s="47">
        <v>4.58</v>
      </c>
      <c r="H72" s="48">
        <v>4.62</v>
      </c>
      <c r="I72" s="48">
        <v>4.68</v>
      </c>
      <c r="J72" s="48">
        <v>4.6900000000000004</v>
      </c>
      <c r="K72" s="48">
        <v>4.67</v>
      </c>
      <c r="L72" s="48">
        <v>4.3499999999999996</v>
      </c>
      <c r="M72" s="49">
        <v>4.3499999999999996</v>
      </c>
    </row>
    <row r="73" spans="1:13" x14ac:dyDescent="0.15">
      <c r="A73" s="5"/>
      <c r="B73" s="45" t="s">
        <v>1</v>
      </c>
      <c r="C73" s="50">
        <v>6820</v>
      </c>
      <c r="D73" s="4" t="s">
        <v>15</v>
      </c>
      <c r="E73" s="50">
        <v>6950</v>
      </c>
      <c r="F73" s="46" t="s">
        <v>3</v>
      </c>
      <c r="G73" s="47">
        <v>99.3</v>
      </c>
      <c r="H73" s="48">
        <v>98.4</v>
      </c>
      <c r="I73" s="48">
        <v>98.1</v>
      </c>
      <c r="J73" s="48">
        <v>98.2</v>
      </c>
      <c r="K73" s="48">
        <v>98.6</v>
      </c>
      <c r="L73" s="48">
        <v>98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1668</v>
      </c>
      <c r="H74" s="71">
        <v>2108</v>
      </c>
      <c r="I74" s="71">
        <v>3020</v>
      </c>
      <c r="J74" s="71">
        <v>2551</v>
      </c>
      <c r="K74" s="71">
        <v>2251</v>
      </c>
      <c r="L74" s="71">
        <v>5123</v>
      </c>
      <c r="M74" s="87">
        <v>4268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0.56937995083310566</v>
      </c>
      <c r="H75" s="84">
        <f t="shared" ref="H75:M75" si="11">H71/H$4</f>
        <v>0.54377880184331795</v>
      </c>
      <c r="I75" s="84">
        <f t="shared" si="11"/>
        <v>0.57084112149532706</v>
      </c>
      <c r="J75" s="84">
        <f t="shared" si="11"/>
        <v>0.5492249116127278</v>
      </c>
      <c r="K75" s="84">
        <f t="shared" si="11"/>
        <v>0.52371160519213467</v>
      </c>
      <c r="L75" s="84">
        <f t="shared" si="11"/>
        <v>0.67348377997179121</v>
      </c>
      <c r="M75" s="85">
        <f t="shared" si="11"/>
        <v>0.6680902423173336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6820</v>
      </c>
      <c r="H76" s="53">
        <v>6720</v>
      </c>
      <c r="I76" s="53">
        <v>6900</v>
      </c>
      <c r="J76" s="53">
        <v>6880</v>
      </c>
      <c r="K76" s="53">
        <v>6850</v>
      </c>
      <c r="L76" s="53">
        <v>7010</v>
      </c>
      <c r="M76" s="54">
        <v>6950</v>
      </c>
    </row>
    <row r="77" spans="1:13" x14ac:dyDescent="0.15">
      <c r="A77" s="5"/>
      <c r="B77" s="16" t="s">
        <v>84</v>
      </c>
      <c r="C77" s="17"/>
      <c r="D77" s="18"/>
      <c r="E77" s="19"/>
      <c r="F77" s="20" t="s">
        <v>10</v>
      </c>
      <c r="G77" s="21">
        <v>6134</v>
      </c>
      <c r="H77" s="22">
        <v>5475</v>
      </c>
      <c r="I77" s="22">
        <v>6539</v>
      </c>
      <c r="J77" s="22">
        <v>5761</v>
      </c>
      <c r="K77" s="22">
        <v>6114</v>
      </c>
      <c r="L77" s="22">
        <v>10419</v>
      </c>
      <c r="M77" s="23">
        <v>9486</v>
      </c>
    </row>
    <row r="78" spans="1:13" x14ac:dyDescent="0.15">
      <c r="A78" s="5"/>
      <c r="B78" s="24" t="s">
        <v>0</v>
      </c>
      <c r="C78" s="25">
        <v>45782</v>
      </c>
      <c r="D78" s="26"/>
      <c r="E78" s="27"/>
      <c r="F78" s="28" t="s">
        <v>2</v>
      </c>
      <c r="G78" s="29">
        <v>3.58</v>
      </c>
      <c r="H78" s="30">
        <v>3.74</v>
      </c>
      <c r="I78" s="30">
        <v>3.64</v>
      </c>
      <c r="J78" s="30">
        <v>3.69</v>
      </c>
      <c r="K78" s="30">
        <v>3.64</v>
      </c>
      <c r="L78" s="30">
        <v>3.43</v>
      </c>
      <c r="M78" s="31">
        <v>3.48</v>
      </c>
    </row>
    <row r="79" spans="1:13" x14ac:dyDescent="0.15">
      <c r="A79" s="5"/>
      <c r="B79" s="24" t="s">
        <v>1</v>
      </c>
      <c r="C79" s="32">
        <v>5930</v>
      </c>
      <c r="D79" s="26" t="s">
        <v>15</v>
      </c>
      <c r="E79" s="32">
        <v>6090</v>
      </c>
      <c r="F79" s="28" t="s">
        <v>3</v>
      </c>
      <c r="G79" s="29">
        <v>99.7</v>
      </c>
      <c r="H79" s="30">
        <v>98.3</v>
      </c>
      <c r="I79" s="30">
        <v>99</v>
      </c>
      <c r="J79" s="30">
        <v>99.3</v>
      </c>
      <c r="K79" s="30">
        <v>99.8</v>
      </c>
      <c r="L79" s="30">
        <v>99.3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1724</v>
      </c>
      <c r="H80" s="70">
        <v>3182</v>
      </c>
      <c r="I80" s="70">
        <v>2779</v>
      </c>
      <c r="J80" s="70">
        <v>2104</v>
      </c>
      <c r="K80" s="70">
        <v>1650</v>
      </c>
      <c r="L80" s="70">
        <v>3720</v>
      </c>
      <c r="M80" s="86">
        <v>4147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0.83774924883911495</v>
      </c>
      <c r="H81" s="81">
        <f t="shared" ref="H81:M81" si="12">H77/H$4</f>
        <v>0.7884504608294931</v>
      </c>
      <c r="I81" s="81">
        <f t="shared" si="12"/>
        <v>0.81482866043613711</v>
      </c>
      <c r="J81" s="81">
        <f t="shared" si="12"/>
        <v>0.78338319282023383</v>
      </c>
      <c r="K81" s="81">
        <f t="shared" si="12"/>
        <v>0.78576018506618683</v>
      </c>
      <c r="L81" s="81">
        <f t="shared" si="12"/>
        <v>0.91845909732016928</v>
      </c>
      <c r="M81" s="82">
        <f t="shared" si="12"/>
        <v>0.88069817101476189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5930</v>
      </c>
      <c r="H82" s="35">
        <v>5850</v>
      </c>
      <c r="I82" s="35">
        <v>6020</v>
      </c>
      <c r="J82" s="35">
        <v>6010</v>
      </c>
      <c r="K82" s="35">
        <v>6020</v>
      </c>
      <c r="L82" s="35">
        <v>6140</v>
      </c>
      <c r="M82" s="36">
        <v>6090</v>
      </c>
    </row>
    <row r="83" spans="1:13" x14ac:dyDescent="0.15">
      <c r="A83" s="5"/>
      <c r="B83" s="37" t="s">
        <v>85</v>
      </c>
      <c r="C83" s="38"/>
      <c r="D83" s="39"/>
      <c r="E83" s="40"/>
      <c r="F83" s="41" t="s">
        <v>10</v>
      </c>
      <c r="G83" s="42">
        <v>3753</v>
      </c>
      <c r="H83" s="43">
        <v>3584</v>
      </c>
      <c r="I83" s="43">
        <v>4174</v>
      </c>
      <c r="J83" s="43">
        <v>3761</v>
      </c>
      <c r="K83" s="43">
        <v>4246</v>
      </c>
      <c r="L83" s="43">
        <v>7632</v>
      </c>
      <c r="M83" s="44">
        <v>7009</v>
      </c>
    </row>
    <row r="84" spans="1:13" x14ac:dyDescent="0.15">
      <c r="A84" s="5"/>
      <c r="B84" s="45" t="s">
        <v>0</v>
      </c>
      <c r="C84" s="3">
        <v>45782</v>
      </c>
      <c r="F84" s="46" t="s">
        <v>2</v>
      </c>
      <c r="G84" s="47">
        <v>3.66</v>
      </c>
      <c r="H84" s="48">
        <v>3.56</v>
      </c>
      <c r="I84" s="48">
        <v>3.61</v>
      </c>
      <c r="J84" s="48">
        <v>3.59</v>
      </c>
      <c r="K84" s="48">
        <v>3.61</v>
      </c>
      <c r="L84" s="48">
        <v>3.39</v>
      </c>
      <c r="M84" s="49">
        <v>3.44</v>
      </c>
    </row>
    <row r="85" spans="1:13" x14ac:dyDescent="0.15">
      <c r="A85" s="5"/>
      <c r="B85" s="45" t="s">
        <v>1</v>
      </c>
      <c r="C85" s="50">
        <v>2260</v>
      </c>
      <c r="D85" s="4" t="s">
        <v>15</v>
      </c>
      <c r="E85" s="50">
        <v>2350</v>
      </c>
      <c r="F85" s="46" t="s">
        <v>3</v>
      </c>
      <c r="G85" s="47">
        <v>98.4</v>
      </c>
      <c r="H85" s="48">
        <v>99.3</v>
      </c>
      <c r="I85" s="48">
        <v>97.5</v>
      </c>
      <c r="J85" s="48">
        <v>98.6</v>
      </c>
      <c r="K85" s="48">
        <v>98</v>
      </c>
      <c r="L85" s="48">
        <v>98.1</v>
      </c>
      <c r="M85" s="49">
        <v>97.6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2017</v>
      </c>
      <c r="H86" s="71">
        <v>1188</v>
      </c>
      <c r="I86" s="71">
        <v>2937</v>
      </c>
      <c r="J86" s="71">
        <v>1831</v>
      </c>
      <c r="K86" s="71">
        <v>2605</v>
      </c>
      <c r="L86" s="71">
        <v>4467</v>
      </c>
      <c r="M86" s="87">
        <v>4706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0.51256487298552311</v>
      </c>
      <c r="H87" s="84">
        <f t="shared" ref="H87:M87" si="13">H83/H$4</f>
        <v>0.5161290322580645</v>
      </c>
      <c r="I87" s="84">
        <f t="shared" si="13"/>
        <v>0.52012461059190029</v>
      </c>
      <c r="J87" s="84">
        <f t="shared" si="13"/>
        <v>0.51142235518085399</v>
      </c>
      <c r="K87" s="84">
        <f t="shared" si="13"/>
        <v>0.54568821488240582</v>
      </c>
      <c r="L87" s="84">
        <f t="shared" si="13"/>
        <v>0.6727785613540197</v>
      </c>
      <c r="M87" s="85">
        <f t="shared" si="13"/>
        <v>0.650728808838548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2260</v>
      </c>
      <c r="H88" s="53">
        <v>2270</v>
      </c>
      <c r="I88" s="53">
        <v>2350</v>
      </c>
      <c r="J88" s="53">
        <v>2330</v>
      </c>
      <c r="K88" s="53">
        <v>2320</v>
      </c>
      <c r="L88" s="53">
        <v>2360</v>
      </c>
      <c r="M88" s="54">
        <v>2350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12101</v>
      </c>
      <c r="H89" s="22">
        <v>11710</v>
      </c>
      <c r="I89" s="22">
        <v>12681</v>
      </c>
      <c r="J89" s="22">
        <v>12005</v>
      </c>
      <c r="K89" s="22">
        <v>12302</v>
      </c>
      <c r="L89" s="22">
        <v>16980</v>
      </c>
      <c r="M89" s="23">
        <v>16032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4.2300000000000004</v>
      </c>
      <c r="H90" s="30">
        <v>4.26</v>
      </c>
      <c r="I90" s="30">
        <v>4.26</v>
      </c>
      <c r="J90" s="30">
        <v>4.28</v>
      </c>
      <c r="K90" s="30">
        <v>4.2699999999999996</v>
      </c>
      <c r="L90" s="30">
        <v>3.99</v>
      </c>
      <c r="M90" s="31">
        <v>4.01</v>
      </c>
    </row>
    <row r="91" spans="1:13" x14ac:dyDescent="0.15">
      <c r="A91" s="5"/>
      <c r="B91" s="24" t="s">
        <v>1</v>
      </c>
      <c r="C91" s="32">
        <v>6810</v>
      </c>
      <c r="D91" s="26" t="s">
        <v>15</v>
      </c>
      <c r="E91" s="32">
        <v>6970</v>
      </c>
      <c r="F91" s="28" t="s">
        <v>3</v>
      </c>
      <c r="G91" s="29">
        <v>98.7</v>
      </c>
      <c r="H91" s="30">
        <v>98.3</v>
      </c>
      <c r="I91" s="30">
        <v>98.4</v>
      </c>
      <c r="J91" s="30">
        <v>98.6</v>
      </c>
      <c r="K91" s="30">
        <v>98.5</v>
      </c>
      <c r="L91" s="30">
        <v>98.6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6199</v>
      </c>
      <c r="H92" s="70">
        <v>6890</v>
      </c>
      <c r="I92" s="70">
        <v>7241</v>
      </c>
      <c r="J92" s="70">
        <v>6350</v>
      </c>
      <c r="K92" s="70">
        <v>6721</v>
      </c>
      <c r="L92" s="70">
        <v>8868</v>
      </c>
      <c r="M92" s="86">
        <v>8244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1.6526905217153782</v>
      </c>
      <c r="H93" s="81">
        <f t="shared" ref="H93:M93" si="14">H89/H$4</f>
        <v>1.6863479262672811</v>
      </c>
      <c r="I93" s="81">
        <f t="shared" si="14"/>
        <v>1.5801869158878505</v>
      </c>
      <c r="J93" s="81">
        <f t="shared" si="14"/>
        <v>1.6324449279303781</v>
      </c>
      <c r="K93" s="81">
        <f t="shared" si="14"/>
        <v>1.5810307158462922</v>
      </c>
      <c r="L93" s="81">
        <f t="shared" si="14"/>
        <v>1.4968265162200283</v>
      </c>
      <c r="M93" s="82">
        <f t="shared" si="14"/>
        <v>1.4884411846625196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6810</v>
      </c>
      <c r="H94" s="35">
        <v>6780</v>
      </c>
      <c r="I94" s="35">
        <v>6930</v>
      </c>
      <c r="J94" s="35">
        <v>6940</v>
      </c>
      <c r="K94" s="35">
        <v>6960</v>
      </c>
      <c r="L94" s="35">
        <v>7020</v>
      </c>
      <c r="M94" s="36">
        <v>6970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10087</v>
      </c>
      <c r="H95" s="43">
        <v>9017</v>
      </c>
      <c r="I95" s="43">
        <v>11080</v>
      </c>
      <c r="J95" s="43">
        <v>9929</v>
      </c>
      <c r="K95" s="43">
        <v>10913</v>
      </c>
      <c r="L95" s="43">
        <v>17067</v>
      </c>
      <c r="M95" s="44">
        <v>16367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3.11</v>
      </c>
      <c r="H96" s="48">
        <v>3.17</v>
      </c>
      <c r="I96" s="48">
        <v>3.04</v>
      </c>
      <c r="J96" s="48">
        <v>3.16</v>
      </c>
      <c r="K96" s="48">
        <v>3.04</v>
      </c>
      <c r="L96" s="48">
        <v>2.81</v>
      </c>
      <c r="M96" s="49">
        <v>2.83</v>
      </c>
    </row>
    <row r="97" spans="1:13" x14ac:dyDescent="0.15">
      <c r="A97" s="5"/>
      <c r="B97" s="45" t="s">
        <v>1</v>
      </c>
      <c r="C97" s="50">
        <v>6480</v>
      </c>
      <c r="D97" s="4" t="s">
        <v>15</v>
      </c>
      <c r="E97" s="50">
        <v>6660</v>
      </c>
      <c r="F97" s="46" t="s">
        <v>3</v>
      </c>
      <c r="G97" s="47">
        <v>99</v>
      </c>
      <c r="H97" s="48">
        <v>98.9</v>
      </c>
      <c r="I97" s="48">
        <v>99.6</v>
      </c>
      <c r="J97" s="48">
        <v>98.9</v>
      </c>
      <c r="K97" s="48">
        <v>99.6</v>
      </c>
      <c r="L97" s="48">
        <v>99.8</v>
      </c>
      <c r="M97" s="49">
        <v>99.5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3784</v>
      </c>
      <c r="H98" s="71">
        <v>3570</v>
      </c>
      <c r="I98" s="71">
        <v>2808</v>
      </c>
      <c r="J98" s="71">
        <v>3943</v>
      </c>
      <c r="K98" s="71">
        <v>2933</v>
      </c>
      <c r="L98" s="71">
        <v>3698</v>
      </c>
      <c r="M98" s="87">
        <v>4652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1.3776290630975143</v>
      </c>
      <c r="H99" s="84">
        <f t="shared" ref="H99:M99" si="15">H95/H$4</f>
        <v>1.2985311059907834</v>
      </c>
      <c r="I99" s="84">
        <f t="shared" si="15"/>
        <v>1.3806853582554517</v>
      </c>
      <c r="J99" s="84">
        <f t="shared" si="15"/>
        <v>1.3501495784607016</v>
      </c>
      <c r="K99" s="84">
        <f t="shared" si="15"/>
        <v>1.4025189564323353</v>
      </c>
      <c r="L99" s="84">
        <f t="shared" si="15"/>
        <v>1.5044957686882934</v>
      </c>
      <c r="M99" s="85">
        <f t="shared" si="15"/>
        <v>1.5195432178999164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6480</v>
      </c>
      <c r="H100" s="53">
        <v>6460</v>
      </c>
      <c r="I100" s="53">
        <v>6600</v>
      </c>
      <c r="J100" s="53">
        <v>6610</v>
      </c>
      <c r="K100" s="53">
        <v>6630</v>
      </c>
      <c r="L100" s="53">
        <v>6680</v>
      </c>
      <c r="M100" s="54">
        <v>6660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9133</v>
      </c>
      <c r="H101" s="22">
        <v>8751</v>
      </c>
      <c r="I101" s="22">
        <v>9976</v>
      </c>
      <c r="J101" s="22">
        <v>9975</v>
      </c>
      <c r="K101" s="22">
        <v>10228</v>
      </c>
      <c r="L101" s="22">
        <v>15706</v>
      </c>
      <c r="M101" s="23">
        <v>14768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2.4900000000000002</v>
      </c>
      <c r="H102" s="30">
        <v>2.46</v>
      </c>
      <c r="I102" s="30">
        <v>2.4</v>
      </c>
      <c r="J102" s="30">
        <v>2.42</v>
      </c>
      <c r="K102" s="30">
        <v>2.36</v>
      </c>
      <c r="L102" s="30">
        <v>2.15</v>
      </c>
      <c r="M102" s="31">
        <v>2.2200000000000002</v>
      </c>
    </row>
    <row r="103" spans="1:13" x14ac:dyDescent="0.15">
      <c r="A103" s="5"/>
      <c r="B103" s="24" t="s">
        <v>1</v>
      </c>
      <c r="C103" s="32">
        <v>1130</v>
      </c>
      <c r="D103" s="26" t="s">
        <v>15</v>
      </c>
      <c r="E103" s="32">
        <v>1180</v>
      </c>
      <c r="F103" s="28" t="s">
        <v>3</v>
      </c>
      <c r="G103" s="29">
        <v>98.5</v>
      </c>
      <c r="H103" s="30">
        <v>98.2</v>
      </c>
      <c r="I103" s="30">
        <v>98.7</v>
      </c>
      <c r="J103" s="30">
        <v>98.9</v>
      </c>
      <c r="K103" s="30">
        <v>99.3</v>
      </c>
      <c r="L103" s="30">
        <v>99</v>
      </c>
      <c r="M103" s="31">
        <v>98.2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3962</v>
      </c>
      <c r="H104" s="70">
        <v>4336</v>
      </c>
      <c r="I104" s="70">
        <v>4031</v>
      </c>
      <c r="J104" s="70">
        <v>3716</v>
      </c>
      <c r="K104" s="70">
        <v>2754</v>
      </c>
      <c r="L104" s="70">
        <v>5046</v>
      </c>
      <c r="M104" s="86">
        <v>7412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1.2473367932258945</v>
      </c>
      <c r="H105" s="81">
        <f t="shared" ref="H105:M105" si="16">H101/H$4</f>
        <v>1.2602246543778801</v>
      </c>
      <c r="I105" s="81">
        <f t="shared" si="16"/>
        <v>1.2431152647975079</v>
      </c>
      <c r="J105" s="81">
        <f t="shared" si="16"/>
        <v>1.3564046777264074</v>
      </c>
      <c r="K105" s="81">
        <f t="shared" si="16"/>
        <v>1.3144839994859272</v>
      </c>
      <c r="L105" s="81">
        <f t="shared" si="16"/>
        <v>1.3845204513399154</v>
      </c>
      <c r="M105" s="82">
        <f t="shared" si="16"/>
        <v>1.3710890353727603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1130</v>
      </c>
      <c r="H106" s="35">
        <v>1110</v>
      </c>
      <c r="I106" s="35">
        <v>1150</v>
      </c>
      <c r="J106" s="35">
        <v>1120</v>
      </c>
      <c r="K106" s="35">
        <v>1170</v>
      </c>
      <c r="L106" s="35">
        <v>1200</v>
      </c>
      <c r="M106" s="36">
        <v>1180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15921</v>
      </c>
      <c r="H107" s="43">
        <v>15353</v>
      </c>
      <c r="I107" s="43">
        <v>17118</v>
      </c>
      <c r="J107" s="43">
        <v>16036</v>
      </c>
      <c r="K107" s="43">
        <v>16547</v>
      </c>
      <c r="L107" s="43">
        <v>20685</v>
      </c>
      <c r="M107" s="44">
        <v>19928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3.97</v>
      </c>
      <c r="H108" s="48">
        <v>4.0599999999999996</v>
      </c>
      <c r="I108" s="48">
        <v>3.95</v>
      </c>
      <c r="J108" s="48">
        <v>4.0199999999999996</v>
      </c>
      <c r="K108" s="48">
        <v>3.93</v>
      </c>
      <c r="L108" s="48">
        <v>3.66</v>
      </c>
      <c r="M108" s="49">
        <v>3.72</v>
      </c>
    </row>
    <row r="109" spans="1:13" x14ac:dyDescent="0.15">
      <c r="A109" s="5"/>
      <c r="B109" s="45" t="s">
        <v>1</v>
      </c>
      <c r="C109" s="50">
        <v>11150</v>
      </c>
      <c r="D109" s="4" t="s">
        <v>15</v>
      </c>
      <c r="E109" s="50">
        <v>11490</v>
      </c>
      <c r="F109" s="46" t="s">
        <v>3</v>
      </c>
      <c r="G109" s="47">
        <v>98.9</v>
      </c>
      <c r="H109" s="48">
        <v>98.4</v>
      </c>
      <c r="I109" s="48">
        <v>99.1</v>
      </c>
      <c r="J109" s="48">
        <v>98.7</v>
      </c>
      <c r="K109" s="48">
        <v>99</v>
      </c>
      <c r="L109" s="48">
        <v>99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7085</v>
      </c>
      <c r="H110" s="71">
        <v>8615</v>
      </c>
      <c r="I110" s="71">
        <v>7206</v>
      </c>
      <c r="J110" s="71">
        <v>7993</v>
      </c>
      <c r="K110" s="71">
        <v>7080</v>
      </c>
      <c r="L110" s="71">
        <v>8887</v>
      </c>
      <c r="M110" s="87">
        <v>8949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2.174405900027315</v>
      </c>
      <c r="H111" s="84">
        <f t="shared" ref="H111:M111" si="17">H107/H$4</f>
        <v>2.2109735023041477</v>
      </c>
      <c r="I111" s="84">
        <f t="shared" si="17"/>
        <v>2.1330841121495325</v>
      </c>
      <c r="J111" s="84">
        <f t="shared" si="17"/>
        <v>2.1805819961925481</v>
      </c>
      <c r="K111" s="84">
        <f t="shared" si="17"/>
        <v>2.1265904125433748</v>
      </c>
      <c r="L111" s="84">
        <f t="shared" si="17"/>
        <v>1.8234308885754584</v>
      </c>
      <c r="M111" s="85">
        <f t="shared" si="17"/>
        <v>1.8501531891189305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11150</v>
      </c>
      <c r="H112" s="53">
        <v>11110</v>
      </c>
      <c r="I112" s="53">
        <v>11400</v>
      </c>
      <c r="J112" s="53">
        <v>11440</v>
      </c>
      <c r="K112" s="53">
        <v>11480</v>
      </c>
      <c r="L112" s="53">
        <v>11550</v>
      </c>
      <c r="M112" s="54">
        <v>11490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8134</v>
      </c>
      <c r="H113" s="22">
        <v>7708</v>
      </c>
      <c r="I113" s="22">
        <v>9487</v>
      </c>
      <c r="J113" s="22">
        <v>8170</v>
      </c>
      <c r="K113" s="22">
        <v>8438</v>
      </c>
      <c r="L113" s="22">
        <v>11572</v>
      </c>
      <c r="M113" s="23">
        <v>11102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1.96</v>
      </c>
      <c r="H114" s="30">
        <v>2.02</v>
      </c>
      <c r="I114" s="30">
        <v>1.9</v>
      </c>
      <c r="J114" s="30">
        <v>2.02</v>
      </c>
      <c r="K114" s="30">
        <v>2.02</v>
      </c>
      <c r="L114" s="30">
        <v>1.85</v>
      </c>
      <c r="M114" s="31">
        <v>1.88</v>
      </c>
    </row>
    <row r="115" spans="1:13" x14ac:dyDescent="0.15">
      <c r="A115" s="5"/>
      <c r="B115" s="24" t="s">
        <v>1</v>
      </c>
      <c r="C115" s="32">
        <v>35090</v>
      </c>
      <c r="D115" s="26" t="s">
        <v>15</v>
      </c>
      <c r="E115" s="32">
        <v>36040</v>
      </c>
      <c r="F115" s="28" t="s">
        <v>3</v>
      </c>
      <c r="G115" s="29">
        <v>99.5</v>
      </c>
      <c r="H115" s="30">
        <v>99.3</v>
      </c>
      <c r="I115" s="30">
        <v>99.8</v>
      </c>
      <c r="J115" s="30">
        <v>99.3</v>
      </c>
      <c r="K115" s="30">
        <v>99.3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1871</v>
      </c>
      <c r="H116" s="70">
        <v>2041</v>
      </c>
      <c r="I116" s="70">
        <v>1588</v>
      </c>
      <c r="J116" s="70">
        <v>2245</v>
      </c>
      <c r="K116" s="70">
        <v>2264</v>
      </c>
      <c r="L116" s="70">
        <v>2772</v>
      </c>
      <c r="M116" s="86">
        <v>3295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1.1108986615678775</v>
      </c>
      <c r="H117" s="81">
        <f t="shared" ref="H117:M117" si="18">H113/H$4</f>
        <v>1.1100230414746544</v>
      </c>
      <c r="I117" s="81">
        <f t="shared" si="18"/>
        <v>1.1821806853582555</v>
      </c>
      <c r="J117" s="81">
        <f t="shared" si="18"/>
        <v>1.1109600217568669</v>
      </c>
      <c r="K117" s="81">
        <f t="shared" si="18"/>
        <v>1.0844364477573576</v>
      </c>
      <c r="L117" s="81">
        <f t="shared" si="18"/>
        <v>1.0200987306064879</v>
      </c>
      <c r="M117" s="82">
        <f t="shared" si="18"/>
        <v>1.0307306656763531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35090</v>
      </c>
      <c r="H118" s="35">
        <v>34780</v>
      </c>
      <c r="I118" s="35">
        <v>35850</v>
      </c>
      <c r="J118" s="35">
        <v>35810</v>
      </c>
      <c r="K118" s="35">
        <v>36050</v>
      </c>
      <c r="L118" s="35">
        <v>36210</v>
      </c>
      <c r="M118" s="36">
        <v>36040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11781</v>
      </c>
      <c r="H119" s="43">
        <v>11119</v>
      </c>
      <c r="I119" s="43">
        <v>13643</v>
      </c>
      <c r="J119" s="43">
        <v>11622</v>
      </c>
      <c r="K119" s="43">
        <v>12268</v>
      </c>
      <c r="L119" s="43">
        <v>15790</v>
      </c>
      <c r="M119" s="44">
        <v>15130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1.81</v>
      </c>
      <c r="H120" s="48">
        <v>1.85</v>
      </c>
      <c r="I120" s="48">
        <v>1.7</v>
      </c>
      <c r="J120" s="48">
        <v>1.85</v>
      </c>
      <c r="K120" s="48">
        <v>1.84</v>
      </c>
      <c r="L120" s="48">
        <v>1.69</v>
      </c>
      <c r="M120" s="49">
        <v>1.71</v>
      </c>
    </row>
    <row r="121" spans="1:13" x14ac:dyDescent="0.15">
      <c r="A121" s="5"/>
      <c r="B121" s="45" t="s">
        <v>1</v>
      </c>
      <c r="C121" s="50">
        <v>31720</v>
      </c>
      <c r="D121" s="4" t="s">
        <v>15</v>
      </c>
      <c r="E121" s="50">
        <v>32660</v>
      </c>
      <c r="F121" s="46" t="s">
        <v>3</v>
      </c>
      <c r="G121" s="47">
        <v>99.4</v>
      </c>
      <c r="H121" s="48">
        <v>99.3</v>
      </c>
      <c r="I121" s="48">
        <v>100</v>
      </c>
      <c r="J121" s="48">
        <v>99.4</v>
      </c>
      <c r="K121" s="48">
        <v>99.4</v>
      </c>
      <c r="L121" s="48">
        <v>99.4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2683</v>
      </c>
      <c r="H122" s="71">
        <v>2875</v>
      </c>
      <c r="I122" s="71">
        <v>1284</v>
      </c>
      <c r="J122" s="71">
        <v>2676</v>
      </c>
      <c r="K122" s="71">
        <v>2748</v>
      </c>
      <c r="L122" s="71">
        <v>3392</v>
      </c>
      <c r="M122" s="87">
        <v>3972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1.6089866156787762</v>
      </c>
      <c r="H123" s="84">
        <f t="shared" ref="H123:M123" si="19">H119/H$4</f>
        <v>1.6012384792626728</v>
      </c>
      <c r="I123" s="84">
        <f t="shared" si="19"/>
        <v>1.7000623052959503</v>
      </c>
      <c r="J123" s="84">
        <f t="shared" si="19"/>
        <v>1.5803644275224367</v>
      </c>
      <c r="K123" s="84">
        <f t="shared" si="19"/>
        <v>1.5766610975453026</v>
      </c>
      <c r="L123" s="84">
        <f t="shared" si="19"/>
        <v>1.3919252468265162</v>
      </c>
      <c r="M123" s="85">
        <f t="shared" si="19"/>
        <v>1.4046977996472008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31720</v>
      </c>
      <c r="H124" s="53">
        <v>31750</v>
      </c>
      <c r="I124" s="53">
        <v>32490</v>
      </c>
      <c r="J124" s="53">
        <v>32450</v>
      </c>
      <c r="K124" s="53">
        <v>32570</v>
      </c>
      <c r="L124" s="53">
        <v>32810</v>
      </c>
      <c r="M124" s="54">
        <v>32660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6005</v>
      </c>
      <c r="H125" s="22">
        <v>5458</v>
      </c>
      <c r="I125" s="22">
        <v>6272</v>
      </c>
      <c r="J125" s="22">
        <v>5945</v>
      </c>
      <c r="K125" s="22">
        <v>7189</v>
      </c>
      <c r="L125" s="22">
        <v>10370</v>
      </c>
      <c r="M125" s="23">
        <v>9680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3.33</v>
      </c>
      <c r="H126" s="30">
        <v>3.47</v>
      </c>
      <c r="I126" s="30">
        <v>3.43</v>
      </c>
      <c r="J126" s="30">
        <v>3.41</v>
      </c>
      <c r="K126" s="30">
        <v>3.19</v>
      </c>
      <c r="L126" s="30">
        <v>3.18</v>
      </c>
      <c r="M126" s="31">
        <v>3.24</v>
      </c>
    </row>
    <row r="127" spans="1:13" x14ac:dyDescent="0.15">
      <c r="A127" s="5"/>
      <c r="B127" s="24" t="s">
        <v>1</v>
      </c>
      <c r="C127" s="32">
        <v>30580</v>
      </c>
      <c r="D127" s="26" t="s">
        <v>15</v>
      </c>
      <c r="E127" s="32">
        <v>31380</v>
      </c>
      <c r="F127" s="28" t="s">
        <v>3</v>
      </c>
      <c r="G127" s="29">
        <v>99.9</v>
      </c>
      <c r="H127" s="30">
        <v>99.7</v>
      </c>
      <c r="I127" s="30">
        <v>99.5</v>
      </c>
      <c r="J127" s="30">
        <v>100</v>
      </c>
      <c r="K127" s="30">
        <v>100.6</v>
      </c>
      <c r="L127" s="30">
        <v>99.5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1212</v>
      </c>
      <c r="H128" s="70">
        <v>1390</v>
      </c>
      <c r="I128" s="70">
        <v>1828</v>
      </c>
      <c r="J128" s="70">
        <v>1248</v>
      </c>
      <c r="K128" s="58">
        <v>385</v>
      </c>
      <c r="L128" s="70">
        <v>2996</v>
      </c>
      <c r="M128" s="86">
        <v>2503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0.82013111171810982</v>
      </c>
      <c r="H129" s="81">
        <f t="shared" ref="H129:M129" si="20">H125/H$4</f>
        <v>0.78600230414746541</v>
      </c>
      <c r="I129" s="81">
        <f t="shared" si="20"/>
        <v>0.78155763239875387</v>
      </c>
      <c r="J129" s="81">
        <f t="shared" si="20"/>
        <v>0.80840358988305683</v>
      </c>
      <c r="K129" s="81">
        <f t="shared" si="20"/>
        <v>0.9239172342886518</v>
      </c>
      <c r="L129" s="81">
        <f t="shared" si="20"/>
        <v>0.91413963328631875</v>
      </c>
      <c r="M129" s="82">
        <f t="shared" si="20"/>
        <v>0.89870949772537367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30580</v>
      </c>
      <c r="H130" s="35">
        <v>30500</v>
      </c>
      <c r="I130" s="35">
        <v>31190</v>
      </c>
      <c r="J130" s="35">
        <v>31150</v>
      </c>
      <c r="K130" s="35">
        <v>31340</v>
      </c>
      <c r="L130" s="35">
        <v>31500</v>
      </c>
      <c r="M130" s="36">
        <v>31380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8714</v>
      </c>
      <c r="H131" s="43">
        <v>8300</v>
      </c>
      <c r="I131" s="43">
        <v>9880</v>
      </c>
      <c r="J131" s="43">
        <v>8941</v>
      </c>
      <c r="K131" s="43">
        <v>9481</v>
      </c>
      <c r="L131" s="43">
        <v>14492</v>
      </c>
      <c r="M131" s="44">
        <v>13466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3.28</v>
      </c>
      <c r="H132" s="48">
        <v>3.36</v>
      </c>
      <c r="I132" s="48">
        <v>3.29</v>
      </c>
      <c r="J132" s="48">
        <v>3.34</v>
      </c>
      <c r="K132" s="48">
        <v>3.28</v>
      </c>
      <c r="L132" s="48">
        <v>2.98</v>
      </c>
      <c r="M132" s="49">
        <v>3.06</v>
      </c>
    </row>
    <row r="133" spans="1:13" x14ac:dyDescent="0.15">
      <c r="A133" s="5"/>
      <c r="B133" s="45" t="s">
        <v>1</v>
      </c>
      <c r="C133" s="50">
        <v>17170</v>
      </c>
      <c r="D133" s="4" t="s">
        <v>15</v>
      </c>
      <c r="E133" s="50">
        <v>17610</v>
      </c>
      <c r="F133" s="46" t="s">
        <v>3</v>
      </c>
      <c r="G133" s="47">
        <v>100.2</v>
      </c>
      <c r="H133" s="48">
        <v>99.9</v>
      </c>
      <c r="I133" s="48">
        <v>99.9</v>
      </c>
      <c r="J133" s="48">
        <v>100.2</v>
      </c>
      <c r="K133" s="48">
        <v>100.2</v>
      </c>
      <c r="L133" s="48">
        <v>100.2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1331</v>
      </c>
      <c r="H134" s="71">
        <v>1759</v>
      </c>
      <c r="I134" s="71">
        <v>2013</v>
      </c>
      <c r="J134" s="71">
        <v>1419</v>
      </c>
      <c r="K134" s="71">
        <v>1485</v>
      </c>
      <c r="L134" s="71">
        <v>2125</v>
      </c>
      <c r="M134" s="87">
        <v>3672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1.1901119912592188</v>
      </c>
      <c r="H135" s="84">
        <f t="shared" ref="H135:M135" si="21">H131/H$4</f>
        <v>1.1952764976958525</v>
      </c>
      <c r="I135" s="84">
        <f t="shared" si="21"/>
        <v>1.2311526479750778</v>
      </c>
      <c r="J135" s="84">
        <f t="shared" si="21"/>
        <v>1.215800924666848</v>
      </c>
      <c r="K135" s="84">
        <f t="shared" si="21"/>
        <v>1.2184809150494795</v>
      </c>
      <c r="L135" s="84">
        <f t="shared" si="21"/>
        <v>1.2775035260930889</v>
      </c>
      <c r="M135" s="85">
        <f t="shared" si="21"/>
        <v>1.2502088942530869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17170</v>
      </c>
      <c r="H136" s="53">
        <v>17050</v>
      </c>
      <c r="I136" s="53">
        <v>17470</v>
      </c>
      <c r="J136" s="53">
        <v>17470</v>
      </c>
      <c r="K136" s="53">
        <v>17600</v>
      </c>
      <c r="L136" s="53">
        <v>17670</v>
      </c>
      <c r="M136" s="54">
        <v>17610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6750</v>
      </c>
      <c r="H137" s="22">
        <v>5983</v>
      </c>
      <c r="I137" s="22">
        <v>7217</v>
      </c>
      <c r="J137" s="22">
        <v>6567</v>
      </c>
      <c r="K137" s="22">
        <v>6859</v>
      </c>
      <c r="L137" s="22">
        <v>12009</v>
      </c>
      <c r="M137" s="23">
        <v>11295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4.1100000000000003</v>
      </c>
      <c r="H138" s="30">
        <v>4.29</v>
      </c>
      <c r="I138" s="30">
        <v>4.21</v>
      </c>
      <c r="J138" s="30">
        <v>4.25</v>
      </c>
      <c r="K138" s="30">
        <v>4.16</v>
      </c>
      <c r="L138" s="30">
        <v>3.83</v>
      </c>
      <c r="M138" s="31">
        <v>3.96</v>
      </c>
    </row>
    <row r="139" spans="1:13" x14ac:dyDescent="0.15">
      <c r="A139" s="5"/>
      <c r="B139" s="24" t="s">
        <v>1</v>
      </c>
      <c r="C139" s="32">
        <v>14800</v>
      </c>
      <c r="D139" s="26" t="s">
        <v>15</v>
      </c>
      <c r="E139" s="32">
        <v>15450</v>
      </c>
      <c r="F139" s="28" t="s">
        <v>3</v>
      </c>
      <c r="G139" s="29">
        <v>99</v>
      </c>
      <c r="H139" s="30">
        <v>98.6</v>
      </c>
      <c r="I139" s="30">
        <v>98.7</v>
      </c>
      <c r="J139" s="30">
        <v>98.8</v>
      </c>
      <c r="K139" s="30">
        <v>99</v>
      </c>
      <c r="L139" s="30">
        <v>99.7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3025</v>
      </c>
      <c r="H140" s="70">
        <v>3235</v>
      </c>
      <c r="I140" s="70">
        <v>3672</v>
      </c>
      <c r="J140" s="70">
        <v>3269</v>
      </c>
      <c r="K140" s="70">
        <v>3063</v>
      </c>
      <c r="L140" s="70">
        <v>3681</v>
      </c>
      <c r="M140" s="86">
        <v>5307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0.92187926795957387</v>
      </c>
      <c r="H141" s="81">
        <f t="shared" ref="H141:M141" si="22">H137/H$4</f>
        <v>0.8616071428571429</v>
      </c>
      <c r="I141" s="81">
        <f t="shared" si="22"/>
        <v>0.89931464174454834</v>
      </c>
      <c r="J141" s="81">
        <f t="shared" si="22"/>
        <v>0.89298341038890405</v>
      </c>
      <c r="K141" s="81">
        <f t="shared" si="22"/>
        <v>0.88150623313198817</v>
      </c>
      <c r="L141" s="81">
        <f t="shared" si="22"/>
        <v>1.0586212976022567</v>
      </c>
      <c r="M141" s="82">
        <f t="shared" si="22"/>
        <v>1.0486491504967042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14800</v>
      </c>
      <c r="H142" s="35">
        <v>14750</v>
      </c>
      <c r="I142" s="35">
        <v>15250</v>
      </c>
      <c r="J142" s="35">
        <v>15280</v>
      </c>
      <c r="K142" s="35">
        <v>15350</v>
      </c>
      <c r="L142" s="35">
        <v>15480</v>
      </c>
      <c r="M142" s="36">
        <v>15450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6388</v>
      </c>
      <c r="H143" s="43">
        <v>6128</v>
      </c>
      <c r="I143" s="43">
        <v>6721</v>
      </c>
      <c r="J143" s="43">
        <v>6237</v>
      </c>
      <c r="K143" s="43">
        <v>6320</v>
      </c>
      <c r="L143" s="43">
        <v>9344</v>
      </c>
      <c r="M143" s="44">
        <v>9485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3.81</v>
      </c>
      <c r="H144" s="48">
        <v>3.9</v>
      </c>
      <c r="I144" s="48">
        <v>3.84</v>
      </c>
      <c r="J144" s="48">
        <v>3.91</v>
      </c>
      <c r="K144" s="48">
        <v>3.83</v>
      </c>
      <c r="L144" s="48">
        <v>3.72</v>
      </c>
      <c r="M144" s="49">
        <v>3.71</v>
      </c>
    </row>
    <row r="145" spans="1:13" x14ac:dyDescent="0.15">
      <c r="A145" s="5"/>
      <c r="B145" s="45" t="s">
        <v>1</v>
      </c>
      <c r="C145" s="50">
        <v>9710</v>
      </c>
      <c r="D145" s="4" t="s">
        <v>15</v>
      </c>
      <c r="E145" s="50">
        <v>10050</v>
      </c>
      <c r="F145" s="46" t="s">
        <v>3</v>
      </c>
      <c r="G145" s="47">
        <v>99</v>
      </c>
      <c r="H145" s="48">
        <v>98.8</v>
      </c>
      <c r="I145" s="48">
        <v>98.5</v>
      </c>
      <c r="J145" s="48">
        <v>98.6</v>
      </c>
      <c r="K145" s="48">
        <v>98.8</v>
      </c>
      <c r="L145" s="48">
        <v>98.6</v>
      </c>
      <c r="M145" s="49">
        <v>98.5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2809</v>
      </c>
      <c r="H146" s="71">
        <v>2978</v>
      </c>
      <c r="I146" s="71">
        <v>3585</v>
      </c>
      <c r="J146" s="71">
        <v>3220</v>
      </c>
      <c r="K146" s="71">
        <v>2983</v>
      </c>
      <c r="L146" s="71">
        <v>4742</v>
      </c>
      <c r="M146" s="87">
        <v>5089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0.87243922425566789</v>
      </c>
      <c r="H147" s="84">
        <f t="shared" ref="H147:M147" si="23">H143/H$4</f>
        <v>0.88248847926267282</v>
      </c>
      <c r="I147" s="84">
        <f t="shared" si="23"/>
        <v>0.83750778816199378</v>
      </c>
      <c r="J147" s="84">
        <f t="shared" si="23"/>
        <v>0.84810987217840628</v>
      </c>
      <c r="K147" s="84">
        <f t="shared" si="23"/>
        <v>0.8122349312427708</v>
      </c>
      <c r="L147" s="84">
        <f t="shared" si="23"/>
        <v>0.82369534555712276</v>
      </c>
      <c r="M147" s="85">
        <f t="shared" si="23"/>
        <v>0.88060532912450096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9710</v>
      </c>
      <c r="H148" s="53">
        <v>9770</v>
      </c>
      <c r="I148" s="53">
        <v>10000</v>
      </c>
      <c r="J148" s="53">
        <v>9890</v>
      </c>
      <c r="K148" s="53">
        <v>10060</v>
      </c>
      <c r="L148" s="53">
        <v>10080</v>
      </c>
      <c r="M148" s="54">
        <v>10050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8776</v>
      </c>
      <c r="H149" s="22">
        <v>8463</v>
      </c>
      <c r="I149" s="22">
        <v>9807</v>
      </c>
      <c r="J149" s="22">
        <v>9009</v>
      </c>
      <c r="K149" s="22">
        <v>11137</v>
      </c>
      <c r="L149" s="22">
        <v>14356</v>
      </c>
      <c r="M149" s="23">
        <v>13298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</v>
      </c>
      <c r="H150" s="30">
        <v>1.75</v>
      </c>
      <c r="I150" s="30">
        <v>1.66</v>
      </c>
      <c r="J150" s="30">
        <v>1.73</v>
      </c>
      <c r="K150" s="30">
        <v>1.57</v>
      </c>
      <c r="L150" s="30">
        <v>1.51</v>
      </c>
      <c r="M150" s="31">
        <v>1.58</v>
      </c>
    </row>
    <row r="151" spans="1:13" x14ac:dyDescent="0.15">
      <c r="A151" s="5"/>
      <c r="B151" s="24" t="s">
        <v>1</v>
      </c>
      <c r="C151" s="32">
        <v>7830</v>
      </c>
      <c r="D151" s="26" t="s">
        <v>15</v>
      </c>
      <c r="E151" s="32">
        <v>7920</v>
      </c>
      <c r="F151" s="28" t="s">
        <v>3</v>
      </c>
      <c r="G151" s="29">
        <v>99.7</v>
      </c>
      <c r="H151" s="30">
        <v>99.4</v>
      </c>
      <c r="I151" s="30">
        <v>99.7</v>
      </c>
      <c r="J151" s="30">
        <v>99.7</v>
      </c>
      <c r="K151" s="30">
        <v>100.4</v>
      </c>
      <c r="L151" s="30">
        <v>99.9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1570</v>
      </c>
      <c r="H152" s="70">
        <v>2034</v>
      </c>
      <c r="I152" s="70">
        <v>1569</v>
      </c>
      <c r="J152" s="70">
        <v>1647</v>
      </c>
      <c r="K152" s="58">
        <v>146</v>
      </c>
      <c r="L152" s="70">
        <v>1594</v>
      </c>
      <c r="M152" s="86">
        <v>2939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1.1985796230538104</v>
      </c>
      <c r="H153" s="81">
        <f t="shared" ref="H153:M153" si="24">H149/H$4</f>
        <v>1.21875</v>
      </c>
      <c r="I153" s="81">
        <f t="shared" si="24"/>
        <v>1.2220560747663551</v>
      </c>
      <c r="J153" s="81">
        <f t="shared" si="24"/>
        <v>1.225047593146587</v>
      </c>
      <c r="K153" s="81">
        <f t="shared" si="24"/>
        <v>1.4313070299447372</v>
      </c>
      <c r="L153" s="81">
        <f t="shared" si="24"/>
        <v>1.2655148095909732</v>
      </c>
      <c r="M153" s="82">
        <f t="shared" si="24"/>
        <v>1.2346114566892581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7830</v>
      </c>
      <c r="H154" s="35">
        <v>7780</v>
      </c>
      <c r="I154" s="35">
        <v>7950</v>
      </c>
      <c r="J154" s="35">
        <v>7930</v>
      </c>
      <c r="K154" s="35">
        <v>7970</v>
      </c>
      <c r="L154" s="35">
        <v>7970</v>
      </c>
      <c r="M154" s="36">
        <v>7920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191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45824</v>
      </c>
      <c r="H3" s="11">
        <v>45825</v>
      </c>
      <c r="I3" s="11">
        <v>45826</v>
      </c>
      <c r="J3" s="11">
        <v>45827</v>
      </c>
      <c r="K3" s="11">
        <v>45828</v>
      </c>
      <c r="L3" s="11">
        <v>45829</v>
      </c>
      <c r="M3" s="12">
        <v>45830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7591</v>
      </c>
      <c r="H4" s="14">
        <v>7410</v>
      </c>
      <c r="I4" s="14">
        <v>7373</v>
      </c>
      <c r="J4" s="14">
        <v>6938</v>
      </c>
      <c r="K4" s="14">
        <v>7652</v>
      </c>
      <c r="L4" s="14">
        <v>11219</v>
      </c>
      <c r="M4" s="15">
        <v>11068</v>
      </c>
    </row>
    <row r="5" spans="1:13" x14ac:dyDescent="0.15">
      <c r="A5" s="5"/>
      <c r="B5" s="90" t="s">
        <v>99</v>
      </c>
      <c r="C5" s="91"/>
      <c r="D5" s="92"/>
      <c r="E5" s="93"/>
      <c r="F5" s="94" t="s">
        <v>10</v>
      </c>
      <c r="G5" s="95"/>
      <c r="H5" s="96">
        <v>17087</v>
      </c>
      <c r="I5" s="96">
        <v>15617</v>
      </c>
      <c r="J5" s="96">
        <v>13531</v>
      </c>
      <c r="K5" s="96">
        <v>13783</v>
      </c>
      <c r="L5" s="96">
        <v>17238</v>
      </c>
      <c r="M5" s="97">
        <v>15604</v>
      </c>
    </row>
    <row r="6" spans="1:13" x14ac:dyDescent="0.15">
      <c r="A6" s="5"/>
      <c r="B6" s="98" t="s">
        <v>0</v>
      </c>
      <c r="C6" s="99" t="s">
        <v>100</v>
      </c>
      <c r="D6" s="100"/>
      <c r="E6" s="117" t="s">
        <v>51</v>
      </c>
      <c r="F6" s="101" t="s">
        <v>2</v>
      </c>
      <c r="G6" s="102"/>
      <c r="H6" s="103">
        <v>2.48</v>
      </c>
      <c r="I6" s="103">
        <v>2.54</v>
      </c>
      <c r="J6" s="103">
        <v>2.59</v>
      </c>
      <c r="K6" s="103">
        <v>2.59</v>
      </c>
      <c r="L6" s="103">
        <v>2.2999999999999998</v>
      </c>
      <c r="M6" s="104">
        <v>2.34</v>
      </c>
    </row>
    <row r="7" spans="1:13" x14ac:dyDescent="0.15">
      <c r="A7" s="5"/>
      <c r="B7" s="98" t="s">
        <v>1</v>
      </c>
      <c r="C7" s="105">
        <v>1190</v>
      </c>
      <c r="D7" s="100" t="s">
        <v>15</v>
      </c>
      <c r="E7" s="105">
        <v>1460</v>
      </c>
      <c r="F7" s="101" t="s">
        <v>3</v>
      </c>
      <c r="G7" s="102"/>
      <c r="H7" s="103">
        <v>96.5</v>
      </c>
      <c r="I7" s="103">
        <v>96.6</v>
      </c>
      <c r="J7" s="103">
        <v>96.9</v>
      </c>
      <c r="K7" s="103">
        <v>96.6</v>
      </c>
      <c r="L7" s="103">
        <v>96.5</v>
      </c>
      <c r="M7" s="104">
        <v>96.4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14455</v>
      </c>
      <c r="I8" s="108">
        <v>12741</v>
      </c>
      <c r="J8" s="108">
        <v>10276</v>
      </c>
      <c r="K8" s="108">
        <v>11381</v>
      </c>
      <c r="L8" s="108">
        <v>14291</v>
      </c>
      <c r="M8" s="129">
        <v>13386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2.3059379217273954</v>
      </c>
      <c r="I9" s="111">
        <f t="shared" si="0"/>
        <v>2.1181337311813375</v>
      </c>
      <c r="J9" s="111">
        <f t="shared" si="0"/>
        <v>1.9502738541366389</v>
      </c>
      <c r="K9" s="111">
        <f t="shared" si="0"/>
        <v>1.8012284370099321</v>
      </c>
      <c r="L9" s="111">
        <f t="shared" si="0"/>
        <v>1.5365005793742759</v>
      </c>
      <c r="M9" s="112">
        <f t="shared" si="0"/>
        <v>1.4098301409468739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1190</v>
      </c>
      <c r="I10" s="115">
        <v>1340</v>
      </c>
      <c r="J10" s="115">
        <v>1420</v>
      </c>
      <c r="K10" s="115">
        <v>1460</v>
      </c>
      <c r="L10" s="115">
        <v>1460</v>
      </c>
      <c r="M10" s="116">
        <v>1460</v>
      </c>
    </row>
    <row r="11" spans="1:13" x14ac:dyDescent="0.15">
      <c r="A11" s="5"/>
      <c r="B11" s="16" t="s">
        <v>90</v>
      </c>
      <c r="C11" s="17"/>
      <c r="D11" s="18"/>
      <c r="E11" s="19"/>
      <c r="F11" s="20" t="s">
        <v>10</v>
      </c>
      <c r="G11" s="21">
        <v>13153</v>
      </c>
      <c r="H11" s="22">
        <v>11888</v>
      </c>
      <c r="I11" s="22">
        <v>11662</v>
      </c>
      <c r="J11" s="22">
        <v>10739</v>
      </c>
      <c r="K11" s="22">
        <v>11651</v>
      </c>
      <c r="L11" s="22">
        <v>16112</v>
      </c>
      <c r="M11" s="23">
        <v>15846</v>
      </c>
    </row>
    <row r="12" spans="1:13" x14ac:dyDescent="0.15">
      <c r="A12" s="5"/>
      <c r="B12" s="24" t="s">
        <v>0</v>
      </c>
      <c r="C12" s="25">
        <v>45810</v>
      </c>
      <c r="D12" s="26"/>
      <c r="E12" s="27"/>
      <c r="F12" s="28" t="s">
        <v>2</v>
      </c>
      <c r="G12" s="29">
        <v>3.74</v>
      </c>
      <c r="H12" s="30">
        <v>3.8</v>
      </c>
      <c r="I12" s="30">
        <v>3.73</v>
      </c>
      <c r="J12" s="30">
        <v>3.8</v>
      </c>
      <c r="K12" s="30">
        <v>3.77</v>
      </c>
      <c r="L12" s="30">
        <v>3.51</v>
      </c>
      <c r="M12" s="31">
        <v>3.52</v>
      </c>
    </row>
    <row r="13" spans="1:13" x14ac:dyDescent="0.15">
      <c r="A13" s="5"/>
      <c r="B13" s="24" t="s">
        <v>1</v>
      </c>
      <c r="C13" s="32">
        <v>5090</v>
      </c>
      <c r="D13" s="26" t="s">
        <v>15</v>
      </c>
      <c r="E13" s="32">
        <v>5210</v>
      </c>
      <c r="F13" s="28" t="s">
        <v>3</v>
      </c>
      <c r="G13" s="29">
        <v>97.4</v>
      </c>
      <c r="H13" s="30">
        <v>97.3</v>
      </c>
      <c r="I13" s="30">
        <v>98</v>
      </c>
      <c r="J13" s="30">
        <v>97.4</v>
      </c>
      <c r="K13" s="30">
        <v>97.8</v>
      </c>
      <c r="L13" s="30">
        <v>97.6</v>
      </c>
      <c r="M13" s="31">
        <v>97.3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9662</v>
      </c>
      <c r="H14" s="70">
        <v>9200</v>
      </c>
      <c r="I14" s="70">
        <v>7191</v>
      </c>
      <c r="J14" s="70">
        <v>7967</v>
      </c>
      <c r="K14" s="70">
        <v>7723</v>
      </c>
      <c r="L14" s="70">
        <v>11098</v>
      </c>
      <c r="M14" s="86">
        <v>11987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1.7327097879067317</v>
      </c>
      <c r="H15" s="75">
        <f t="shared" ref="H15:M15" si="1">H11/H$4</f>
        <v>1.6043184885290149</v>
      </c>
      <c r="I15" s="75">
        <f t="shared" si="1"/>
        <v>1.5817170758171708</v>
      </c>
      <c r="J15" s="75">
        <f t="shared" si="1"/>
        <v>1.5478524070337274</v>
      </c>
      <c r="K15" s="75">
        <f t="shared" si="1"/>
        <v>1.5226084683742813</v>
      </c>
      <c r="L15" s="75">
        <f t="shared" si="1"/>
        <v>1.4361351279080132</v>
      </c>
      <c r="M15" s="76">
        <f t="shared" si="1"/>
        <v>1.4316949765088542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5090</v>
      </c>
      <c r="H16" s="35">
        <v>5060</v>
      </c>
      <c r="I16" s="35">
        <v>5110</v>
      </c>
      <c r="J16" s="35">
        <v>5130</v>
      </c>
      <c r="K16" s="35">
        <v>5220</v>
      </c>
      <c r="L16" s="35">
        <v>5230</v>
      </c>
      <c r="M16" s="36">
        <v>5210</v>
      </c>
    </row>
    <row r="17" spans="1:13" x14ac:dyDescent="0.15">
      <c r="A17" s="5"/>
      <c r="B17" s="37" t="s">
        <v>91</v>
      </c>
      <c r="C17" s="38"/>
      <c r="D17" s="39"/>
      <c r="E17" s="40"/>
      <c r="F17" s="41" t="s">
        <v>10</v>
      </c>
      <c r="G17" s="42">
        <v>21396</v>
      </c>
      <c r="H17" s="43">
        <v>20717</v>
      </c>
      <c r="I17" s="43">
        <v>20602</v>
      </c>
      <c r="J17" s="43">
        <v>19867</v>
      </c>
      <c r="K17" s="43">
        <v>20903</v>
      </c>
      <c r="L17" s="43">
        <v>23171</v>
      </c>
      <c r="M17" s="44">
        <v>22401</v>
      </c>
    </row>
    <row r="18" spans="1:13" x14ac:dyDescent="0.15">
      <c r="A18" s="5"/>
      <c r="B18" s="45" t="s">
        <v>0</v>
      </c>
      <c r="C18" s="3">
        <v>45810</v>
      </c>
      <c r="F18" s="46" t="s">
        <v>2</v>
      </c>
      <c r="G18" s="47">
        <v>3.51</v>
      </c>
      <c r="H18" s="48">
        <v>3.52</v>
      </c>
      <c r="I18" s="48">
        <v>3.49</v>
      </c>
      <c r="J18" s="48">
        <v>3.57</v>
      </c>
      <c r="K18" s="48">
        <v>3.5</v>
      </c>
      <c r="L18" s="48">
        <v>3.18</v>
      </c>
      <c r="M18" s="49">
        <v>3.24</v>
      </c>
    </row>
    <row r="19" spans="1:13" x14ac:dyDescent="0.15">
      <c r="A19" s="5"/>
      <c r="B19" s="45" t="s">
        <v>1</v>
      </c>
      <c r="C19" s="50">
        <v>4940</v>
      </c>
      <c r="D19" s="4" t="s">
        <v>15</v>
      </c>
      <c r="E19" s="50">
        <v>5070</v>
      </c>
      <c r="F19" s="46" t="s">
        <v>3</v>
      </c>
      <c r="G19" s="47">
        <v>97.7</v>
      </c>
      <c r="H19" s="48">
        <v>98.1</v>
      </c>
      <c r="I19" s="48">
        <v>98.6</v>
      </c>
      <c r="J19" s="48">
        <v>98.1</v>
      </c>
      <c r="K19" s="48">
        <v>98.6</v>
      </c>
      <c r="L19" s="48">
        <v>98.8</v>
      </c>
      <c r="M19" s="49">
        <v>98.3</v>
      </c>
    </row>
    <row r="20" spans="1:13" x14ac:dyDescent="0.15">
      <c r="A20" s="5"/>
      <c r="B20" s="45"/>
      <c r="C20" s="50"/>
      <c r="E20" s="50"/>
      <c r="F20" s="55" t="s">
        <v>20</v>
      </c>
      <c r="G20" s="89">
        <v>14562</v>
      </c>
      <c r="H20" s="71">
        <v>12464</v>
      </c>
      <c r="I20" s="71">
        <v>10195</v>
      </c>
      <c r="J20" s="71">
        <v>12012</v>
      </c>
      <c r="K20" s="71">
        <v>10263</v>
      </c>
      <c r="L20" s="71">
        <v>10084</v>
      </c>
      <c r="M20" s="87">
        <v>12328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2.8186009748386245</v>
      </c>
      <c r="H21" s="78">
        <f t="shared" ref="H21:M21" si="2">H17/H$4</f>
        <v>2.7958164642375167</v>
      </c>
      <c r="I21" s="78">
        <f t="shared" si="2"/>
        <v>2.7942492879424927</v>
      </c>
      <c r="J21" s="78">
        <f t="shared" si="2"/>
        <v>2.8635053329489768</v>
      </c>
      <c r="K21" s="78">
        <f t="shared" si="2"/>
        <v>2.7317041296393101</v>
      </c>
      <c r="L21" s="78">
        <f t="shared" si="2"/>
        <v>2.0653355914074338</v>
      </c>
      <c r="M21" s="79">
        <f t="shared" si="2"/>
        <v>2.0239428984459704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4940</v>
      </c>
      <c r="H22" s="53">
        <v>4890</v>
      </c>
      <c r="I22" s="53">
        <v>4980</v>
      </c>
      <c r="J22" s="53">
        <v>5010</v>
      </c>
      <c r="K22" s="53">
        <v>5090</v>
      </c>
      <c r="L22" s="53">
        <v>5080</v>
      </c>
      <c r="M22" s="54">
        <v>5070</v>
      </c>
    </row>
    <row r="23" spans="1:13" x14ac:dyDescent="0.15">
      <c r="A23" s="5"/>
      <c r="B23" s="16" t="s">
        <v>92</v>
      </c>
      <c r="C23" s="17"/>
      <c r="D23" s="18"/>
      <c r="E23" s="19"/>
      <c r="F23" s="20" t="s">
        <v>10</v>
      </c>
      <c r="G23" s="21">
        <v>11366</v>
      </c>
      <c r="H23" s="22">
        <v>10416</v>
      </c>
      <c r="I23" s="22">
        <v>9777</v>
      </c>
      <c r="J23" s="22">
        <v>8834</v>
      </c>
      <c r="K23" s="22">
        <v>9789</v>
      </c>
      <c r="L23" s="22">
        <v>14992</v>
      </c>
      <c r="M23" s="23">
        <v>13972</v>
      </c>
    </row>
    <row r="24" spans="1:13" x14ac:dyDescent="0.15">
      <c r="A24" s="5"/>
      <c r="B24" s="24" t="s">
        <v>0</v>
      </c>
      <c r="C24" s="25">
        <v>45810</v>
      </c>
      <c r="D24" s="26"/>
      <c r="E24" s="27"/>
      <c r="F24" s="28" t="s">
        <v>2</v>
      </c>
      <c r="G24" s="29">
        <v>3.17</v>
      </c>
      <c r="H24" s="30">
        <v>3.13</v>
      </c>
      <c r="I24" s="30">
        <v>3.14</v>
      </c>
      <c r="J24" s="30">
        <v>3.24</v>
      </c>
      <c r="K24" s="30">
        <v>3.16</v>
      </c>
      <c r="L24" s="30">
        <v>2.87</v>
      </c>
      <c r="M24" s="31">
        <v>2.92</v>
      </c>
    </row>
    <row r="25" spans="1:13" x14ac:dyDescent="0.15">
      <c r="A25" s="5"/>
      <c r="B25" s="24" t="s">
        <v>1</v>
      </c>
      <c r="C25" s="32">
        <v>3600</v>
      </c>
      <c r="D25" s="26" t="s">
        <v>15</v>
      </c>
      <c r="E25" s="32">
        <v>3720</v>
      </c>
      <c r="F25" s="28" t="s">
        <v>3</v>
      </c>
      <c r="G25" s="29">
        <v>97.8</v>
      </c>
      <c r="H25" s="30">
        <v>98.3</v>
      </c>
      <c r="I25" s="30">
        <v>98.3</v>
      </c>
      <c r="J25" s="30">
        <v>97.8</v>
      </c>
      <c r="K25" s="30">
        <v>98.5</v>
      </c>
      <c r="L25" s="30">
        <v>98.8</v>
      </c>
      <c r="M25" s="31">
        <v>98.5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7321</v>
      </c>
      <c r="H26" s="70">
        <v>5514</v>
      </c>
      <c r="I26" s="70">
        <v>5206</v>
      </c>
      <c r="J26" s="70">
        <v>5590</v>
      </c>
      <c r="K26" s="70">
        <v>4807</v>
      </c>
      <c r="L26" s="70">
        <v>6268</v>
      </c>
      <c r="M26" s="86">
        <v>6761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1.4972994335397181</v>
      </c>
      <c r="H27" s="81">
        <f t="shared" ref="H27:M27" si="3">H23/H$4</f>
        <v>1.405668016194332</v>
      </c>
      <c r="I27" s="81">
        <f t="shared" si="3"/>
        <v>1.3260545232605452</v>
      </c>
      <c r="J27" s="81">
        <f t="shared" si="3"/>
        <v>1.2732776016142981</v>
      </c>
      <c r="K27" s="81">
        <f t="shared" si="3"/>
        <v>1.279273392577104</v>
      </c>
      <c r="L27" s="81">
        <f t="shared" si="3"/>
        <v>1.3363044834655495</v>
      </c>
      <c r="M27" s="82">
        <f t="shared" si="3"/>
        <v>1.2623780267437659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3600</v>
      </c>
      <c r="H28" s="35">
        <v>3580</v>
      </c>
      <c r="I28" s="35">
        <v>3620</v>
      </c>
      <c r="J28" s="35">
        <v>3610</v>
      </c>
      <c r="K28" s="35">
        <v>3720</v>
      </c>
      <c r="L28" s="35">
        <v>3740</v>
      </c>
      <c r="M28" s="36">
        <v>3720</v>
      </c>
    </row>
    <row r="29" spans="1:13" x14ac:dyDescent="0.15">
      <c r="A29" s="5"/>
      <c r="B29" s="37" t="s">
        <v>93</v>
      </c>
      <c r="C29" s="38"/>
      <c r="D29" s="39"/>
      <c r="E29" s="40"/>
      <c r="F29" s="41" t="s">
        <v>10</v>
      </c>
      <c r="G29" s="42">
        <v>8810</v>
      </c>
      <c r="H29" s="43">
        <v>8368</v>
      </c>
      <c r="I29" s="43">
        <v>8172</v>
      </c>
      <c r="J29" s="43">
        <v>7540</v>
      </c>
      <c r="K29" s="43">
        <v>8591</v>
      </c>
      <c r="L29" s="43">
        <v>11444</v>
      </c>
      <c r="M29" s="44">
        <v>10682</v>
      </c>
    </row>
    <row r="30" spans="1:13" x14ac:dyDescent="0.15">
      <c r="A30" s="5"/>
      <c r="B30" s="45" t="s">
        <v>0</v>
      </c>
      <c r="C30" s="3">
        <v>45810</v>
      </c>
      <c r="F30" s="46" t="s">
        <v>2</v>
      </c>
      <c r="G30" s="47">
        <v>2.5299999999999998</v>
      </c>
      <c r="H30" s="48">
        <v>2.54</v>
      </c>
      <c r="I30" s="48">
        <v>2.5499999999999998</v>
      </c>
      <c r="J30" s="48">
        <v>2.63</v>
      </c>
      <c r="K30" s="48">
        <v>2.59</v>
      </c>
      <c r="L30" s="48">
        <v>2.3199999999999998</v>
      </c>
      <c r="M30" s="49">
        <v>2.29</v>
      </c>
    </row>
    <row r="31" spans="1:13" x14ac:dyDescent="0.15">
      <c r="A31" s="5"/>
      <c r="B31" s="45" t="s">
        <v>1</v>
      </c>
      <c r="C31" s="50">
        <v>3080</v>
      </c>
      <c r="D31" s="4" t="s">
        <v>15</v>
      </c>
      <c r="E31" s="50">
        <v>3150</v>
      </c>
      <c r="F31" s="46" t="s">
        <v>3</v>
      </c>
      <c r="G31" s="47">
        <v>98.6</v>
      </c>
      <c r="H31" s="48">
        <v>98.9</v>
      </c>
      <c r="I31" s="48">
        <v>98.8</v>
      </c>
      <c r="J31" s="48">
        <v>98.6</v>
      </c>
      <c r="K31" s="48">
        <v>98.5</v>
      </c>
      <c r="L31" s="48">
        <v>98.7</v>
      </c>
      <c r="M31" s="49">
        <v>98.6</v>
      </c>
    </row>
    <row r="32" spans="1:13" x14ac:dyDescent="0.15">
      <c r="A32" s="5"/>
      <c r="B32" s="45"/>
      <c r="C32" s="50"/>
      <c r="E32" s="50"/>
      <c r="F32" s="55" t="s">
        <v>20</v>
      </c>
      <c r="G32" s="89">
        <v>3649</v>
      </c>
      <c r="H32" s="71">
        <v>3099</v>
      </c>
      <c r="I32" s="71">
        <v>3137</v>
      </c>
      <c r="J32" s="71">
        <v>3264</v>
      </c>
      <c r="K32" s="71">
        <v>3815</v>
      </c>
      <c r="L32" s="71">
        <v>4583</v>
      </c>
      <c r="M32" s="87">
        <v>4372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1.1605849031748123</v>
      </c>
      <c r="H33" s="84">
        <f t="shared" ref="H33:M33" si="4">H29/H$4</f>
        <v>1.129284750337382</v>
      </c>
      <c r="I33" s="84">
        <f t="shared" si="4"/>
        <v>1.1083683710836838</v>
      </c>
      <c r="J33" s="84">
        <f t="shared" si="4"/>
        <v>1.0867685211876621</v>
      </c>
      <c r="K33" s="84">
        <f t="shared" si="4"/>
        <v>1.1227130162049137</v>
      </c>
      <c r="L33" s="84">
        <f t="shared" si="4"/>
        <v>1.0200552633924591</v>
      </c>
      <c r="M33" s="85">
        <f t="shared" si="4"/>
        <v>0.96512468377303939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3080</v>
      </c>
      <c r="H34" s="53">
        <v>3040</v>
      </c>
      <c r="I34" s="53">
        <v>3080</v>
      </c>
      <c r="J34" s="53">
        <v>3080</v>
      </c>
      <c r="K34" s="53">
        <v>3160</v>
      </c>
      <c r="L34" s="53">
        <v>3160</v>
      </c>
      <c r="M34" s="54">
        <v>3150</v>
      </c>
    </row>
    <row r="35" spans="1:13" x14ac:dyDescent="0.15">
      <c r="A35" s="5"/>
      <c r="B35" s="16" t="s">
        <v>94</v>
      </c>
      <c r="C35" s="17"/>
      <c r="D35" s="18"/>
      <c r="E35" s="19"/>
      <c r="F35" s="20" t="s">
        <v>10</v>
      </c>
      <c r="G35" s="21">
        <v>6084</v>
      </c>
      <c r="H35" s="22">
        <v>5636</v>
      </c>
      <c r="I35" s="22">
        <v>5093</v>
      </c>
      <c r="J35" s="22">
        <v>4533</v>
      </c>
      <c r="K35" s="22">
        <v>4427</v>
      </c>
      <c r="L35" s="22">
        <v>7712</v>
      </c>
      <c r="M35" s="23">
        <v>7457</v>
      </c>
    </row>
    <row r="36" spans="1:13" x14ac:dyDescent="0.15">
      <c r="A36" s="5"/>
      <c r="B36" s="24" t="s">
        <v>0</v>
      </c>
      <c r="C36" s="25">
        <v>45810</v>
      </c>
      <c r="D36" s="26"/>
      <c r="E36" s="27"/>
      <c r="F36" s="28" t="s">
        <v>2</v>
      </c>
      <c r="G36" s="29">
        <v>3.68</v>
      </c>
      <c r="H36" s="30">
        <v>3.73</v>
      </c>
      <c r="I36" s="30">
        <v>3.85</v>
      </c>
      <c r="J36" s="30">
        <v>3.85</v>
      </c>
      <c r="K36" s="30">
        <v>4.01</v>
      </c>
      <c r="L36" s="30">
        <v>3.58</v>
      </c>
      <c r="M36" s="31">
        <v>3.56</v>
      </c>
    </row>
    <row r="37" spans="1:13" x14ac:dyDescent="0.15">
      <c r="A37" s="5"/>
      <c r="B37" s="24" t="s">
        <v>1</v>
      </c>
      <c r="C37" s="32">
        <v>1240</v>
      </c>
      <c r="D37" s="26" t="s">
        <v>15</v>
      </c>
      <c r="E37" s="32">
        <v>1330</v>
      </c>
      <c r="F37" s="28" t="s">
        <v>3</v>
      </c>
      <c r="G37" s="29">
        <v>98.6</v>
      </c>
      <c r="H37" s="30">
        <v>99.3</v>
      </c>
      <c r="I37" s="30">
        <v>99.8</v>
      </c>
      <c r="J37" s="30">
        <v>98.5</v>
      </c>
      <c r="K37" s="30">
        <v>97.7</v>
      </c>
      <c r="L37" s="30">
        <v>99.5</v>
      </c>
      <c r="M37" s="31">
        <v>99.4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2952</v>
      </c>
      <c r="H38" s="70">
        <v>2023</v>
      </c>
      <c r="I38" s="70">
        <v>1239</v>
      </c>
      <c r="J38" s="70">
        <v>2368</v>
      </c>
      <c r="K38" s="70">
        <v>3034</v>
      </c>
      <c r="L38" s="70">
        <v>2481</v>
      </c>
      <c r="M38" s="86">
        <v>2561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0.80147543143195887</v>
      </c>
      <c r="H39" s="81">
        <f t="shared" ref="H39:M39" si="5">H35/H$4</f>
        <v>0.76059379217273959</v>
      </c>
      <c r="I39" s="81">
        <f t="shared" si="5"/>
        <v>0.690763596907636</v>
      </c>
      <c r="J39" s="81">
        <f t="shared" si="5"/>
        <v>0.65335831651772847</v>
      </c>
      <c r="K39" s="81">
        <f t="shared" si="5"/>
        <v>0.57854155776267646</v>
      </c>
      <c r="L39" s="81">
        <f t="shared" si="5"/>
        <v>0.68740529458953559</v>
      </c>
      <c r="M39" s="82">
        <f t="shared" si="5"/>
        <v>0.67374412721358867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1240</v>
      </c>
      <c r="H40" s="35">
        <v>1180</v>
      </c>
      <c r="I40" s="35">
        <v>1250</v>
      </c>
      <c r="J40" s="35">
        <v>1260</v>
      </c>
      <c r="K40" s="35">
        <v>1320</v>
      </c>
      <c r="L40" s="35">
        <v>1350</v>
      </c>
      <c r="M40" s="36">
        <v>1330</v>
      </c>
    </row>
    <row r="41" spans="1:13" x14ac:dyDescent="0.15">
      <c r="A41" s="5"/>
      <c r="B41" s="37" t="s">
        <v>95</v>
      </c>
      <c r="C41" s="38"/>
      <c r="D41" s="39"/>
      <c r="E41" s="40"/>
      <c r="F41" s="41" t="s">
        <v>10</v>
      </c>
      <c r="G41" s="42">
        <v>13026</v>
      </c>
      <c r="H41" s="43">
        <v>12727</v>
      </c>
      <c r="I41" s="43">
        <v>11595</v>
      </c>
      <c r="J41" s="43">
        <v>11302</v>
      </c>
      <c r="K41" s="43">
        <v>11936</v>
      </c>
      <c r="L41" s="43">
        <v>16390</v>
      </c>
      <c r="M41" s="44">
        <v>15442</v>
      </c>
    </row>
    <row r="42" spans="1:13" x14ac:dyDescent="0.15">
      <c r="A42" s="5"/>
      <c r="B42" s="45" t="s">
        <v>0</v>
      </c>
      <c r="C42" s="3">
        <v>45810</v>
      </c>
      <c r="F42" s="46" t="s">
        <v>2</v>
      </c>
      <c r="G42" s="47">
        <v>2.2599999999999998</v>
      </c>
      <c r="H42" s="48">
        <v>2.11</v>
      </c>
      <c r="I42" s="48">
        <v>2.35</v>
      </c>
      <c r="J42" s="48">
        <v>2.27</v>
      </c>
      <c r="K42" s="48">
        <v>2.23</v>
      </c>
      <c r="L42" s="48">
        <v>1.95</v>
      </c>
      <c r="M42" s="49">
        <v>2.0299999999999998</v>
      </c>
    </row>
    <row r="43" spans="1:13" x14ac:dyDescent="0.15">
      <c r="A43" s="5"/>
      <c r="B43" s="45" t="s">
        <v>1</v>
      </c>
      <c r="C43" s="50">
        <v>900</v>
      </c>
      <c r="D43" s="4" t="s">
        <v>15</v>
      </c>
      <c r="E43" s="50">
        <v>930</v>
      </c>
      <c r="F43" s="46" t="s">
        <v>3</v>
      </c>
      <c r="G43" s="47">
        <v>97.8</v>
      </c>
      <c r="H43" s="48">
        <v>99</v>
      </c>
      <c r="I43" s="48">
        <v>97.7</v>
      </c>
      <c r="J43" s="48">
        <v>98.6</v>
      </c>
      <c r="K43" s="48">
        <v>98.4</v>
      </c>
      <c r="L43" s="48">
        <v>98.6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20</v>
      </c>
      <c r="G44" s="89">
        <v>7365</v>
      </c>
      <c r="H44" s="71">
        <v>3979</v>
      </c>
      <c r="I44" s="71">
        <v>6963</v>
      </c>
      <c r="J44" s="71">
        <v>4663</v>
      </c>
      <c r="K44" s="71">
        <v>5391</v>
      </c>
      <c r="L44" s="71">
        <v>6405</v>
      </c>
      <c r="M44" s="87">
        <v>6561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1.7159794493479119</v>
      </c>
      <c r="H45" s="84">
        <f t="shared" ref="H45:M45" si="6">H41/H$4</f>
        <v>1.7175438596491228</v>
      </c>
      <c r="I45" s="84">
        <f t="shared" si="6"/>
        <v>1.5726298657262987</v>
      </c>
      <c r="J45" s="84">
        <f t="shared" si="6"/>
        <v>1.6289997117324877</v>
      </c>
      <c r="K45" s="84">
        <f t="shared" si="6"/>
        <v>1.5598536330371144</v>
      </c>
      <c r="L45" s="84">
        <f t="shared" si="6"/>
        <v>1.4609145200106961</v>
      </c>
      <c r="M45" s="85">
        <f t="shared" si="6"/>
        <v>1.3951933501987712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900</v>
      </c>
      <c r="H46" s="53">
        <v>900</v>
      </c>
      <c r="I46" s="53">
        <v>910</v>
      </c>
      <c r="J46" s="53">
        <v>900</v>
      </c>
      <c r="K46" s="53">
        <v>940</v>
      </c>
      <c r="L46" s="53">
        <v>920</v>
      </c>
      <c r="M46" s="54">
        <v>930</v>
      </c>
    </row>
    <row r="47" spans="1:13" x14ac:dyDescent="0.15">
      <c r="A47" s="5"/>
      <c r="B47" s="16" t="s">
        <v>96</v>
      </c>
      <c r="C47" s="17"/>
      <c r="D47" s="18"/>
      <c r="E47" s="19"/>
      <c r="F47" s="20" t="s">
        <v>10</v>
      </c>
      <c r="G47" s="21">
        <v>9218</v>
      </c>
      <c r="H47" s="22">
        <v>8230</v>
      </c>
      <c r="I47" s="22">
        <v>7921</v>
      </c>
      <c r="J47" s="22">
        <v>7000</v>
      </c>
      <c r="K47" s="22">
        <v>7952</v>
      </c>
      <c r="L47" s="22">
        <v>10773</v>
      </c>
      <c r="M47" s="23">
        <v>9824</v>
      </c>
    </row>
    <row r="48" spans="1:13" x14ac:dyDescent="0.15">
      <c r="A48" s="5"/>
      <c r="B48" s="24" t="s">
        <v>0</v>
      </c>
      <c r="C48" s="25">
        <v>45810</v>
      </c>
      <c r="D48" s="26"/>
      <c r="E48" s="27"/>
      <c r="F48" s="28" t="s">
        <v>2</v>
      </c>
      <c r="G48" s="29">
        <v>2.48</v>
      </c>
      <c r="H48" s="30">
        <v>2.5</v>
      </c>
      <c r="I48" s="30">
        <v>2.5</v>
      </c>
      <c r="J48" s="30">
        <v>2.7</v>
      </c>
      <c r="K48" s="30">
        <v>2.5099999999999998</v>
      </c>
      <c r="L48" s="30">
        <v>2.2999999999999998</v>
      </c>
      <c r="M48" s="31">
        <v>2.39</v>
      </c>
    </row>
    <row r="49" spans="1:13" x14ac:dyDescent="0.15">
      <c r="A49" s="5"/>
      <c r="B49" s="24" t="s">
        <v>1</v>
      </c>
      <c r="C49" s="32">
        <v>240</v>
      </c>
      <c r="D49" s="26" t="s">
        <v>15</v>
      </c>
      <c r="E49" s="32">
        <v>240</v>
      </c>
      <c r="F49" s="28" t="s">
        <v>3</v>
      </c>
      <c r="G49" s="29">
        <v>98.2</v>
      </c>
      <c r="H49" s="30">
        <v>97.4</v>
      </c>
      <c r="I49" s="30">
        <v>98.7</v>
      </c>
      <c r="J49" s="30">
        <v>96.9</v>
      </c>
      <c r="K49" s="30">
        <v>98</v>
      </c>
      <c r="L49" s="30">
        <v>98.1</v>
      </c>
      <c r="M49" s="31">
        <v>97.6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4624</v>
      </c>
      <c r="H50" s="70">
        <v>5533</v>
      </c>
      <c r="I50" s="70">
        <v>3074</v>
      </c>
      <c r="J50" s="70">
        <v>5221</v>
      </c>
      <c r="K50" s="70">
        <v>4344</v>
      </c>
      <c r="L50" s="70">
        <v>5643</v>
      </c>
      <c r="M50" s="86">
        <v>6033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1.2143327624818865</v>
      </c>
      <c r="H51" s="81">
        <f t="shared" ref="H51:M51" si="7">H47/H$4</f>
        <v>1.1106612685560053</v>
      </c>
      <c r="I51" s="81">
        <f t="shared" si="7"/>
        <v>1.0743252407432524</v>
      </c>
      <c r="J51" s="81">
        <f t="shared" si="7"/>
        <v>1.0089362928797925</v>
      </c>
      <c r="K51" s="81">
        <f t="shared" si="7"/>
        <v>1.039205436487193</v>
      </c>
      <c r="L51" s="81">
        <f t="shared" si="7"/>
        <v>0.96024601123094755</v>
      </c>
      <c r="M51" s="82">
        <f t="shared" si="7"/>
        <v>0.88760390314419946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240</v>
      </c>
      <c r="H52" s="35">
        <v>240</v>
      </c>
      <c r="I52" s="35">
        <v>230</v>
      </c>
      <c r="J52" s="35">
        <v>240</v>
      </c>
      <c r="K52" s="35">
        <v>250</v>
      </c>
      <c r="L52" s="35">
        <v>250</v>
      </c>
      <c r="M52" s="36">
        <v>240</v>
      </c>
    </row>
    <row r="53" spans="1:13" x14ac:dyDescent="0.15">
      <c r="A53" s="5"/>
      <c r="B53" s="37" t="s">
        <v>97</v>
      </c>
      <c r="C53" s="38"/>
      <c r="D53" s="39"/>
      <c r="E53" s="40"/>
      <c r="F53" s="41" t="s">
        <v>10</v>
      </c>
      <c r="G53" s="42">
        <v>10407</v>
      </c>
      <c r="H53" s="43">
        <v>9908</v>
      </c>
      <c r="I53" s="43">
        <v>8914</v>
      </c>
      <c r="J53" s="43">
        <v>8100</v>
      </c>
      <c r="K53" s="43">
        <v>9367</v>
      </c>
      <c r="L53" s="43">
        <v>14110</v>
      </c>
      <c r="M53" s="44">
        <v>12744</v>
      </c>
    </row>
    <row r="54" spans="1:13" x14ac:dyDescent="0.15">
      <c r="A54" s="5"/>
      <c r="B54" s="45" t="s">
        <v>0</v>
      </c>
      <c r="C54" s="3">
        <v>45810</v>
      </c>
      <c r="F54" s="46" t="s">
        <v>2</v>
      </c>
      <c r="G54" s="47">
        <v>2.2799999999999998</v>
      </c>
      <c r="H54" s="48">
        <v>1.99</v>
      </c>
      <c r="I54" s="48">
        <v>2.31</v>
      </c>
      <c r="J54" s="48">
        <v>2.2999999999999998</v>
      </c>
      <c r="K54" s="48">
        <v>2.31</v>
      </c>
      <c r="L54" s="48">
        <v>1.94</v>
      </c>
      <c r="M54" s="49">
        <v>2.0699999999999998</v>
      </c>
    </row>
    <row r="55" spans="1:13" x14ac:dyDescent="0.15">
      <c r="A55" s="5"/>
      <c r="B55" s="45" t="s">
        <v>1</v>
      </c>
      <c r="C55" s="50">
        <v>180</v>
      </c>
      <c r="D55" s="4" t="s">
        <v>15</v>
      </c>
      <c r="E55" s="50">
        <v>190</v>
      </c>
      <c r="F55" s="46" t="s">
        <v>3</v>
      </c>
      <c r="G55" s="47">
        <v>97.4</v>
      </c>
      <c r="H55" s="48">
        <v>99.4</v>
      </c>
      <c r="I55" s="48">
        <v>99.1</v>
      </c>
      <c r="J55" s="48">
        <v>99.6</v>
      </c>
      <c r="K55" s="48">
        <v>99.3</v>
      </c>
      <c r="L55" s="48">
        <v>100.3</v>
      </c>
      <c r="M55" s="49">
        <v>99.7</v>
      </c>
    </row>
    <row r="56" spans="1:13" x14ac:dyDescent="0.15">
      <c r="A56" s="5"/>
      <c r="B56" s="45"/>
      <c r="C56" s="50"/>
      <c r="E56" s="50"/>
      <c r="F56" s="55" t="s">
        <v>20</v>
      </c>
      <c r="G56" s="89">
        <v>6732</v>
      </c>
      <c r="H56" s="71">
        <v>2483</v>
      </c>
      <c r="I56" s="71">
        <v>2693</v>
      </c>
      <c r="J56" s="71">
        <v>1586</v>
      </c>
      <c r="K56" s="71">
        <v>2592</v>
      </c>
      <c r="L56" s="61">
        <v>343</v>
      </c>
      <c r="M56" s="87">
        <v>2227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1.3709656171782374</v>
      </c>
      <c r="H57" s="84">
        <f t="shared" ref="H57:M57" si="8">H53/H$4</f>
        <v>1.3371120107962213</v>
      </c>
      <c r="I57" s="84">
        <f t="shared" si="8"/>
        <v>1.2090058320900583</v>
      </c>
      <c r="J57" s="84">
        <f t="shared" si="8"/>
        <v>1.1674834246180454</v>
      </c>
      <c r="K57" s="84">
        <f t="shared" si="8"/>
        <v>1.2241244119184527</v>
      </c>
      <c r="L57" s="84">
        <f t="shared" si="8"/>
        <v>1.2576878509671094</v>
      </c>
      <c r="M57" s="85">
        <f t="shared" si="8"/>
        <v>1.1514275388507409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180</v>
      </c>
      <c r="H58" s="53">
        <v>180</v>
      </c>
      <c r="I58" s="53">
        <v>180</v>
      </c>
      <c r="J58" s="53">
        <v>180</v>
      </c>
      <c r="K58" s="53">
        <v>190</v>
      </c>
      <c r="L58" s="53">
        <v>190</v>
      </c>
      <c r="M58" s="54">
        <v>190</v>
      </c>
    </row>
    <row r="59" spans="1:13" x14ac:dyDescent="0.15">
      <c r="A59" s="5"/>
      <c r="B59" s="16" t="s">
        <v>87</v>
      </c>
      <c r="C59" s="17"/>
      <c r="D59" s="18"/>
      <c r="E59" s="19"/>
      <c r="F59" s="20" t="s">
        <v>10</v>
      </c>
      <c r="G59" s="21">
        <v>11195</v>
      </c>
      <c r="H59" s="22">
        <v>10786</v>
      </c>
      <c r="I59" s="22">
        <v>9932</v>
      </c>
      <c r="J59" s="22">
        <v>9148</v>
      </c>
      <c r="K59" s="22">
        <v>10775</v>
      </c>
      <c r="L59" s="22">
        <v>15555</v>
      </c>
      <c r="M59" s="23">
        <v>15516</v>
      </c>
    </row>
    <row r="60" spans="1:13" x14ac:dyDescent="0.15">
      <c r="A60" s="5"/>
      <c r="B60" s="24" t="s">
        <v>0</v>
      </c>
      <c r="C60" s="25">
        <v>45796</v>
      </c>
      <c r="D60" s="26"/>
      <c r="E60" s="27"/>
      <c r="F60" s="28" t="s">
        <v>2</v>
      </c>
      <c r="G60" s="29">
        <v>5.0199999999999996</v>
      </c>
      <c r="H60" s="30">
        <v>5.12</v>
      </c>
      <c r="I60" s="30">
        <v>5.14</v>
      </c>
      <c r="J60" s="30">
        <v>5.34</v>
      </c>
      <c r="K60" s="30">
        <v>5.09</v>
      </c>
      <c r="L60" s="30">
        <v>4.7</v>
      </c>
      <c r="M60" s="31">
        <v>4.5999999999999996</v>
      </c>
    </row>
    <row r="61" spans="1:13" x14ac:dyDescent="0.15">
      <c r="A61" s="5"/>
      <c r="B61" s="24" t="s">
        <v>1</v>
      </c>
      <c r="C61" s="32">
        <v>1260</v>
      </c>
      <c r="D61" s="26" t="s">
        <v>15</v>
      </c>
      <c r="E61" s="32">
        <v>1290</v>
      </c>
      <c r="F61" s="28" t="s">
        <v>3</v>
      </c>
      <c r="G61" s="29">
        <v>100.4</v>
      </c>
      <c r="H61" s="30">
        <v>98.4</v>
      </c>
      <c r="I61" s="30">
        <v>99.8</v>
      </c>
      <c r="J61" s="30">
        <v>99.1</v>
      </c>
      <c r="K61" s="30">
        <v>99.6</v>
      </c>
      <c r="L61" s="30">
        <v>99.3</v>
      </c>
      <c r="M61" s="31">
        <v>99.1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2023</v>
      </c>
      <c r="H62" s="70">
        <v>6486</v>
      </c>
      <c r="I62" s="70">
        <v>3042</v>
      </c>
      <c r="J62" s="70">
        <v>4271</v>
      </c>
      <c r="K62" s="70">
        <v>3938</v>
      </c>
      <c r="L62" s="70">
        <v>6142</v>
      </c>
      <c r="M62" s="86">
        <v>6887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1.4747727572124885</v>
      </c>
      <c r="H63" s="81">
        <f t="shared" ref="H63:M63" si="9">H59/H$4</f>
        <v>1.4556005398110661</v>
      </c>
      <c r="I63" s="81">
        <f t="shared" si="9"/>
        <v>1.3470771734707718</v>
      </c>
      <c r="J63" s="81">
        <f t="shared" si="9"/>
        <v>1.3185356010377631</v>
      </c>
      <c r="K63" s="81">
        <f t="shared" si="9"/>
        <v>1.4081285938316781</v>
      </c>
      <c r="L63" s="81">
        <f t="shared" si="9"/>
        <v>1.3864872091986808</v>
      </c>
      <c r="M63" s="82">
        <f t="shared" si="9"/>
        <v>1.4018792916516083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1260</v>
      </c>
      <c r="H64" s="35">
        <v>1260</v>
      </c>
      <c r="I64" s="35">
        <v>1250</v>
      </c>
      <c r="J64" s="35">
        <v>1270</v>
      </c>
      <c r="K64" s="35">
        <v>1290</v>
      </c>
      <c r="L64" s="35">
        <v>1290</v>
      </c>
      <c r="M64" s="36">
        <v>1290</v>
      </c>
    </row>
    <row r="65" spans="1:13" x14ac:dyDescent="0.15">
      <c r="A65" s="5"/>
      <c r="B65" s="37" t="s">
        <v>88</v>
      </c>
      <c r="C65" s="38"/>
      <c r="D65" s="39"/>
      <c r="E65" s="40"/>
      <c r="F65" s="41" t="s">
        <v>10</v>
      </c>
      <c r="G65" s="42">
        <v>4708</v>
      </c>
      <c r="H65" s="43">
        <v>5103</v>
      </c>
      <c r="I65" s="43">
        <v>4347</v>
      </c>
      <c r="J65" s="43">
        <v>3611</v>
      </c>
      <c r="K65" s="43">
        <v>4374</v>
      </c>
      <c r="L65" s="43">
        <v>8170</v>
      </c>
      <c r="M65" s="44">
        <v>7887</v>
      </c>
    </row>
    <row r="66" spans="1:13" x14ac:dyDescent="0.15">
      <c r="A66" s="5"/>
      <c r="B66" s="45" t="s">
        <v>0</v>
      </c>
      <c r="C66" s="3">
        <v>45796</v>
      </c>
      <c r="F66" s="46" t="s">
        <v>2</v>
      </c>
      <c r="G66" s="47">
        <v>4.2300000000000004</v>
      </c>
      <c r="H66" s="48">
        <v>4.1100000000000003</v>
      </c>
      <c r="I66" s="48">
        <v>3.77</v>
      </c>
      <c r="J66" s="48">
        <v>3.67</v>
      </c>
      <c r="K66" s="48">
        <v>4.3099999999999996</v>
      </c>
      <c r="L66" s="48">
        <v>3.98</v>
      </c>
      <c r="M66" s="49">
        <v>3.82</v>
      </c>
    </row>
    <row r="67" spans="1:13" x14ac:dyDescent="0.15">
      <c r="A67" s="5"/>
      <c r="B67" s="45" t="s">
        <v>1</v>
      </c>
      <c r="C67" s="50">
        <v>490</v>
      </c>
      <c r="D67" s="4" t="s">
        <v>15</v>
      </c>
      <c r="E67" s="50">
        <v>570</v>
      </c>
      <c r="F67" s="46" t="s">
        <v>3</v>
      </c>
      <c r="G67" s="47">
        <v>97.3</v>
      </c>
      <c r="H67" s="48">
        <v>97.4</v>
      </c>
      <c r="I67" s="48">
        <v>101.3</v>
      </c>
      <c r="J67" s="48">
        <v>101.7</v>
      </c>
      <c r="K67" s="48">
        <v>96.7</v>
      </c>
      <c r="L67" s="48">
        <v>98.5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3515</v>
      </c>
      <c r="H68" s="71">
        <v>3882</v>
      </c>
      <c r="I68" s="61">
        <v>-195</v>
      </c>
      <c r="J68" s="61">
        <v>-492</v>
      </c>
      <c r="K68" s="71">
        <v>3891</v>
      </c>
      <c r="L68" s="71">
        <v>3869</v>
      </c>
      <c r="M68" s="87">
        <v>3482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0.62020814121986567</v>
      </c>
      <c r="H69" s="84">
        <f t="shared" ref="H69:M69" si="10">H65/H$4</f>
        <v>0.68866396761133608</v>
      </c>
      <c r="I69" s="84">
        <f t="shared" si="10"/>
        <v>0.58958361589583619</v>
      </c>
      <c r="J69" s="84">
        <f t="shared" si="10"/>
        <v>0.52046699336984725</v>
      </c>
      <c r="K69" s="84">
        <f t="shared" si="10"/>
        <v>0.57161526398327234</v>
      </c>
      <c r="L69" s="84">
        <f t="shared" si="10"/>
        <v>0.7282288974061859</v>
      </c>
      <c r="M69" s="85">
        <f t="shared" si="10"/>
        <v>0.71259486808818218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490</v>
      </c>
      <c r="H70" s="53">
        <v>570</v>
      </c>
      <c r="I70" s="53">
        <v>550</v>
      </c>
      <c r="J70" s="53">
        <v>570</v>
      </c>
      <c r="K70" s="53">
        <v>540</v>
      </c>
      <c r="L70" s="53">
        <v>570</v>
      </c>
      <c r="M70" s="54">
        <v>570</v>
      </c>
    </row>
    <row r="71" spans="1:13" x14ac:dyDescent="0.15">
      <c r="A71" s="5"/>
      <c r="B71" s="16" t="s">
        <v>83</v>
      </c>
      <c r="C71" s="17"/>
      <c r="D71" s="18"/>
      <c r="E71" s="19"/>
      <c r="F71" s="20" t="s">
        <v>10</v>
      </c>
      <c r="G71" s="21">
        <v>4115</v>
      </c>
      <c r="H71" s="22">
        <v>3870</v>
      </c>
      <c r="I71" s="22">
        <v>3665</v>
      </c>
      <c r="J71" s="22">
        <v>3221</v>
      </c>
      <c r="K71" s="22">
        <v>3862</v>
      </c>
      <c r="L71" s="22">
        <v>7094</v>
      </c>
      <c r="M71" s="23">
        <v>7590</v>
      </c>
    </row>
    <row r="72" spans="1:13" x14ac:dyDescent="0.15">
      <c r="A72" s="5"/>
      <c r="B72" s="24" t="s">
        <v>0</v>
      </c>
      <c r="C72" s="25">
        <v>45782</v>
      </c>
      <c r="D72" s="26"/>
      <c r="E72" s="27"/>
      <c r="F72" s="28" t="s">
        <v>2</v>
      </c>
      <c r="G72" s="29">
        <v>4.5999999999999996</v>
      </c>
      <c r="H72" s="30">
        <v>4.68</v>
      </c>
      <c r="I72" s="30">
        <v>4.67</v>
      </c>
      <c r="J72" s="30">
        <v>4.7</v>
      </c>
      <c r="K72" s="30">
        <v>4.62</v>
      </c>
      <c r="L72" s="30">
        <v>4.33</v>
      </c>
      <c r="M72" s="31">
        <v>4.43</v>
      </c>
    </row>
    <row r="73" spans="1:13" x14ac:dyDescent="0.15">
      <c r="A73" s="5"/>
      <c r="B73" s="24" t="s">
        <v>1</v>
      </c>
      <c r="C73" s="32">
        <v>7000</v>
      </c>
      <c r="D73" s="26" t="s">
        <v>15</v>
      </c>
      <c r="E73" s="32">
        <v>7060</v>
      </c>
      <c r="F73" s="28" t="s">
        <v>3</v>
      </c>
      <c r="G73" s="29">
        <v>98.4</v>
      </c>
      <c r="H73" s="30">
        <v>98.3</v>
      </c>
      <c r="I73" s="30">
        <v>97.6</v>
      </c>
      <c r="J73" s="30">
        <v>99</v>
      </c>
      <c r="K73" s="30">
        <v>98.4</v>
      </c>
      <c r="L73" s="30">
        <v>98.6</v>
      </c>
      <c r="M73" s="31">
        <v>97.9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2476</v>
      </c>
      <c r="H74" s="70">
        <v>2368</v>
      </c>
      <c r="I74" s="70">
        <v>2737</v>
      </c>
      <c r="J74" s="70">
        <v>1447</v>
      </c>
      <c r="K74" s="70">
        <v>2223</v>
      </c>
      <c r="L74" s="70">
        <v>3777</v>
      </c>
      <c r="M74" s="86">
        <v>5257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0.54208931629561319</v>
      </c>
      <c r="H75" s="81">
        <f t="shared" ref="H75:M75" si="11">H71/H$4</f>
        <v>0.52226720647773284</v>
      </c>
      <c r="I75" s="81">
        <f t="shared" si="11"/>
        <v>0.49708395497083957</v>
      </c>
      <c r="J75" s="81">
        <f t="shared" si="11"/>
        <v>0.46425482848083022</v>
      </c>
      <c r="K75" s="81">
        <f t="shared" si="11"/>
        <v>0.50470465237846318</v>
      </c>
      <c r="L75" s="81">
        <f t="shared" si="11"/>
        <v>0.63232017113824757</v>
      </c>
      <c r="M75" s="82">
        <f t="shared" si="11"/>
        <v>0.68576075171666062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7000</v>
      </c>
      <c r="H76" s="35">
        <v>6810</v>
      </c>
      <c r="I76" s="35">
        <v>6830</v>
      </c>
      <c r="J76" s="35">
        <v>6790</v>
      </c>
      <c r="K76" s="35">
        <v>7000</v>
      </c>
      <c r="L76" s="35">
        <v>7070</v>
      </c>
      <c r="M76" s="36">
        <v>7060</v>
      </c>
    </row>
    <row r="77" spans="1:13" x14ac:dyDescent="0.15">
      <c r="A77" s="5"/>
      <c r="B77" s="37" t="s">
        <v>84</v>
      </c>
      <c r="C77" s="38"/>
      <c r="D77" s="39"/>
      <c r="E77" s="40"/>
      <c r="F77" s="41" t="s">
        <v>10</v>
      </c>
      <c r="G77" s="42">
        <v>6573</v>
      </c>
      <c r="H77" s="43">
        <v>6043</v>
      </c>
      <c r="I77" s="43">
        <v>6283</v>
      </c>
      <c r="J77" s="43">
        <v>5729</v>
      </c>
      <c r="K77" s="43">
        <v>6360</v>
      </c>
      <c r="L77" s="43">
        <v>10779</v>
      </c>
      <c r="M77" s="44">
        <v>10709</v>
      </c>
    </row>
    <row r="78" spans="1:13" x14ac:dyDescent="0.15">
      <c r="A78" s="5"/>
      <c r="B78" s="45" t="s">
        <v>0</v>
      </c>
      <c r="C78" s="3">
        <v>45782</v>
      </c>
      <c r="F78" s="46" t="s">
        <v>2</v>
      </c>
      <c r="G78" s="47">
        <v>3.57</v>
      </c>
      <c r="H78" s="48">
        <v>3.65</v>
      </c>
      <c r="I78" s="48">
        <v>3.65</v>
      </c>
      <c r="J78" s="48">
        <v>3.74</v>
      </c>
      <c r="K78" s="48">
        <v>3.65</v>
      </c>
      <c r="L78" s="48">
        <v>3.43</v>
      </c>
      <c r="M78" s="49">
        <v>3.47</v>
      </c>
    </row>
    <row r="79" spans="1:13" x14ac:dyDescent="0.15">
      <c r="A79" s="5"/>
      <c r="B79" s="45" t="s">
        <v>1</v>
      </c>
      <c r="C79" s="50">
        <v>5950</v>
      </c>
      <c r="D79" s="4" t="s">
        <v>15</v>
      </c>
      <c r="E79" s="50">
        <v>6110</v>
      </c>
      <c r="F79" s="46" t="s">
        <v>3</v>
      </c>
      <c r="G79" s="47">
        <v>99.7</v>
      </c>
      <c r="H79" s="48">
        <v>99.2</v>
      </c>
      <c r="I79" s="48">
        <v>99.9</v>
      </c>
      <c r="J79" s="48">
        <v>98.3</v>
      </c>
      <c r="K79" s="48">
        <v>99.9</v>
      </c>
      <c r="L79" s="48">
        <v>99.1</v>
      </c>
      <c r="M79" s="49">
        <v>99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1903</v>
      </c>
      <c r="H80" s="71">
        <v>2329</v>
      </c>
      <c r="I80" s="71">
        <v>1606</v>
      </c>
      <c r="J80" s="71">
        <v>3255</v>
      </c>
      <c r="K80" s="71">
        <v>1558</v>
      </c>
      <c r="L80" s="71">
        <v>4286</v>
      </c>
      <c r="M80" s="87">
        <v>4294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0.86589382163087869</v>
      </c>
      <c r="H81" s="84">
        <f t="shared" ref="H81:M81" si="12">H77/H$4</f>
        <v>0.81551956815114712</v>
      </c>
      <c r="I81" s="84">
        <f t="shared" si="12"/>
        <v>0.85216329852163297</v>
      </c>
      <c r="J81" s="84">
        <f t="shared" si="12"/>
        <v>0.82574228884404732</v>
      </c>
      <c r="K81" s="84">
        <f t="shared" si="12"/>
        <v>0.83115525352848929</v>
      </c>
      <c r="L81" s="84">
        <f t="shared" si="12"/>
        <v>0.96078081825474637</v>
      </c>
      <c r="M81" s="85">
        <f t="shared" si="12"/>
        <v>0.96756414889772313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5950</v>
      </c>
      <c r="H82" s="53">
        <v>5890</v>
      </c>
      <c r="I82" s="53">
        <v>5960</v>
      </c>
      <c r="J82" s="53">
        <v>6000</v>
      </c>
      <c r="K82" s="53">
        <v>6090</v>
      </c>
      <c r="L82" s="53">
        <v>6140</v>
      </c>
      <c r="M82" s="54">
        <v>6110</v>
      </c>
    </row>
    <row r="83" spans="1:13" x14ac:dyDescent="0.15">
      <c r="A83" s="5"/>
      <c r="B83" s="16" t="s">
        <v>85</v>
      </c>
      <c r="C83" s="17"/>
      <c r="D83" s="18"/>
      <c r="E83" s="19"/>
      <c r="F83" s="20" t="s">
        <v>10</v>
      </c>
      <c r="G83" s="21">
        <v>4590</v>
      </c>
      <c r="H83" s="22">
        <v>4196</v>
      </c>
      <c r="I83" s="22">
        <v>3778</v>
      </c>
      <c r="J83" s="22">
        <v>3439</v>
      </c>
      <c r="K83" s="22">
        <v>4270</v>
      </c>
      <c r="L83" s="22">
        <v>7712</v>
      </c>
      <c r="M83" s="23">
        <v>7834</v>
      </c>
    </row>
    <row r="84" spans="1:13" x14ac:dyDescent="0.15">
      <c r="A84" s="5"/>
      <c r="B84" s="24" t="s">
        <v>0</v>
      </c>
      <c r="C84" s="25">
        <v>45782</v>
      </c>
      <c r="D84" s="26"/>
      <c r="E84" s="27"/>
      <c r="F84" s="28" t="s">
        <v>2</v>
      </c>
      <c r="G84" s="29">
        <v>3.61</v>
      </c>
      <c r="H84" s="30">
        <v>3.51</v>
      </c>
      <c r="I84" s="30">
        <v>3.63</v>
      </c>
      <c r="J84" s="30">
        <v>3.67</v>
      </c>
      <c r="K84" s="30">
        <v>3.66</v>
      </c>
      <c r="L84" s="30">
        <v>3.36</v>
      </c>
      <c r="M84" s="31">
        <v>3.4</v>
      </c>
    </row>
    <row r="85" spans="1:13" x14ac:dyDescent="0.15">
      <c r="A85" s="5"/>
      <c r="B85" s="24" t="s">
        <v>1</v>
      </c>
      <c r="C85" s="32">
        <v>2310</v>
      </c>
      <c r="D85" s="26" t="s">
        <v>15</v>
      </c>
      <c r="E85" s="32">
        <v>2390</v>
      </c>
      <c r="F85" s="28" t="s">
        <v>3</v>
      </c>
      <c r="G85" s="29">
        <v>97.9</v>
      </c>
      <c r="H85" s="30">
        <v>98.3</v>
      </c>
      <c r="I85" s="30">
        <v>98.4</v>
      </c>
      <c r="J85" s="30">
        <v>98.4</v>
      </c>
      <c r="K85" s="30">
        <v>97.3</v>
      </c>
      <c r="L85" s="30">
        <v>98.1</v>
      </c>
      <c r="M85" s="31">
        <v>97.8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2887</v>
      </c>
      <c r="H86" s="70">
        <v>2311</v>
      </c>
      <c r="I86" s="70">
        <v>1961</v>
      </c>
      <c r="J86" s="70">
        <v>1840</v>
      </c>
      <c r="K86" s="70">
        <v>3196</v>
      </c>
      <c r="L86" s="70">
        <v>4543</v>
      </c>
      <c r="M86" s="86">
        <v>5001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0.60466341720458439</v>
      </c>
      <c r="H87" s="81">
        <f t="shared" ref="H87:M87" si="13">H83/H$4</f>
        <v>0.56626180836707152</v>
      </c>
      <c r="I87" s="81">
        <f t="shared" si="13"/>
        <v>0.51241014512410143</v>
      </c>
      <c r="J87" s="81">
        <f t="shared" si="13"/>
        <v>0.49567598731622947</v>
      </c>
      <c r="K87" s="81">
        <f t="shared" si="13"/>
        <v>0.55802404600104549</v>
      </c>
      <c r="L87" s="81">
        <f t="shared" si="13"/>
        <v>0.68740529458953559</v>
      </c>
      <c r="M87" s="82">
        <f t="shared" si="13"/>
        <v>0.70780628839898807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2310</v>
      </c>
      <c r="H88" s="35">
        <v>2300</v>
      </c>
      <c r="I88" s="35">
        <v>2340</v>
      </c>
      <c r="J88" s="35">
        <v>2330</v>
      </c>
      <c r="K88" s="35">
        <v>2400</v>
      </c>
      <c r="L88" s="35">
        <v>2420</v>
      </c>
      <c r="M88" s="36">
        <v>2390</v>
      </c>
    </row>
    <row r="89" spans="1:13" x14ac:dyDescent="0.15">
      <c r="A89" s="5"/>
      <c r="B89" s="37" t="s">
        <v>80</v>
      </c>
      <c r="C89" s="38"/>
      <c r="D89" s="39"/>
      <c r="E89" s="40"/>
      <c r="F89" s="41" t="s">
        <v>10</v>
      </c>
      <c r="G89" s="42">
        <v>6049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45768</v>
      </c>
      <c r="F90" s="46" t="s">
        <v>2</v>
      </c>
      <c r="G90" s="47">
        <v>3.68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4090</v>
      </c>
      <c r="D91" s="4" t="s">
        <v>15</v>
      </c>
      <c r="E91" s="50"/>
      <c r="F91" s="46" t="s">
        <v>3</v>
      </c>
      <c r="G91" s="47">
        <v>98.9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2602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0.79686470820708732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4090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79</v>
      </c>
      <c r="C95" s="17"/>
      <c r="D95" s="18"/>
      <c r="E95" s="19"/>
      <c r="F95" s="20" t="s">
        <v>10</v>
      </c>
      <c r="G95" s="21">
        <v>12971</v>
      </c>
      <c r="H95" s="22">
        <v>12382</v>
      </c>
      <c r="I95" s="22">
        <v>12308</v>
      </c>
      <c r="J95" s="22">
        <v>11692</v>
      </c>
      <c r="K95" s="22">
        <v>12548</v>
      </c>
      <c r="L95" s="22">
        <v>17069</v>
      </c>
      <c r="M95" s="23">
        <v>16753</v>
      </c>
    </row>
    <row r="96" spans="1:13" x14ac:dyDescent="0.15">
      <c r="A96" s="5"/>
      <c r="B96" s="24" t="s">
        <v>0</v>
      </c>
      <c r="C96" s="25">
        <v>45768</v>
      </c>
      <c r="D96" s="26"/>
      <c r="E96" s="27"/>
      <c r="F96" s="28" t="s">
        <v>2</v>
      </c>
      <c r="G96" s="29">
        <v>4.29</v>
      </c>
      <c r="H96" s="30">
        <v>4.25</v>
      </c>
      <c r="I96" s="30">
        <v>4.26</v>
      </c>
      <c r="J96" s="30">
        <v>4.26</v>
      </c>
      <c r="K96" s="30">
        <v>4.28</v>
      </c>
      <c r="L96" s="30">
        <v>4.03</v>
      </c>
      <c r="M96" s="31">
        <v>3.99</v>
      </c>
    </row>
    <row r="97" spans="1:13" x14ac:dyDescent="0.15">
      <c r="A97" s="5"/>
      <c r="B97" s="24" t="s">
        <v>1</v>
      </c>
      <c r="C97" s="32">
        <v>6760</v>
      </c>
      <c r="D97" s="26" t="s">
        <v>15</v>
      </c>
      <c r="E97" s="32">
        <v>6930</v>
      </c>
      <c r="F97" s="28" t="s">
        <v>3</v>
      </c>
      <c r="G97" s="29">
        <v>97.8</v>
      </c>
      <c r="H97" s="30">
        <v>98.3</v>
      </c>
      <c r="I97" s="30">
        <v>98.5</v>
      </c>
      <c r="J97" s="30">
        <v>98.5</v>
      </c>
      <c r="K97" s="30">
        <v>98.5</v>
      </c>
      <c r="L97" s="30">
        <v>98.3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9209</v>
      </c>
      <c r="H98" s="70">
        <v>7419</v>
      </c>
      <c r="I98" s="70">
        <v>6749</v>
      </c>
      <c r="J98" s="70">
        <v>6514</v>
      </c>
      <c r="K98" s="70">
        <v>6946</v>
      </c>
      <c r="L98" s="70">
        <v>10102</v>
      </c>
      <c r="M98" s="86">
        <v>9393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1.7087340271373996</v>
      </c>
      <c r="H99" s="81">
        <f t="shared" ref="H99:M99" si="15">H95/H$4</f>
        <v>1.6709851551956816</v>
      </c>
      <c r="I99" s="81">
        <f t="shared" si="15"/>
        <v>1.6693340566933406</v>
      </c>
      <c r="J99" s="81">
        <f t="shared" si="15"/>
        <v>1.6852118766215047</v>
      </c>
      <c r="K99" s="81">
        <f t="shared" si="15"/>
        <v>1.639832723470988</v>
      </c>
      <c r="L99" s="81">
        <f t="shared" si="15"/>
        <v>1.5214368482039398</v>
      </c>
      <c r="M99" s="82">
        <f t="shared" si="15"/>
        <v>1.5136429345861944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6760</v>
      </c>
      <c r="H100" s="35">
        <v>6690</v>
      </c>
      <c r="I100" s="35">
        <v>6790</v>
      </c>
      <c r="J100" s="35">
        <v>6830</v>
      </c>
      <c r="K100" s="35">
        <v>6970</v>
      </c>
      <c r="L100" s="35">
        <v>6960</v>
      </c>
      <c r="M100" s="36">
        <v>6930</v>
      </c>
    </row>
    <row r="101" spans="1:13" x14ac:dyDescent="0.15">
      <c r="A101" s="5"/>
      <c r="B101" s="37" t="s">
        <v>75</v>
      </c>
      <c r="C101" s="38"/>
      <c r="D101" s="39"/>
      <c r="E101" s="40"/>
      <c r="F101" s="41" t="s">
        <v>10</v>
      </c>
      <c r="G101" s="42">
        <v>10769</v>
      </c>
      <c r="H101" s="43">
        <v>10256</v>
      </c>
      <c r="I101" s="43">
        <v>10162</v>
      </c>
      <c r="J101" s="43">
        <v>9402</v>
      </c>
      <c r="K101" s="43">
        <v>10477</v>
      </c>
      <c r="L101" s="43">
        <v>17021</v>
      </c>
      <c r="M101" s="44">
        <v>16336</v>
      </c>
    </row>
    <row r="102" spans="1:13" x14ac:dyDescent="0.15">
      <c r="A102" s="5"/>
      <c r="B102" s="45" t="s">
        <v>0</v>
      </c>
      <c r="C102" s="3">
        <v>45754</v>
      </c>
      <c r="F102" s="46" t="s">
        <v>2</v>
      </c>
      <c r="G102" s="47">
        <v>3.16</v>
      </c>
      <c r="H102" s="48">
        <v>3.03</v>
      </c>
      <c r="I102" s="48">
        <v>3.05</v>
      </c>
      <c r="J102" s="48">
        <v>3.15</v>
      </c>
      <c r="K102" s="48">
        <v>3.16</v>
      </c>
      <c r="L102" s="48">
        <v>2.73</v>
      </c>
      <c r="M102" s="49">
        <v>2.87</v>
      </c>
    </row>
    <row r="103" spans="1:13" x14ac:dyDescent="0.15">
      <c r="A103" s="5"/>
      <c r="B103" s="45" t="s">
        <v>1</v>
      </c>
      <c r="C103" s="50">
        <v>6470</v>
      </c>
      <c r="D103" s="4" t="s">
        <v>15</v>
      </c>
      <c r="E103" s="50">
        <v>6660</v>
      </c>
      <c r="F103" s="46" t="s">
        <v>3</v>
      </c>
      <c r="G103" s="47">
        <v>98.9</v>
      </c>
      <c r="H103" s="48">
        <v>99.6</v>
      </c>
      <c r="I103" s="48">
        <v>99.6</v>
      </c>
      <c r="J103" s="48">
        <v>99.2</v>
      </c>
      <c r="K103" s="48">
        <v>98.8</v>
      </c>
      <c r="L103" s="48">
        <v>100</v>
      </c>
      <c r="M103" s="49">
        <v>99.3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4451</v>
      </c>
      <c r="H104" s="71">
        <v>2527</v>
      </c>
      <c r="I104" s="71">
        <v>2562</v>
      </c>
      <c r="J104" s="71">
        <v>3236</v>
      </c>
      <c r="K104" s="71">
        <v>4518</v>
      </c>
      <c r="L104" s="71">
        <v>2878</v>
      </c>
      <c r="M104" s="87">
        <v>5285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1.4186536688183375</v>
      </c>
      <c r="H105" s="84">
        <f t="shared" ref="H105:M105" si="16">H101/H$4</f>
        <v>1.3840755735492578</v>
      </c>
      <c r="I105" s="84">
        <f t="shared" si="16"/>
        <v>1.3782720737827208</v>
      </c>
      <c r="J105" s="84">
        <f t="shared" si="16"/>
        <v>1.3551455750936869</v>
      </c>
      <c r="K105" s="84">
        <f t="shared" si="16"/>
        <v>1.3691845269210663</v>
      </c>
      <c r="L105" s="84">
        <f t="shared" si="16"/>
        <v>1.5171583920135485</v>
      </c>
      <c r="M105" s="85">
        <f t="shared" si="16"/>
        <v>1.4759667509938561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6470</v>
      </c>
      <c r="H106" s="53">
        <v>6420</v>
      </c>
      <c r="I106" s="53">
        <v>6490</v>
      </c>
      <c r="J106" s="53">
        <v>6540</v>
      </c>
      <c r="K106" s="53">
        <v>6670</v>
      </c>
      <c r="L106" s="53">
        <v>6660</v>
      </c>
      <c r="M106" s="54">
        <v>6660</v>
      </c>
    </row>
    <row r="107" spans="1:13" x14ac:dyDescent="0.15">
      <c r="A107" s="5"/>
      <c r="B107" s="16" t="s">
        <v>70</v>
      </c>
      <c r="C107" s="17"/>
      <c r="D107" s="18"/>
      <c r="E107" s="19"/>
      <c r="F107" s="20" t="s">
        <v>10</v>
      </c>
      <c r="G107" s="21">
        <v>10757</v>
      </c>
      <c r="H107" s="22">
        <v>9603</v>
      </c>
      <c r="I107" s="22">
        <v>9439</v>
      </c>
      <c r="J107" s="22">
        <v>8867</v>
      </c>
      <c r="K107" s="22">
        <v>9743</v>
      </c>
      <c r="L107" s="22">
        <v>15860</v>
      </c>
      <c r="M107" s="23">
        <v>15190</v>
      </c>
    </row>
    <row r="108" spans="1:13" x14ac:dyDescent="0.15">
      <c r="A108" s="5"/>
      <c r="B108" s="24" t="s">
        <v>0</v>
      </c>
      <c r="C108" s="25">
        <v>45719</v>
      </c>
      <c r="D108" s="26"/>
      <c r="E108" s="27"/>
      <c r="F108" s="28" t="s">
        <v>2</v>
      </c>
      <c r="G108" s="29">
        <v>2.39</v>
      </c>
      <c r="H108" s="30">
        <v>2.4900000000000002</v>
      </c>
      <c r="I108" s="30">
        <v>2.44</v>
      </c>
      <c r="J108" s="30">
        <v>2.4500000000000002</v>
      </c>
      <c r="K108" s="30">
        <v>2.56</v>
      </c>
      <c r="L108" s="30">
        <v>2.1800000000000002</v>
      </c>
      <c r="M108" s="31">
        <v>2.15</v>
      </c>
    </row>
    <row r="109" spans="1:13" x14ac:dyDescent="0.15">
      <c r="A109" s="5"/>
      <c r="B109" s="24" t="s">
        <v>1</v>
      </c>
      <c r="C109" s="32">
        <v>1130</v>
      </c>
      <c r="D109" s="26" t="s">
        <v>15</v>
      </c>
      <c r="E109" s="32">
        <v>1170</v>
      </c>
      <c r="F109" s="28" t="s">
        <v>3</v>
      </c>
      <c r="G109" s="29">
        <v>99.3</v>
      </c>
      <c r="H109" s="30">
        <v>97.7</v>
      </c>
      <c r="I109" s="30">
        <v>99.2</v>
      </c>
      <c r="J109" s="30">
        <v>98.5</v>
      </c>
      <c r="K109" s="30">
        <v>97.9</v>
      </c>
      <c r="L109" s="30">
        <v>98.8</v>
      </c>
      <c r="M109" s="31">
        <v>99.3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3111</v>
      </c>
      <c r="H110" s="70">
        <v>5847</v>
      </c>
      <c r="I110" s="70">
        <v>2930</v>
      </c>
      <c r="J110" s="70">
        <v>3918</v>
      </c>
      <c r="K110" s="70">
        <v>5637</v>
      </c>
      <c r="L110" s="70">
        <v>5774</v>
      </c>
      <c r="M110" s="86">
        <v>3869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1.4170728494269529</v>
      </c>
      <c r="H111" s="81">
        <f t="shared" ref="H111:M111" si="17">H107/H$4</f>
        <v>1.2959514170040485</v>
      </c>
      <c r="I111" s="81">
        <f t="shared" si="17"/>
        <v>1.2802115828021159</v>
      </c>
      <c r="J111" s="81">
        <f t="shared" si="17"/>
        <v>1.2780340155664456</v>
      </c>
      <c r="K111" s="81">
        <f t="shared" si="17"/>
        <v>1.2732618923157344</v>
      </c>
      <c r="L111" s="81">
        <f t="shared" si="17"/>
        <v>1.4136732329084589</v>
      </c>
      <c r="M111" s="82">
        <f t="shared" si="17"/>
        <v>1.372425009035056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1130</v>
      </c>
      <c r="H112" s="35">
        <v>1140</v>
      </c>
      <c r="I112" s="35">
        <v>1110</v>
      </c>
      <c r="J112" s="35">
        <v>1130</v>
      </c>
      <c r="K112" s="35">
        <v>1150</v>
      </c>
      <c r="L112" s="35">
        <v>1180</v>
      </c>
      <c r="M112" s="36">
        <v>1170</v>
      </c>
    </row>
    <row r="113" spans="1:13" x14ac:dyDescent="0.15">
      <c r="A113" s="5"/>
      <c r="B113" s="37" t="s">
        <v>62</v>
      </c>
      <c r="C113" s="38"/>
      <c r="D113" s="39"/>
      <c r="E113" s="40"/>
      <c r="F113" s="41" t="s">
        <v>10</v>
      </c>
      <c r="G113" s="42">
        <v>15946</v>
      </c>
      <c r="H113" s="43">
        <v>16018</v>
      </c>
      <c r="I113" s="43">
        <v>15663</v>
      </c>
      <c r="J113" s="43">
        <v>14991</v>
      </c>
      <c r="K113" s="43">
        <v>15999</v>
      </c>
      <c r="L113" s="43">
        <v>20442</v>
      </c>
      <c r="M113" s="44">
        <v>20084</v>
      </c>
    </row>
    <row r="114" spans="1:13" x14ac:dyDescent="0.15">
      <c r="A114" s="5"/>
      <c r="B114" s="45" t="s">
        <v>0</v>
      </c>
      <c r="C114" s="3">
        <v>45691</v>
      </c>
      <c r="F114" s="46" t="s">
        <v>2</v>
      </c>
      <c r="G114" s="47">
        <v>3.91</v>
      </c>
      <c r="H114" s="48">
        <v>3.86</v>
      </c>
      <c r="I114" s="48">
        <v>3.96</v>
      </c>
      <c r="J114" s="48">
        <v>4.04</v>
      </c>
      <c r="K114" s="48">
        <v>4.05</v>
      </c>
      <c r="L114" s="48">
        <v>3.66</v>
      </c>
      <c r="M114" s="49">
        <v>3.68</v>
      </c>
    </row>
    <row r="115" spans="1:13" x14ac:dyDescent="0.15">
      <c r="A115" s="5"/>
      <c r="B115" s="45" t="s">
        <v>1</v>
      </c>
      <c r="C115" s="50">
        <v>10570</v>
      </c>
      <c r="D115" s="4" t="s">
        <v>15</v>
      </c>
      <c r="E115" s="50">
        <v>11280</v>
      </c>
      <c r="F115" s="46" t="s">
        <v>3</v>
      </c>
      <c r="G115" s="47">
        <v>99.1</v>
      </c>
      <c r="H115" s="48">
        <v>99.4</v>
      </c>
      <c r="I115" s="48">
        <v>99.1</v>
      </c>
      <c r="J115" s="48">
        <v>98.9</v>
      </c>
      <c r="K115" s="48">
        <v>98.4</v>
      </c>
      <c r="L115" s="48">
        <v>98.9</v>
      </c>
      <c r="M115" s="49">
        <v>98.9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6737</v>
      </c>
      <c r="H116" s="71">
        <v>5455</v>
      </c>
      <c r="I116" s="71">
        <v>6519</v>
      </c>
      <c r="J116" s="71">
        <v>6772</v>
      </c>
      <c r="K116" s="71">
        <v>8898</v>
      </c>
      <c r="L116" s="71">
        <v>9133</v>
      </c>
      <c r="M116" s="87">
        <v>8970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2.1006455012514822</v>
      </c>
      <c r="H117" s="84">
        <f t="shared" ref="H117:M117" si="18">H113/H$4</f>
        <v>2.1616734143049934</v>
      </c>
      <c r="I117" s="84">
        <f t="shared" si="18"/>
        <v>2.1243727112437272</v>
      </c>
      <c r="J117" s="84">
        <f t="shared" si="18"/>
        <v>2.1607091380801382</v>
      </c>
      <c r="K117" s="84">
        <f t="shared" si="18"/>
        <v>2.0908259278619967</v>
      </c>
      <c r="L117" s="84">
        <f t="shared" si="18"/>
        <v>1.8220875300828951</v>
      </c>
      <c r="M117" s="85">
        <f t="shared" si="18"/>
        <v>1.8146006505240333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10570</v>
      </c>
      <c r="H118" s="53">
        <v>10770</v>
      </c>
      <c r="I118" s="53">
        <v>11010</v>
      </c>
      <c r="J118" s="53">
        <v>11120</v>
      </c>
      <c r="K118" s="53">
        <v>11350</v>
      </c>
      <c r="L118" s="53">
        <v>11330</v>
      </c>
      <c r="M118" s="54">
        <v>11280</v>
      </c>
    </row>
    <row r="119" spans="1:13" x14ac:dyDescent="0.15">
      <c r="A119" s="5"/>
      <c r="B119" s="16" t="s">
        <v>18</v>
      </c>
      <c r="C119" s="17"/>
      <c r="D119" s="18"/>
      <c r="E119" s="19"/>
      <c r="F119" s="20" t="s">
        <v>10</v>
      </c>
      <c r="G119" s="21">
        <v>8576</v>
      </c>
      <c r="H119" s="22">
        <v>8139</v>
      </c>
      <c r="I119" s="22">
        <v>8160</v>
      </c>
      <c r="J119" s="22">
        <v>7879</v>
      </c>
      <c r="K119" s="22">
        <v>8452</v>
      </c>
      <c r="L119" s="22">
        <v>11530</v>
      </c>
      <c r="M119" s="23">
        <v>11389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1.97</v>
      </c>
      <c r="H120" s="30">
        <v>1.98</v>
      </c>
      <c r="I120" s="30">
        <v>2</v>
      </c>
      <c r="J120" s="30">
        <v>2.02</v>
      </c>
      <c r="K120" s="30">
        <v>2.02</v>
      </c>
      <c r="L120" s="30">
        <v>1.86</v>
      </c>
      <c r="M120" s="31">
        <v>1.86</v>
      </c>
    </row>
    <row r="121" spans="1:13" x14ac:dyDescent="0.15">
      <c r="A121" s="5"/>
      <c r="B121" s="24" t="s">
        <v>1</v>
      </c>
      <c r="C121" s="32">
        <v>35440</v>
      </c>
      <c r="D121" s="26" t="s">
        <v>15</v>
      </c>
      <c r="E121" s="32">
        <v>36010</v>
      </c>
      <c r="F121" s="28" t="s">
        <v>3</v>
      </c>
      <c r="G121" s="29">
        <v>99.4</v>
      </c>
      <c r="H121" s="30">
        <v>99.4</v>
      </c>
      <c r="I121" s="30">
        <v>99.4</v>
      </c>
      <c r="J121" s="30">
        <v>99.3</v>
      </c>
      <c r="K121" s="30">
        <v>99.3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2094</v>
      </c>
      <c r="H122" s="70">
        <v>2091</v>
      </c>
      <c r="I122" s="70">
        <v>2052</v>
      </c>
      <c r="J122" s="70">
        <v>2201</v>
      </c>
      <c r="K122" s="70">
        <v>2240</v>
      </c>
      <c r="L122" s="70">
        <v>2846</v>
      </c>
      <c r="M122" s="86">
        <v>3289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1.1297589250428139</v>
      </c>
      <c r="H123" s="81">
        <f t="shared" ref="H123:M123" si="19">H119/H$4</f>
        <v>1.0983805668016193</v>
      </c>
      <c r="I123" s="81">
        <f t="shared" si="19"/>
        <v>1.1067408110674082</v>
      </c>
      <c r="J123" s="81">
        <f t="shared" si="19"/>
        <v>1.1356298645142693</v>
      </c>
      <c r="K123" s="81">
        <f t="shared" si="19"/>
        <v>1.1045478306325143</v>
      </c>
      <c r="L123" s="81">
        <f t="shared" si="19"/>
        <v>1.027720830733577</v>
      </c>
      <c r="M123" s="82">
        <f t="shared" si="19"/>
        <v>1.0290025298156849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35440</v>
      </c>
      <c r="H124" s="35">
        <v>34740</v>
      </c>
      <c r="I124" s="35">
        <v>35360</v>
      </c>
      <c r="J124" s="35">
        <v>35350</v>
      </c>
      <c r="K124" s="35">
        <v>36080</v>
      </c>
      <c r="L124" s="35">
        <v>36040</v>
      </c>
      <c r="M124" s="36">
        <v>36010</v>
      </c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11909</v>
      </c>
      <c r="H125" s="43">
        <v>11849</v>
      </c>
      <c r="I125" s="43">
        <v>11927</v>
      </c>
      <c r="J125" s="43">
        <v>11439</v>
      </c>
      <c r="K125" s="43">
        <v>12212</v>
      </c>
      <c r="L125" s="43">
        <v>15795</v>
      </c>
      <c r="M125" s="44">
        <v>15617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1.83</v>
      </c>
      <c r="H126" s="48">
        <v>1.81</v>
      </c>
      <c r="I126" s="48">
        <v>1.81</v>
      </c>
      <c r="J126" s="48">
        <v>1.83</v>
      </c>
      <c r="K126" s="48">
        <v>1.84</v>
      </c>
      <c r="L126" s="48">
        <v>1.69</v>
      </c>
      <c r="M126" s="49">
        <v>1.68</v>
      </c>
    </row>
    <row r="127" spans="1:13" x14ac:dyDescent="0.15">
      <c r="A127" s="5"/>
      <c r="B127" s="45" t="s">
        <v>1</v>
      </c>
      <c r="C127" s="50">
        <v>31980</v>
      </c>
      <c r="D127" s="4" t="s">
        <v>15</v>
      </c>
      <c r="E127" s="50">
        <v>32560</v>
      </c>
      <c r="F127" s="46" t="s">
        <v>3</v>
      </c>
      <c r="G127" s="47">
        <v>99.4</v>
      </c>
      <c r="H127" s="48">
        <v>99.5</v>
      </c>
      <c r="I127" s="48">
        <v>99.5</v>
      </c>
      <c r="J127" s="48">
        <v>99.4</v>
      </c>
      <c r="K127" s="48">
        <v>99.4</v>
      </c>
      <c r="L127" s="48">
        <v>99.4</v>
      </c>
      <c r="M127" s="49">
        <v>99.3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2846</v>
      </c>
      <c r="H128" s="71">
        <v>2453</v>
      </c>
      <c r="I128" s="71">
        <v>2438</v>
      </c>
      <c r="J128" s="71">
        <v>2589</v>
      </c>
      <c r="K128" s="71">
        <v>2958</v>
      </c>
      <c r="L128" s="71">
        <v>3429</v>
      </c>
      <c r="M128" s="87">
        <v>3726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1.5688315109998683</v>
      </c>
      <c r="H129" s="84">
        <f t="shared" ref="H129:M129" si="20">H125/H$4</f>
        <v>1.5990553306342781</v>
      </c>
      <c r="I129" s="84">
        <f t="shared" si="20"/>
        <v>1.6176590261765902</v>
      </c>
      <c r="J129" s="84">
        <f t="shared" si="20"/>
        <v>1.6487460363217066</v>
      </c>
      <c r="K129" s="84">
        <f t="shared" si="20"/>
        <v>1.5959226346053319</v>
      </c>
      <c r="L129" s="84">
        <f t="shared" si="20"/>
        <v>1.4078794901506373</v>
      </c>
      <c r="M129" s="85">
        <f t="shared" si="20"/>
        <v>1.4110046982291291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31980</v>
      </c>
      <c r="H130" s="53">
        <v>31660</v>
      </c>
      <c r="I130" s="53">
        <v>32130</v>
      </c>
      <c r="J130" s="53">
        <v>31990</v>
      </c>
      <c r="K130" s="53">
        <v>32720</v>
      </c>
      <c r="L130" s="53">
        <v>32680</v>
      </c>
      <c r="M130" s="54">
        <v>32560</v>
      </c>
    </row>
    <row r="131" spans="1:13" x14ac:dyDescent="0.15">
      <c r="A131" s="5"/>
      <c r="B131" s="16" t="s">
        <v>27</v>
      </c>
      <c r="C131" s="17"/>
      <c r="D131" s="18"/>
      <c r="E131" s="19"/>
      <c r="F131" s="20" t="s">
        <v>10</v>
      </c>
      <c r="G131" s="21">
        <v>5852</v>
      </c>
      <c r="H131" s="22">
        <v>6648</v>
      </c>
      <c r="I131" s="22">
        <v>5747</v>
      </c>
      <c r="J131" s="22">
        <v>5294</v>
      </c>
      <c r="K131" s="22">
        <v>5967</v>
      </c>
      <c r="L131" s="22">
        <v>9801</v>
      </c>
      <c r="M131" s="23">
        <v>9656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3.41</v>
      </c>
      <c r="H132" s="30">
        <v>3.15</v>
      </c>
      <c r="I132" s="30">
        <v>3.36</v>
      </c>
      <c r="J132" s="30">
        <v>3.43</v>
      </c>
      <c r="K132" s="30">
        <v>3.4</v>
      </c>
      <c r="L132" s="30">
        <v>3.16</v>
      </c>
      <c r="M132" s="31">
        <v>3.23</v>
      </c>
    </row>
    <row r="133" spans="1:13" x14ac:dyDescent="0.15">
      <c r="A133" s="5"/>
      <c r="B133" s="24" t="s">
        <v>1</v>
      </c>
      <c r="C133" s="32">
        <v>30720</v>
      </c>
      <c r="D133" s="26" t="s">
        <v>15</v>
      </c>
      <c r="E133" s="32">
        <v>31230</v>
      </c>
      <c r="F133" s="28" t="s">
        <v>3</v>
      </c>
      <c r="G133" s="29">
        <v>100</v>
      </c>
      <c r="H133" s="30">
        <v>100.8</v>
      </c>
      <c r="I133" s="30">
        <v>100.1</v>
      </c>
      <c r="J133" s="30">
        <v>100.1</v>
      </c>
      <c r="K133" s="30">
        <v>99.9</v>
      </c>
      <c r="L133" s="30">
        <v>100</v>
      </c>
      <c r="M133" s="31">
        <v>99.5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1203</v>
      </c>
      <c r="H134" s="58">
        <v>96</v>
      </c>
      <c r="I134" s="70">
        <v>1055</v>
      </c>
      <c r="J134" s="58">
        <v>992</v>
      </c>
      <c r="K134" s="70">
        <v>1284</v>
      </c>
      <c r="L134" s="70">
        <v>1791</v>
      </c>
      <c r="M134" s="86">
        <v>2848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0.77091292319852456</v>
      </c>
      <c r="H135" s="81">
        <f t="shared" ref="H135:M135" si="21">H131/H$4</f>
        <v>0.89716599190283397</v>
      </c>
      <c r="I135" s="81">
        <f t="shared" si="21"/>
        <v>0.77946561779465617</v>
      </c>
      <c r="J135" s="81">
        <f t="shared" si="21"/>
        <v>0.76304410492937447</v>
      </c>
      <c r="K135" s="81">
        <f t="shared" si="21"/>
        <v>0.77979613173026663</v>
      </c>
      <c r="L135" s="81">
        <f t="shared" si="21"/>
        <v>0.87360727337552369</v>
      </c>
      <c r="M135" s="82">
        <f t="shared" si="21"/>
        <v>0.87242500903505604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30720</v>
      </c>
      <c r="H136" s="35">
        <v>30320</v>
      </c>
      <c r="I136" s="35">
        <v>30780</v>
      </c>
      <c r="J136" s="35">
        <v>30800</v>
      </c>
      <c r="K136" s="35">
        <v>31380</v>
      </c>
      <c r="L136" s="35">
        <v>31330</v>
      </c>
      <c r="M136" s="36">
        <v>31230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8389</v>
      </c>
      <c r="H137" s="43">
        <v>8448</v>
      </c>
      <c r="I137" s="43">
        <v>8633</v>
      </c>
      <c r="J137" s="43">
        <v>7845</v>
      </c>
      <c r="K137" s="43">
        <v>8421</v>
      </c>
      <c r="L137" s="43">
        <v>13522</v>
      </c>
      <c r="M137" s="44">
        <v>13252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3.34</v>
      </c>
      <c r="H138" s="48">
        <v>3.25</v>
      </c>
      <c r="I138" s="48">
        <v>3.23</v>
      </c>
      <c r="J138" s="48">
        <v>3.31</v>
      </c>
      <c r="K138" s="48">
        <v>3.33</v>
      </c>
      <c r="L138" s="48">
        <v>3.01</v>
      </c>
      <c r="M138" s="49">
        <v>3.04</v>
      </c>
    </row>
    <row r="139" spans="1:13" x14ac:dyDescent="0.15">
      <c r="A139" s="5"/>
      <c r="B139" s="45" t="s">
        <v>1</v>
      </c>
      <c r="C139" s="50">
        <v>17230</v>
      </c>
      <c r="D139" s="4" t="s">
        <v>15</v>
      </c>
      <c r="E139" s="50">
        <v>17580</v>
      </c>
      <c r="F139" s="46" t="s">
        <v>3</v>
      </c>
      <c r="G139" s="47">
        <v>100</v>
      </c>
      <c r="H139" s="48">
        <v>100.5</v>
      </c>
      <c r="I139" s="48">
        <v>100.6</v>
      </c>
      <c r="J139" s="48">
        <v>100.5</v>
      </c>
      <c r="K139" s="48">
        <v>100.1</v>
      </c>
      <c r="L139" s="48">
        <v>99.7</v>
      </c>
      <c r="M139" s="49">
        <v>99.8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1624</v>
      </c>
      <c r="H140" s="61">
        <v>714</v>
      </c>
      <c r="I140" s="61">
        <v>599</v>
      </c>
      <c r="J140" s="61">
        <v>751</v>
      </c>
      <c r="K140" s="71">
        <v>1496</v>
      </c>
      <c r="L140" s="71">
        <v>3021</v>
      </c>
      <c r="M140" s="87">
        <v>2887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1.1051244895270715</v>
      </c>
      <c r="H141" s="84">
        <f t="shared" ref="H141:M141" si="22">H137/H$4</f>
        <v>1.140080971659919</v>
      </c>
      <c r="I141" s="84">
        <f t="shared" si="22"/>
        <v>1.1708938017089381</v>
      </c>
      <c r="J141" s="84">
        <f t="shared" si="22"/>
        <v>1.130729316805996</v>
      </c>
      <c r="K141" s="84">
        <f t="shared" si="22"/>
        <v>1.1004966021955045</v>
      </c>
      <c r="L141" s="84">
        <f t="shared" si="22"/>
        <v>1.205276762634816</v>
      </c>
      <c r="M141" s="85">
        <f t="shared" si="22"/>
        <v>1.1973256234188652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17230</v>
      </c>
      <c r="H142" s="53">
        <v>17070</v>
      </c>
      <c r="I142" s="53">
        <v>17340</v>
      </c>
      <c r="J142" s="53">
        <v>17290</v>
      </c>
      <c r="K142" s="53">
        <v>17670</v>
      </c>
      <c r="L142" s="53">
        <v>17640</v>
      </c>
      <c r="M142" s="54">
        <v>17580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6788</v>
      </c>
      <c r="H143" s="22">
        <v>6751</v>
      </c>
      <c r="I143" s="22">
        <v>6489</v>
      </c>
      <c r="J143" s="22">
        <v>5667</v>
      </c>
      <c r="K143" s="22">
        <v>6370</v>
      </c>
      <c r="L143" s="22">
        <v>11922</v>
      </c>
      <c r="M143" s="23">
        <v>11882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4.1500000000000004</v>
      </c>
      <c r="H144" s="30">
        <v>4.07</v>
      </c>
      <c r="I144" s="30">
        <v>4.1100000000000003</v>
      </c>
      <c r="J144" s="30">
        <v>4.2699999999999996</v>
      </c>
      <c r="K144" s="30">
        <v>4.26</v>
      </c>
      <c r="L144" s="30">
        <v>3.87</v>
      </c>
      <c r="M144" s="31">
        <v>3.87</v>
      </c>
    </row>
    <row r="145" spans="1:13" x14ac:dyDescent="0.15">
      <c r="A145" s="5"/>
      <c r="B145" s="24" t="s">
        <v>1</v>
      </c>
      <c r="C145" s="32">
        <v>14920</v>
      </c>
      <c r="D145" s="26" t="s">
        <v>15</v>
      </c>
      <c r="E145" s="32">
        <v>15340</v>
      </c>
      <c r="F145" s="28" t="s">
        <v>3</v>
      </c>
      <c r="G145" s="29">
        <v>99</v>
      </c>
      <c r="H145" s="30">
        <v>99.6</v>
      </c>
      <c r="I145" s="30">
        <v>99.3</v>
      </c>
      <c r="J145" s="30">
        <v>98.5</v>
      </c>
      <c r="K145" s="30">
        <v>98.3</v>
      </c>
      <c r="L145" s="30">
        <v>99.3</v>
      </c>
      <c r="M145" s="31">
        <v>99.4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3114</v>
      </c>
      <c r="H146" s="70">
        <v>2137</v>
      </c>
      <c r="I146" s="70">
        <v>2485</v>
      </c>
      <c r="J146" s="70">
        <v>3174</v>
      </c>
      <c r="K146" s="70">
        <v>3822</v>
      </c>
      <c r="L146" s="70">
        <v>4626</v>
      </c>
      <c r="M146" s="86">
        <v>4236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0.89421683572651822</v>
      </c>
      <c r="H147" s="81">
        <f t="shared" ref="H147:M147" si="23">H143/H$4</f>
        <v>0.91106612685560051</v>
      </c>
      <c r="I147" s="81">
        <f t="shared" si="23"/>
        <v>0.88010307880103078</v>
      </c>
      <c r="J147" s="81">
        <f t="shared" si="23"/>
        <v>0.81680599596425485</v>
      </c>
      <c r="K147" s="81">
        <f t="shared" si="23"/>
        <v>0.83246210141139576</v>
      </c>
      <c r="L147" s="81">
        <f t="shared" si="23"/>
        <v>1.0626615562884392</v>
      </c>
      <c r="M147" s="82">
        <f t="shared" si="23"/>
        <v>1.0735453559812072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14920</v>
      </c>
      <c r="H148" s="35">
        <v>14850</v>
      </c>
      <c r="I148" s="35">
        <v>15040</v>
      </c>
      <c r="J148" s="35">
        <v>15020</v>
      </c>
      <c r="K148" s="35">
        <v>15370</v>
      </c>
      <c r="L148" s="35">
        <v>15410</v>
      </c>
      <c r="M148" s="36">
        <v>15340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6499</v>
      </c>
      <c r="H149" s="43">
        <v>6232</v>
      </c>
      <c r="I149" s="43">
        <v>6130</v>
      </c>
      <c r="J149" s="43">
        <v>5953</v>
      </c>
      <c r="K149" s="43">
        <v>6658</v>
      </c>
      <c r="L149" s="43">
        <v>9168</v>
      </c>
      <c r="M149" s="44">
        <v>9692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3.89</v>
      </c>
      <c r="H150" s="48">
        <v>3.83</v>
      </c>
      <c r="I150" s="48">
        <v>3.86</v>
      </c>
      <c r="J150" s="48">
        <v>3.91</v>
      </c>
      <c r="K150" s="48">
        <v>3.83</v>
      </c>
      <c r="L150" s="48">
        <v>3.75</v>
      </c>
      <c r="M150" s="49">
        <v>3.7</v>
      </c>
    </row>
    <row r="151" spans="1:13" x14ac:dyDescent="0.15">
      <c r="A151" s="5"/>
      <c r="B151" s="45" t="s">
        <v>1</v>
      </c>
      <c r="C151" s="50">
        <v>9620</v>
      </c>
      <c r="D151" s="4" t="s">
        <v>15</v>
      </c>
      <c r="E151" s="50">
        <v>9980</v>
      </c>
      <c r="F151" s="46" t="s">
        <v>3</v>
      </c>
      <c r="G151" s="47">
        <v>98.5</v>
      </c>
      <c r="H151" s="48">
        <v>98.7</v>
      </c>
      <c r="I151" s="48">
        <v>98.8</v>
      </c>
      <c r="J151" s="48">
        <v>98.5</v>
      </c>
      <c r="K151" s="48">
        <v>98.6</v>
      </c>
      <c r="L151" s="48">
        <v>98.3</v>
      </c>
      <c r="M151" s="49">
        <v>98.4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3495</v>
      </c>
      <c r="H152" s="71">
        <v>3066</v>
      </c>
      <c r="I152" s="71">
        <v>2945</v>
      </c>
      <c r="J152" s="71">
        <v>3191</v>
      </c>
      <c r="K152" s="71">
        <v>3432</v>
      </c>
      <c r="L152" s="71">
        <v>5274</v>
      </c>
      <c r="M152" s="87">
        <v>5383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0.85614543538400734</v>
      </c>
      <c r="H153" s="84">
        <f t="shared" ref="H153:M153" si="24">H149/H$4</f>
        <v>0.84102564102564104</v>
      </c>
      <c r="I153" s="84">
        <f t="shared" si="24"/>
        <v>0.83141190831411904</v>
      </c>
      <c r="J153" s="84">
        <f t="shared" si="24"/>
        <v>0.85802825021620066</v>
      </c>
      <c r="K153" s="84">
        <f t="shared" si="24"/>
        <v>0.87009932043910088</v>
      </c>
      <c r="L153" s="84">
        <f t="shared" si="24"/>
        <v>0.81718513236473844</v>
      </c>
      <c r="M153" s="85">
        <f t="shared" si="24"/>
        <v>0.8756776292013011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9620</v>
      </c>
      <c r="H154" s="53">
        <v>9610</v>
      </c>
      <c r="I154" s="53">
        <v>9740</v>
      </c>
      <c r="J154" s="53">
        <v>9720</v>
      </c>
      <c r="K154" s="53">
        <v>9990</v>
      </c>
      <c r="L154" s="53">
        <v>10000</v>
      </c>
      <c r="M154" s="54">
        <v>9980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9598</v>
      </c>
      <c r="H155" s="22">
        <v>9650</v>
      </c>
      <c r="I155" s="22">
        <v>9384</v>
      </c>
      <c r="J155" s="22">
        <v>8400</v>
      </c>
      <c r="K155" s="22">
        <v>11590</v>
      </c>
      <c r="L155" s="22">
        <v>14571</v>
      </c>
      <c r="M155" s="23">
        <v>13856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1.68</v>
      </c>
      <c r="H156" s="30">
        <v>1.66</v>
      </c>
      <c r="I156" s="30">
        <v>1.67</v>
      </c>
      <c r="J156" s="30">
        <v>1.73</v>
      </c>
      <c r="K156" s="30">
        <v>1.54</v>
      </c>
      <c r="L156" s="30">
        <v>1.49</v>
      </c>
      <c r="M156" s="31">
        <v>1.57</v>
      </c>
    </row>
    <row r="157" spans="1:13" x14ac:dyDescent="0.15">
      <c r="A157" s="5"/>
      <c r="B157" s="24" t="s">
        <v>1</v>
      </c>
      <c r="C157" s="32">
        <v>7470</v>
      </c>
      <c r="D157" s="26" t="s">
        <v>15</v>
      </c>
      <c r="E157" s="32">
        <v>7910</v>
      </c>
      <c r="F157" s="28" t="s">
        <v>3</v>
      </c>
      <c r="G157" s="29">
        <v>99.8</v>
      </c>
      <c r="H157" s="30">
        <v>99.8</v>
      </c>
      <c r="I157" s="30">
        <v>99.8</v>
      </c>
      <c r="J157" s="30">
        <v>99.9</v>
      </c>
      <c r="K157" s="30">
        <v>100.6</v>
      </c>
      <c r="L157" s="30">
        <v>100.1</v>
      </c>
      <c r="M157" s="31">
        <v>99.5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1456</v>
      </c>
      <c r="H158" s="70">
        <v>1349</v>
      </c>
      <c r="I158" s="70">
        <v>1389</v>
      </c>
      <c r="J158" s="70">
        <v>1124</v>
      </c>
      <c r="K158" s="58">
        <v>-267</v>
      </c>
      <c r="L158" s="70">
        <v>1093</v>
      </c>
      <c r="M158" s="86">
        <v>2894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1.2643920432090634</v>
      </c>
      <c r="H159" s="81">
        <f t="shared" ref="H159:M159" si="25">H155/H$4</f>
        <v>1.3022941970310391</v>
      </c>
      <c r="I159" s="81">
        <f t="shared" si="25"/>
        <v>1.2727519327275194</v>
      </c>
      <c r="J159" s="81">
        <f t="shared" si="25"/>
        <v>1.2107235514557508</v>
      </c>
      <c r="K159" s="81">
        <f t="shared" si="25"/>
        <v>1.514636696288552</v>
      </c>
      <c r="L159" s="81">
        <f t="shared" si="25"/>
        <v>1.2987788572956591</v>
      </c>
      <c r="M159" s="82">
        <f t="shared" si="25"/>
        <v>1.2518973617636429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7470</v>
      </c>
      <c r="H160" s="35">
        <v>7590</v>
      </c>
      <c r="I160" s="35">
        <v>7670</v>
      </c>
      <c r="J160" s="35">
        <v>7760</v>
      </c>
      <c r="K160" s="35">
        <v>7960</v>
      </c>
      <c r="L160" s="35">
        <v>7940</v>
      </c>
      <c r="M160" s="36">
        <v>7910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382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0" sqref="N1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45817</v>
      </c>
      <c r="H3" s="11">
        <v>45818</v>
      </c>
      <c r="I3" s="11">
        <v>45819</v>
      </c>
      <c r="J3" s="11">
        <v>45820</v>
      </c>
      <c r="K3" s="11">
        <v>45821</v>
      </c>
      <c r="L3" s="11">
        <v>45822</v>
      </c>
      <c r="M3" s="12">
        <v>45823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7093</v>
      </c>
      <c r="H4" s="14">
        <v>7509</v>
      </c>
      <c r="I4" s="14">
        <v>7936</v>
      </c>
      <c r="J4" s="14">
        <v>6706</v>
      </c>
      <c r="K4" s="14">
        <v>8168</v>
      </c>
      <c r="L4" s="14">
        <v>11506</v>
      </c>
      <c r="M4" s="15">
        <v>11564</v>
      </c>
    </row>
    <row r="5" spans="1:13" x14ac:dyDescent="0.15">
      <c r="A5" s="5"/>
      <c r="B5" s="16" t="s">
        <v>90</v>
      </c>
      <c r="C5" s="17"/>
      <c r="D5" s="18"/>
      <c r="E5" s="19"/>
      <c r="F5" s="20" t="s">
        <v>10</v>
      </c>
      <c r="G5" s="21">
        <v>15979</v>
      </c>
      <c r="H5" s="22">
        <v>16303</v>
      </c>
      <c r="I5" s="22">
        <v>16437</v>
      </c>
      <c r="J5" s="22">
        <v>13722</v>
      </c>
      <c r="K5" s="22">
        <v>15073</v>
      </c>
      <c r="L5" s="22">
        <v>19140</v>
      </c>
      <c r="M5" s="23">
        <v>18121</v>
      </c>
    </row>
    <row r="6" spans="1:13" x14ac:dyDescent="0.15">
      <c r="A6" s="5"/>
      <c r="B6" s="24" t="s">
        <v>0</v>
      </c>
      <c r="C6" s="25">
        <v>45810</v>
      </c>
      <c r="D6" s="26"/>
      <c r="E6" s="27"/>
      <c r="F6" s="28" t="s">
        <v>2</v>
      </c>
      <c r="G6" s="29">
        <v>3.78</v>
      </c>
      <c r="H6" s="30">
        <v>3.74</v>
      </c>
      <c r="I6" s="30">
        <v>3.72</v>
      </c>
      <c r="J6" s="30">
        <v>3.88</v>
      </c>
      <c r="K6" s="30">
        <v>3.79</v>
      </c>
      <c r="L6" s="30">
        <v>3.53</v>
      </c>
      <c r="M6" s="31">
        <v>3.55</v>
      </c>
    </row>
    <row r="7" spans="1:13" x14ac:dyDescent="0.15">
      <c r="A7" s="5"/>
      <c r="B7" s="24" t="s">
        <v>1</v>
      </c>
      <c r="C7" s="32">
        <v>5180</v>
      </c>
      <c r="D7" s="26" t="s">
        <v>15</v>
      </c>
      <c r="E7" s="32">
        <v>5260</v>
      </c>
      <c r="F7" s="28" t="s">
        <v>3</v>
      </c>
      <c r="G7" s="29">
        <v>97</v>
      </c>
      <c r="H7" s="30">
        <v>97.5</v>
      </c>
      <c r="I7" s="30">
        <v>97.2</v>
      </c>
      <c r="J7" s="30">
        <v>97.4</v>
      </c>
      <c r="K7" s="30">
        <v>97.4</v>
      </c>
      <c r="L7" s="30">
        <v>97</v>
      </c>
      <c r="M7" s="31">
        <v>97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13323</v>
      </c>
      <c r="H8" s="70">
        <v>12017</v>
      </c>
      <c r="I8" s="70">
        <v>13010</v>
      </c>
      <c r="J8" s="70">
        <v>10299</v>
      </c>
      <c r="K8" s="70">
        <v>11145</v>
      </c>
      <c r="L8" s="70">
        <v>15631</v>
      </c>
      <c r="M8" s="86">
        <v>14722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2.2527844353588042</v>
      </c>
      <c r="H9" s="75">
        <f t="shared" ref="H9:M9" si="0">H5/H$4</f>
        <v>2.1711279797576242</v>
      </c>
      <c r="I9" s="75">
        <f t="shared" si="0"/>
        <v>2.071194556451613</v>
      </c>
      <c r="J9" s="75">
        <f t="shared" si="0"/>
        <v>2.0462272591708919</v>
      </c>
      <c r="K9" s="75">
        <f t="shared" si="0"/>
        <v>1.8453721841332027</v>
      </c>
      <c r="L9" s="75">
        <f t="shared" si="0"/>
        <v>1.6634799235181645</v>
      </c>
      <c r="M9" s="76">
        <f t="shared" si="0"/>
        <v>1.5670183327568314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5180</v>
      </c>
      <c r="H10" s="35">
        <v>5220</v>
      </c>
      <c r="I10" s="35">
        <v>5250</v>
      </c>
      <c r="J10" s="35">
        <v>5220</v>
      </c>
      <c r="K10" s="35">
        <v>5230</v>
      </c>
      <c r="L10" s="35">
        <v>5240</v>
      </c>
      <c r="M10" s="36">
        <v>5260</v>
      </c>
    </row>
    <row r="11" spans="1:13" x14ac:dyDescent="0.15">
      <c r="A11" s="5"/>
      <c r="B11" s="37" t="s">
        <v>91</v>
      </c>
      <c r="C11" s="38"/>
      <c r="D11" s="39"/>
      <c r="E11" s="40"/>
      <c r="F11" s="41" t="s">
        <v>10</v>
      </c>
      <c r="G11" s="42">
        <v>22172</v>
      </c>
      <c r="H11" s="43">
        <v>22965</v>
      </c>
      <c r="I11" s="43">
        <v>22849</v>
      </c>
      <c r="J11" s="43">
        <v>21708</v>
      </c>
      <c r="K11" s="43">
        <v>22516</v>
      </c>
      <c r="L11" s="43">
        <v>24085</v>
      </c>
      <c r="M11" s="44">
        <v>23417</v>
      </c>
    </row>
    <row r="12" spans="1:13" x14ac:dyDescent="0.15">
      <c r="A12" s="5"/>
      <c r="B12" s="45" t="s">
        <v>0</v>
      </c>
      <c r="C12" s="3">
        <v>45810</v>
      </c>
      <c r="F12" s="46" t="s">
        <v>2</v>
      </c>
      <c r="G12" s="47">
        <v>3.49</v>
      </c>
      <c r="H12" s="48">
        <v>3.44</v>
      </c>
      <c r="I12" s="48">
        <v>3.43</v>
      </c>
      <c r="J12" s="48">
        <v>3.59</v>
      </c>
      <c r="K12" s="48">
        <v>3.5</v>
      </c>
      <c r="L12" s="48">
        <v>3.22</v>
      </c>
      <c r="M12" s="49">
        <v>3.22</v>
      </c>
    </row>
    <row r="13" spans="1:13" x14ac:dyDescent="0.15">
      <c r="A13" s="5"/>
      <c r="B13" s="45" t="s">
        <v>1</v>
      </c>
      <c r="C13" s="50">
        <v>5010</v>
      </c>
      <c r="D13" s="4" t="s">
        <v>15</v>
      </c>
      <c r="E13" s="50">
        <v>5080</v>
      </c>
      <c r="F13" s="46" t="s">
        <v>3</v>
      </c>
      <c r="G13" s="47">
        <v>98</v>
      </c>
      <c r="H13" s="48">
        <v>98</v>
      </c>
      <c r="I13" s="48">
        <v>97.9</v>
      </c>
      <c r="J13" s="48">
        <v>98.1</v>
      </c>
      <c r="K13" s="48">
        <v>97.9</v>
      </c>
      <c r="L13" s="48">
        <v>98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13566</v>
      </c>
      <c r="H14" s="71">
        <v>14030</v>
      </c>
      <c r="I14" s="71">
        <v>14445</v>
      </c>
      <c r="J14" s="71">
        <v>13222</v>
      </c>
      <c r="K14" s="71">
        <v>14480</v>
      </c>
      <c r="L14" s="71">
        <v>14647</v>
      </c>
      <c r="M14" s="87">
        <v>13185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3.1258987734386015</v>
      </c>
      <c r="H15" s="78">
        <f t="shared" ref="H15:M15" si="1">H11/H$4</f>
        <v>3.0583300039952057</v>
      </c>
      <c r="I15" s="78">
        <f t="shared" si="1"/>
        <v>2.8791582661290325</v>
      </c>
      <c r="J15" s="78">
        <f t="shared" si="1"/>
        <v>3.2371011034894126</v>
      </c>
      <c r="K15" s="78">
        <f t="shared" si="1"/>
        <v>2.7566111655239962</v>
      </c>
      <c r="L15" s="78">
        <f t="shared" si="1"/>
        <v>2.0932556926820789</v>
      </c>
      <c r="M15" s="79">
        <f t="shared" si="1"/>
        <v>2.0249913524731928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5010</v>
      </c>
      <c r="H16" s="53">
        <v>5040</v>
      </c>
      <c r="I16" s="53">
        <v>5060</v>
      </c>
      <c r="J16" s="53">
        <v>5060</v>
      </c>
      <c r="K16" s="53">
        <v>5060</v>
      </c>
      <c r="L16" s="53">
        <v>5070</v>
      </c>
      <c r="M16" s="54">
        <v>5080</v>
      </c>
    </row>
    <row r="17" spans="1:13" x14ac:dyDescent="0.15">
      <c r="A17" s="5"/>
      <c r="B17" s="16" t="s">
        <v>92</v>
      </c>
      <c r="C17" s="17"/>
      <c r="D17" s="18"/>
      <c r="E17" s="19"/>
      <c r="F17" s="20" t="s">
        <v>10</v>
      </c>
      <c r="G17" s="21">
        <v>14656</v>
      </c>
      <c r="H17" s="22">
        <v>14493</v>
      </c>
      <c r="I17" s="22">
        <v>14308</v>
      </c>
      <c r="J17" s="22">
        <v>12536</v>
      </c>
      <c r="K17" s="22">
        <v>13782</v>
      </c>
      <c r="L17" s="22">
        <v>18344</v>
      </c>
      <c r="M17" s="23">
        <v>16999</v>
      </c>
    </row>
    <row r="18" spans="1:13" x14ac:dyDescent="0.15">
      <c r="A18" s="5"/>
      <c r="B18" s="24" t="s">
        <v>0</v>
      </c>
      <c r="C18" s="25">
        <v>45810</v>
      </c>
      <c r="D18" s="26"/>
      <c r="E18" s="27"/>
      <c r="F18" s="28" t="s">
        <v>2</v>
      </c>
      <c r="G18" s="29">
        <v>3.11</v>
      </c>
      <c r="H18" s="30">
        <v>3.13</v>
      </c>
      <c r="I18" s="30">
        <v>3.11</v>
      </c>
      <c r="J18" s="30">
        <v>3.26</v>
      </c>
      <c r="K18" s="30">
        <v>3.2</v>
      </c>
      <c r="L18" s="30">
        <v>2.8</v>
      </c>
      <c r="M18" s="31">
        <v>2.92</v>
      </c>
    </row>
    <row r="19" spans="1:13" x14ac:dyDescent="0.15">
      <c r="A19" s="5"/>
      <c r="B19" s="24" t="s">
        <v>1</v>
      </c>
      <c r="C19" s="32">
        <v>3690</v>
      </c>
      <c r="D19" s="26" t="s">
        <v>15</v>
      </c>
      <c r="E19" s="32">
        <v>3740</v>
      </c>
      <c r="F19" s="28" t="s">
        <v>3</v>
      </c>
      <c r="G19" s="29">
        <v>98.1</v>
      </c>
      <c r="H19" s="30">
        <v>98.3</v>
      </c>
      <c r="I19" s="30">
        <v>98.7</v>
      </c>
      <c r="J19" s="30">
        <v>98.2</v>
      </c>
      <c r="K19" s="30">
        <v>98.1</v>
      </c>
      <c r="L19" s="30">
        <v>98.8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8406</v>
      </c>
      <c r="H20" s="70">
        <v>7715</v>
      </c>
      <c r="I20" s="70">
        <v>6305</v>
      </c>
      <c r="J20" s="70">
        <v>6806</v>
      </c>
      <c r="K20" s="70">
        <v>8030</v>
      </c>
      <c r="L20" s="70">
        <v>7595</v>
      </c>
      <c r="M20" s="86">
        <v>9239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2.066262512336106</v>
      </c>
      <c r="H21" s="81">
        <f t="shared" ref="H21:M21" si="2">H17/H$4</f>
        <v>1.9300838993208149</v>
      </c>
      <c r="I21" s="81">
        <f t="shared" si="2"/>
        <v>1.8029233870967742</v>
      </c>
      <c r="J21" s="81">
        <f t="shared" si="2"/>
        <v>1.8693707127945123</v>
      </c>
      <c r="K21" s="81">
        <f t="shared" si="2"/>
        <v>1.6873163565132223</v>
      </c>
      <c r="L21" s="81">
        <f t="shared" si="2"/>
        <v>1.5942986268034069</v>
      </c>
      <c r="M21" s="82">
        <f t="shared" si="2"/>
        <v>1.4699930819785541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3690</v>
      </c>
      <c r="H22" s="35">
        <v>3700</v>
      </c>
      <c r="I22" s="35">
        <v>3730</v>
      </c>
      <c r="J22" s="35">
        <v>3690</v>
      </c>
      <c r="K22" s="35">
        <v>3710</v>
      </c>
      <c r="L22" s="35">
        <v>3730</v>
      </c>
      <c r="M22" s="36">
        <v>3740</v>
      </c>
    </row>
    <row r="23" spans="1:13" x14ac:dyDescent="0.15">
      <c r="A23" s="5"/>
      <c r="B23" s="37" t="s">
        <v>93</v>
      </c>
      <c r="C23" s="38"/>
      <c r="D23" s="39"/>
      <c r="E23" s="40"/>
      <c r="F23" s="41" t="s">
        <v>10</v>
      </c>
      <c r="G23" s="42">
        <v>10881</v>
      </c>
      <c r="H23" s="43">
        <v>10855</v>
      </c>
      <c r="I23" s="43">
        <v>10813</v>
      </c>
      <c r="J23" s="43">
        <v>9452</v>
      </c>
      <c r="K23" s="43">
        <v>10648</v>
      </c>
      <c r="L23" s="43">
        <v>13169</v>
      </c>
      <c r="M23" s="44">
        <v>12367</v>
      </c>
    </row>
    <row r="24" spans="1:13" x14ac:dyDescent="0.15">
      <c r="A24" s="5"/>
      <c r="B24" s="45" t="s">
        <v>0</v>
      </c>
      <c r="C24" s="3">
        <v>45810</v>
      </c>
      <c r="F24" s="46" t="s">
        <v>2</v>
      </c>
      <c r="G24" s="47">
        <v>2.35</v>
      </c>
      <c r="H24" s="48">
        <v>2.4500000000000002</v>
      </c>
      <c r="I24" s="48">
        <v>2.4500000000000002</v>
      </c>
      <c r="J24" s="48">
        <v>2.5299999999999998</v>
      </c>
      <c r="K24" s="48">
        <v>2.5299999999999998</v>
      </c>
      <c r="L24" s="48">
        <v>2.2799999999999998</v>
      </c>
      <c r="M24" s="49">
        <v>2.29</v>
      </c>
    </row>
    <row r="25" spans="1:13" x14ac:dyDescent="0.15">
      <c r="A25" s="5"/>
      <c r="B25" s="45" t="s">
        <v>1</v>
      </c>
      <c r="C25" s="50">
        <v>3120</v>
      </c>
      <c r="D25" s="4" t="s">
        <v>15</v>
      </c>
      <c r="E25" s="50">
        <v>3160</v>
      </c>
      <c r="F25" s="46" t="s">
        <v>3</v>
      </c>
      <c r="G25" s="47">
        <v>99.5</v>
      </c>
      <c r="H25" s="48">
        <v>98.7</v>
      </c>
      <c r="I25" s="48">
        <v>98.9</v>
      </c>
      <c r="J25" s="48">
        <v>98.7</v>
      </c>
      <c r="K25" s="48">
        <v>98.4</v>
      </c>
      <c r="L25" s="48">
        <v>98.6</v>
      </c>
      <c r="M25" s="49">
        <v>98.4</v>
      </c>
    </row>
    <row r="26" spans="1:13" x14ac:dyDescent="0.15">
      <c r="A26" s="5"/>
      <c r="B26" s="45"/>
      <c r="C26" s="50"/>
      <c r="E26" s="50"/>
      <c r="F26" s="55" t="s">
        <v>20</v>
      </c>
      <c r="G26" s="89">
        <v>2449</v>
      </c>
      <c r="H26" s="71">
        <v>4245</v>
      </c>
      <c r="I26" s="71">
        <v>3946</v>
      </c>
      <c r="J26" s="71">
        <v>3808</v>
      </c>
      <c r="K26" s="71">
        <v>4821</v>
      </c>
      <c r="L26" s="71">
        <v>5394</v>
      </c>
      <c r="M26" s="87">
        <v>5533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1.5340476526152544</v>
      </c>
      <c r="H27" s="84">
        <f t="shared" ref="H27:M27" si="3">H23/H$4</f>
        <v>1.445598614995339</v>
      </c>
      <c r="I27" s="84">
        <f t="shared" si="3"/>
        <v>1.3625252016129032</v>
      </c>
      <c r="J27" s="84">
        <f t="shared" si="3"/>
        <v>1.4094840441395764</v>
      </c>
      <c r="K27" s="84">
        <f t="shared" si="3"/>
        <v>1.3036238981390793</v>
      </c>
      <c r="L27" s="84">
        <f t="shared" si="3"/>
        <v>1.1445332869807057</v>
      </c>
      <c r="M27" s="85">
        <f t="shared" si="3"/>
        <v>1.0694396402628847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3120</v>
      </c>
      <c r="H28" s="53">
        <v>3130</v>
      </c>
      <c r="I28" s="53">
        <v>3150</v>
      </c>
      <c r="J28" s="53">
        <v>3140</v>
      </c>
      <c r="K28" s="53">
        <v>3150</v>
      </c>
      <c r="L28" s="53">
        <v>3160</v>
      </c>
      <c r="M28" s="54">
        <v>3160</v>
      </c>
    </row>
    <row r="29" spans="1:13" x14ac:dyDescent="0.15">
      <c r="A29" s="5"/>
      <c r="B29" s="16" t="s">
        <v>94</v>
      </c>
      <c r="C29" s="17"/>
      <c r="D29" s="18"/>
      <c r="E29" s="19"/>
      <c r="F29" s="20" t="s">
        <v>10</v>
      </c>
      <c r="G29" s="21">
        <v>7697</v>
      </c>
      <c r="H29" s="22">
        <v>7698</v>
      </c>
      <c r="I29" s="22">
        <v>7723</v>
      </c>
      <c r="J29" s="22">
        <v>6254</v>
      </c>
      <c r="K29" s="22">
        <v>7010</v>
      </c>
      <c r="L29" s="22">
        <v>9909</v>
      </c>
      <c r="M29" s="23">
        <v>9685</v>
      </c>
    </row>
    <row r="30" spans="1:13" x14ac:dyDescent="0.15">
      <c r="A30" s="5"/>
      <c r="B30" s="24" t="s">
        <v>0</v>
      </c>
      <c r="C30" s="25">
        <v>45810</v>
      </c>
      <c r="D30" s="26"/>
      <c r="E30" s="27"/>
      <c r="F30" s="28" t="s">
        <v>2</v>
      </c>
      <c r="G30" s="29">
        <v>3.68</v>
      </c>
      <c r="H30" s="30">
        <v>3.67</v>
      </c>
      <c r="I30" s="30">
        <v>3.75</v>
      </c>
      <c r="J30" s="30">
        <v>3.74</v>
      </c>
      <c r="K30" s="30">
        <v>3.72</v>
      </c>
      <c r="L30" s="30">
        <v>3.46</v>
      </c>
      <c r="M30" s="31">
        <v>3.5</v>
      </c>
    </row>
    <row r="31" spans="1:13" x14ac:dyDescent="0.15">
      <c r="A31" s="5"/>
      <c r="B31" s="24" t="s">
        <v>1</v>
      </c>
      <c r="C31" s="32">
        <v>1340</v>
      </c>
      <c r="D31" s="26" t="s">
        <v>15</v>
      </c>
      <c r="E31" s="32">
        <v>1390</v>
      </c>
      <c r="F31" s="28" t="s">
        <v>3</v>
      </c>
      <c r="G31" s="29">
        <v>98.8</v>
      </c>
      <c r="H31" s="30">
        <v>100.1</v>
      </c>
      <c r="I31" s="30">
        <v>98.9</v>
      </c>
      <c r="J31" s="30">
        <v>100.3</v>
      </c>
      <c r="K31" s="30">
        <v>99.3</v>
      </c>
      <c r="L31" s="30">
        <v>99.2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3521</v>
      </c>
      <c r="H32" s="70">
        <v>1462</v>
      </c>
      <c r="I32" s="70">
        <v>3382</v>
      </c>
      <c r="J32" s="58">
        <v>982</v>
      </c>
      <c r="K32" s="70">
        <v>2446</v>
      </c>
      <c r="L32" s="70">
        <v>3747</v>
      </c>
      <c r="M32" s="86">
        <v>4011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1.0851543775553363</v>
      </c>
      <c r="H33" s="81">
        <f t="shared" ref="H33:M33" si="4">H29/H$4</f>
        <v>1.0251697962445065</v>
      </c>
      <c r="I33" s="81">
        <f t="shared" si="4"/>
        <v>0.9731602822580645</v>
      </c>
      <c r="J33" s="81">
        <f t="shared" si="4"/>
        <v>0.93259767372502234</v>
      </c>
      <c r="K33" s="81">
        <f t="shared" si="4"/>
        <v>0.85822722820763953</v>
      </c>
      <c r="L33" s="81">
        <f t="shared" si="4"/>
        <v>0.8612028506865983</v>
      </c>
      <c r="M33" s="82">
        <f t="shared" si="4"/>
        <v>0.83751297129021096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1340</v>
      </c>
      <c r="H34" s="35">
        <v>1360</v>
      </c>
      <c r="I34" s="35">
        <v>1360</v>
      </c>
      <c r="J34" s="35">
        <v>1320</v>
      </c>
      <c r="K34" s="35">
        <v>1340</v>
      </c>
      <c r="L34" s="35">
        <v>1410</v>
      </c>
      <c r="M34" s="36">
        <v>1390</v>
      </c>
    </row>
    <row r="35" spans="1:13" x14ac:dyDescent="0.15">
      <c r="A35" s="5"/>
      <c r="B35" s="37" t="s">
        <v>95</v>
      </c>
      <c r="C35" s="38"/>
      <c r="D35" s="39"/>
      <c r="E35" s="40"/>
      <c r="F35" s="41" t="s">
        <v>10</v>
      </c>
      <c r="G35" s="42">
        <v>14529</v>
      </c>
      <c r="H35" s="43">
        <v>14291</v>
      </c>
      <c r="I35" s="43">
        <v>15636</v>
      </c>
      <c r="J35" s="43">
        <v>13762</v>
      </c>
      <c r="K35" s="43">
        <v>15030</v>
      </c>
      <c r="L35" s="43">
        <v>18240</v>
      </c>
      <c r="M35" s="44">
        <v>16970</v>
      </c>
    </row>
    <row r="36" spans="1:13" x14ac:dyDescent="0.15">
      <c r="A36" s="5"/>
      <c r="B36" s="45" t="s">
        <v>0</v>
      </c>
      <c r="C36" s="3">
        <v>45810</v>
      </c>
      <c r="F36" s="46" t="s">
        <v>2</v>
      </c>
      <c r="G36" s="47">
        <v>2.17</v>
      </c>
      <c r="H36" s="48">
        <v>2.2200000000000002</v>
      </c>
      <c r="I36" s="48">
        <v>2.1</v>
      </c>
      <c r="J36" s="48">
        <v>2.2400000000000002</v>
      </c>
      <c r="K36" s="48">
        <v>2.21</v>
      </c>
      <c r="L36" s="48">
        <v>1.96</v>
      </c>
      <c r="M36" s="49">
        <v>2.0099999999999998</v>
      </c>
    </row>
    <row r="37" spans="1:13" x14ac:dyDescent="0.15">
      <c r="A37" s="5"/>
      <c r="B37" s="45" t="s">
        <v>1</v>
      </c>
      <c r="C37" s="50">
        <v>920</v>
      </c>
      <c r="D37" s="4" t="s">
        <v>15</v>
      </c>
      <c r="E37" s="50">
        <v>930</v>
      </c>
      <c r="F37" s="46" t="s">
        <v>3</v>
      </c>
      <c r="G37" s="47">
        <v>98.4</v>
      </c>
      <c r="H37" s="48">
        <v>98.3</v>
      </c>
      <c r="I37" s="48">
        <v>99</v>
      </c>
      <c r="J37" s="48">
        <v>98.3</v>
      </c>
      <c r="K37" s="48">
        <v>98.5</v>
      </c>
      <c r="L37" s="48">
        <v>98.3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6537</v>
      </c>
      <c r="H38" s="71">
        <v>6636</v>
      </c>
      <c r="I38" s="71">
        <v>5062</v>
      </c>
      <c r="J38" s="71">
        <v>6498</v>
      </c>
      <c r="K38" s="71">
        <v>6484</v>
      </c>
      <c r="L38" s="71">
        <v>8263</v>
      </c>
      <c r="M38" s="87">
        <v>6889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2.0483575355984773</v>
      </c>
      <c r="H39" s="84">
        <f t="shared" ref="H39:M39" si="5">H35/H$4</f>
        <v>1.9031828472499668</v>
      </c>
      <c r="I39" s="84">
        <f t="shared" si="5"/>
        <v>1.9702620967741935</v>
      </c>
      <c r="J39" s="84">
        <f t="shared" si="5"/>
        <v>2.0521920668058455</v>
      </c>
      <c r="K39" s="84">
        <f t="shared" si="5"/>
        <v>1.840107737512243</v>
      </c>
      <c r="L39" s="84">
        <f t="shared" si="5"/>
        <v>1.5852598644185643</v>
      </c>
      <c r="M39" s="85">
        <f t="shared" si="5"/>
        <v>1.4674852992044276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920</v>
      </c>
      <c r="H40" s="53">
        <v>920</v>
      </c>
      <c r="I40" s="53">
        <v>930</v>
      </c>
      <c r="J40" s="53">
        <v>920</v>
      </c>
      <c r="K40" s="53">
        <v>930</v>
      </c>
      <c r="L40" s="53">
        <v>920</v>
      </c>
      <c r="M40" s="54">
        <v>930</v>
      </c>
    </row>
    <row r="41" spans="1:13" x14ac:dyDescent="0.15">
      <c r="A41" s="5"/>
      <c r="B41" s="16" t="s">
        <v>96</v>
      </c>
      <c r="C41" s="17"/>
      <c r="D41" s="18"/>
      <c r="E41" s="19"/>
      <c r="F41" s="20" t="s">
        <v>10</v>
      </c>
      <c r="G41" s="21">
        <v>11007</v>
      </c>
      <c r="H41" s="22">
        <v>10696</v>
      </c>
      <c r="I41" s="22">
        <v>10518</v>
      </c>
      <c r="J41" s="22">
        <v>9691</v>
      </c>
      <c r="K41" s="22">
        <v>10344</v>
      </c>
      <c r="L41" s="22">
        <v>12971</v>
      </c>
      <c r="M41" s="23">
        <v>12497</v>
      </c>
    </row>
    <row r="42" spans="1:13" x14ac:dyDescent="0.15">
      <c r="A42" s="5"/>
      <c r="B42" s="24" t="s">
        <v>0</v>
      </c>
      <c r="C42" s="25">
        <v>45810</v>
      </c>
      <c r="D42" s="26"/>
      <c r="E42" s="27"/>
      <c r="F42" s="28" t="s">
        <v>2</v>
      </c>
      <c r="G42" s="29">
        <v>2.38</v>
      </c>
      <c r="H42" s="30">
        <v>2.38</v>
      </c>
      <c r="I42" s="30">
        <v>2.4500000000000002</v>
      </c>
      <c r="J42" s="30">
        <v>2.4300000000000002</v>
      </c>
      <c r="K42" s="30">
        <v>2.36</v>
      </c>
      <c r="L42" s="30">
        <v>2.17</v>
      </c>
      <c r="M42" s="31">
        <v>2.35</v>
      </c>
    </row>
    <row r="43" spans="1:13" x14ac:dyDescent="0.15">
      <c r="A43" s="5"/>
      <c r="B43" s="24" t="s">
        <v>1</v>
      </c>
      <c r="C43" s="32">
        <v>250</v>
      </c>
      <c r="D43" s="26" t="s">
        <v>15</v>
      </c>
      <c r="E43" s="32">
        <v>250</v>
      </c>
      <c r="F43" s="28" t="s">
        <v>3</v>
      </c>
      <c r="G43" s="29">
        <v>97.5</v>
      </c>
      <c r="H43" s="30">
        <v>98.5</v>
      </c>
      <c r="I43" s="30">
        <v>98.1</v>
      </c>
      <c r="J43" s="30">
        <v>98.8</v>
      </c>
      <c r="K43" s="30">
        <v>99.1</v>
      </c>
      <c r="L43" s="30">
        <v>99.2</v>
      </c>
      <c r="M43" s="31">
        <v>97.7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6854</v>
      </c>
      <c r="H44" s="70">
        <v>4602</v>
      </c>
      <c r="I44" s="70">
        <v>5458</v>
      </c>
      <c r="J44" s="70">
        <v>3509</v>
      </c>
      <c r="K44" s="70">
        <v>3197</v>
      </c>
      <c r="L44" s="70">
        <v>3526</v>
      </c>
      <c r="M44" s="86">
        <v>7467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1.5518116452840829</v>
      </c>
      <c r="H45" s="81">
        <f t="shared" ref="H45:M45" si="6">H41/H$4</f>
        <v>1.4244240245039286</v>
      </c>
      <c r="I45" s="81">
        <f t="shared" si="6"/>
        <v>1.3253528225806452</v>
      </c>
      <c r="J45" s="81">
        <f t="shared" si="6"/>
        <v>1.4451237697584254</v>
      </c>
      <c r="K45" s="81">
        <f t="shared" si="6"/>
        <v>1.2664054848188051</v>
      </c>
      <c r="L45" s="81">
        <f t="shared" si="6"/>
        <v>1.1273248739787938</v>
      </c>
      <c r="M45" s="82">
        <f t="shared" si="6"/>
        <v>1.0806814251124179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250</v>
      </c>
      <c r="H46" s="35">
        <v>240</v>
      </c>
      <c r="I46" s="35">
        <v>250</v>
      </c>
      <c r="J46" s="35">
        <v>250</v>
      </c>
      <c r="K46" s="35">
        <v>250</v>
      </c>
      <c r="L46" s="35">
        <v>250</v>
      </c>
      <c r="M46" s="36">
        <v>250</v>
      </c>
    </row>
    <row r="47" spans="1:13" x14ac:dyDescent="0.15">
      <c r="A47" s="5"/>
      <c r="B47" s="37" t="s">
        <v>97</v>
      </c>
      <c r="C47" s="38"/>
      <c r="D47" s="39"/>
      <c r="E47" s="40"/>
      <c r="F47" s="41" t="s">
        <v>10</v>
      </c>
      <c r="G47" s="42">
        <v>12140</v>
      </c>
      <c r="H47" s="43">
        <v>11499</v>
      </c>
      <c r="I47" s="43">
        <v>11553</v>
      </c>
      <c r="J47" s="43">
        <v>10753</v>
      </c>
      <c r="K47" s="43">
        <v>11563</v>
      </c>
      <c r="L47" s="43">
        <v>15305</v>
      </c>
      <c r="M47" s="44">
        <v>14990</v>
      </c>
    </row>
    <row r="48" spans="1:13" x14ac:dyDescent="0.15">
      <c r="A48" s="5"/>
      <c r="B48" s="45" t="s">
        <v>0</v>
      </c>
      <c r="C48" s="3">
        <v>45810</v>
      </c>
      <c r="F48" s="46" t="s">
        <v>2</v>
      </c>
      <c r="G48" s="47">
        <v>2.11</v>
      </c>
      <c r="H48" s="48">
        <v>2.2200000000000002</v>
      </c>
      <c r="I48" s="48">
        <v>2.27</v>
      </c>
      <c r="J48" s="48">
        <v>2.27</v>
      </c>
      <c r="K48" s="48">
        <v>2.2799999999999998</v>
      </c>
      <c r="L48" s="48">
        <v>1.99</v>
      </c>
      <c r="M48" s="49">
        <v>2.08</v>
      </c>
    </row>
    <row r="49" spans="1:13" x14ac:dyDescent="0.15">
      <c r="A49" s="5"/>
      <c r="B49" s="45" t="s">
        <v>1</v>
      </c>
      <c r="C49" s="50">
        <v>190</v>
      </c>
      <c r="D49" s="4" t="s">
        <v>15</v>
      </c>
      <c r="E49" s="50">
        <v>190</v>
      </c>
      <c r="F49" s="46" t="s">
        <v>3</v>
      </c>
      <c r="G49" s="47">
        <v>99.7</v>
      </c>
      <c r="H49" s="48">
        <v>99</v>
      </c>
      <c r="I49" s="48">
        <v>98.5</v>
      </c>
      <c r="J49" s="48">
        <v>99.2</v>
      </c>
      <c r="K49" s="48">
        <v>99.1</v>
      </c>
      <c r="L49" s="48">
        <v>98.7</v>
      </c>
      <c r="M49" s="49">
        <v>99.5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1925</v>
      </c>
      <c r="H50" s="71">
        <v>3854</v>
      </c>
      <c r="I50" s="71">
        <v>4909</v>
      </c>
      <c r="J50" s="71">
        <v>3237</v>
      </c>
      <c r="K50" s="71">
        <v>3460</v>
      </c>
      <c r="L50" s="71">
        <v>5721</v>
      </c>
      <c r="M50" s="87">
        <v>3280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1.7115465952347384</v>
      </c>
      <c r="H51" s="84">
        <f t="shared" ref="H51:M51" si="7">H47/H$4</f>
        <v>1.5313623651618058</v>
      </c>
      <c r="I51" s="84">
        <f t="shared" si="7"/>
        <v>1.4557711693548387</v>
      </c>
      <c r="J51" s="84">
        <f t="shared" si="7"/>
        <v>1.603489412466448</v>
      </c>
      <c r="K51" s="84">
        <f t="shared" si="7"/>
        <v>1.4156464250734575</v>
      </c>
      <c r="L51" s="84">
        <f t="shared" si="7"/>
        <v>1.3301755605770902</v>
      </c>
      <c r="M51" s="85">
        <f t="shared" si="7"/>
        <v>1.296264268419232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190</v>
      </c>
      <c r="H52" s="53">
        <v>200</v>
      </c>
      <c r="I52" s="53">
        <v>190</v>
      </c>
      <c r="J52" s="53">
        <v>200</v>
      </c>
      <c r="K52" s="53">
        <v>190</v>
      </c>
      <c r="L52" s="53">
        <v>200</v>
      </c>
      <c r="M52" s="54">
        <v>190</v>
      </c>
    </row>
    <row r="53" spans="1:13" x14ac:dyDescent="0.15">
      <c r="A53" s="5"/>
      <c r="B53" s="16" t="s">
        <v>87</v>
      </c>
      <c r="C53" s="17"/>
      <c r="D53" s="18"/>
      <c r="E53" s="19"/>
      <c r="F53" s="20" t="s">
        <v>10</v>
      </c>
      <c r="G53" s="21">
        <v>10651</v>
      </c>
      <c r="H53" s="22">
        <v>10939</v>
      </c>
      <c r="I53" s="22">
        <v>11988</v>
      </c>
      <c r="J53" s="22">
        <v>10277</v>
      </c>
      <c r="K53" s="22">
        <v>11525</v>
      </c>
      <c r="L53" s="22">
        <v>16204</v>
      </c>
      <c r="M53" s="23">
        <v>15446</v>
      </c>
    </row>
    <row r="54" spans="1:13" x14ac:dyDescent="0.15">
      <c r="A54" s="5"/>
      <c r="B54" s="24" t="s">
        <v>0</v>
      </c>
      <c r="C54" s="25">
        <v>45796</v>
      </c>
      <c r="D54" s="26"/>
      <c r="E54" s="27"/>
      <c r="F54" s="28" t="s">
        <v>2</v>
      </c>
      <c r="G54" s="29">
        <v>5.08</v>
      </c>
      <c r="H54" s="30">
        <v>5.31</v>
      </c>
      <c r="I54" s="30">
        <v>5.04</v>
      </c>
      <c r="J54" s="30">
        <v>5.27</v>
      </c>
      <c r="K54" s="30">
        <v>5.25</v>
      </c>
      <c r="L54" s="30">
        <v>4.71</v>
      </c>
      <c r="M54" s="31">
        <v>4.6900000000000004</v>
      </c>
    </row>
    <row r="55" spans="1:13" x14ac:dyDescent="0.15">
      <c r="A55" s="5"/>
      <c r="B55" s="24" t="s">
        <v>1</v>
      </c>
      <c r="C55" s="32">
        <v>1290</v>
      </c>
      <c r="D55" s="26" t="s">
        <v>15</v>
      </c>
      <c r="E55" s="32">
        <v>1300</v>
      </c>
      <c r="F55" s="28" t="s">
        <v>3</v>
      </c>
      <c r="G55" s="29">
        <v>99.8</v>
      </c>
      <c r="H55" s="30">
        <v>97.7</v>
      </c>
      <c r="I55" s="30">
        <v>98.5</v>
      </c>
      <c r="J55" s="30">
        <v>99</v>
      </c>
      <c r="K55" s="30">
        <v>98</v>
      </c>
      <c r="L55" s="30">
        <v>98.4</v>
      </c>
      <c r="M55" s="31">
        <v>99.4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3235</v>
      </c>
      <c r="H56" s="70">
        <v>8167</v>
      </c>
      <c r="I56" s="70">
        <v>6803</v>
      </c>
      <c r="J56" s="70">
        <v>4743</v>
      </c>
      <c r="K56" s="70">
        <v>7760</v>
      </c>
      <c r="L56" s="70">
        <v>9614</v>
      </c>
      <c r="M56" s="86">
        <v>5963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1.5016213167912027</v>
      </c>
      <c r="H57" s="81">
        <f t="shared" ref="H57:M57" si="8">H53/H$4</f>
        <v>1.4567851911040086</v>
      </c>
      <c r="I57" s="81">
        <f t="shared" si="8"/>
        <v>1.5105846774193548</v>
      </c>
      <c r="J57" s="81">
        <f t="shared" si="8"/>
        <v>1.5325082016104981</v>
      </c>
      <c r="K57" s="81">
        <f t="shared" si="8"/>
        <v>1.4109941234084231</v>
      </c>
      <c r="L57" s="81">
        <f t="shared" si="8"/>
        <v>1.4083087084999131</v>
      </c>
      <c r="M57" s="82">
        <f t="shared" si="8"/>
        <v>1.335696990660671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1290</v>
      </c>
      <c r="H58" s="35">
        <v>1280</v>
      </c>
      <c r="I58" s="35">
        <v>1300</v>
      </c>
      <c r="J58" s="35">
        <v>1310</v>
      </c>
      <c r="K58" s="35">
        <v>1300</v>
      </c>
      <c r="L58" s="35">
        <v>1300</v>
      </c>
      <c r="M58" s="36">
        <v>1300</v>
      </c>
    </row>
    <row r="59" spans="1:13" x14ac:dyDescent="0.15">
      <c r="A59" s="5"/>
      <c r="B59" s="37" t="s">
        <v>88</v>
      </c>
      <c r="C59" s="38"/>
      <c r="D59" s="39"/>
      <c r="E59" s="40"/>
      <c r="F59" s="41" t="s">
        <v>10</v>
      </c>
      <c r="G59" s="42">
        <v>5540</v>
      </c>
      <c r="H59" s="43">
        <v>5759</v>
      </c>
      <c r="I59" s="43">
        <v>6374</v>
      </c>
      <c r="J59" s="43">
        <v>4064</v>
      </c>
      <c r="K59" s="43">
        <v>5290</v>
      </c>
      <c r="L59" s="43">
        <v>8546</v>
      </c>
      <c r="M59" s="44">
        <v>8818</v>
      </c>
    </row>
    <row r="60" spans="1:13" x14ac:dyDescent="0.15">
      <c r="A60" s="5"/>
      <c r="B60" s="45" t="s">
        <v>0</v>
      </c>
      <c r="C60" s="3">
        <v>45796</v>
      </c>
      <c r="F60" s="46" t="s">
        <v>2</v>
      </c>
      <c r="G60" s="47">
        <v>3.72</v>
      </c>
      <c r="H60" s="48">
        <v>3.9</v>
      </c>
      <c r="I60" s="48">
        <v>4.03</v>
      </c>
      <c r="J60" s="48">
        <v>4.33</v>
      </c>
      <c r="K60" s="48">
        <v>4.2300000000000004</v>
      </c>
      <c r="L60" s="48">
        <v>4.05</v>
      </c>
      <c r="M60" s="49">
        <v>3.87</v>
      </c>
    </row>
    <row r="61" spans="1:13" x14ac:dyDescent="0.15">
      <c r="A61" s="5"/>
      <c r="B61" s="45" t="s">
        <v>1</v>
      </c>
      <c r="C61" s="50">
        <v>570</v>
      </c>
      <c r="D61" s="4" t="s">
        <v>15</v>
      </c>
      <c r="E61" s="50">
        <v>590</v>
      </c>
      <c r="F61" s="46" t="s">
        <v>3</v>
      </c>
      <c r="G61" s="47">
        <v>100.4</v>
      </c>
      <c r="H61" s="48">
        <v>98.7</v>
      </c>
      <c r="I61" s="48">
        <v>96.3</v>
      </c>
      <c r="J61" s="48">
        <v>97.8</v>
      </c>
      <c r="K61" s="48">
        <v>96.9</v>
      </c>
      <c r="L61" s="48">
        <v>97.9</v>
      </c>
      <c r="M61" s="49">
        <v>97.9</v>
      </c>
    </row>
    <row r="62" spans="1:13" x14ac:dyDescent="0.15">
      <c r="A62" s="5"/>
      <c r="B62" s="45"/>
      <c r="C62" s="50"/>
      <c r="E62" s="50"/>
      <c r="F62" s="55" t="s">
        <v>20</v>
      </c>
      <c r="G62" s="60">
        <v>723</v>
      </c>
      <c r="H62" s="71">
        <v>2791</v>
      </c>
      <c r="I62" s="71">
        <v>6167</v>
      </c>
      <c r="J62" s="71">
        <v>2821</v>
      </c>
      <c r="K62" s="71">
        <v>4428</v>
      </c>
      <c r="L62" s="71">
        <v>5505</v>
      </c>
      <c r="M62" s="87">
        <v>5524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0.78105174115324971</v>
      </c>
      <c r="H63" s="84">
        <f t="shared" ref="H63:M63" si="9">H59/H$4</f>
        <v>0.76694633106938337</v>
      </c>
      <c r="I63" s="84">
        <f t="shared" si="9"/>
        <v>0.80317540322580649</v>
      </c>
      <c r="J63" s="84">
        <f t="shared" si="9"/>
        <v>0.60602445571130326</v>
      </c>
      <c r="K63" s="84">
        <f t="shared" si="9"/>
        <v>0.64764936336924583</v>
      </c>
      <c r="L63" s="84">
        <f t="shared" si="9"/>
        <v>0.74274291673909265</v>
      </c>
      <c r="M63" s="85">
        <f t="shared" si="9"/>
        <v>0.762538913870633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570</v>
      </c>
      <c r="H64" s="53">
        <v>600</v>
      </c>
      <c r="I64" s="53">
        <v>600</v>
      </c>
      <c r="J64" s="53">
        <v>590</v>
      </c>
      <c r="K64" s="53">
        <v>590</v>
      </c>
      <c r="L64" s="53">
        <v>580</v>
      </c>
      <c r="M64" s="54">
        <v>590</v>
      </c>
    </row>
    <row r="65" spans="1:13" x14ac:dyDescent="0.15">
      <c r="A65" s="5"/>
      <c r="B65" s="16" t="s">
        <v>83</v>
      </c>
      <c r="C65" s="17"/>
      <c r="D65" s="18"/>
      <c r="E65" s="19"/>
      <c r="F65" s="20" t="s">
        <v>10</v>
      </c>
      <c r="G65" s="21">
        <v>4356</v>
      </c>
      <c r="H65" s="22">
        <v>4667</v>
      </c>
      <c r="I65" s="22">
        <v>4992</v>
      </c>
      <c r="J65" s="22">
        <v>3609</v>
      </c>
      <c r="K65" s="22">
        <v>4643</v>
      </c>
      <c r="L65" s="22">
        <v>7552</v>
      </c>
      <c r="M65" s="23">
        <v>7496</v>
      </c>
    </row>
    <row r="66" spans="1:13" x14ac:dyDescent="0.15">
      <c r="A66" s="5"/>
      <c r="B66" s="24" t="s">
        <v>0</v>
      </c>
      <c r="C66" s="25">
        <v>45782</v>
      </c>
      <c r="D66" s="26"/>
      <c r="E66" s="27"/>
      <c r="F66" s="28" t="s">
        <v>2</v>
      </c>
      <c r="G66" s="29">
        <v>4.5999999999999996</v>
      </c>
      <c r="H66" s="30">
        <v>4.6100000000000003</v>
      </c>
      <c r="I66" s="30">
        <v>4.5599999999999996</v>
      </c>
      <c r="J66" s="30">
        <v>4.8099999999999996</v>
      </c>
      <c r="K66" s="30">
        <v>4.68</v>
      </c>
      <c r="L66" s="30">
        <v>4.42</v>
      </c>
      <c r="M66" s="31">
        <v>4.3600000000000003</v>
      </c>
    </row>
    <row r="67" spans="1:13" x14ac:dyDescent="0.15">
      <c r="A67" s="5"/>
      <c r="B67" s="24" t="s">
        <v>1</v>
      </c>
      <c r="C67" s="32">
        <v>7400</v>
      </c>
      <c r="D67" s="26" t="s">
        <v>15</v>
      </c>
      <c r="E67" s="32">
        <v>7520</v>
      </c>
      <c r="F67" s="28" t="s">
        <v>3</v>
      </c>
      <c r="G67" s="29">
        <v>98.7</v>
      </c>
      <c r="H67" s="30">
        <v>98</v>
      </c>
      <c r="I67" s="30">
        <v>97.9</v>
      </c>
      <c r="J67" s="30">
        <v>98.2</v>
      </c>
      <c r="K67" s="30">
        <v>98.1</v>
      </c>
      <c r="L67" s="30">
        <v>98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2228</v>
      </c>
      <c r="H68" s="70">
        <v>3166</v>
      </c>
      <c r="I68" s="70">
        <v>3394</v>
      </c>
      <c r="J68" s="70">
        <v>2256</v>
      </c>
      <c r="K68" s="70">
        <v>3004</v>
      </c>
      <c r="L68" s="70">
        <v>5038</v>
      </c>
      <c r="M68" s="86">
        <v>4578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0.61412660369378258</v>
      </c>
      <c r="H69" s="81">
        <f t="shared" ref="H69:M69" si="10">H65/H$4</f>
        <v>0.62152084165667865</v>
      </c>
      <c r="I69" s="81">
        <f t="shared" si="10"/>
        <v>0.62903225806451613</v>
      </c>
      <c r="J69" s="81">
        <f t="shared" si="10"/>
        <v>0.53817476886370419</v>
      </c>
      <c r="K69" s="81">
        <f t="shared" si="10"/>
        <v>0.56843780607247796</v>
      </c>
      <c r="L69" s="81">
        <f t="shared" si="10"/>
        <v>0.65635320702242306</v>
      </c>
      <c r="M69" s="82">
        <f t="shared" si="10"/>
        <v>0.64821860947768939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7400</v>
      </c>
      <c r="H70" s="35">
        <v>7410</v>
      </c>
      <c r="I70" s="35">
        <v>7470</v>
      </c>
      <c r="J70" s="35">
        <v>7390</v>
      </c>
      <c r="K70" s="35">
        <v>7420</v>
      </c>
      <c r="L70" s="35">
        <v>7470</v>
      </c>
      <c r="M70" s="36">
        <v>7520</v>
      </c>
    </row>
    <row r="71" spans="1:13" x14ac:dyDescent="0.15">
      <c r="A71" s="5"/>
      <c r="B71" s="37" t="s">
        <v>84</v>
      </c>
      <c r="C71" s="38"/>
      <c r="D71" s="39"/>
      <c r="E71" s="40"/>
      <c r="F71" s="41" t="s">
        <v>10</v>
      </c>
      <c r="G71" s="42">
        <v>6895</v>
      </c>
      <c r="H71" s="43">
        <v>7393</v>
      </c>
      <c r="I71" s="43">
        <v>7705</v>
      </c>
      <c r="J71" s="43">
        <v>5818</v>
      </c>
      <c r="K71" s="43">
        <v>7167</v>
      </c>
      <c r="L71" s="43">
        <v>11667</v>
      </c>
      <c r="M71" s="44">
        <v>11051</v>
      </c>
    </row>
    <row r="72" spans="1:13" x14ac:dyDescent="0.15">
      <c r="A72" s="5"/>
      <c r="B72" s="45" t="s">
        <v>0</v>
      </c>
      <c r="C72" s="3">
        <v>45782</v>
      </c>
      <c r="F72" s="46" t="s">
        <v>2</v>
      </c>
      <c r="G72" s="47">
        <v>3.59</v>
      </c>
      <c r="H72" s="48">
        <v>3.62</v>
      </c>
      <c r="I72" s="48">
        <v>3.52</v>
      </c>
      <c r="J72" s="48">
        <v>3.74</v>
      </c>
      <c r="K72" s="48">
        <v>3.65</v>
      </c>
      <c r="L72" s="48">
        <v>3.48</v>
      </c>
      <c r="M72" s="49">
        <v>3.47</v>
      </c>
    </row>
    <row r="73" spans="1:13" x14ac:dyDescent="0.15">
      <c r="A73" s="5"/>
      <c r="B73" s="45" t="s">
        <v>1</v>
      </c>
      <c r="C73" s="50">
        <v>6140</v>
      </c>
      <c r="D73" s="4" t="s">
        <v>15</v>
      </c>
      <c r="E73" s="50">
        <v>6220</v>
      </c>
      <c r="F73" s="46" t="s">
        <v>3</v>
      </c>
      <c r="G73" s="47">
        <v>99.8</v>
      </c>
      <c r="H73" s="48">
        <v>99.7</v>
      </c>
      <c r="I73" s="48">
        <v>99.9</v>
      </c>
      <c r="J73" s="48">
        <v>98.8</v>
      </c>
      <c r="K73" s="48">
        <v>99.9</v>
      </c>
      <c r="L73" s="48">
        <v>98.8</v>
      </c>
      <c r="M73" s="49">
        <v>99.2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1788</v>
      </c>
      <c r="H74" s="71">
        <v>2225</v>
      </c>
      <c r="I74" s="71">
        <v>1837</v>
      </c>
      <c r="J74" s="71">
        <v>2796</v>
      </c>
      <c r="K74" s="71">
        <v>1808</v>
      </c>
      <c r="L74" s="71">
        <v>5351</v>
      </c>
      <c r="M74" s="87">
        <v>4068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0.97208515437755538</v>
      </c>
      <c r="H75" s="84">
        <f t="shared" ref="H75:M75" si="11">H71/H$4</f>
        <v>0.98455187108802766</v>
      </c>
      <c r="I75" s="84">
        <f t="shared" si="11"/>
        <v>0.97089213709677424</v>
      </c>
      <c r="J75" s="84">
        <f t="shared" si="11"/>
        <v>0.86758127050402623</v>
      </c>
      <c r="K75" s="84">
        <f t="shared" si="11"/>
        <v>0.87744857982370228</v>
      </c>
      <c r="L75" s="84">
        <f t="shared" si="11"/>
        <v>1.0139926994611508</v>
      </c>
      <c r="M75" s="85">
        <f t="shared" si="11"/>
        <v>0.95563818747838114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6140</v>
      </c>
      <c r="H76" s="53">
        <v>6140</v>
      </c>
      <c r="I76" s="53">
        <v>6190</v>
      </c>
      <c r="J76" s="53">
        <v>6140</v>
      </c>
      <c r="K76" s="53">
        <v>6190</v>
      </c>
      <c r="L76" s="53">
        <v>6200</v>
      </c>
      <c r="M76" s="54">
        <v>6220</v>
      </c>
    </row>
    <row r="77" spans="1:13" x14ac:dyDescent="0.15">
      <c r="A77" s="5"/>
      <c r="B77" s="16" t="s">
        <v>85</v>
      </c>
      <c r="C77" s="17"/>
      <c r="D77" s="18"/>
      <c r="E77" s="19"/>
      <c r="F77" s="20" t="s">
        <v>10</v>
      </c>
      <c r="G77" s="21">
        <v>4586</v>
      </c>
      <c r="H77" s="22">
        <v>5127</v>
      </c>
      <c r="I77" s="22">
        <v>5348</v>
      </c>
      <c r="J77" s="22">
        <v>4024</v>
      </c>
      <c r="K77" s="22">
        <v>5022</v>
      </c>
      <c r="L77" s="22">
        <v>8586</v>
      </c>
      <c r="M77" s="23">
        <v>8480</v>
      </c>
    </row>
    <row r="78" spans="1:13" x14ac:dyDescent="0.15">
      <c r="A78" s="5"/>
      <c r="B78" s="24" t="s">
        <v>0</v>
      </c>
      <c r="C78" s="25">
        <v>45782</v>
      </c>
      <c r="D78" s="26"/>
      <c r="E78" s="27"/>
      <c r="F78" s="28" t="s">
        <v>2</v>
      </c>
      <c r="G78" s="29">
        <v>3.55</v>
      </c>
      <c r="H78" s="30">
        <v>3.53</v>
      </c>
      <c r="I78" s="30">
        <v>3.53</v>
      </c>
      <c r="J78" s="30">
        <v>3.59</v>
      </c>
      <c r="K78" s="30">
        <v>3.67</v>
      </c>
      <c r="L78" s="30">
        <v>3.37</v>
      </c>
      <c r="M78" s="31">
        <v>3.29</v>
      </c>
    </row>
    <row r="79" spans="1:13" x14ac:dyDescent="0.15">
      <c r="A79" s="5"/>
      <c r="B79" s="24" t="s">
        <v>1</v>
      </c>
      <c r="C79" s="32">
        <v>2440</v>
      </c>
      <c r="D79" s="26" t="s">
        <v>15</v>
      </c>
      <c r="E79" s="32">
        <v>2480</v>
      </c>
      <c r="F79" s="28" t="s">
        <v>3</v>
      </c>
      <c r="G79" s="29">
        <v>98.2</v>
      </c>
      <c r="H79" s="30">
        <v>98.3</v>
      </c>
      <c r="I79" s="30">
        <v>98.2</v>
      </c>
      <c r="J79" s="30">
        <v>97.9</v>
      </c>
      <c r="K79" s="30">
        <v>96.9</v>
      </c>
      <c r="L79" s="30">
        <v>97.8</v>
      </c>
      <c r="M79" s="31">
        <v>98.3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2664</v>
      </c>
      <c r="H80" s="70">
        <v>2848</v>
      </c>
      <c r="I80" s="70">
        <v>3065</v>
      </c>
      <c r="J80" s="70">
        <v>2513</v>
      </c>
      <c r="K80" s="70">
        <v>4102</v>
      </c>
      <c r="L80" s="70">
        <v>5528</v>
      </c>
      <c r="M80" s="86">
        <v>4630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0.64655293951783444</v>
      </c>
      <c r="H81" s="81">
        <f t="shared" ref="H81:M81" si="12">H77/H$4</f>
        <v>0.68278066320415498</v>
      </c>
      <c r="I81" s="81">
        <f t="shared" si="12"/>
        <v>0.67389112903225812</v>
      </c>
      <c r="J81" s="81">
        <f t="shared" si="12"/>
        <v>0.60005964807634948</v>
      </c>
      <c r="K81" s="81">
        <f t="shared" si="12"/>
        <v>0.61483839373163562</v>
      </c>
      <c r="L81" s="81">
        <f t="shared" si="12"/>
        <v>0.74621936381018594</v>
      </c>
      <c r="M81" s="82">
        <f t="shared" si="12"/>
        <v>0.73331027326184706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2440</v>
      </c>
      <c r="H82" s="35">
        <v>2410</v>
      </c>
      <c r="I82" s="35">
        <v>2440</v>
      </c>
      <c r="J82" s="35">
        <v>2360</v>
      </c>
      <c r="K82" s="35">
        <v>2430</v>
      </c>
      <c r="L82" s="35">
        <v>2470</v>
      </c>
      <c r="M82" s="36">
        <v>2480</v>
      </c>
    </row>
    <row r="83" spans="1:13" x14ac:dyDescent="0.15">
      <c r="A83" s="5"/>
      <c r="B83" s="37" t="s">
        <v>80</v>
      </c>
      <c r="C83" s="38"/>
      <c r="D83" s="39"/>
      <c r="E83" s="40"/>
      <c r="F83" s="41" t="s">
        <v>10</v>
      </c>
      <c r="G83" s="42">
        <v>5812</v>
      </c>
      <c r="H83" s="43">
        <v>6285</v>
      </c>
      <c r="I83" s="43">
        <v>6725</v>
      </c>
      <c r="J83" s="43">
        <v>5276</v>
      </c>
      <c r="K83" s="43">
        <v>6323</v>
      </c>
      <c r="L83" s="43">
        <v>10656</v>
      </c>
      <c r="M83" s="44">
        <v>10668</v>
      </c>
    </row>
    <row r="84" spans="1:13" x14ac:dyDescent="0.15">
      <c r="A84" s="5"/>
      <c r="B84" s="45" t="s">
        <v>0</v>
      </c>
      <c r="C84" s="3">
        <v>45768</v>
      </c>
      <c r="F84" s="46" t="s">
        <v>2</v>
      </c>
      <c r="G84" s="47">
        <v>3.69</v>
      </c>
      <c r="H84" s="48">
        <v>3.66</v>
      </c>
      <c r="I84" s="48">
        <v>3.63</v>
      </c>
      <c r="J84" s="48">
        <v>3.78</v>
      </c>
      <c r="K84" s="48">
        <v>3.69</v>
      </c>
      <c r="L84" s="48">
        <v>3.41</v>
      </c>
      <c r="M84" s="49">
        <v>3.38</v>
      </c>
    </row>
    <row r="85" spans="1:13" x14ac:dyDescent="0.15">
      <c r="A85" s="5"/>
      <c r="B85" s="45" t="s">
        <v>1</v>
      </c>
      <c r="C85" s="50">
        <v>4210</v>
      </c>
      <c r="D85" s="4" t="s">
        <v>15</v>
      </c>
      <c r="E85" s="50">
        <v>4320</v>
      </c>
      <c r="F85" s="46" t="s">
        <v>3</v>
      </c>
      <c r="G85" s="47">
        <v>98.7</v>
      </c>
      <c r="H85" s="48">
        <v>99.1</v>
      </c>
      <c r="I85" s="48">
        <v>99.1</v>
      </c>
      <c r="J85" s="48">
        <v>99.1</v>
      </c>
      <c r="K85" s="48">
        <v>99.5</v>
      </c>
      <c r="L85" s="48">
        <v>98.9</v>
      </c>
      <c r="M85" s="49">
        <v>99.3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2674</v>
      </c>
      <c r="H86" s="71">
        <v>2400</v>
      </c>
      <c r="I86" s="71">
        <v>2636</v>
      </c>
      <c r="J86" s="71">
        <v>2119</v>
      </c>
      <c r="K86" s="71">
        <v>1923</v>
      </c>
      <c r="L86" s="71">
        <v>4515</v>
      </c>
      <c r="M86" s="87">
        <v>3479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0.81939940786691101</v>
      </c>
      <c r="H87" s="84">
        <f t="shared" ref="H87:M87" si="13">H83/H$4</f>
        <v>0.83699560527367156</v>
      </c>
      <c r="I87" s="84">
        <f t="shared" si="13"/>
        <v>0.84740423387096775</v>
      </c>
      <c r="J87" s="84">
        <f t="shared" si="13"/>
        <v>0.7867581270504026</v>
      </c>
      <c r="K87" s="84">
        <f t="shared" si="13"/>
        <v>0.7741185112634672</v>
      </c>
      <c r="L87" s="84">
        <f t="shared" si="13"/>
        <v>0.9261254997392665</v>
      </c>
      <c r="M87" s="85">
        <f t="shared" si="13"/>
        <v>0.92251815980629537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4210</v>
      </c>
      <c r="H88" s="53">
        <v>4240</v>
      </c>
      <c r="I88" s="53">
        <v>4290</v>
      </c>
      <c r="J88" s="53">
        <v>4150</v>
      </c>
      <c r="K88" s="53">
        <v>4260</v>
      </c>
      <c r="L88" s="53">
        <v>4300</v>
      </c>
      <c r="M88" s="54">
        <v>4320</v>
      </c>
    </row>
    <row r="89" spans="1:13" x14ac:dyDescent="0.15">
      <c r="A89" s="5"/>
      <c r="B89" s="16" t="s">
        <v>79</v>
      </c>
      <c r="C89" s="17"/>
      <c r="D89" s="18"/>
      <c r="E89" s="19"/>
      <c r="F89" s="20" t="s">
        <v>10</v>
      </c>
      <c r="G89" s="21">
        <v>13257</v>
      </c>
      <c r="H89" s="22">
        <v>14297</v>
      </c>
      <c r="I89" s="22">
        <v>14354</v>
      </c>
      <c r="J89" s="22">
        <v>12244</v>
      </c>
      <c r="K89" s="22">
        <v>14027</v>
      </c>
      <c r="L89" s="22">
        <v>18298</v>
      </c>
      <c r="M89" s="23">
        <v>17732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4.22</v>
      </c>
      <c r="H90" s="30">
        <v>4.1900000000000004</v>
      </c>
      <c r="I90" s="30">
        <v>4.21</v>
      </c>
      <c r="J90" s="30">
        <v>4.34</v>
      </c>
      <c r="K90" s="30">
        <v>4.3099999999999996</v>
      </c>
      <c r="L90" s="30">
        <v>4.01</v>
      </c>
      <c r="M90" s="31">
        <v>3.99</v>
      </c>
    </row>
    <row r="91" spans="1:13" x14ac:dyDescent="0.15">
      <c r="A91" s="5"/>
      <c r="B91" s="24" t="s">
        <v>1</v>
      </c>
      <c r="C91" s="32">
        <v>6860</v>
      </c>
      <c r="D91" s="26" t="s">
        <v>15</v>
      </c>
      <c r="E91" s="32">
        <v>6950</v>
      </c>
      <c r="F91" s="28" t="s">
        <v>3</v>
      </c>
      <c r="G91" s="29">
        <v>98.3</v>
      </c>
      <c r="H91" s="30">
        <v>98.9</v>
      </c>
      <c r="I91" s="30">
        <v>98.6</v>
      </c>
      <c r="J91" s="30">
        <v>98</v>
      </c>
      <c r="K91" s="30">
        <v>98</v>
      </c>
      <c r="L91" s="30">
        <v>98.4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7954</v>
      </c>
      <c r="H92" s="70">
        <v>6899</v>
      </c>
      <c r="I92" s="70">
        <v>7775</v>
      </c>
      <c r="J92" s="70">
        <v>8079</v>
      </c>
      <c r="K92" s="70">
        <v>9429</v>
      </c>
      <c r="L92" s="70">
        <v>10454</v>
      </c>
      <c r="M92" s="86">
        <v>8778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1.8690258000845905</v>
      </c>
      <c r="H93" s="81">
        <f t="shared" ref="H93:M93" si="14">H89/H$4</f>
        <v>1.9039818884005859</v>
      </c>
      <c r="I93" s="81">
        <f t="shared" si="14"/>
        <v>1.8087197580645162</v>
      </c>
      <c r="J93" s="81">
        <f t="shared" si="14"/>
        <v>1.8258276170593499</v>
      </c>
      <c r="K93" s="81">
        <f t="shared" si="14"/>
        <v>1.717311459353575</v>
      </c>
      <c r="L93" s="81">
        <f t="shared" si="14"/>
        <v>1.5903007126716495</v>
      </c>
      <c r="M93" s="82">
        <f t="shared" si="14"/>
        <v>1.5333794534763059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6860</v>
      </c>
      <c r="H94" s="35">
        <v>6880</v>
      </c>
      <c r="I94" s="35">
        <v>6920</v>
      </c>
      <c r="J94" s="35">
        <v>6890</v>
      </c>
      <c r="K94" s="35">
        <v>6920</v>
      </c>
      <c r="L94" s="35">
        <v>6930</v>
      </c>
      <c r="M94" s="36">
        <v>6950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10483</v>
      </c>
      <c r="H95" s="43">
        <v>11094</v>
      </c>
      <c r="I95" s="43">
        <v>11597</v>
      </c>
      <c r="J95" s="43">
        <v>9497</v>
      </c>
      <c r="K95" s="43">
        <v>11349</v>
      </c>
      <c r="L95" s="43">
        <v>17271</v>
      </c>
      <c r="M95" s="44">
        <v>17328</v>
      </c>
    </row>
    <row r="96" spans="1:13" x14ac:dyDescent="0.15">
      <c r="A96" s="5"/>
      <c r="B96" s="45" t="s">
        <v>0</v>
      </c>
      <c r="C96" s="3">
        <v>45754</v>
      </c>
      <c r="F96" s="46" t="s">
        <v>2</v>
      </c>
      <c r="G96" s="47">
        <v>3.1</v>
      </c>
      <c r="H96" s="48">
        <v>3.1</v>
      </c>
      <c r="I96" s="48">
        <v>3.04</v>
      </c>
      <c r="J96" s="48">
        <v>3.21</v>
      </c>
      <c r="K96" s="48">
        <v>3.18</v>
      </c>
      <c r="L96" s="48">
        <v>2.84</v>
      </c>
      <c r="M96" s="49">
        <v>2.79</v>
      </c>
    </row>
    <row r="97" spans="1:13" x14ac:dyDescent="0.15">
      <c r="A97" s="5"/>
      <c r="B97" s="45" t="s">
        <v>1</v>
      </c>
      <c r="C97" s="50">
        <v>6590</v>
      </c>
      <c r="D97" s="4" t="s">
        <v>15</v>
      </c>
      <c r="E97" s="50">
        <v>6690</v>
      </c>
      <c r="F97" s="46" t="s">
        <v>3</v>
      </c>
      <c r="G97" s="47">
        <v>98.9</v>
      </c>
      <c r="H97" s="48">
        <v>99</v>
      </c>
      <c r="I97" s="48">
        <v>99.6</v>
      </c>
      <c r="J97" s="48">
        <v>98.8</v>
      </c>
      <c r="K97" s="48">
        <v>98.9</v>
      </c>
      <c r="L97" s="48">
        <v>99.2</v>
      </c>
      <c r="M97" s="49">
        <v>99.9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4106</v>
      </c>
      <c r="H98" s="71">
        <v>4216</v>
      </c>
      <c r="I98" s="71">
        <v>2964</v>
      </c>
      <c r="J98" s="71">
        <v>4105</v>
      </c>
      <c r="K98" s="71">
        <v>4540</v>
      </c>
      <c r="L98" s="71">
        <v>5640</v>
      </c>
      <c r="M98" s="87">
        <v>3447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1.4779359932327647</v>
      </c>
      <c r="H99" s="84">
        <f t="shared" ref="H99:M99" si="15">H95/H$4</f>
        <v>1.477427087495006</v>
      </c>
      <c r="I99" s="84">
        <f t="shared" si="15"/>
        <v>1.4613155241935485</v>
      </c>
      <c r="J99" s="84">
        <f t="shared" si="15"/>
        <v>1.4161944527288994</v>
      </c>
      <c r="K99" s="84">
        <f t="shared" si="15"/>
        <v>1.3894466209598433</v>
      </c>
      <c r="L99" s="84">
        <f t="shared" si="15"/>
        <v>1.5010429341213281</v>
      </c>
      <c r="M99" s="85">
        <f t="shared" si="15"/>
        <v>1.49844344517468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6590</v>
      </c>
      <c r="H100" s="53">
        <v>6600</v>
      </c>
      <c r="I100" s="53">
        <v>6640</v>
      </c>
      <c r="J100" s="53">
        <v>6630</v>
      </c>
      <c r="K100" s="53">
        <v>6630</v>
      </c>
      <c r="L100" s="53">
        <v>6670</v>
      </c>
      <c r="M100" s="54">
        <v>6690</v>
      </c>
    </row>
    <row r="101" spans="1:13" x14ac:dyDescent="0.15">
      <c r="A101" s="5"/>
      <c r="B101" s="16" t="s">
        <v>70</v>
      </c>
      <c r="C101" s="17"/>
      <c r="D101" s="18"/>
      <c r="E101" s="19"/>
      <c r="F101" s="20" t="s">
        <v>10</v>
      </c>
      <c r="G101" s="21">
        <v>9850</v>
      </c>
      <c r="H101" s="22">
        <v>10267</v>
      </c>
      <c r="I101" s="22">
        <v>11196</v>
      </c>
      <c r="J101" s="22">
        <v>9987</v>
      </c>
      <c r="K101" s="22">
        <v>11072</v>
      </c>
      <c r="L101" s="22">
        <v>16236</v>
      </c>
      <c r="M101" s="23">
        <v>15761</v>
      </c>
    </row>
    <row r="102" spans="1:13" x14ac:dyDescent="0.15">
      <c r="A102" s="5"/>
      <c r="B102" s="24" t="s">
        <v>0</v>
      </c>
      <c r="C102" s="25">
        <v>45719</v>
      </c>
      <c r="D102" s="26"/>
      <c r="E102" s="27"/>
      <c r="F102" s="28" t="s">
        <v>2</v>
      </c>
      <c r="G102" s="29">
        <v>2.38</v>
      </c>
      <c r="H102" s="30">
        <v>2.46</v>
      </c>
      <c r="I102" s="30">
        <v>2.44</v>
      </c>
      <c r="J102" s="30">
        <v>2.4</v>
      </c>
      <c r="K102" s="30">
        <v>2.5</v>
      </c>
      <c r="L102" s="30">
        <v>2.1800000000000002</v>
      </c>
      <c r="M102" s="31">
        <v>2.19</v>
      </c>
    </row>
    <row r="103" spans="1:13" x14ac:dyDescent="0.15">
      <c r="A103" s="5"/>
      <c r="B103" s="24" t="s">
        <v>1</v>
      </c>
      <c r="C103" s="32">
        <v>1120</v>
      </c>
      <c r="D103" s="26" t="s">
        <v>15</v>
      </c>
      <c r="E103" s="32">
        <v>1170</v>
      </c>
      <c r="F103" s="28" t="s">
        <v>3</v>
      </c>
      <c r="G103" s="29">
        <v>98.9</v>
      </c>
      <c r="H103" s="30">
        <v>98.4</v>
      </c>
      <c r="I103" s="30">
        <v>98.2</v>
      </c>
      <c r="J103" s="30">
        <v>98.6</v>
      </c>
      <c r="K103" s="30">
        <v>98.5</v>
      </c>
      <c r="L103" s="30">
        <v>99.1</v>
      </c>
      <c r="M103" s="31">
        <v>99.3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3552</v>
      </c>
      <c r="H104" s="70">
        <v>4777</v>
      </c>
      <c r="I104" s="70">
        <v>5566</v>
      </c>
      <c r="J104" s="70">
        <v>4170</v>
      </c>
      <c r="K104" s="70">
        <v>4895</v>
      </c>
      <c r="L104" s="70">
        <v>5164</v>
      </c>
      <c r="M104" s="86">
        <v>4218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1.3886930776822219</v>
      </c>
      <c r="H105" s="81">
        <f t="shared" ref="H105:M105" si="16">H101/H$4</f>
        <v>1.3672925822346518</v>
      </c>
      <c r="I105" s="81">
        <f t="shared" si="16"/>
        <v>1.4107862903225807</v>
      </c>
      <c r="J105" s="81">
        <f t="shared" si="16"/>
        <v>1.4892633462570832</v>
      </c>
      <c r="K105" s="81">
        <f t="shared" si="16"/>
        <v>1.3555337904015672</v>
      </c>
      <c r="L105" s="81">
        <f t="shared" si="16"/>
        <v>1.4110898661567877</v>
      </c>
      <c r="M105" s="82">
        <f t="shared" si="16"/>
        <v>1.3629367001037702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1120</v>
      </c>
      <c r="H106" s="35">
        <v>1150</v>
      </c>
      <c r="I106" s="35">
        <v>1160</v>
      </c>
      <c r="J106" s="35">
        <v>1130</v>
      </c>
      <c r="K106" s="35">
        <v>1140</v>
      </c>
      <c r="L106" s="35">
        <v>1180</v>
      </c>
      <c r="M106" s="36">
        <v>1170</v>
      </c>
    </row>
    <row r="107" spans="1:13" x14ac:dyDescent="0.15">
      <c r="A107" s="5"/>
      <c r="B107" s="37" t="s">
        <v>62</v>
      </c>
      <c r="C107" s="38"/>
      <c r="D107" s="39"/>
      <c r="E107" s="40"/>
      <c r="F107" s="41" t="s">
        <v>10</v>
      </c>
      <c r="G107" s="42">
        <v>14292</v>
      </c>
      <c r="H107" s="43">
        <v>15371</v>
      </c>
      <c r="I107" s="43">
        <v>15981</v>
      </c>
      <c r="J107" s="43">
        <v>13778</v>
      </c>
      <c r="K107" s="43">
        <v>16310</v>
      </c>
      <c r="L107" s="43">
        <v>20347</v>
      </c>
      <c r="M107" s="44">
        <v>20041</v>
      </c>
    </row>
    <row r="108" spans="1:13" x14ac:dyDescent="0.15">
      <c r="A108" s="5"/>
      <c r="B108" s="45" t="s">
        <v>0</v>
      </c>
      <c r="C108" s="3">
        <v>45691</v>
      </c>
      <c r="F108" s="46" t="s">
        <v>2</v>
      </c>
      <c r="G108" s="47">
        <v>4.01</v>
      </c>
      <c r="H108" s="48">
        <v>4</v>
      </c>
      <c r="I108" s="48">
        <v>3.89</v>
      </c>
      <c r="J108" s="48">
        <v>4.17</v>
      </c>
      <c r="K108" s="48">
        <v>4.05</v>
      </c>
      <c r="L108" s="48">
        <v>3.7</v>
      </c>
      <c r="M108" s="49">
        <v>3.72</v>
      </c>
    </row>
    <row r="109" spans="1:13" x14ac:dyDescent="0.15">
      <c r="A109" s="5"/>
      <c r="B109" s="45" t="s">
        <v>1</v>
      </c>
      <c r="C109" s="50">
        <v>10220</v>
      </c>
      <c r="D109" s="4" t="s">
        <v>15</v>
      </c>
      <c r="E109" s="50">
        <v>10330</v>
      </c>
      <c r="F109" s="46" t="s">
        <v>3</v>
      </c>
      <c r="G109" s="47">
        <v>98.5</v>
      </c>
      <c r="H109" s="48">
        <v>98.7</v>
      </c>
      <c r="I109" s="48">
        <v>99.2</v>
      </c>
      <c r="J109" s="48">
        <v>98.4</v>
      </c>
      <c r="K109" s="48">
        <v>98.5</v>
      </c>
      <c r="L109" s="48">
        <v>98.6</v>
      </c>
      <c r="M109" s="49">
        <v>98.8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7556</v>
      </c>
      <c r="H110" s="71">
        <v>7668</v>
      </c>
      <c r="I110" s="71">
        <v>6300</v>
      </c>
      <c r="J110" s="71">
        <v>7766</v>
      </c>
      <c r="K110" s="71">
        <v>8669</v>
      </c>
      <c r="L110" s="71">
        <v>10183</v>
      </c>
      <c r="M110" s="87">
        <v>9198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2.0149443112928238</v>
      </c>
      <c r="H111" s="84">
        <f t="shared" ref="H111:M111" si="17">H107/H$4</f>
        <v>2.047010254361433</v>
      </c>
      <c r="I111" s="84">
        <f t="shared" si="17"/>
        <v>2.013734879032258</v>
      </c>
      <c r="J111" s="84">
        <f t="shared" si="17"/>
        <v>2.0545779898598271</v>
      </c>
      <c r="K111" s="84">
        <f t="shared" si="17"/>
        <v>1.9968168462291871</v>
      </c>
      <c r="L111" s="84">
        <f t="shared" si="17"/>
        <v>1.7683817138884061</v>
      </c>
      <c r="M111" s="85">
        <f t="shared" si="17"/>
        <v>1.7330508474576272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10220</v>
      </c>
      <c r="H112" s="53">
        <v>10240</v>
      </c>
      <c r="I112" s="53">
        <v>10320</v>
      </c>
      <c r="J112" s="53">
        <v>10270</v>
      </c>
      <c r="K112" s="53">
        <v>10280</v>
      </c>
      <c r="L112" s="53">
        <v>10300</v>
      </c>
      <c r="M112" s="54">
        <v>10330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7638</v>
      </c>
      <c r="H113" s="22">
        <v>7907</v>
      </c>
      <c r="I113" s="22">
        <v>8405</v>
      </c>
      <c r="J113" s="22">
        <v>7205</v>
      </c>
      <c r="K113" s="22">
        <v>9435</v>
      </c>
      <c r="L113" s="22">
        <v>12121</v>
      </c>
      <c r="M113" s="23">
        <v>13162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1.96</v>
      </c>
      <c r="H114" s="30">
        <v>1.96</v>
      </c>
      <c r="I114" s="30">
        <v>1.94</v>
      </c>
      <c r="J114" s="30">
        <v>2.04</v>
      </c>
      <c r="K114" s="30">
        <v>2</v>
      </c>
      <c r="L114" s="30">
        <v>1.86</v>
      </c>
      <c r="M114" s="31">
        <v>1.76</v>
      </c>
    </row>
    <row r="115" spans="1:13" x14ac:dyDescent="0.15">
      <c r="A115" s="5"/>
      <c r="B115" s="24" t="s">
        <v>1</v>
      </c>
      <c r="C115" s="32">
        <v>35680</v>
      </c>
      <c r="D115" s="26" t="s">
        <v>15</v>
      </c>
      <c r="E115" s="32">
        <v>36110</v>
      </c>
      <c r="F115" s="28" t="s">
        <v>3</v>
      </c>
      <c r="G115" s="29">
        <v>99.4</v>
      </c>
      <c r="H115" s="30">
        <v>99.4</v>
      </c>
      <c r="I115" s="30">
        <v>99.5</v>
      </c>
      <c r="J115" s="30">
        <v>99.2</v>
      </c>
      <c r="K115" s="30">
        <v>99.3</v>
      </c>
      <c r="L115" s="30">
        <v>99.2</v>
      </c>
      <c r="M115" s="31">
        <v>99.8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1894</v>
      </c>
      <c r="H116" s="70">
        <v>2026</v>
      </c>
      <c r="I116" s="70">
        <v>1882</v>
      </c>
      <c r="J116" s="70">
        <v>2178</v>
      </c>
      <c r="K116" s="70">
        <v>2636</v>
      </c>
      <c r="L116" s="70">
        <v>3367</v>
      </c>
      <c r="M116" s="86">
        <v>2122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1.0768363174961229</v>
      </c>
      <c r="H117" s="81">
        <f t="shared" ref="H117:M117" si="18">H113/H$4</f>
        <v>1.0530030629910774</v>
      </c>
      <c r="I117" s="81">
        <f t="shared" si="18"/>
        <v>1.0590977822580645</v>
      </c>
      <c r="J117" s="81">
        <f t="shared" si="18"/>
        <v>1.0744109752460482</v>
      </c>
      <c r="K117" s="81">
        <f t="shared" si="18"/>
        <v>1.1551175318315376</v>
      </c>
      <c r="L117" s="81">
        <f t="shared" si="18"/>
        <v>1.0534503737180601</v>
      </c>
      <c r="M117" s="82">
        <f t="shared" si="18"/>
        <v>1.1381874783811829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35680</v>
      </c>
      <c r="H118" s="35">
        <v>35700</v>
      </c>
      <c r="I118" s="35">
        <v>35970</v>
      </c>
      <c r="J118" s="35">
        <v>35840</v>
      </c>
      <c r="K118" s="35">
        <v>36060</v>
      </c>
      <c r="L118" s="35">
        <v>36050</v>
      </c>
      <c r="M118" s="36">
        <v>36110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11269</v>
      </c>
      <c r="H119" s="43">
        <v>11525</v>
      </c>
      <c r="I119" s="43">
        <v>12471</v>
      </c>
      <c r="J119" s="43">
        <v>11028</v>
      </c>
      <c r="K119" s="43">
        <v>13352</v>
      </c>
      <c r="L119" s="43">
        <v>16152</v>
      </c>
      <c r="M119" s="44">
        <v>17200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</v>
      </c>
      <c r="H120" s="48">
        <v>1.81</v>
      </c>
      <c r="I120" s="48">
        <v>1.76</v>
      </c>
      <c r="J120" s="48">
        <v>1.84</v>
      </c>
      <c r="K120" s="48">
        <v>1.82</v>
      </c>
      <c r="L120" s="48">
        <v>1.72</v>
      </c>
      <c r="M120" s="49">
        <v>1.6</v>
      </c>
    </row>
    <row r="121" spans="1:13" x14ac:dyDescent="0.15">
      <c r="A121" s="5"/>
      <c r="B121" s="45" t="s">
        <v>1</v>
      </c>
      <c r="C121" s="50">
        <v>32400</v>
      </c>
      <c r="D121" s="4" t="s">
        <v>15</v>
      </c>
      <c r="E121" s="50">
        <v>32780</v>
      </c>
      <c r="F121" s="46" t="s">
        <v>3</v>
      </c>
      <c r="G121" s="47">
        <v>99.4</v>
      </c>
      <c r="H121" s="48">
        <v>99.3</v>
      </c>
      <c r="I121" s="48">
        <v>99.6</v>
      </c>
      <c r="J121" s="48">
        <v>99.3</v>
      </c>
      <c r="K121" s="48">
        <v>99.4</v>
      </c>
      <c r="L121" s="48">
        <v>99.1</v>
      </c>
      <c r="M121" s="49">
        <v>99.8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2598</v>
      </c>
      <c r="H122" s="71">
        <v>2906</v>
      </c>
      <c r="I122" s="71">
        <v>2283</v>
      </c>
      <c r="J122" s="71">
        <v>2701</v>
      </c>
      <c r="K122" s="71">
        <v>3143</v>
      </c>
      <c r="L122" s="71">
        <v>4548</v>
      </c>
      <c r="M122" s="87">
        <v>2210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1.5887494713097421</v>
      </c>
      <c r="H123" s="84">
        <f t="shared" ref="H123:M123" si="19">H119/H$4</f>
        <v>1.5348248768144892</v>
      </c>
      <c r="I123" s="84">
        <f t="shared" si="19"/>
        <v>1.5714465725806452</v>
      </c>
      <c r="J123" s="84">
        <f t="shared" si="19"/>
        <v>1.6444974649567552</v>
      </c>
      <c r="K123" s="84">
        <f t="shared" si="19"/>
        <v>1.6346718903036239</v>
      </c>
      <c r="L123" s="84">
        <f t="shared" si="19"/>
        <v>1.4037893273074917</v>
      </c>
      <c r="M123" s="85">
        <f t="shared" si="19"/>
        <v>1.4873746108612937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32400</v>
      </c>
      <c r="H124" s="53">
        <v>32560</v>
      </c>
      <c r="I124" s="53">
        <v>32750</v>
      </c>
      <c r="J124" s="53">
        <v>32610</v>
      </c>
      <c r="K124" s="53">
        <v>32670</v>
      </c>
      <c r="L124" s="53">
        <v>32720</v>
      </c>
      <c r="M124" s="54">
        <v>32780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5446</v>
      </c>
      <c r="H125" s="22">
        <v>6003</v>
      </c>
      <c r="I125" s="22">
        <v>6604</v>
      </c>
      <c r="J125" s="22">
        <v>5019</v>
      </c>
      <c r="K125" s="22">
        <v>6607</v>
      </c>
      <c r="L125" s="22">
        <v>10021</v>
      </c>
      <c r="M125" s="23">
        <v>9691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3.38</v>
      </c>
      <c r="H126" s="30">
        <v>3.37</v>
      </c>
      <c r="I126" s="30">
        <v>3.28</v>
      </c>
      <c r="J126" s="30">
        <v>3.5</v>
      </c>
      <c r="K126" s="30">
        <v>3.39</v>
      </c>
      <c r="L126" s="30">
        <v>3.26</v>
      </c>
      <c r="M126" s="31">
        <v>3.27</v>
      </c>
    </row>
    <row r="127" spans="1:13" x14ac:dyDescent="0.15">
      <c r="A127" s="5"/>
      <c r="B127" s="24" t="s">
        <v>1</v>
      </c>
      <c r="C127" s="32">
        <v>31060</v>
      </c>
      <c r="D127" s="26" t="s">
        <v>15</v>
      </c>
      <c r="E127" s="32">
        <v>31410</v>
      </c>
      <c r="F127" s="28" t="s">
        <v>3</v>
      </c>
      <c r="G127" s="29">
        <v>99.8</v>
      </c>
      <c r="H127" s="30">
        <v>99.7</v>
      </c>
      <c r="I127" s="30">
        <v>100.4</v>
      </c>
      <c r="J127" s="30">
        <v>99.7</v>
      </c>
      <c r="K127" s="30">
        <v>99.8</v>
      </c>
      <c r="L127" s="30">
        <v>99.3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1263</v>
      </c>
      <c r="H128" s="70">
        <v>1545</v>
      </c>
      <c r="I128" s="58">
        <v>661</v>
      </c>
      <c r="J128" s="70">
        <v>1356</v>
      </c>
      <c r="K128" s="70">
        <v>1558</v>
      </c>
      <c r="L128" s="70">
        <v>3285</v>
      </c>
      <c r="M128" s="86">
        <v>2944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0.76779923868602851</v>
      </c>
      <c r="H129" s="81">
        <f t="shared" ref="H129:M129" si="20">H125/H$4</f>
        <v>0.79944067119456652</v>
      </c>
      <c r="I129" s="81">
        <f t="shared" si="20"/>
        <v>0.83215725806451613</v>
      </c>
      <c r="J129" s="81">
        <f t="shared" si="20"/>
        <v>0.74843423799582465</v>
      </c>
      <c r="K129" s="81">
        <f t="shared" si="20"/>
        <v>0.80888834476003912</v>
      </c>
      <c r="L129" s="81">
        <f t="shared" si="20"/>
        <v>0.87093690248565969</v>
      </c>
      <c r="M129" s="82">
        <f t="shared" si="20"/>
        <v>0.83803182289865097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31060</v>
      </c>
      <c r="H130" s="35">
        <v>31130</v>
      </c>
      <c r="I130" s="35">
        <v>31360</v>
      </c>
      <c r="J130" s="35">
        <v>31190</v>
      </c>
      <c r="K130" s="35">
        <v>31320</v>
      </c>
      <c r="L130" s="35">
        <v>31400</v>
      </c>
      <c r="M130" s="36">
        <v>31410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7933</v>
      </c>
      <c r="H131" s="43">
        <v>8434</v>
      </c>
      <c r="I131" s="43">
        <v>9364</v>
      </c>
      <c r="J131" s="43">
        <v>7410</v>
      </c>
      <c r="K131" s="43">
        <v>8988</v>
      </c>
      <c r="L131" s="43">
        <v>13524</v>
      </c>
      <c r="M131" s="44">
        <v>13210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3.27</v>
      </c>
      <c r="H132" s="48">
        <v>3.25</v>
      </c>
      <c r="I132" s="48">
        <v>3.18</v>
      </c>
      <c r="J132" s="48">
        <v>3.42</v>
      </c>
      <c r="K132" s="48">
        <v>3.3</v>
      </c>
      <c r="L132" s="48">
        <v>3.07</v>
      </c>
      <c r="M132" s="49">
        <v>3.05</v>
      </c>
    </row>
    <row r="133" spans="1:13" x14ac:dyDescent="0.15">
      <c r="A133" s="5"/>
      <c r="B133" s="45" t="s">
        <v>1</v>
      </c>
      <c r="C133" s="50">
        <v>17490</v>
      </c>
      <c r="D133" s="4" t="s">
        <v>15</v>
      </c>
      <c r="E133" s="50">
        <v>17680</v>
      </c>
      <c r="F133" s="46" t="s">
        <v>3</v>
      </c>
      <c r="G133" s="47">
        <v>100.2</v>
      </c>
      <c r="H133" s="48">
        <v>100.4</v>
      </c>
      <c r="I133" s="48">
        <v>100.7</v>
      </c>
      <c r="J133" s="48">
        <v>99.9</v>
      </c>
      <c r="K133" s="48">
        <v>100.3</v>
      </c>
      <c r="L133" s="48">
        <v>99.5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1091</v>
      </c>
      <c r="H134" s="61">
        <v>974</v>
      </c>
      <c r="I134" s="61">
        <v>447</v>
      </c>
      <c r="J134" s="71">
        <v>1569</v>
      </c>
      <c r="K134" s="71">
        <v>1187</v>
      </c>
      <c r="L134" s="71">
        <v>3890</v>
      </c>
      <c r="M134" s="87">
        <v>3315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1.1184266177921895</v>
      </c>
      <c r="H135" s="84">
        <f t="shared" ref="H135:M135" si="21">H131/H$4</f>
        <v>1.1231855107204687</v>
      </c>
      <c r="I135" s="84">
        <f t="shared" si="21"/>
        <v>1.1799395161290323</v>
      </c>
      <c r="J135" s="84">
        <f t="shared" si="21"/>
        <v>1.1049806143751864</v>
      </c>
      <c r="K135" s="84">
        <f t="shared" si="21"/>
        <v>1.1003917727717925</v>
      </c>
      <c r="L135" s="84">
        <f t="shared" si="21"/>
        <v>1.1753867547366592</v>
      </c>
      <c r="M135" s="85">
        <f t="shared" si="21"/>
        <v>1.1423382912487028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17490</v>
      </c>
      <c r="H136" s="53">
        <v>17570</v>
      </c>
      <c r="I136" s="53">
        <v>17670</v>
      </c>
      <c r="J136" s="53">
        <v>17590</v>
      </c>
      <c r="K136" s="53">
        <v>17620</v>
      </c>
      <c r="L136" s="53">
        <v>17670</v>
      </c>
      <c r="M136" s="54">
        <v>17680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6470</v>
      </c>
      <c r="H137" s="22">
        <v>6889</v>
      </c>
      <c r="I137" s="22">
        <v>8111</v>
      </c>
      <c r="J137" s="22">
        <v>5437</v>
      </c>
      <c r="K137" s="22">
        <v>7069</v>
      </c>
      <c r="L137" s="22">
        <v>11538</v>
      </c>
      <c r="M137" s="23">
        <v>11861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4.09</v>
      </c>
      <c r="H138" s="30">
        <v>4.0999999999999996</v>
      </c>
      <c r="I138" s="30">
        <v>4</v>
      </c>
      <c r="J138" s="30">
        <v>4.25</v>
      </c>
      <c r="K138" s="30">
        <v>4.1900000000000004</v>
      </c>
      <c r="L138" s="30">
        <v>3.97</v>
      </c>
      <c r="M138" s="31">
        <v>3.89</v>
      </c>
    </row>
    <row r="139" spans="1:13" x14ac:dyDescent="0.15">
      <c r="A139" s="5"/>
      <c r="B139" s="24" t="s">
        <v>1</v>
      </c>
      <c r="C139" s="32">
        <v>15120</v>
      </c>
      <c r="D139" s="26" t="s">
        <v>15</v>
      </c>
      <c r="E139" s="32">
        <v>15420</v>
      </c>
      <c r="F139" s="28" t="s">
        <v>3</v>
      </c>
      <c r="G139" s="29">
        <v>99.2</v>
      </c>
      <c r="H139" s="30">
        <v>99.7</v>
      </c>
      <c r="I139" s="30">
        <v>99.4</v>
      </c>
      <c r="J139" s="30">
        <v>98.7</v>
      </c>
      <c r="K139" s="30">
        <v>99</v>
      </c>
      <c r="L139" s="30">
        <v>99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2608</v>
      </c>
      <c r="H140" s="70">
        <v>2085</v>
      </c>
      <c r="I140" s="70">
        <v>3005</v>
      </c>
      <c r="J140" s="70">
        <v>2828</v>
      </c>
      <c r="K140" s="70">
        <v>3210</v>
      </c>
      <c r="L140" s="70">
        <v>5154</v>
      </c>
      <c r="M140" s="86">
        <v>5290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0.91216692513745945</v>
      </c>
      <c r="H141" s="81">
        <f t="shared" ref="H141:M141" si="22">H137/H$4</f>
        <v>0.91743241443601009</v>
      </c>
      <c r="I141" s="81">
        <f t="shared" si="22"/>
        <v>1.0220514112903225</v>
      </c>
      <c r="J141" s="81">
        <f t="shared" si="22"/>
        <v>0.81076647778109157</v>
      </c>
      <c r="K141" s="81">
        <f t="shared" si="22"/>
        <v>0.86545053868756117</v>
      </c>
      <c r="L141" s="81">
        <f t="shared" si="22"/>
        <v>1.0027811576568746</v>
      </c>
      <c r="M141" s="82">
        <f t="shared" si="22"/>
        <v>1.0256831546177794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15120</v>
      </c>
      <c r="H142" s="35">
        <v>15190</v>
      </c>
      <c r="I142" s="35">
        <v>15260</v>
      </c>
      <c r="J142" s="35">
        <v>15290</v>
      </c>
      <c r="K142" s="35">
        <v>15310</v>
      </c>
      <c r="L142" s="35">
        <v>15390</v>
      </c>
      <c r="M142" s="36">
        <v>15420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6081</v>
      </c>
      <c r="H143" s="43">
        <v>6660</v>
      </c>
      <c r="I143" s="43">
        <v>6630</v>
      </c>
      <c r="J143" s="43">
        <v>5729</v>
      </c>
      <c r="K143" s="43">
        <v>6929</v>
      </c>
      <c r="L143" s="43">
        <v>9893</v>
      </c>
      <c r="M143" s="44">
        <v>10395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3.83</v>
      </c>
      <c r="H144" s="48">
        <v>3.86</v>
      </c>
      <c r="I144" s="48">
        <v>3.82</v>
      </c>
      <c r="J144" s="48">
        <v>3.87</v>
      </c>
      <c r="K144" s="48">
        <v>3.86</v>
      </c>
      <c r="L144" s="48">
        <v>3.72</v>
      </c>
      <c r="M144" s="49">
        <v>3.7</v>
      </c>
    </row>
    <row r="145" spans="1:13" x14ac:dyDescent="0.15">
      <c r="A145" s="5"/>
      <c r="B145" s="45" t="s">
        <v>1</v>
      </c>
      <c r="C145" s="50">
        <v>9670</v>
      </c>
      <c r="D145" s="4" t="s">
        <v>15</v>
      </c>
      <c r="E145" s="50">
        <v>9980</v>
      </c>
      <c r="F145" s="46" t="s">
        <v>3</v>
      </c>
      <c r="G145" s="47">
        <v>98.8</v>
      </c>
      <c r="H145" s="48">
        <v>98.4</v>
      </c>
      <c r="I145" s="48">
        <v>98.9</v>
      </c>
      <c r="J145" s="48">
        <v>98.9</v>
      </c>
      <c r="K145" s="48">
        <v>99</v>
      </c>
      <c r="L145" s="48">
        <v>98.2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2926</v>
      </c>
      <c r="H146" s="71">
        <v>3681</v>
      </c>
      <c r="I146" s="71">
        <v>2960</v>
      </c>
      <c r="J146" s="71">
        <v>2596</v>
      </c>
      <c r="K146" s="71">
        <v>3076</v>
      </c>
      <c r="L146" s="71">
        <v>5943</v>
      </c>
      <c r="M146" s="87">
        <v>5851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0.85732412237417177</v>
      </c>
      <c r="H147" s="84">
        <f t="shared" ref="H147:M147" si="23">H143/H$4</f>
        <v>0.8869356771873752</v>
      </c>
      <c r="I147" s="84">
        <f t="shared" si="23"/>
        <v>0.8354334677419355</v>
      </c>
      <c r="J147" s="84">
        <f t="shared" si="23"/>
        <v>0.85430957351625414</v>
      </c>
      <c r="K147" s="84">
        <f t="shared" si="23"/>
        <v>0.84831047992164543</v>
      </c>
      <c r="L147" s="84">
        <f t="shared" si="23"/>
        <v>0.859812271858161</v>
      </c>
      <c r="M147" s="85">
        <f t="shared" si="23"/>
        <v>0.89891041162227603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9670</v>
      </c>
      <c r="H148" s="53">
        <v>9910</v>
      </c>
      <c r="I148" s="53">
        <v>9930</v>
      </c>
      <c r="J148" s="53">
        <v>9890</v>
      </c>
      <c r="K148" s="53">
        <v>9930</v>
      </c>
      <c r="L148" s="53">
        <v>10000</v>
      </c>
      <c r="M148" s="54">
        <v>9980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8615</v>
      </c>
      <c r="H149" s="22">
        <v>10139</v>
      </c>
      <c r="I149" s="22">
        <v>9971</v>
      </c>
      <c r="J149" s="22">
        <v>7982</v>
      </c>
      <c r="K149" s="22">
        <v>10827</v>
      </c>
      <c r="L149" s="22">
        <v>14429</v>
      </c>
      <c r="M149" s="23">
        <v>14654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1.68</v>
      </c>
      <c r="H150" s="30">
        <v>1.61</v>
      </c>
      <c r="I150" s="30">
        <v>1.64</v>
      </c>
      <c r="J150" s="30">
        <v>1.77</v>
      </c>
      <c r="K150" s="30">
        <v>1.66</v>
      </c>
      <c r="L150" s="30">
        <v>1.56</v>
      </c>
      <c r="M150" s="31">
        <v>1.56</v>
      </c>
    </row>
    <row r="151" spans="1:13" x14ac:dyDescent="0.15">
      <c r="A151" s="5"/>
      <c r="B151" s="24" t="s">
        <v>1</v>
      </c>
      <c r="C151" s="32">
        <v>7740</v>
      </c>
      <c r="D151" s="26" t="s">
        <v>15</v>
      </c>
      <c r="E151" s="32">
        <v>7920</v>
      </c>
      <c r="F151" s="28" t="s">
        <v>3</v>
      </c>
      <c r="G151" s="29">
        <v>99.6</v>
      </c>
      <c r="H151" s="30">
        <v>99.7</v>
      </c>
      <c r="I151" s="30">
        <v>99.9</v>
      </c>
      <c r="J151" s="30">
        <v>99.6</v>
      </c>
      <c r="K151" s="30">
        <v>100</v>
      </c>
      <c r="L151" s="30">
        <v>99.6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1610</v>
      </c>
      <c r="H152" s="70">
        <v>1659</v>
      </c>
      <c r="I152" s="70">
        <v>1199</v>
      </c>
      <c r="J152" s="70">
        <v>1550</v>
      </c>
      <c r="K152" s="70">
        <v>1179</v>
      </c>
      <c r="L152" s="70">
        <v>2818</v>
      </c>
      <c r="M152" s="86">
        <v>2646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1.2145777527139434</v>
      </c>
      <c r="H153" s="81">
        <f t="shared" ref="H153:M153" si="24">H149/H$4</f>
        <v>1.350246371021441</v>
      </c>
      <c r="I153" s="81">
        <f t="shared" si="24"/>
        <v>1.2564264112903225</v>
      </c>
      <c r="J153" s="81">
        <f t="shared" si="24"/>
        <v>1.1902773635550254</v>
      </c>
      <c r="K153" s="81">
        <f t="shared" si="24"/>
        <v>1.3255386875612145</v>
      </c>
      <c r="L153" s="81">
        <f t="shared" si="24"/>
        <v>1.254041369720146</v>
      </c>
      <c r="M153" s="82">
        <f t="shared" si="24"/>
        <v>1.267208578346593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7740</v>
      </c>
      <c r="H154" s="35">
        <v>7930</v>
      </c>
      <c r="I154" s="35">
        <v>7910</v>
      </c>
      <c r="J154" s="35">
        <v>7900</v>
      </c>
      <c r="K154" s="35">
        <v>7920</v>
      </c>
      <c r="L154" s="35">
        <v>7920</v>
      </c>
      <c r="M154" s="36">
        <v>7920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8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1" sqref="N11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45810</v>
      </c>
      <c r="H3" s="11">
        <v>45811</v>
      </c>
      <c r="I3" s="11">
        <v>45812</v>
      </c>
      <c r="J3" s="11">
        <v>45813</v>
      </c>
      <c r="K3" s="11">
        <v>45814</v>
      </c>
      <c r="L3" s="11">
        <v>45815</v>
      </c>
      <c r="M3" s="12">
        <v>45816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7480</v>
      </c>
      <c r="H4" s="14">
        <v>8166</v>
      </c>
      <c r="I4" s="14">
        <v>7537</v>
      </c>
      <c r="J4" s="14">
        <v>7488</v>
      </c>
      <c r="K4" s="14">
        <v>9171</v>
      </c>
      <c r="L4" s="14">
        <v>11009</v>
      </c>
      <c r="M4" s="15">
        <v>10617</v>
      </c>
    </row>
    <row r="5" spans="1:13" x14ac:dyDescent="0.15">
      <c r="A5" s="5"/>
      <c r="B5" s="90" t="s">
        <v>97</v>
      </c>
      <c r="C5" s="91"/>
      <c r="D5" s="92"/>
      <c r="E5" s="93"/>
      <c r="F5" s="94" t="s">
        <v>10</v>
      </c>
      <c r="G5" s="118"/>
      <c r="H5" s="119">
        <v>16761</v>
      </c>
      <c r="I5" s="119">
        <v>16531</v>
      </c>
      <c r="J5" s="119">
        <v>13658</v>
      </c>
      <c r="K5" s="119">
        <v>15796</v>
      </c>
      <c r="L5" s="119">
        <v>18374</v>
      </c>
      <c r="M5" s="120">
        <v>15927</v>
      </c>
    </row>
    <row r="6" spans="1:13" x14ac:dyDescent="0.15">
      <c r="A6" s="5"/>
      <c r="B6" s="98" t="s">
        <v>0</v>
      </c>
      <c r="C6" s="99" t="s">
        <v>98</v>
      </c>
      <c r="D6" s="100"/>
      <c r="E6" s="117" t="s">
        <v>51</v>
      </c>
      <c r="F6" s="101" t="s">
        <v>2</v>
      </c>
      <c r="G6" s="121"/>
      <c r="H6" s="122">
        <v>2.0299999999999998</v>
      </c>
      <c r="I6" s="122">
        <v>2.11</v>
      </c>
      <c r="J6" s="122">
        <v>2.0299999999999998</v>
      </c>
      <c r="K6" s="122">
        <v>2</v>
      </c>
      <c r="L6" s="122">
        <v>1.79</v>
      </c>
      <c r="M6" s="123">
        <v>1.91</v>
      </c>
    </row>
    <row r="7" spans="1:13" x14ac:dyDescent="0.15">
      <c r="A7" s="5"/>
      <c r="B7" s="98" t="s">
        <v>1</v>
      </c>
      <c r="C7" s="105">
        <v>140</v>
      </c>
      <c r="D7" s="100" t="s">
        <v>15</v>
      </c>
      <c r="E7" s="105">
        <v>200</v>
      </c>
      <c r="F7" s="101" t="s">
        <v>3</v>
      </c>
      <c r="G7" s="121"/>
      <c r="H7" s="122">
        <v>99.2</v>
      </c>
      <c r="I7" s="122">
        <v>98.4</v>
      </c>
      <c r="J7" s="122">
        <v>99.1</v>
      </c>
      <c r="K7" s="122">
        <v>99.5</v>
      </c>
      <c r="L7" s="122">
        <v>99.8</v>
      </c>
      <c r="M7" s="123">
        <v>99.4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4575</v>
      </c>
      <c r="I8" s="125">
        <v>7080</v>
      </c>
      <c r="J8" s="125">
        <v>3799</v>
      </c>
      <c r="K8" s="125">
        <v>3316</v>
      </c>
      <c r="L8" s="125">
        <v>2760</v>
      </c>
      <c r="M8" s="130">
        <v>3529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2.0525349008082294</v>
      </c>
      <c r="I9" s="127">
        <f t="shared" si="0"/>
        <v>2.1933129892530183</v>
      </c>
      <c r="J9" s="127">
        <f t="shared" si="0"/>
        <v>1.8239850427350428</v>
      </c>
      <c r="K9" s="127">
        <f t="shared" si="0"/>
        <v>1.7223857812670373</v>
      </c>
      <c r="L9" s="127">
        <f t="shared" si="0"/>
        <v>1.6689980924697974</v>
      </c>
      <c r="M9" s="128">
        <f t="shared" si="0"/>
        <v>1.5001412828482623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140</v>
      </c>
      <c r="I10" s="115">
        <v>180</v>
      </c>
      <c r="J10" s="115">
        <v>190</v>
      </c>
      <c r="K10" s="115">
        <v>190</v>
      </c>
      <c r="L10" s="115">
        <v>200</v>
      </c>
      <c r="M10" s="116">
        <v>200</v>
      </c>
    </row>
    <row r="11" spans="1:13" x14ac:dyDescent="0.15">
      <c r="A11" s="5"/>
      <c r="B11" s="90" t="s">
        <v>96</v>
      </c>
      <c r="C11" s="91"/>
      <c r="D11" s="92"/>
      <c r="E11" s="93"/>
      <c r="F11" s="94" t="s">
        <v>10</v>
      </c>
      <c r="G11" s="95"/>
      <c r="H11" s="96">
        <v>16970</v>
      </c>
      <c r="I11" s="96">
        <v>15833</v>
      </c>
      <c r="J11" s="96">
        <v>13648</v>
      </c>
      <c r="K11" s="96">
        <v>15758</v>
      </c>
      <c r="L11" s="96">
        <v>15845</v>
      </c>
      <c r="M11" s="97">
        <v>14766</v>
      </c>
    </row>
    <row r="12" spans="1:13" x14ac:dyDescent="0.15">
      <c r="A12" s="5"/>
      <c r="B12" s="98" t="s">
        <v>0</v>
      </c>
      <c r="C12" s="99" t="s">
        <v>98</v>
      </c>
      <c r="D12" s="100"/>
      <c r="E12" s="117" t="s">
        <v>51</v>
      </c>
      <c r="F12" s="101" t="s">
        <v>2</v>
      </c>
      <c r="G12" s="102"/>
      <c r="H12" s="103">
        <v>2.17</v>
      </c>
      <c r="I12" s="103">
        <v>2.2400000000000002</v>
      </c>
      <c r="J12" s="103">
        <v>2.35</v>
      </c>
      <c r="K12" s="103">
        <v>2.2400000000000002</v>
      </c>
      <c r="L12" s="103">
        <v>2.23</v>
      </c>
      <c r="M12" s="104">
        <v>2.14</v>
      </c>
    </row>
    <row r="13" spans="1:13" x14ac:dyDescent="0.15">
      <c r="A13" s="5"/>
      <c r="B13" s="98" t="s">
        <v>1</v>
      </c>
      <c r="C13" s="105">
        <v>170</v>
      </c>
      <c r="D13" s="100" t="s">
        <v>15</v>
      </c>
      <c r="E13" s="105">
        <v>250</v>
      </c>
      <c r="F13" s="101" t="s">
        <v>3</v>
      </c>
      <c r="G13" s="102"/>
      <c r="H13" s="103">
        <v>98.7</v>
      </c>
      <c r="I13" s="103">
        <v>98.6</v>
      </c>
      <c r="J13" s="103">
        <v>97.9</v>
      </c>
      <c r="K13" s="103">
        <v>98.8</v>
      </c>
      <c r="L13" s="103">
        <v>98.7</v>
      </c>
      <c r="M13" s="104">
        <v>99.1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6230</v>
      </c>
      <c r="I14" s="108">
        <v>6118</v>
      </c>
      <c r="J14" s="108">
        <v>7325</v>
      </c>
      <c r="K14" s="108">
        <v>5591</v>
      </c>
      <c r="L14" s="108">
        <v>5880</v>
      </c>
      <c r="M14" s="129">
        <v>4249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2.0781288268430074</v>
      </c>
      <c r="I15" s="111">
        <f t="shared" si="1"/>
        <v>2.1007031975587105</v>
      </c>
      <c r="J15" s="111">
        <f t="shared" si="1"/>
        <v>1.8226495726495726</v>
      </c>
      <c r="K15" s="111">
        <f t="shared" si="1"/>
        <v>1.718242285465053</v>
      </c>
      <c r="L15" s="111">
        <f t="shared" si="1"/>
        <v>1.4392769552184577</v>
      </c>
      <c r="M15" s="112">
        <f t="shared" si="1"/>
        <v>1.3907883582933032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170</v>
      </c>
      <c r="I16" s="115">
        <v>220</v>
      </c>
      <c r="J16" s="115">
        <v>240</v>
      </c>
      <c r="K16" s="115">
        <v>250</v>
      </c>
      <c r="L16" s="115">
        <v>250</v>
      </c>
      <c r="M16" s="116">
        <v>250</v>
      </c>
    </row>
    <row r="17" spans="1:13" x14ac:dyDescent="0.15">
      <c r="A17" s="5"/>
      <c r="B17" s="90" t="s">
        <v>95</v>
      </c>
      <c r="C17" s="91"/>
      <c r="D17" s="92"/>
      <c r="E17" s="93"/>
      <c r="F17" s="94" t="s">
        <v>10</v>
      </c>
      <c r="G17" s="118"/>
      <c r="H17" s="119">
        <v>18058</v>
      </c>
      <c r="I17" s="119">
        <v>17242</v>
      </c>
      <c r="J17" s="119">
        <v>15330</v>
      </c>
      <c r="K17" s="119">
        <v>17219</v>
      </c>
      <c r="L17" s="119">
        <v>19696</v>
      </c>
      <c r="M17" s="120">
        <v>17809</v>
      </c>
    </row>
    <row r="18" spans="1:13" x14ac:dyDescent="0.15">
      <c r="A18" s="5"/>
      <c r="B18" s="98" t="s">
        <v>0</v>
      </c>
      <c r="C18" s="99" t="s">
        <v>98</v>
      </c>
      <c r="D18" s="100"/>
      <c r="E18" s="117" t="s">
        <v>51</v>
      </c>
      <c r="F18" s="101" t="s">
        <v>2</v>
      </c>
      <c r="G18" s="121"/>
      <c r="H18" s="122">
        <v>2.1</v>
      </c>
      <c r="I18" s="122">
        <v>2.15</v>
      </c>
      <c r="J18" s="122">
        <v>2.2400000000000002</v>
      </c>
      <c r="K18" s="122">
        <v>2</v>
      </c>
      <c r="L18" s="122">
        <v>1.91</v>
      </c>
      <c r="M18" s="123">
        <v>2.0499999999999998</v>
      </c>
    </row>
    <row r="19" spans="1:13" x14ac:dyDescent="0.15">
      <c r="A19" s="5"/>
      <c r="B19" s="98" t="s">
        <v>1</v>
      </c>
      <c r="C19" s="105">
        <v>690</v>
      </c>
      <c r="D19" s="100" t="s">
        <v>15</v>
      </c>
      <c r="E19" s="105">
        <v>940</v>
      </c>
      <c r="F19" s="101" t="s">
        <v>3</v>
      </c>
      <c r="G19" s="121"/>
      <c r="H19" s="122">
        <v>98.5</v>
      </c>
      <c r="I19" s="122">
        <v>98</v>
      </c>
      <c r="J19" s="122">
        <v>97.9</v>
      </c>
      <c r="K19" s="122">
        <v>98.8</v>
      </c>
      <c r="L19" s="122">
        <v>98.4</v>
      </c>
      <c r="M19" s="123">
        <v>97.9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7719</v>
      </c>
      <c r="I20" s="125">
        <v>9080</v>
      </c>
      <c r="J20" s="125">
        <v>8274</v>
      </c>
      <c r="K20" s="125">
        <v>6266</v>
      </c>
      <c r="L20" s="125">
        <v>8448</v>
      </c>
      <c r="M20" s="130">
        <v>9486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2.2113641929953465</v>
      </c>
      <c r="I21" s="127">
        <f t="shared" si="2"/>
        <v>2.2876476051479369</v>
      </c>
      <c r="J21" s="127">
        <f t="shared" si="2"/>
        <v>2.047275641025641</v>
      </c>
      <c r="K21" s="127">
        <f t="shared" si="2"/>
        <v>1.8775487951150365</v>
      </c>
      <c r="L21" s="127">
        <f t="shared" si="2"/>
        <v>1.789081660459624</v>
      </c>
      <c r="M21" s="128">
        <f t="shared" si="2"/>
        <v>1.6774041631345955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690</v>
      </c>
      <c r="I22" s="115">
        <v>850</v>
      </c>
      <c r="J22" s="115">
        <v>900</v>
      </c>
      <c r="K22" s="115">
        <v>920</v>
      </c>
      <c r="L22" s="115">
        <v>930</v>
      </c>
      <c r="M22" s="116">
        <v>940</v>
      </c>
    </row>
    <row r="23" spans="1:13" x14ac:dyDescent="0.15">
      <c r="A23" s="5"/>
      <c r="B23" s="90" t="s">
        <v>94</v>
      </c>
      <c r="C23" s="91"/>
      <c r="D23" s="92"/>
      <c r="E23" s="93"/>
      <c r="F23" s="94" t="s">
        <v>10</v>
      </c>
      <c r="G23" s="95"/>
      <c r="H23" s="96">
        <v>14935</v>
      </c>
      <c r="I23" s="96">
        <v>12713</v>
      </c>
      <c r="J23" s="96">
        <v>10199</v>
      </c>
      <c r="K23" s="96">
        <v>11337</v>
      </c>
      <c r="L23" s="96">
        <v>12555</v>
      </c>
      <c r="M23" s="97">
        <v>11527</v>
      </c>
    </row>
    <row r="24" spans="1:13" x14ac:dyDescent="0.15">
      <c r="A24" s="5"/>
      <c r="B24" s="98" t="s">
        <v>0</v>
      </c>
      <c r="C24" s="99" t="s">
        <v>98</v>
      </c>
      <c r="D24" s="100"/>
      <c r="E24" s="117" t="s">
        <v>51</v>
      </c>
      <c r="F24" s="101" t="s">
        <v>2</v>
      </c>
      <c r="G24" s="102"/>
      <c r="H24" s="103">
        <v>3.42</v>
      </c>
      <c r="I24" s="103">
        <v>3.59</v>
      </c>
      <c r="J24" s="103">
        <v>3.72</v>
      </c>
      <c r="K24" s="103">
        <v>3.46</v>
      </c>
      <c r="L24" s="103">
        <v>3.46</v>
      </c>
      <c r="M24" s="104">
        <v>3.52</v>
      </c>
    </row>
    <row r="25" spans="1:13" x14ac:dyDescent="0.15">
      <c r="A25" s="5"/>
      <c r="B25" s="98" t="s">
        <v>1</v>
      </c>
      <c r="C25" s="105">
        <v>1010</v>
      </c>
      <c r="D25" s="100" t="s">
        <v>15</v>
      </c>
      <c r="E25" s="105">
        <v>1430</v>
      </c>
      <c r="F25" s="101" t="s">
        <v>3</v>
      </c>
      <c r="G25" s="102"/>
      <c r="H25" s="103">
        <v>99.3</v>
      </c>
      <c r="I25" s="103">
        <v>99.7</v>
      </c>
      <c r="J25" s="103">
        <v>99.3</v>
      </c>
      <c r="K25" s="103">
        <v>99.8</v>
      </c>
      <c r="L25" s="103">
        <v>98.2</v>
      </c>
      <c r="M25" s="104">
        <v>98.6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8">
        <v>5014</v>
      </c>
      <c r="I26" s="108">
        <v>3540</v>
      </c>
      <c r="J26" s="108">
        <v>3670</v>
      </c>
      <c r="K26" s="108">
        <v>2674</v>
      </c>
      <c r="L26" s="108">
        <v>7133</v>
      </c>
      <c r="M26" s="129">
        <v>5624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1.8289248101885869</v>
      </c>
      <c r="I27" s="111">
        <f t="shared" si="3"/>
        <v>1.6867453894122331</v>
      </c>
      <c r="J27" s="111">
        <f t="shared" si="3"/>
        <v>1.3620459401709402</v>
      </c>
      <c r="K27" s="111">
        <f t="shared" si="3"/>
        <v>1.2361792607131175</v>
      </c>
      <c r="L27" s="111">
        <f t="shared" si="3"/>
        <v>1.1404305568171496</v>
      </c>
      <c r="M27" s="112">
        <f t="shared" si="3"/>
        <v>1.0857115946124141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1010</v>
      </c>
      <c r="I28" s="115">
        <v>1250</v>
      </c>
      <c r="J28" s="115">
        <v>1340</v>
      </c>
      <c r="K28" s="115">
        <v>1400</v>
      </c>
      <c r="L28" s="115">
        <v>1420</v>
      </c>
      <c r="M28" s="116">
        <v>1430</v>
      </c>
    </row>
    <row r="29" spans="1:13" x14ac:dyDescent="0.15">
      <c r="A29" s="5"/>
      <c r="B29" s="90" t="s">
        <v>93</v>
      </c>
      <c r="C29" s="91"/>
      <c r="D29" s="92"/>
      <c r="E29" s="93"/>
      <c r="F29" s="94" t="s">
        <v>10</v>
      </c>
      <c r="G29" s="118"/>
      <c r="H29" s="119">
        <v>16922</v>
      </c>
      <c r="I29" s="119">
        <v>15845</v>
      </c>
      <c r="J29" s="119">
        <v>13900</v>
      </c>
      <c r="K29" s="119">
        <v>14644</v>
      </c>
      <c r="L29" s="119">
        <v>16026</v>
      </c>
      <c r="M29" s="120">
        <v>14745</v>
      </c>
    </row>
    <row r="30" spans="1:13" x14ac:dyDescent="0.15">
      <c r="A30" s="5"/>
      <c r="B30" s="98" t="s">
        <v>0</v>
      </c>
      <c r="C30" s="99" t="s">
        <v>98</v>
      </c>
      <c r="D30" s="100"/>
      <c r="E30" s="117" t="s">
        <v>51</v>
      </c>
      <c r="F30" s="101" t="s">
        <v>2</v>
      </c>
      <c r="G30" s="121"/>
      <c r="H30" s="122">
        <v>2.1800000000000002</v>
      </c>
      <c r="I30" s="122">
        <v>2.2799999999999998</v>
      </c>
      <c r="J30" s="122">
        <v>2.36</v>
      </c>
      <c r="K30" s="122">
        <v>2.2400000000000002</v>
      </c>
      <c r="L30" s="122">
        <v>2.17</v>
      </c>
      <c r="M30" s="123">
        <v>2.21</v>
      </c>
    </row>
    <row r="31" spans="1:13" x14ac:dyDescent="0.15">
      <c r="A31" s="5"/>
      <c r="B31" s="98" t="s">
        <v>1</v>
      </c>
      <c r="C31" s="105">
        <v>2140</v>
      </c>
      <c r="D31" s="100" t="s">
        <v>15</v>
      </c>
      <c r="E31" s="105">
        <v>3150</v>
      </c>
      <c r="F31" s="101" t="s">
        <v>3</v>
      </c>
      <c r="G31" s="121"/>
      <c r="H31" s="122">
        <v>98.8</v>
      </c>
      <c r="I31" s="122">
        <v>99.1</v>
      </c>
      <c r="J31" s="122">
        <v>98.8</v>
      </c>
      <c r="K31" s="122">
        <v>99.2</v>
      </c>
      <c r="L31" s="122">
        <v>98.8</v>
      </c>
      <c r="M31" s="123">
        <v>98.4</v>
      </c>
    </row>
    <row r="32" spans="1:13" x14ac:dyDescent="0.15">
      <c r="A32" s="5"/>
      <c r="B32" s="98"/>
      <c r="C32" s="105"/>
      <c r="D32" s="100"/>
      <c r="E32" s="105"/>
      <c r="F32" s="106" t="s">
        <v>21</v>
      </c>
      <c r="G32" s="124"/>
      <c r="H32" s="125">
        <v>5957</v>
      </c>
      <c r="I32" s="125">
        <v>4744</v>
      </c>
      <c r="J32" s="125">
        <v>5201</v>
      </c>
      <c r="K32" s="125">
        <v>4250</v>
      </c>
      <c r="L32" s="125">
        <v>5725</v>
      </c>
      <c r="M32" s="130">
        <v>6540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26">
        <f t="shared" ref="G33:M33" si="4">G29/G$4</f>
        <v>0</v>
      </c>
      <c r="H33" s="127">
        <f t="shared" si="4"/>
        <v>2.0722507959833454</v>
      </c>
      <c r="I33" s="127">
        <f t="shared" si="4"/>
        <v>2.1022953429746583</v>
      </c>
      <c r="J33" s="127">
        <f t="shared" si="4"/>
        <v>1.8563034188034189</v>
      </c>
      <c r="K33" s="127">
        <f t="shared" si="4"/>
        <v>1.5967724348489805</v>
      </c>
      <c r="L33" s="127">
        <f t="shared" si="4"/>
        <v>1.4557180488691071</v>
      </c>
      <c r="M33" s="128">
        <f t="shared" si="4"/>
        <v>1.3888103984176321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2140</v>
      </c>
      <c r="I34" s="115">
        <v>2740</v>
      </c>
      <c r="J34" s="115">
        <v>3020</v>
      </c>
      <c r="K34" s="115">
        <v>3150</v>
      </c>
      <c r="L34" s="115">
        <v>3150</v>
      </c>
      <c r="M34" s="116">
        <v>3150</v>
      </c>
    </row>
    <row r="35" spans="1:13" x14ac:dyDescent="0.15">
      <c r="A35" s="5"/>
      <c r="B35" s="90" t="s">
        <v>92</v>
      </c>
      <c r="C35" s="91"/>
      <c r="D35" s="92"/>
      <c r="E35" s="93"/>
      <c r="F35" s="94" t="s">
        <v>10</v>
      </c>
      <c r="G35" s="95"/>
      <c r="H35" s="96">
        <v>22046</v>
      </c>
      <c r="I35" s="96">
        <v>20610</v>
      </c>
      <c r="J35" s="96">
        <v>18186</v>
      </c>
      <c r="K35" s="96">
        <v>19216</v>
      </c>
      <c r="L35" s="96">
        <v>20859</v>
      </c>
      <c r="M35" s="97">
        <v>19483</v>
      </c>
    </row>
    <row r="36" spans="1:13" x14ac:dyDescent="0.15">
      <c r="A36" s="5"/>
      <c r="B36" s="98" t="s">
        <v>0</v>
      </c>
      <c r="C36" s="99" t="s">
        <v>98</v>
      </c>
      <c r="D36" s="100"/>
      <c r="E36" s="117" t="s">
        <v>51</v>
      </c>
      <c r="F36" s="101" t="s">
        <v>2</v>
      </c>
      <c r="G36" s="102"/>
      <c r="H36" s="103">
        <v>2.86</v>
      </c>
      <c r="I36" s="103">
        <v>2.98</v>
      </c>
      <c r="J36" s="103">
        <v>3.15</v>
      </c>
      <c r="K36" s="103">
        <v>2.91</v>
      </c>
      <c r="L36" s="103">
        <v>2.78</v>
      </c>
      <c r="M36" s="104">
        <v>2.83</v>
      </c>
    </row>
    <row r="37" spans="1:13" x14ac:dyDescent="0.15">
      <c r="A37" s="5"/>
      <c r="B37" s="98" t="s">
        <v>1</v>
      </c>
      <c r="C37" s="105">
        <v>2540</v>
      </c>
      <c r="D37" s="100" t="s">
        <v>15</v>
      </c>
      <c r="E37" s="105">
        <v>3730</v>
      </c>
      <c r="F37" s="101" t="s">
        <v>3</v>
      </c>
      <c r="G37" s="102"/>
      <c r="H37" s="103">
        <v>98.4</v>
      </c>
      <c r="I37" s="103">
        <v>98.4</v>
      </c>
      <c r="J37" s="103">
        <v>97.7</v>
      </c>
      <c r="K37" s="103">
        <v>98.5</v>
      </c>
      <c r="L37" s="103">
        <v>98.4</v>
      </c>
      <c r="M37" s="104">
        <v>98.1</v>
      </c>
    </row>
    <row r="38" spans="1:13" x14ac:dyDescent="0.15">
      <c r="A38" s="5"/>
      <c r="B38" s="98"/>
      <c r="C38" s="105"/>
      <c r="D38" s="100"/>
      <c r="E38" s="105"/>
      <c r="F38" s="106" t="s">
        <v>20</v>
      </c>
      <c r="G38" s="107"/>
      <c r="H38" s="108">
        <v>11036</v>
      </c>
      <c r="I38" s="108">
        <v>10142</v>
      </c>
      <c r="J38" s="108">
        <v>11626</v>
      </c>
      <c r="K38" s="108">
        <v>9013</v>
      </c>
      <c r="L38" s="108">
        <v>10076</v>
      </c>
      <c r="M38" s="129">
        <v>10601</v>
      </c>
    </row>
    <row r="39" spans="1:13" x14ac:dyDescent="0.15">
      <c r="A39" s="5"/>
      <c r="B39" s="98"/>
      <c r="C39" s="105"/>
      <c r="D39" s="100"/>
      <c r="E39" s="105"/>
      <c r="F39" s="106" t="s">
        <v>28</v>
      </c>
      <c r="G39" s="110">
        <f t="shared" ref="G39:M39" si="5">G35/G$4</f>
        <v>0</v>
      </c>
      <c r="H39" s="111">
        <f t="shared" si="5"/>
        <v>2.6997305902522655</v>
      </c>
      <c r="I39" s="111">
        <f t="shared" si="5"/>
        <v>2.7345097518906725</v>
      </c>
      <c r="J39" s="111">
        <f t="shared" si="5"/>
        <v>2.4286858974358974</v>
      </c>
      <c r="K39" s="111">
        <f t="shared" si="5"/>
        <v>2.0953004034456439</v>
      </c>
      <c r="L39" s="111">
        <f t="shared" si="5"/>
        <v>1.8947224997729131</v>
      </c>
      <c r="M39" s="112">
        <f t="shared" si="5"/>
        <v>1.8350758217952341</v>
      </c>
    </row>
    <row r="40" spans="1:13" ht="16.5" thickBot="1" x14ac:dyDescent="0.2">
      <c r="A40" s="5"/>
      <c r="B40" s="98"/>
      <c r="C40" s="105"/>
      <c r="D40" s="100"/>
      <c r="E40" s="105"/>
      <c r="F40" s="113" t="s">
        <v>22</v>
      </c>
      <c r="G40" s="114"/>
      <c r="H40" s="115">
        <v>2540</v>
      </c>
      <c r="I40" s="115">
        <v>3250</v>
      </c>
      <c r="J40" s="115">
        <v>3540</v>
      </c>
      <c r="K40" s="115">
        <v>3730</v>
      </c>
      <c r="L40" s="115">
        <v>3740</v>
      </c>
      <c r="M40" s="116">
        <v>3730</v>
      </c>
    </row>
    <row r="41" spans="1:13" x14ac:dyDescent="0.15">
      <c r="A41" s="5"/>
      <c r="B41" s="90" t="s">
        <v>91</v>
      </c>
      <c r="C41" s="91"/>
      <c r="D41" s="92"/>
      <c r="E41" s="93"/>
      <c r="F41" s="94" t="s">
        <v>10</v>
      </c>
      <c r="G41" s="118"/>
      <c r="H41" s="119">
        <v>24158</v>
      </c>
      <c r="I41" s="119">
        <v>24210</v>
      </c>
      <c r="J41" s="119">
        <v>23450</v>
      </c>
      <c r="K41" s="119">
        <v>23814</v>
      </c>
      <c r="L41" s="119">
        <v>24273</v>
      </c>
      <c r="M41" s="120">
        <v>23602</v>
      </c>
    </row>
    <row r="42" spans="1:13" x14ac:dyDescent="0.15">
      <c r="A42" s="5"/>
      <c r="B42" s="98" t="s">
        <v>0</v>
      </c>
      <c r="C42" s="99" t="s">
        <v>98</v>
      </c>
      <c r="D42" s="100"/>
      <c r="E42" s="117" t="s">
        <v>51</v>
      </c>
      <c r="F42" s="101" t="s">
        <v>2</v>
      </c>
      <c r="G42" s="121"/>
      <c r="H42" s="122">
        <v>3.21</v>
      </c>
      <c r="I42" s="122">
        <v>3.36</v>
      </c>
      <c r="J42" s="122">
        <v>3.46</v>
      </c>
      <c r="K42" s="122">
        <v>3.29</v>
      </c>
      <c r="L42" s="122">
        <v>3.17</v>
      </c>
      <c r="M42" s="123">
        <v>3.19</v>
      </c>
    </row>
    <row r="43" spans="1:13" x14ac:dyDescent="0.15">
      <c r="A43" s="5"/>
      <c r="B43" s="98" t="s">
        <v>1</v>
      </c>
      <c r="C43" s="105">
        <v>3550</v>
      </c>
      <c r="D43" s="100" t="s">
        <v>15</v>
      </c>
      <c r="E43" s="105">
        <v>5060</v>
      </c>
      <c r="F43" s="101" t="s">
        <v>3</v>
      </c>
      <c r="G43" s="121"/>
      <c r="H43" s="122">
        <v>98.5</v>
      </c>
      <c r="I43" s="122">
        <v>98.6</v>
      </c>
      <c r="J43" s="122">
        <v>98.4</v>
      </c>
      <c r="K43" s="122">
        <v>98.6</v>
      </c>
      <c r="L43" s="122">
        <v>98.4</v>
      </c>
      <c r="M43" s="123">
        <v>98.6</v>
      </c>
    </row>
    <row r="44" spans="1:13" x14ac:dyDescent="0.15">
      <c r="A44" s="5"/>
      <c r="B44" s="98"/>
      <c r="C44" s="105"/>
      <c r="D44" s="100"/>
      <c r="E44" s="105"/>
      <c r="F44" s="106" t="s">
        <v>21</v>
      </c>
      <c r="G44" s="124"/>
      <c r="H44" s="125">
        <v>11975</v>
      </c>
      <c r="I44" s="125">
        <v>11653</v>
      </c>
      <c r="J44" s="125">
        <v>12636</v>
      </c>
      <c r="K44" s="125">
        <v>11619</v>
      </c>
      <c r="L44" s="125">
        <v>12537</v>
      </c>
      <c r="M44" s="130">
        <v>11168</v>
      </c>
    </row>
    <row r="45" spans="1:13" x14ac:dyDescent="0.15">
      <c r="A45" s="5"/>
      <c r="B45" s="98"/>
      <c r="C45" s="105"/>
      <c r="D45" s="100"/>
      <c r="E45" s="105"/>
      <c r="F45" s="106" t="s">
        <v>28</v>
      </c>
      <c r="G45" s="126">
        <f t="shared" ref="G45:M45" si="6">G41/G$4</f>
        <v>0</v>
      </c>
      <c r="H45" s="127">
        <f t="shared" si="6"/>
        <v>2.9583639480773942</v>
      </c>
      <c r="I45" s="127">
        <f t="shared" si="6"/>
        <v>3.2121533766750696</v>
      </c>
      <c r="J45" s="127">
        <f t="shared" si="6"/>
        <v>3.1316773504273505</v>
      </c>
      <c r="K45" s="127">
        <f t="shared" si="6"/>
        <v>2.5966633954857703</v>
      </c>
      <c r="L45" s="127">
        <f t="shared" si="6"/>
        <v>2.2048324098464893</v>
      </c>
      <c r="M45" s="128">
        <f t="shared" si="6"/>
        <v>2.223038523123293</v>
      </c>
    </row>
    <row r="46" spans="1:13" ht="16.5" thickBot="1" x14ac:dyDescent="0.2">
      <c r="A46" s="5"/>
      <c r="B46" s="98"/>
      <c r="C46" s="105"/>
      <c r="D46" s="100"/>
      <c r="E46" s="105"/>
      <c r="F46" s="113" t="s">
        <v>22</v>
      </c>
      <c r="G46" s="114"/>
      <c r="H46" s="115">
        <v>3550</v>
      </c>
      <c r="I46" s="115">
        <v>4440</v>
      </c>
      <c r="J46" s="115">
        <v>4830</v>
      </c>
      <c r="K46" s="115">
        <v>5050</v>
      </c>
      <c r="L46" s="115">
        <v>5060</v>
      </c>
      <c r="M46" s="116">
        <v>5060</v>
      </c>
    </row>
    <row r="47" spans="1:13" x14ac:dyDescent="0.15">
      <c r="A47" s="5"/>
      <c r="B47" s="90" t="s">
        <v>90</v>
      </c>
      <c r="C47" s="91"/>
      <c r="D47" s="92"/>
      <c r="E47" s="93"/>
      <c r="F47" s="94" t="s">
        <v>10</v>
      </c>
      <c r="G47" s="95"/>
      <c r="H47" s="96">
        <v>21993</v>
      </c>
      <c r="I47" s="96">
        <v>20870</v>
      </c>
      <c r="J47" s="96">
        <v>18732</v>
      </c>
      <c r="K47" s="96">
        <v>19936</v>
      </c>
      <c r="L47" s="96">
        <v>21205</v>
      </c>
      <c r="M47" s="97">
        <v>20053</v>
      </c>
    </row>
    <row r="48" spans="1:13" x14ac:dyDescent="0.15">
      <c r="A48" s="5"/>
      <c r="B48" s="98" t="s">
        <v>0</v>
      </c>
      <c r="C48" s="99" t="s">
        <v>98</v>
      </c>
      <c r="D48" s="100"/>
      <c r="E48" s="117" t="s">
        <v>51</v>
      </c>
      <c r="F48" s="101" t="s">
        <v>2</v>
      </c>
      <c r="G48" s="102"/>
      <c r="H48" s="103">
        <v>3.49</v>
      </c>
      <c r="I48" s="103">
        <v>3.69</v>
      </c>
      <c r="J48" s="103">
        <v>3.74</v>
      </c>
      <c r="K48" s="103">
        <v>3.56</v>
      </c>
      <c r="L48" s="103">
        <v>3.42</v>
      </c>
      <c r="M48" s="104">
        <v>3.5</v>
      </c>
    </row>
    <row r="49" spans="1:13" x14ac:dyDescent="0.15">
      <c r="A49" s="5"/>
      <c r="B49" s="98" t="s">
        <v>1</v>
      </c>
      <c r="C49" s="105">
        <v>3690</v>
      </c>
      <c r="D49" s="100" t="s">
        <v>15</v>
      </c>
      <c r="E49" s="105">
        <v>5240</v>
      </c>
      <c r="F49" s="101" t="s">
        <v>3</v>
      </c>
      <c r="G49" s="102"/>
      <c r="H49" s="103">
        <v>97.8</v>
      </c>
      <c r="I49" s="103">
        <v>97</v>
      </c>
      <c r="J49" s="103">
        <v>97.6</v>
      </c>
      <c r="K49" s="103">
        <v>97.6</v>
      </c>
      <c r="L49" s="103">
        <v>97.2</v>
      </c>
      <c r="M49" s="104">
        <v>97.3</v>
      </c>
    </row>
    <row r="50" spans="1:13" x14ac:dyDescent="0.15">
      <c r="A50" s="5"/>
      <c r="B50" s="98"/>
      <c r="C50" s="105"/>
      <c r="D50" s="100"/>
      <c r="E50" s="105"/>
      <c r="F50" s="106" t="s">
        <v>20</v>
      </c>
      <c r="G50" s="107"/>
      <c r="H50" s="108">
        <v>14203</v>
      </c>
      <c r="I50" s="108">
        <v>17076</v>
      </c>
      <c r="J50" s="108">
        <v>13167</v>
      </c>
      <c r="K50" s="108">
        <v>13756</v>
      </c>
      <c r="L50" s="108">
        <v>16161</v>
      </c>
      <c r="M50" s="129">
        <v>15237</v>
      </c>
    </row>
    <row r="51" spans="1:13" x14ac:dyDescent="0.15">
      <c r="A51" s="5"/>
      <c r="B51" s="98"/>
      <c r="C51" s="105"/>
      <c r="D51" s="100"/>
      <c r="E51" s="105"/>
      <c r="F51" s="106" t="s">
        <v>28</v>
      </c>
      <c r="G51" s="110">
        <f t="shared" ref="G51:M51" si="7">G47/G$4</f>
        <v>0</v>
      </c>
      <c r="H51" s="111">
        <f t="shared" si="7"/>
        <v>2.6932402645113886</v>
      </c>
      <c r="I51" s="111">
        <f t="shared" si="7"/>
        <v>2.7690062359028791</v>
      </c>
      <c r="J51" s="111">
        <f t="shared" si="7"/>
        <v>2.5016025641025643</v>
      </c>
      <c r="K51" s="111">
        <f t="shared" si="7"/>
        <v>2.1738087449569297</v>
      </c>
      <c r="L51" s="111">
        <f t="shared" si="7"/>
        <v>1.9261513307294031</v>
      </c>
      <c r="M51" s="112">
        <f t="shared" si="7"/>
        <v>1.8887633041348779</v>
      </c>
    </row>
    <row r="52" spans="1:13" ht="16.5" thickBot="1" x14ac:dyDescent="0.2">
      <c r="A52" s="5"/>
      <c r="B52" s="98"/>
      <c r="C52" s="105"/>
      <c r="D52" s="100"/>
      <c r="E52" s="105"/>
      <c r="F52" s="113" t="s">
        <v>22</v>
      </c>
      <c r="G52" s="114"/>
      <c r="H52" s="115">
        <v>3690</v>
      </c>
      <c r="I52" s="115">
        <v>4570</v>
      </c>
      <c r="J52" s="115">
        <v>5000</v>
      </c>
      <c r="K52" s="115">
        <v>5230</v>
      </c>
      <c r="L52" s="115">
        <v>5250</v>
      </c>
      <c r="M52" s="116">
        <v>5240</v>
      </c>
    </row>
    <row r="53" spans="1:13" x14ac:dyDescent="0.15">
      <c r="A53" s="5"/>
      <c r="B53" s="16" t="s">
        <v>87</v>
      </c>
      <c r="C53" s="17"/>
      <c r="D53" s="18"/>
      <c r="E53" s="19"/>
      <c r="F53" s="20" t="s">
        <v>10</v>
      </c>
      <c r="G53" s="21">
        <v>13277</v>
      </c>
      <c r="H53" s="22">
        <v>12385</v>
      </c>
      <c r="I53" s="22">
        <v>11895</v>
      </c>
      <c r="J53" s="22">
        <v>10430</v>
      </c>
      <c r="K53" s="22">
        <v>15488</v>
      </c>
      <c r="L53" s="22">
        <v>17231</v>
      </c>
      <c r="M53" s="23">
        <v>15486</v>
      </c>
    </row>
    <row r="54" spans="1:13" x14ac:dyDescent="0.15">
      <c r="A54" s="5"/>
      <c r="B54" s="24" t="s">
        <v>0</v>
      </c>
      <c r="C54" s="25">
        <v>45796</v>
      </c>
      <c r="D54" s="26"/>
      <c r="E54" s="27"/>
      <c r="F54" s="28" t="s">
        <v>2</v>
      </c>
      <c r="G54" s="29">
        <v>5.14</v>
      </c>
      <c r="H54" s="30">
        <v>5.0999999999999996</v>
      </c>
      <c r="I54" s="30">
        <v>5.2</v>
      </c>
      <c r="J54" s="30">
        <v>5.24</v>
      </c>
      <c r="K54" s="30">
        <v>4.72</v>
      </c>
      <c r="L54" s="30">
        <v>4.59</v>
      </c>
      <c r="M54" s="31">
        <v>4.8</v>
      </c>
    </row>
    <row r="55" spans="1:13" x14ac:dyDescent="0.15">
      <c r="A55" s="5"/>
      <c r="B55" s="24" t="s">
        <v>1</v>
      </c>
      <c r="C55" s="32">
        <v>1160</v>
      </c>
      <c r="D55" s="26" t="s">
        <v>15</v>
      </c>
      <c r="E55" s="32">
        <v>1310</v>
      </c>
      <c r="F55" s="28" t="s">
        <v>3</v>
      </c>
      <c r="G55" s="29">
        <v>98.4</v>
      </c>
      <c r="H55" s="30">
        <v>98.6</v>
      </c>
      <c r="I55" s="30">
        <v>98.9</v>
      </c>
      <c r="J55" s="30">
        <v>99.6</v>
      </c>
      <c r="K55" s="30">
        <v>99.1</v>
      </c>
      <c r="L55" s="30">
        <v>99.2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7831</v>
      </c>
      <c r="H56" s="70">
        <v>6497</v>
      </c>
      <c r="I56" s="70">
        <v>5917</v>
      </c>
      <c r="J56" s="70">
        <v>3682</v>
      </c>
      <c r="K56" s="70">
        <v>6800</v>
      </c>
      <c r="L56" s="70">
        <v>7328</v>
      </c>
      <c r="M56" s="86">
        <v>7830</v>
      </c>
    </row>
    <row r="57" spans="1:13" x14ac:dyDescent="0.15">
      <c r="A57" s="5"/>
      <c r="B57" s="24"/>
      <c r="C57" s="32"/>
      <c r="D57" s="26"/>
      <c r="E57" s="32"/>
      <c r="F57" s="56" t="s">
        <v>29</v>
      </c>
      <c r="G57" s="74">
        <f>G53/G$4</f>
        <v>1.7749999999999999</v>
      </c>
      <c r="H57" s="75">
        <f t="shared" ref="H57:M57" si="8">H53/H$4</f>
        <v>1.5166544207690424</v>
      </c>
      <c r="I57" s="75">
        <f t="shared" si="8"/>
        <v>1.5782141435584449</v>
      </c>
      <c r="J57" s="75">
        <f t="shared" si="8"/>
        <v>1.3928952991452992</v>
      </c>
      <c r="K57" s="75">
        <f t="shared" si="8"/>
        <v>1.6888016573983209</v>
      </c>
      <c r="L57" s="75">
        <f t="shared" si="8"/>
        <v>1.5651739485875193</v>
      </c>
      <c r="M57" s="76">
        <f t="shared" si="8"/>
        <v>1.4586041254591693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1160</v>
      </c>
      <c r="H58" s="35">
        <v>1190</v>
      </c>
      <c r="I58" s="35">
        <v>1220</v>
      </c>
      <c r="J58" s="35">
        <v>1280</v>
      </c>
      <c r="K58" s="35">
        <v>1300</v>
      </c>
      <c r="L58" s="35">
        <v>1310</v>
      </c>
      <c r="M58" s="36">
        <v>1310</v>
      </c>
    </row>
    <row r="59" spans="1:13" x14ac:dyDescent="0.15">
      <c r="A59" s="5"/>
      <c r="B59" s="37" t="s">
        <v>88</v>
      </c>
      <c r="C59" s="38"/>
      <c r="D59" s="39"/>
      <c r="E59" s="40"/>
      <c r="F59" s="41" t="s">
        <v>10</v>
      </c>
      <c r="G59" s="42">
        <v>8624</v>
      </c>
      <c r="H59" s="43">
        <v>9348</v>
      </c>
      <c r="I59" s="43">
        <v>6638</v>
      </c>
      <c r="J59" s="43">
        <v>5264</v>
      </c>
      <c r="K59" s="43">
        <v>7086</v>
      </c>
      <c r="L59" s="43">
        <v>9998</v>
      </c>
      <c r="M59" s="44">
        <v>9449</v>
      </c>
    </row>
    <row r="60" spans="1:13" x14ac:dyDescent="0.15">
      <c r="A60" s="5"/>
      <c r="B60" s="45" t="s">
        <v>0</v>
      </c>
      <c r="C60" s="3">
        <v>45796</v>
      </c>
      <c r="F60" s="46" t="s">
        <v>2</v>
      </c>
      <c r="G60" s="47">
        <v>4.16</v>
      </c>
      <c r="H60" s="48">
        <v>3.85</v>
      </c>
      <c r="I60" s="48">
        <v>4.0999999999999996</v>
      </c>
      <c r="J60" s="48">
        <v>4.24</v>
      </c>
      <c r="K60" s="48">
        <v>4.07</v>
      </c>
      <c r="L60" s="48">
        <v>3.98</v>
      </c>
      <c r="M60" s="49">
        <v>3.97</v>
      </c>
    </row>
    <row r="61" spans="1:13" x14ac:dyDescent="0.15">
      <c r="A61" s="5"/>
      <c r="B61" s="45" t="s">
        <v>1</v>
      </c>
      <c r="C61" s="50">
        <v>420</v>
      </c>
      <c r="D61" s="4" t="s">
        <v>15</v>
      </c>
      <c r="E61" s="50">
        <v>600</v>
      </c>
      <c r="F61" s="46" t="s">
        <v>3</v>
      </c>
      <c r="G61" s="47">
        <v>97.4</v>
      </c>
      <c r="H61" s="48">
        <v>99.4</v>
      </c>
      <c r="I61" s="48">
        <v>99.5</v>
      </c>
      <c r="J61" s="48">
        <v>97.6</v>
      </c>
      <c r="K61" s="48">
        <v>95.7</v>
      </c>
      <c r="L61" s="48">
        <v>96.8</v>
      </c>
      <c r="M61" s="49">
        <v>96.5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6893</v>
      </c>
      <c r="H62" s="71">
        <v>3180</v>
      </c>
      <c r="I62" s="71">
        <v>2229</v>
      </c>
      <c r="J62" s="71">
        <v>3785</v>
      </c>
      <c r="K62" s="71">
        <v>7570</v>
      </c>
      <c r="L62" s="71">
        <v>8658</v>
      </c>
      <c r="M62" s="87">
        <v>8660</v>
      </c>
    </row>
    <row r="63" spans="1:13" x14ac:dyDescent="0.15">
      <c r="A63" s="5"/>
      <c r="B63" s="45"/>
      <c r="C63" s="50"/>
      <c r="E63" s="50"/>
      <c r="F63" s="55" t="s">
        <v>28</v>
      </c>
      <c r="G63" s="77">
        <f>G59/G$4</f>
        <v>1.1529411764705881</v>
      </c>
      <c r="H63" s="78">
        <f t="shared" ref="H63:M63" si="9">H59/H$4</f>
        <v>1.1447465099191771</v>
      </c>
      <c r="I63" s="78">
        <f t="shared" si="9"/>
        <v>0.8807217725885631</v>
      </c>
      <c r="J63" s="78">
        <f t="shared" si="9"/>
        <v>0.70299145299145294</v>
      </c>
      <c r="K63" s="78">
        <f t="shared" si="9"/>
        <v>0.77265292770690219</v>
      </c>
      <c r="L63" s="78">
        <f t="shared" si="9"/>
        <v>0.90816604596239436</v>
      </c>
      <c r="M63" s="79">
        <f t="shared" si="9"/>
        <v>0.8899877554864839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420</v>
      </c>
      <c r="H64" s="53">
        <v>510</v>
      </c>
      <c r="I64" s="53">
        <v>570</v>
      </c>
      <c r="J64" s="53">
        <v>580</v>
      </c>
      <c r="K64" s="53">
        <v>600</v>
      </c>
      <c r="L64" s="53">
        <v>600</v>
      </c>
      <c r="M64" s="54">
        <v>600</v>
      </c>
    </row>
    <row r="65" spans="1:13" x14ac:dyDescent="0.15">
      <c r="A65" s="5"/>
      <c r="B65" s="16" t="s">
        <v>83</v>
      </c>
      <c r="C65" s="17"/>
      <c r="D65" s="18"/>
      <c r="E65" s="19"/>
      <c r="F65" s="20" t="s">
        <v>10</v>
      </c>
      <c r="G65" s="21">
        <v>5848</v>
      </c>
      <c r="H65" s="22">
        <v>6007</v>
      </c>
      <c r="I65" s="22">
        <v>4783</v>
      </c>
      <c r="J65" s="22">
        <v>4263</v>
      </c>
      <c r="K65" s="22">
        <v>6132</v>
      </c>
      <c r="L65" s="22">
        <v>7855</v>
      </c>
      <c r="M65" s="23">
        <v>7367</v>
      </c>
    </row>
    <row r="66" spans="1:13" x14ac:dyDescent="0.15">
      <c r="A66" s="5"/>
      <c r="B66" s="24" t="s">
        <v>0</v>
      </c>
      <c r="C66" s="25">
        <v>45782</v>
      </c>
      <c r="D66" s="26"/>
      <c r="E66" s="27"/>
      <c r="F66" s="28" t="s">
        <v>2</v>
      </c>
      <c r="G66" s="29">
        <v>4.66</v>
      </c>
      <c r="H66" s="30">
        <v>4.5599999999999996</v>
      </c>
      <c r="I66" s="30">
        <v>4.74</v>
      </c>
      <c r="J66" s="30">
        <v>4.7699999999999996</v>
      </c>
      <c r="K66" s="30">
        <v>4.49</v>
      </c>
      <c r="L66" s="30">
        <v>4.3499999999999996</v>
      </c>
      <c r="M66" s="31">
        <v>4.38</v>
      </c>
    </row>
    <row r="67" spans="1:13" x14ac:dyDescent="0.15">
      <c r="A67" s="5"/>
      <c r="B67" s="24" t="s">
        <v>1</v>
      </c>
      <c r="C67" s="32">
        <v>7390</v>
      </c>
      <c r="D67" s="26" t="s">
        <v>15</v>
      </c>
      <c r="E67" s="32">
        <v>7610</v>
      </c>
      <c r="F67" s="28" t="s">
        <v>3</v>
      </c>
      <c r="G67" s="29">
        <v>98.1</v>
      </c>
      <c r="H67" s="30">
        <v>98.5</v>
      </c>
      <c r="I67" s="30">
        <v>97.8</v>
      </c>
      <c r="J67" s="30">
        <v>98.1</v>
      </c>
      <c r="K67" s="30">
        <v>97.8</v>
      </c>
      <c r="L67" s="30">
        <v>98.3</v>
      </c>
      <c r="M67" s="31">
        <v>98.7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3768</v>
      </c>
      <c r="H68" s="70">
        <v>3397</v>
      </c>
      <c r="I68" s="70">
        <v>3444</v>
      </c>
      <c r="J68" s="70">
        <v>2761</v>
      </c>
      <c r="K68" s="70">
        <v>4246</v>
      </c>
      <c r="L68" s="70">
        <v>4653</v>
      </c>
      <c r="M68" s="86">
        <v>3820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0.78181818181818186</v>
      </c>
      <c r="H69" s="81">
        <f t="shared" ref="H69:M69" si="10">H65/H$4</f>
        <v>0.73561107029145234</v>
      </c>
      <c r="I69" s="81">
        <f t="shared" si="10"/>
        <v>0.63460262703993631</v>
      </c>
      <c r="J69" s="81">
        <f t="shared" si="10"/>
        <v>0.56931089743589747</v>
      </c>
      <c r="K69" s="81">
        <f t="shared" si="10"/>
        <v>0.66862937520444876</v>
      </c>
      <c r="L69" s="81">
        <f t="shared" si="10"/>
        <v>0.71350713052956671</v>
      </c>
      <c r="M69" s="82">
        <f t="shared" si="10"/>
        <v>0.69388716209852119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7390</v>
      </c>
      <c r="H70" s="35">
        <v>7170</v>
      </c>
      <c r="I70" s="35">
        <v>7270</v>
      </c>
      <c r="J70" s="35">
        <v>7240</v>
      </c>
      <c r="K70" s="35">
        <v>7530</v>
      </c>
      <c r="L70" s="35">
        <v>7600</v>
      </c>
      <c r="M70" s="36">
        <v>7610</v>
      </c>
    </row>
    <row r="71" spans="1:13" x14ac:dyDescent="0.15">
      <c r="A71" s="5"/>
      <c r="B71" s="37" t="s">
        <v>84</v>
      </c>
      <c r="C71" s="38"/>
      <c r="D71" s="39"/>
      <c r="E71" s="40"/>
      <c r="F71" s="41" t="s">
        <v>10</v>
      </c>
      <c r="G71" s="42">
        <v>8979</v>
      </c>
      <c r="H71" s="43">
        <v>9480</v>
      </c>
      <c r="I71" s="43">
        <v>7681</v>
      </c>
      <c r="J71" s="43">
        <v>6930</v>
      </c>
      <c r="K71" s="43">
        <v>9898</v>
      </c>
      <c r="L71" s="43">
        <v>12132</v>
      </c>
      <c r="M71" s="44">
        <v>11230</v>
      </c>
    </row>
    <row r="72" spans="1:13" x14ac:dyDescent="0.15">
      <c r="A72" s="5"/>
      <c r="B72" s="45" t="s">
        <v>0</v>
      </c>
      <c r="C72" s="3">
        <v>45782</v>
      </c>
      <c r="F72" s="46" t="s">
        <v>2</v>
      </c>
      <c r="G72" s="47">
        <v>3.7</v>
      </c>
      <c r="H72" s="48">
        <v>3.62</v>
      </c>
      <c r="I72" s="48">
        <v>3.69</v>
      </c>
      <c r="J72" s="48">
        <v>3.66</v>
      </c>
      <c r="K72" s="48">
        <v>3.42</v>
      </c>
      <c r="L72" s="48">
        <v>3.45</v>
      </c>
      <c r="M72" s="49">
        <v>3.49</v>
      </c>
    </row>
    <row r="73" spans="1:13" x14ac:dyDescent="0.15">
      <c r="A73" s="5"/>
      <c r="B73" s="45" t="s">
        <v>1</v>
      </c>
      <c r="C73" s="50">
        <v>5630</v>
      </c>
      <c r="D73" s="4" t="s">
        <v>15</v>
      </c>
      <c r="E73" s="50">
        <v>6250</v>
      </c>
      <c r="F73" s="46" t="s">
        <v>3</v>
      </c>
      <c r="G73" s="47">
        <v>98.9</v>
      </c>
      <c r="H73" s="48">
        <v>99.2</v>
      </c>
      <c r="I73" s="48">
        <v>98.5</v>
      </c>
      <c r="J73" s="48">
        <v>100.3</v>
      </c>
      <c r="K73" s="48">
        <v>99.8</v>
      </c>
      <c r="L73" s="48">
        <v>98.9</v>
      </c>
      <c r="M73" s="49">
        <v>98.5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4012</v>
      </c>
      <c r="H74" s="71">
        <v>3671</v>
      </c>
      <c r="I74" s="71">
        <v>3945</v>
      </c>
      <c r="J74" s="71">
        <v>1106</v>
      </c>
      <c r="K74" s="71">
        <v>2553</v>
      </c>
      <c r="L74" s="71">
        <v>5197</v>
      </c>
      <c r="M74" s="87">
        <v>5861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1.2004010695187166</v>
      </c>
      <c r="H75" s="84">
        <f t="shared" ref="H75:M75" si="11">H71/H$4</f>
        <v>1.1609110947832477</v>
      </c>
      <c r="I75" s="84">
        <f t="shared" si="11"/>
        <v>1.0191057449913759</v>
      </c>
      <c r="J75" s="84">
        <f t="shared" si="11"/>
        <v>0.92548076923076927</v>
      </c>
      <c r="K75" s="84">
        <f t="shared" si="11"/>
        <v>1.0792716170537564</v>
      </c>
      <c r="L75" s="84">
        <f t="shared" si="11"/>
        <v>1.1020074484512672</v>
      </c>
      <c r="M75" s="85">
        <f t="shared" si="11"/>
        <v>1.0577375906564943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5630</v>
      </c>
      <c r="H76" s="53">
        <v>5740</v>
      </c>
      <c r="I76" s="53">
        <v>5890</v>
      </c>
      <c r="J76" s="53">
        <v>5960</v>
      </c>
      <c r="K76" s="53">
        <v>6220</v>
      </c>
      <c r="L76" s="53">
        <v>6260</v>
      </c>
      <c r="M76" s="54">
        <v>6250</v>
      </c>
    </row>
    <row r="77" spans="1:13" x14ac:dyDescent="0.15">
      <c r="A77" s="5"/>
      <c r="B77" s="16" t="s">
        <v>85</v>
      </c>
      <c r="C77" s="17"/>
      <c r="D77" s="18"/>
      <c r="E77" s="19"/>
      <c r="F77" s="20" t="s">
        <v>10</v>
      </c>
      <c r="G77" s="21">
        <v>6903</v>
      </c>
      <c r="H77" s="22">
        <v>6372</v>
      </c>
      <c r="I77" s="22">
        <v>5368</v>
      </c>
      <c r="J77" s="22">
        <v>4792</v>
      </c>
      <c r="K77" s="22">
        <v>7364</v>
      </c>
      <c r="L77" s="22">
        <v>9290</v>
      </c>
      <c r="M77" s="23">
        <v>8665</v>
      </c>
    </row>
    <row r="78" spans="1:13" x14ac:dyDescent="0.15">
      <c r="A78" s="5"/>
      <c r="B78" s="24" t="s">
        <v>0</v>
      </c>
      <c r="C78" s="25">
        <v>45782</v>
      </c>
      <c r="D78" s="26"/>
      <c r="E78" s="27"/>
      <c r="F78" s="28" t="s">
        <v>2</v>
      </c>
      <c r="G78" s="29">
        <v>3.51</v>
      </c>
      <c r="H78" s="30">
        <v>3.53</v>
      </c>
      <c r="I78" s="30">
        <v>3.61</v>
      </c>
      <c r="J78" s="30">
        <v>3.59</v>
      </c>
      <c r="K78" s="30">
        <v>3.35</v>
      </c>
      <c r="L78" s="30">
        <v>3.2</v>
      </c>
      <c r="M78" s="31">
        <v>3.3</v>
      </c>
    </row>
    <row r="79" spans="1:13" x14ac:dyDescent="0.15">
      <c r="A79" s="5"/>
      <c r="B79" s="24" t="s">
        <v>1</v>
      </c>
      <c r="C79" s="32">
        <v>2310</v>
      </c>
      <c r="D79" s="26" t="s">
        <v>15</v>
      </c>
      <c r="E79" s="32">
        <v>2490</v>
      </c>
      <c r="F79" s="28" t="s">
        <v>3</v>
      </c>
      <c r="G79" s="29">
        <v>98</v>
      </c>
      <c r="H79" s="30">
        <v>98</v>
      </c>
      <c r="I79" s="30">
        <v>97.4</v>
      </c>
      <c r="J79" s="30">
        <v>98.6</v>
      </c>
      <c r="K79" s="30">
        <v>98.4</v>
      </c>
      <c r="L79" s="30">
        <v>98.8</v>
      </c>
      <c r="M79" s="31">
        <v>98.4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4167</v>
      </c>
      <c r="H80" s="70">
        <v>3886</v>
      </c>
      <c r="I80" s="70">
        <v>3919</v>
      </c>
      <c r="J80" s="70">
        <v>2367</v>
      </c>
      <c r="K80" s="70">
        <v>3901</v>
      </c>
      <c r="L80" s="70">
        <v>3968</v>
      </c>
      <c r="M80" s="86">
        <v>4570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0.92286096256684491</v>
      </c>
      <c r="H81" s="81">
        <f t="shared" ref="H81:M81" si="12">H77/H$4</f>
        <v>0.7803085966201323</v>
      </c>
      <c r="I81" s="81">
        <f t="shared" si="12"/>
        <v>0.71221971606740087</v>
      </c>
      <c r="J81" s="81">
        <f t="shared" si="12"/>
        <v>0.6399572649572649</v>
      </c>
      <c r="K81" s="81">
        <f t="shared" si="12"/>
        <v>0.80296587067931524</v>
      </c>
      <c r="L81" s="81">
        <f t="shared" si="12"/>
        <v>0.8438550277046053</v>
      </c>
      <c r="M81" s="82">
        <f t="shared" si="12"/>
        <v>0.81614392012809645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2310</v>
      </c>
      <c r="H82" s="35">
        <v>2350</v>
      </c>
      <c r="I82" s="35">
        <v>2350</v>
      </c>
      <c r="J82" s="35">
        <v>2370</v>
      </c>
      <c r="K82" s="35">
        <v>2470</v>
      </c>
      <c r="L82" s="35">
        <v>2500</v>
      </c>
      <c r="M82" s="36">
        <v>2490</v>
      </c>
    </row>
    <row r="83" spans="1:13" x14ac:dyDescent="0.15">
      <c r="A83" s="5"/>
      <c r="B83" s="37" t="s">
        <v>79</v>
      </c>
      <c r="C83" s="38"/>
      <c r="D83" s="39"/>
      <c r="E83" s="40"/>
      <c r="F83" s="41" t="s">
        <v>10</v>
      </c>
      <c r="G83" s="42">
        <v>14809</v>
      </c>
      <c r="H83" s="43">
        <v>15510</v>
      </c>
      <c r="I83" s="43">
        <v>13907</v>
      </c>
      <c r="J83" s="43">
        <v>12842</v>
      </c>
      <c r="K83" s="43">
        <v>15145</v>
      </c>
      <c r="L83" s="43">
        <v>17620</v>
      </c>
      <c r="M83" s="44">
        <v>17403</v>
      </c>
    </row>
    <row r="84" spans="1:13" x14ac:dyDescent="0.15">
      <c r="A84" s="5"/>
      <c r="B84" s="45" t="s">
        <v>0</v>
      </c>
      <c r="C84" s="3">
        <v>45768</v>
      </c>
      <c r="F84" s="46" t="s">
        <v>2</v>
      </c>
      <c r="G84" s="47">
        <v>4.33</v>
      </c>
      <c r="H84" s="48">
        <v>4.25</v>
      </c>
      <c r="I84" s="48">
        <v>4.32</v>
      </c>
      <c r="J84" s="48">
        <v>4.29</v>
      </c>
      <c r="K84" s="48">
        <v>4.12</v>
      </c>
      <c r="L84" s="48">
        <v>4.0199999999999996</v>
      </c>
      <c r="M84" s="49">
        <v>4.01</v>
      </c>
    </row>
    <row r="85" spans="1:13" x14ac:dyDescent="0.15">
      <c r="A85" s="5"/>
      <c r="B85" s="45" t="s">
        <v>1</v>
      </c>
      <c r="C85" s="50">
        <v>6220</v>
      </c>
      <c r="D85" s="4" t="s">
        <v>15</v>
      </c>
      <c r="E85" s="50">
        <v>6950</v>
      </c>
      <c r="F85" s="46" t="s">
        <v>3</v>
      </c>
      <c r="G85" s="47">
        <v>97.5</v>
      </c>
      <c r="H85" s="48">
        <v>97.9</v>
      </c>
      <c r="I85" s="48">
        <v>98.3</v>
      </c>
      <c r="J85" s="48">
        <v>98.9</v>
      </c>
      <c r="K85" s="48">
        <v>98.7</v>
      </c>
      <c r="L85" s="48">
        <v>98.3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11414</v>
      </c>
      <c r="H86" s="71">
        <v>10427</v>
      </c>
      <c r="I86" s="71">
        <v>8291</v>
      </c>
      <c r="J86" s="71">
        <v>6297</v>
      </c>
      <c r="K86" s="71">
        <v>7644</v>
      </c>
      <c r="L86" s="71">
        <v>10303</v>
      </c>
      <c r="M86" s="87">
        <v>9433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1.9798128342245989</v>
      </c>
      <c r="H87" s="84">
        <f t="shared" ref="H87:M87" si="13">H83/H$4</f>
        <v>1.899338721528288</v>
      </c>
      <c r="I87" s="84">
        <f t="shared" si="13"/>
        <v>1.8451638582990579</v>
      </c>
      <c r="J87" s="84">
        <f t="shared" si="13"/>
        <v>1.7150106837606838</v>
      </c>
      <c r="K87" s="84">
        <f t="shared" si="13"/>
        <v>1.6514011558172501</v>
      </c>
      <c r="L87" s="84">
        <f t="shared" si="13"/>
        <v>1.6005086747206831</v>
      </c>
      <c r="M87" s="85">
        <f t="shared" si="13"/>
        <v>1.6391636055382877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6220</v>
      </c>
      <c r="H88" s="53">
        <v>6330</v>
      </c>
      <c r="I88" s="53">
        <v>6560</v>
      </c>
      <c r="J88" s="53">
        <v>6660</v>
      </c>
      <c r="K88" s="53">
        <v>6930</v>
      </c>
      <c r="L88" s="53">
        <v>6970</v>
      </c>
      <c r="M88" s="54">
        <v>6950</v>
      </c>
    </row>
    <row r="89" spans="1:13" x14ac:dyDescent="0.15">
      <c r="A89" s="5"/>
      <c r="B89" s="16" t="s">
        <v>80</v>
      </c>
      <c r="C89" s="17"/>
      <c r="D89" s="18"/>
      <c r="E89" s="19"/>
      <c r="F89" s="20" t="s">
        <v>10</v>
      </c>
      <c r="G89" s="21">
        <v>7525</v>
      </c>
      <c r="H89" s="22">
        <v>7340</v>
      </c>
      <c r="I89" s="22">
        <v>6330</v>
      </c>
      <c r="J89" s="22">
        <v>5813</v>
      </c>
      <c r="K89" s="22">
        <v>7994</v>
      </c>
      <c r="L89" s="22">
        <v>10762</v>
      </c>
      <c r="M89" s="23">
        <v>10390</v>
      </c>
    </row>
    <row r="90" spans="1:13" x14ac:dyDescent="0.15">
      <c r="A90" s="5"/>
      <c r="B90" s="24" t="s">
        <v>0</v>
      </c>
      <c r="C90" s="25">
        <v>45768</v>
      </c>
      <c r="D90" s="26"/>
      <c r="E90" s="27"/>
      <c r="F90" s="28" t="s">
        <v>2</v>
      </c>
      <c r="G90" s="29">
        <v>3.69</v>
      </c>
      <c r="H90" s="30">
        <v>3.61</v>
      </c>
      <c r="I90" s="30">
        <v>3.76</v>
      </c>
      <c r="J90" s="30">
        <v>3.77</v>
      </c>
      <c r="K90" s="30">
        <v>3.52</v>
      </c>
      <c r="L90" s="30">
        <v>3.41</v>
      </c>
      <c r="M90" s="31">
        <v>3.38</v>
      </c>
    </row>
    <row r="91" spans="1:13" x14ac:dyDescent="0.15">
      <c r="A91" s="5"/>
      <c r="B91" s="24" t="s">
        <v>1</v>
      </c>
      <c r="C91" s="32">
        <v>3920</v>
      </c>
      <c r="D91" s="26" t="s">
        <v>15</v>
      </c>
      <c r="E91" s="32">
        <v>4340</v>
      </c>
      <c r="F91" s="28" t="s">
        <v>3</v>
      </c>
      <c r="G91" s="29">
        <v>98.6</v>
      </c>
      <c r="H91" s="30">
        <v>99.1</v>
      </c>
      <c r="I91" s="30">
        <v>98.3</v>
      </c>
      <c r="J91" s="30">
        <v>98.3</v>
      </c>
      <c r="K91" s="30">
        <v>98.7</v>
      </c>
      <c r="L91" s="30">
        <v>99</v>
      </c>
      <c r="M91" s="31">
        <v>99.4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3697</v>
      </c>
      <c r="H92" s="70">
        <v>2828</v>
      </c>
      <c r="I92" s="70">
        <v>3509</v>
      </c>
      <c r="J92" s="70">
        <v>3191</v>
      </c>
      <c r="K92" s="70">
        <v>3681</v>
      </c>
      <c r="L92" s="70">
        <v>4222</v>
      </c>
      <c r="M92" s="86">
        <v>3237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1.0060160427807487</v>
      </c>
      <c r="H93" s="81">
        <f t="shared" ref="H93:M93" si="14">H89/H$4</f>
        <v>0.89884888562331622</v>
      </c>
      <c r="I93" s="81">
        <f t="shared" si="14"/>
        <v>0.83985670691256464</v>
      </c>
      <c r="J93" s="81">
        <f t="shared" si="14"/>
        <v>0.77630876068376065</v>
      </c>
      <c r="K93" s="81">
        <f t="shared" si="14"/>
        <v>0.87166066950169008</v>
      </c>
      <c r="L93" s="81">
        <f t="shared" si="14"/>
        <v>0.97756381142701421</v>
      </c>
      <c r="M93" s="82">
        <f t="shared" si="14"/>
        <v>0.97861919562965061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3920</v>
      </c>
      <c r="H94" s="35">
        <v>3980</v>
      </c>
      <c r="I94" s="35">
        <v>4080</v>
      </c>
      <c r="J94" s="35">
        <v>4120</v>
      </c>
      <c r="K94" s="35">
        <v>4280</v>
      </c>
      <c r="L94" s="35">
        <v>4320</v>
      </c>
      <c r="M94" s="36">
        <v>4340</v>
      </c>
    </row>
    <row r="95" spans="1:13" x14ac:dyDescent="0.15">
      <c r="A95" s="5"/>
      <c r="B95" s="37" t="s">
        <v>81</v>
      </c>
      <c r="C95" s="38"/>
      <c r="D95" s="39"/>
      <c r="E95" s="40"/>
      <c r="F95" s="41" t="s">
        <v>10</v>
      </c>
      <c r="G95" s="42">
        <v>3272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45768</v>
      </c>
      <c r="F96" s="46" t="s">
        <v>2</v>
      </c>
      <c r="G96" s="47">
        <v>3.65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2810</v>
      </c>
      <c r="D97" s="4" t="s">
        <v>15</v>
      </c>
      <c r="E97" s="50"/>
      <c r="F97" s="46" t="s">
        <v>3</v>
      </c>
      <c r="G97" s="47">
        <v>98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89">
        <v>1915</v>
      </c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0.43743315508021391</v>
      </c>
      <c r="H99" s="84">
        <f t="shared" ref="H99:M99" si="15">H95/H$4</f>
        <v>0</v>
      </c>
      <c r="I99" s="84">
        <f t="shared" si="15"/>
        <v>0</v>
      </c>
      <c r="J99" s="84">
        <f t="shared" si="15"/>
        <v>0</v>
      </c>
      <c r="K99" s="84">
        <f t="shared" si="15"/>
        <v>0</v>
      </c>
      <c r="L99" s="84">
        <f t="shared" si="15"/>
        <v>0</v>
      </c>
      <c r="M99" s="85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2810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75</v>
      </c>
      <c r="C101" s="17"/>
      <c r="D101" s="18"/>
      <c r="E101" s="19"/>
      <c r="F101" s="20" t="s">
        <v>10</v>
      </c>
      <c r="G101" s="21">
        <v>12547</v>
      </c>
      <c r="H101" s="22">
        <v>12209</v>
      </c>
      <c r="I101" s="22">
        <v>10982</v>
      </c>
      <c r="J101" s="22">
        <v>10014</v>
      </c>
      <c r="K101" s="22">
        <v>14617</v>
      </c>
      <c r="L101" s="22">
        <v>17296</v>
      </c>
      <c r="M101" s="23">
        <v>16440</v>
      </c>
    </row>
    <row r="102" spans="1:13" x14ac:dyDescent="0.15">
      <c r="A102" s="5"/>
      <c r="B102" s="24" t="s">
        <v>0</v>
      </c>
      <c r="C102" s="25">
        <v>45754</v>
      </c>
      <c r="D102" s="26"/>
      <c r="E102" s="27"/>
      <c r="F102" s="28" t="s">
        <v>2</v>
      </c>
      <c r="G102" s="29">
        <v>3.09</v>
      </c>
      <c r="H102" s="30">
        <v>3.07</v>
      </c>
      <c r="I102" s="30">
        <v>3.15</v>
      </c>
      <c r="J102" s="30">
        <v>3.21</v>
      </c>
      <c r="K102" s="30">
        <v>2.68</v>
      </c>
      <c r="L102" s="30">
        <v>2.77</v>
      </c>
      <c r="M102" s="31">
        <v>2.88</v>
      </c>
    </row>
    <row r="103" spans="1:13" x14ac:dyDescent="0.15">
      <c r="A103" s="5"/>
      <c r="B103" s="24" t="s">
        <v>1</v>
      </c>
      <c r="C103" s="32">
        <v>6020</v>
      </c>
      <c r="D103" s="26" t="s">
        <v>15</v>
      </c>
      <c r="E103" s="32">
        <v>6700</v>
      </c>
      <c r="F103" s="28" t="s">
        <v>3</v>
      </c>
      <c r="G103" s="29">
        <v>99.6</v>
      </c>
      <c r="H103" s="30">
        <v>99</v>
      </c>
      <c r="I103" s="30">
        <v>99.2</v>
      </c>
      <c r="J103" s="30">
        <v>98.8</v>
      </c>
      <c r="K103" s="30">
        <v>101</v>
      </c>
      <c r="L103" s="30">
        <v>99.6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3298</v>
      </c>
      <c r="H104" s="70">
        <v>4722</v>
      </c>
      <c r="I104" s="70">
        <v>3769</v>
      </c>
      <c r="J104" s="70">
        <v>4151</v>
      </c>
      <c r="K104" s="58">
        <v>-594</v>
      </c>
      <c r="L104" s="70">
        <v>4101</v>
      </c>
      <c r="M104" s="86">
        <v>6200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1.6774064171122995</v>
      </c>
      <c r="H105" s="81">
        <f t="shared" ref="H105:M105" si="16">H101/H$4</f>
        <v>1.4951016409502818</v>
      </c>
      <c r="I105" s="81">
        <f t="shared" si="16"/>
        <v>1.4570784131617354</v>
      </c>
      <c r="J105" s="81">
        <f t="shared" si="16"/>
        <v>1.3373397435897436</v>
      </c>
      <c r="K105" s="81">
        <f t="shared" si="16"/>
        <v>1.5938283720423072</v>
      </c>
      <c r="L105" s="81">
        <f t="shared" si="16"/>
        <v>1.5710782087383051</v>
      </c>
      <c r="M105" s="82">
        <f t="shared" si="16"/>
        <v>1.5484600169539418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6020</v>
      </c>
      <c r="H106" s="35">
        <v>6140</v>
      </c>
      <c r="I106" s="35">
        <v>6330</v>
      </c>
      <c r="J106" s="35">
        <v>6410</v>
      </c>
      <c r="K106" s="35">
        <v>6670</v>
      </c>
      <c r="L106" s="35">
        <v>6700</v>
      </c>
      <c r="M106" s="36">
        <v>6700</v>
      </c>
    </row>
    <row r="107" spans="1:13" x14ac:dyDescent="0.15">
      <c r="A107" s="5"/>
      <c r="B107" s="37" t="s">
        <v>76</v>
      </c>
      <c r="C107" s="38"/>
      <c r="D107" s="39"/>
      <c r="E107" s="40"/>
      <c r="F107" s="41" t="s">
        <v>10</v>
      </c>
      <c r="G107" s="42">
        <v>1869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45754</v>
      </c>
      <c r="F108" s="46" t="s">
        <v>2</v>
      </c>
      <c r="G108" s="47">
        <v>4.5599999999999996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1600</v>
      </c>
      <c r="D109" s="4" t="s">
        <v>15</v>
      </c>
      <c r="E109" s="50"/>
      <c r="F109" s="46" t="s">
        <v>3</v>
      </c>
      <c r="G109" s="47">
        <v>97.6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1503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0.24986631016042782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1600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77</v>
      </c>
      <c r="C113" s="17"/>
      <c r="D113" s="18"/>
      <c r="E113" s="19"/>
      <c r="F113" s="20" t="s">
        <v>10</v>
      </c>
      <c r="G113" s="21">
        <v>5948</v>
      </c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45754</v>
      </c>
      <c r="D114" s="26"/>
      <c r="E114" s="27"/>
      <c r="F114" s="28" t="s">
        <v>2</v>
      </c>
      <c r="G114" s="29">
        <v>5.26</v>
      </c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1170</v>
      </c>
      <c r="D115" s="26" t="s">
        <v>15</v>
      </c>
      <c r="E115" s="32"/>
      <c r="F115" s="28" t="s">
        <v>3</v>
      </c>
      <c r="G115" s="29">
        <v>101.2</v>
      </c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>
        <v>260</v>
      </c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0.79518716577540105</v>
      </c>
      <c r="H117" s="81">
        <f t="shared" ref="H117:M117" si="18">H113/H$4</f>
        <v>0</v>
      </c>
      <c r="I117" s="81">
        <f t="shared" si="18"/>
        <v>0</v>
      </c>
      <c r="J117" s="81">
        <f t="shared" si="18"/>
        <v>0</v>
      </c>
      <c r="K117" s="81">
        <f t="shared" si="18"/>
        <v>0</v>
      </c>
      <c r="L117" s="81">
        <f t="shared" si="18"/>
        <v>0</v>
      </c>
      <c r="M117" s="82">
        <f t="shared" si="18"/>
        <v>0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1170</v>
      </c>
      <c r="H118" s="35"/>
      <c r="I118" s="35"/>
      <c r="J118" s="35"/>
      <c r="K118" s="35"/>
      <c r="L118" s="35"/>
      <c r="M118" s="36"/>
    </row>
    <row r="119" spans="1:13" x14ac:dyDescent="0.15">
      <c r="A119" s="5"/>
      <c r="B119" s="37" t="s">
        <v>73</v>
      </c>
      <c r="C119" s="38"/>
      <c r="D119" s="39"/>
      <c r="E119" s="40"/>
      <c r="F119" s="41" t="s">
        <v>10</v>
      </c>
      <c r="G119" s="42">
        <v>1588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45733</v>
      </c>
      <c r="F120" s="46" t="s">
        <v>2</v>
      </c>
      <c r="G120" s="47">
        <v>4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450</v>
      </c>
      <c r="D121" s="4" t="s">
        <v>15</v>
      </c>
      <c r="E121" s="50"/>
      <c r="F121" s="46" t="s">
        <v>3</v>
      </c>
      <c r="G121" s="47">
        <v>102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>
        <v>-190</v>
      </c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0.21229946524064172</v>
      </c>
      <c r="H123" s="84">
        <f t="shared" ref="H123:M123" si="19">H119/H$4</f>
        <v>0</v>
      </c>
      <c r="I123" s="84">
        <f t="shared" si="19"/>
        <v>0</v>
      </c>
      <c r="J123" s="84">
        <f t="shared" si="19"/>
        <v>0</v>
      </c>
      <c r="K123" s="84">
        <f t="shared" si="19"/>
        <v>0</v>
      </c>
      <c r="L123" s="84">
        <f t="shared" si="19"/>
        <v>0</v>
      </c>
      <c r="M123" s="85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450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67</v>
      </c>
      <c r="C125" s="17"/>
      <c r="D125" s="18"/>
      <c r="E125" s="19"/>
      <c r="F125" s="20" t="s">
        <v>10</v>
      </c>
      <c r="G125" s="21">
        <v>6758</v>
      </c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>
        <v>45719</v>
      </c>
      <c r="D126" s="26"/>
      <c r="E126" s="27"/>
      <c r="F126" s="28" t="s">
        <v>2</v>
      </c>
      <c r="G126" s="29">
        <v>3.25</v>
      </c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>
        <v>6090</v>
      </c>
      <c r="D127" s="26" t="s">
        <v>15</v>
      </c>
      <c r="E127" s="32"/>
      <c r="F127" s="28" t="s">
        <v>3</v>
      </c>
      <c r="G127" s="29">
        <v>99.1</v>
      </c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2564</v>
      </c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0.90347593582887697</v>
      </c>
      <c r="H129" s="81">
        <f t="shared" ref="H129:M129" si="20">H125/H$4</f>
        <v>0</v>
      </c>
      <c r="I129" s="81">
        <f t="shared" si="20"/>
        <v>0</v>
      </c>
      <c r="J129" s="81">
        <f t="shared" si="20"/>
        <v>0</v>
      </c>
      <c r="K129" s="81">
        <f t="shared" si="20"/>
        <v>0</v>
      </c>
      <c r="L129" s="81">
        <f t="shared" si="20"/>
        <v>0</v>
      </c>
      <c r="M129" s="82">
        <f t="shared" si="20"/>
        <v>0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6090</v>
      </c>
      <c r="H130" s="35"/>
      <c r="I130" s="35"/>
      <c r="J130" s="35"/>
      <c r="K130" s="35"/>
      <c r="L130" s="35"/>
      <c r="M130" s="36"/>
    </row>
    <row r="131" spans="1:13" x14ac:dyDescent="0.15">
      <c r="A131" s="5"/>
      <c r="B131" s="37" t="s">
        <v>68</v>
      </c>
      <c r="C131" s="38"/>
      <c r="D131" s="39"/>
      <c r="E131" s="40"/>
      <c r="F131" s="41" t="s">
        <v>10</v>
      </c>
      <c r="G131" s="42">
        <v>4790</v>
      </c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C132" s="3">
        <v>45719</v>
      </c>
      <c r="F132" s="46" t="s">
        <v>2</v>
      </c>
      <c r="G132" s="47">
        <v>3.59</v>
      </c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>
        <v>2870</v>
      </c>
      <c r="D133" s="4" t="s">
        <v>15</v>
      </c>
      <c r="E133" s="50"/>
      <c r="F133" s="46" t="s">
        <v>3</v>
      </c>
      <c r="G133" s="47">
        <v>98.3</v>
      </c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89">
        <v>2577</v>
      </c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0.64037433155080214</v>
      </c>
      <c r="H135" s="84">
        <f t="shared" ref="H135:M135" si="21">H131/H$4</f>
        <v>0</v>
      </c>
      <c r="I135" s="84">
        <f t="shared" si="21"/>
        <v>0</v>
      </c>
      <c r="J135" s="84">
        <f t="shared" si="21"/>
        <v>0</v>
      </c>
      <c r="K135" s="84">
        <f t="shared" si="21"/>
        <v>0</v>
      </c>
      <c r="L135" s="84">
        <f t="shared" si="21"/>
        <v>0</v>
      </c>
      <c r="M135" s="85">
        <f t="shared" si="21"/>
        <v>0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2870</v>
      </c>
      <c r="H136" s="53"/>
      <c r="I136" s="53"/>
      <c r="J136" s="53"/>
      <c r="K136" s="53"/>
      <c r="L136" s="53"/>
      <c r="M136" s="54"/>
    </row>
    <row r="137" spans="1:13" x14ac:dyDescent="0.15">
      <c r="A137" s="5"/>
      <c r="B137" s="16" t="s">
        <v>70</v>
      </c>
      <c r="C137" s="17"/>
      <c r="D137" s="18"/>
      <c r="E137" s="19"/>
      <c r="F137" s="20" t="s">
        <v>10</v>
      </c>
      <c r="G137" s="21">
        <v>12736</v>
      </c>
      <c r="H137" s="22">
        <v>11703</v>
      </c>
      <c r="I137" s="22">
        <v>11072</v>
      </c>
      <c r="J137" s="22">
        <v>10079</v>
      </c>
      <c r="K137" s="22">
        <v>14291</v>
      </c>
      <c r="L137" s="22">
        <v>16623</v>
      </c>
      <c r="M137" s="23">
        <v>15444</v>
      </c>
    </row>
    <row r="138" spans="1:13" x14ac:dyDescent="0.15">
      <c r="A138" s="5"/>
      <c r="B138" s="24" t="s">
        <v>0</v>
      </c>
      <c r="C138" s="25">
        <v>45719</v>
      </c>
      <c r="D138" s="26"/>
      <c r="E138" s="27"/>
      <c r="F138" s="28" t="s">
        <v>2</v>
      </c>
      <c r="G138" s="29">
        <v>2.48</v>
      </c>
      <c r="H138" s="30">
        <v>2.35</v>
      </c>
      <c r="I138" s="30">
        <v>2.38</v>
      </c>
      <c r="J138" s="30">
        <v>2.4500000000000002</v>
      </c>
      <c r="K138" s="30">
        <v>2.16</v>
      </c>
      <c r="L138" s="30">
        <v>2.16</v>
      </c>
      <c r="M138" s="31">
        <v>2.2599999999999998</v>
      </c>
    </row>
    <row r="139" spans="1:13" x14ac:dyDescent="0.15">
      <c r="A139" s="5"/>
      <c r="B139" s="24" t="s">
        <v>1</v>
      </c>
      <c r="C139" s="32">
        <v>1000</v>
      </c>
      <c r="D139" s="26" t="s">
        <v>15</v>
      </c>
      <c r="E139" s="32">
        <v>1180</v>
      </c>
      <c r="F139" s="28" t="s">
        <v>3</v>
      </c>
      <c r="G139" s="29">
        <v>98.1</v>
      </c>
      <c r="H139" s="30">
        <v>98.7</v>
      </c>
      <c r="I139" s="30">
        <v>99.5</v>
      </c>
      <c r="J139" s="30">
        <v>98.5</v>
      </c>
      <c r="K139" s="30">
        <v>99.9</v>
      </c>
      <c r="L139" s="30">
        <v>98.8</v>
      </c>
      <c r="M139" s="31">
        <v>98.7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6552</v>
      </c>
      <c r="H140" s="70">
        <v>4511</v>
      </c>
      <c r="I140" s="70">
        <v>2575</v>
      </c>
      <c r="J140" s="70">
        <v>4470</v>
      </c>
      <c r="K140" s="70">
        <v>2184</v>
      </c>
      <c r="L140" s="70">
        <v>6169</v>
      </c>
      <c r="M140" s="86">
        <v>6279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1.7026737967914438</v>
      </c>
      <c r="H141" s="81">
        <f t="shared" ref="H141:M141" si="22">H137/H$4</f>
        <v>1.4331373989713445</v>
      </c>
      <c r="I141" s="81">
        <f t="shared" si="22"/>
        <v>1.4690195037813454</v>
      </c>
      <c r="J141" s="81">
        <f t="shared" si="22"/>
        <v>1.3460202991452992</v>
      </c>
      <c r="K141" s="81">
        <f t="shared" si="22"/>
        <v>1.5582815396358085</v>
      </c>
      <c r="L141" s="81">
        <f t="shared" si="22"/>
        <v>1.5099464074847853</v>
      </c>
      <c r="M141" s="82">
        <f t="shared" si="22"/>
        <v>1.4546482057078272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1000</v>
      </c>
      <c r="H142" s="35">
        <v>1040</v>
      </c>
      <c r="I142" s="35">
        <v>1090</v>
      </c>
      <c r="J142" s="35">
        <v>1100</v>
      </c>
      <c r="K142" s="35">
        <v>1160</v>
      </c>
      <c r="L142" s="35">
        <v>1180</v>
      </c>
      <c r="M142" s="36">
        <v>1180</v>
      </c>
    </row>
    <row r="143" spans="1:13" x14ac:dyDescent="0.15">
      <c r="A143" s="5"/>
      <c r="B143" s="37" t="s">
        <v>62</v>
      </c>
      <c r="C143" s="38"/>
      <c r="D143" s="39"/>
      <c r="E143" s="40"/>
      <c r="F143" s="41" t="s">
        <v>10</v>
      </c>
      <c r="G143" s="42">
        <v>15877</v>
      </c>
      <c r="H143" s="43">
        <v>16475</v>
      </c>
      <c r="I143" s="43">
        <v>14953</v>
      </c>
      <c r="J143" s="43">
        <v>13963</v>
      </c>
      <c r="K143" s="43">
        <v>17853</v>
      </c>
      <c r="L143" s="43">
        <v>19499</v>
      </c>
      <c r="M143" s="44">
        <v>18946</v>
      </c>
    </row>
    <row r="144" spans="1:13" x14ac:dyDescent="0.15">
      <c r="A144" s="5"/>
      <c r="B144" s="45" t="s">
        <v>0</v>
      </c>
      <c r="C144" s="3">
        <v>45691</v>
      </c>
      <c r="F144" s="46" t="s">
        <v>2</v>
      </c>
      <c r="G144" s="47">
        <v>4.08</v>
      </c>
      <c r="H144" s="48">
        <v>3.94</v>
      </c>
      <c r="I144" s="48">
        <v>4.05</v>
      </c>
      <c r="J144" s="48">
        <v>4.13</v>
      </c>
      <c r="K144" s="48">
        <v>3.55</v>
      </c>
      <c r="L144" s="48">
        <v>3.65</v>
      </c>
      <c r="M144" s="49">
        <v>3.73</v>
      </c>
    </row>
    <row r="145" spans="1:13" x14ac:dyDescent="0.15">
      <c r="A145" s="5"/>
      <c r="B145" s="45" t="s">
        <v>1</v>
      </c>
      <c r="C145" s="50">
        <v>9290</v>
      </c>
      <c r="D145" s="4" t="s">
        <v>15</v>
      </c>
      <c r="E145" s="50">
        <v>10330</v>
      </c>
      <c r="F145" s="46" t="s">
        <v>3</v>
      </c>
      <c r="G145" s="47">
        <v>98.1</v>
      </c>
      <c r="H145" s="48">
        <v>98.4</v>
      </c>
      <c r="I145" s="48">
        <v>98.9</v>
      </c>
      <c r="J145" s="48">
        <v>98.4</v>
      </c>
      <c r="K145" s="48">
        <v>100.7</v>
      </c>
      <c r="L145" s="48">
        <v>99.2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9873</v>
      </c>
      <c r="H146" s="71">
        <v>9104</v>
      </c>
      <c r="I146" s="71">
        <v>6698</v>
      </c>
      <c r="J146" s="71">
        <v>7704</v>
      </c>
      <c r="K146" s="71">
        <v>1324</v>
      </c>
      <c r="L146" s="71">
        <v>7593</v>
      </c>
      <c r="M146" s="87">
        <v>9019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2.1225935828877005</v>
      </c>
      <c r="H147" s="84">
        <f t="shared" ref="H147:M147" si="23">H143/H$4</f>
        <v>2.017511633602743</v>
      </c>
      <c r="I147" s="84">
        <f t="shared" si="23"/>
        <v>1.9839458670558578</v>
      </c>
      <c r="J147" s="84">
        <f t="shared" si="23"/>
        <v>1.8647168803418803</v>
      </c>
      <c r="K147" s="84">
        <f t="shared" si="23"/>
        <v>1.9466797513902518</v>
      </c>
      <c r="L147" s="84">
        <f t="shared" si="23"/>
        <v>1.7711872104641657</v>
      </c>
      <c r="M147" s="85">
        <f t="shared" si="23"/>
        <v>1.784496562117359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9290</v>
      </c>
      <c r="H148" s="53">
        <v>9500</v>
      </c>
      <c r="I148" s="53">
        <v>9790</v>
      </c>
      <c r="J148" s="53">
        <v>9950</v>
      </c>
      <c r="K148" s="53">
        <v>10330</v>
      </c>
      <c r="L148" s="53">
        <v>10350</v>
      </c>
      <c r="M148" s="54">
        <v>10330</v>
      </c>
    </row>
    <row r="149" spans="1:13" x14ac:dyDescent="0.15">
      <c r="A149" s="5"/>
      <c r="B149" s="16" t="s">
        <v>39</v>
      </c>
      <c r="C149" s="17"/>
      <c r="D149" s="18"/>
      <c r="E149" s="19"/>
      <c r="F149" s="20" t="s">
        <v>10</v>
      </c>
      <c r="G149" s="21">
        <v>7314</v>
      </c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>
        <v>45614</v>
      </c>
      <c r="D150" s="26"/>
      <c r="E150" s="27"/>
      <c r="F150" s="28" t="s">
        <v>2</v>
      </c>
      <c r="G150" s="29">
        <v>3.39</v>
      </c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>
        <v>9620</v>
      </c>
      <c r="D151" s="26" t="s">
        <v>15</v>
      </c>
      <c r="E151" s="32"/>
      <c r="F151" s="28" t="s">
        <v>3</v>
      </c>
      <c r="G151" s="29">
        <v>99.5</v>
      </c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2204</v>
      </c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0.97780748663101602</v>
      </c>
      <c r="H153" s="81">
        <f t="shared" ref="H153:M153" si="24">H149/H$4</f>
        <v>0</v>
      </c>
      <c r="I153" s="81">
        <f t="shared" si="24"/>
        <v>0</v>
      </c>
      <c r="J153" s="81">
        <f t="shared" si="24"/>
        <v>0</v>
      </c>
      <c r="K153" s="81">
        <f t="shared" si="24"/>
        <v>0</v>
      </c>
      <c r="L153" s="81">
        <f t="shared" si="24"/>
        <v>0</v>
      </c>
      <c r="M153" s="82">
        <f t="shared" si="24"/>
        <v>0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9620</v>
      </c>
      <c r="H154" s="35"/>
      <c r="I154" s="35"/>
      <c r="J154" s="35"/>
      <c r="K154" s="35"/>
      <c r="L154" s="35"/>
      <c r="M154" s="36"/>
    </row>
    <row r="155" spans="1:13" x14ac:dyDescent="0.15">
      <c r="A155" s="5"/>
      <c r="B155" s="37" t="s">
        <v>34</v>
      </c>
      <c r="C155" s="38"/>
      <c r="D155" s="39"/>
      <c r="E155" s="40"/>
      <c r="F155" s="41" t="s">
        <v>10</v>
      </c>
      <c r="G155" s="42">
        <v>7688</v>
      </c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C156" s="3">
        <v>45537</v>
      </c>
      <c r="F156" s="46" t="s">
        <v>2</v>
      </c>
      <c r="G156" s="47">
        <v>4</v>
      </c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>
        <v>10280</v>
      </c>
      <c r="D157" s="4" t="s">
        <v>15</v>
      </c>
      <c r="E157" s="50"/>
      <c r="F157" s="46" t="s">
        <v>3</v>
      </c>
      <c r="G157" s="47">
        <v>98</v>
      </c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89">
        <v>4932</v>
      </c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1.0278074866310161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10280</v>
      </c>
      <c r="H160" s="53"/>
      <c r="I160" s="53"/>
      <c r="J160" s="53"/>
      <c r="K160" s="53"/>
      <c r="L160" s="53"/>
      <c r="M160" s="54"/>
    </row>
    <row r="161" spans="1:13" x14ac:dyDescent="0.15">
      <c r="A161" s="5"/>
      <c r="B161" s="16" t="s">
        <v>18</v>
      </c>
      <c r="C161" s="17"/>
      <c r="D161" s="18"/>
      <c r="E161" s="19"/>
      <c r="F161" s="20" t="s">
        <v>10</v>
      </c>
      <c r="G161" s="21">
        <v>8107</v>
      </c>
      <c r="H161" s="22">
        <v>8771</v>
      </c>
      <c r="I161" s="22">
        <v>8090</v>
      </c>
      <c r="J161" s="22">
        <v>8974</v>
      </c>
      <c r="K161" s="22">
        <v>9433</v>
      </c>
      <c r="L161" s="22">
        <v>11000</v>
      </c>
      <c r="M161" s="23">
        <v>10792</v>
      </c>
    </row>
    <row r="162" spans="1:13" x14ac:dyDescent="0.15">
      <c r="A162" s="5"/>
      <c r="B162" s="24" t="s">
        <v>0</v>
      </c>
      <c r="C162" s="25">
        <v>44179</v>
      </c>
      <c r="D162" s="26"/>
      <c r="E162" s="27"/>
      <c r="F162" s="28" t="s">
        <v>2</v>
      </c>
      <c r="G162" s="29">
        <v>2.02</v>
      </c>
      <c r="H162" s="30">
        <v>1.94</v>
      </c>
      <c r="I162" s="30">
        <v>2.0099999999999998</v>
      </c>
      <c r="J162" s="30">
        <v>1.89</v>
      </c>
      <c r="K162" s="30">
        <v>1.89</v>
      </c>
      <c r="L162" s="30">
        <v>1.84</v>
      </c>
      <c r="M162" s="31">
        <v>1.86</v>
      </c>
    </row>
    <row r="163" spans="1:13" x14ac:dyDescent="0.15">
      <c r="A163" s="5"/>
      <c r="B163" s="24" t="s">
        <v>1</v>
      </c>
      <c r="C163" s="32">
        <v>32020</v>
      </c>
      <c r="D163" s="26" t="s">
        <v>15</v>
      </c>
      <c r="E163" s="32">
        <v>36100</v>
      </c>
      <c r="F163" s="28" t="s">
        <v>3</v>
      </c>
      <c r="G163" s="29">
        <v>99.1</v>
      </c>
      <c r="H163" s="30">
        <v>99.4</v>
      </c>
      <c r="I163" s="30">
        <v>99.3</v>
      </c>
      <c r="J163" s="30">
        <v>99.8</v>
      </c>
      <c r="K163" s="30">
        <v>99.8</v>
      </c>
      <c r="L163" s="30">
        <v>99.4</v>
      </c>
      <c r="M163" s="31">
        <v>99.2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2585</v>
      </c>
      <c r="H164" s="70">
        <v>2105</v>
      </c>
      <c r="I164" s="70">
        <v>2121</v>
      </c>
      <c r="J164" s="70">
        <v>1418</v>
      </c>
      <c r="K164" s="70">
        <v>1544</v>
      </c>
      <c r="L164" s="70">
        <v>2622</v>
      </c>
      <c r="M164" s="86">
        <v>3129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1.0838235294117646</v>
      </c>
      <c r="H165" s="81">
        <f t="shared" ref="H165:M165" si="26">H161/H$4</f>
        <v>1.0740876806269899</v>
      </c>
      <c r="I165" s="81">
        <f t="shared" si="26"/>
        <v>1.0733713679182699</v>
      </c>
      <c r="J165" s="81">
        <f t="shared" si="26"/>
        <v>1.1984508547008548</v>
      </c>
      <c r="K165" s="81">
        <f t="shared" si="26"/>
        <v>1.0285683131610512</v>
      </c>
      <c r="L165" s="81">
        <f t="shared" si="26"/>
        <v>0.99918248705604507</v>
      </c>
      <c r="M165" s="82">
        <f t="shared" si="26"/>
        <v>1.0164829989639257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32020</v>
      </c>
      <c r="H166" s="35">
        <v>32680</v>
      </c>
      <c r="I166" s="35">
        <v>33660</v>
      </c>
      <c r="J166" s="35">
        <v>34370</v>
      </c>
      <c r="K166" s="35">
        <v>35940</v>
      </c>
      <c r="L166" s="35">
        <v>36170</v>
      </c>
      <c r="M166" s="36">
        <v>36100</v>
      </c>
    </row>
    <row r="167" spans="1:13" x14ac:dyDescent="0.15">
      <c r="A167" s="5"/>
      <c r="B167" s="37" t="s">
        <v>19</v>
      </c>
      <c r="C167" s="38"/>
      <c r="D167" s="39"/>
      <c r="E167" s="40"/>
      <c r="F167" s="41" t="s">
        <v>10</v>
      </c>
      <c r="G167" s="42">
        <v>11799</v>
      </c>
      <c r="H167" s="43">
        <v>12364</v>
      </c>
      <c r="I167" s="43">
        <v>11744</v>
      </c>
      <c r="J167" s="43">
        <v>13233</v>
      </c>
      <c r="K167" s="43">
        <v>13290</v>
      </c>
      <c r="L167" s="43">
        <v>15181</v>
      </c>
      <c r="M167" s="44">
        <v>14947</v>
      </c>
    </row>
    <row r="168" spans="1:13" x14ac:dyDescent="0.15">
      <c r="A168" s="5"/>
      <c r="B168" s="45" t="s">
        <v>0</v>
      </c>
      <c r="C168" s="3">
        <v>44536</v>
      </c>
      <c r="F168" s="46" t="s">
        <v>2</v>
      </c>
      <c r="G168" s="47">
        <v>1.86</v>
      </c>
      <c r="H168" s="48">
        <v>1.8</v>
      </c>
      <c r="I168" s="48">
        <v>1.85</v>
      </c>
      <c r="J168" s="48">
        <v>1.7</v>
      </c>
      <c r="K168" s="48">
        <v>1.72</v>
      </c>
      <c r="L168" s="48">
        <v>1.7</v>
      </c>
      <c r="M168" s="49">
        <v>1.7</v>
      </c>
    </row>
    <row r="169" spans="1:13" x14ac:dyDescent="0.15">
      <c r="A169" s="5"/>
      <c r="B169" s="45" t="s">
        <v>1</v>
      </c>
      <c r="C169" s="50">
        <v>29310</v>
      </c>
      <c r="D169" s="4" t="s">
        <v>15</v>
      </c>
      <c r="E169" s="50">
        <v>32800</v>
      </c>
      <c r="F169" s="46" t="s">
        <v>3</v>
      </c>
      <c r="G169" s="47">
        <v>99.2</v>
      </c>
      <c r="H169" s="48">
        <v>99.4</v>
      </c>
      <c r="I169" s="48">
        <v>99.2</v>
      </c>
      <c r="J169" s="48">
        <v>100</v>
      </c>
      <c r="K169" s="48">
        <v>99.9</v>
      </c>
      <c r="L169" s="48">
        <v>99.3</v>
      </c>
      <c r="M169" s="49">
        <v>99.3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3229</v>
      </c>
      <c r="H170" s="71">
        <v>2916</v>
      </c>
      <c r="I170" s="71">
        <v>3114</v>
      </c>
      <c r="J170" s="71">
        <v>1275</v>
      </c>
      <c r="K170" s="71">
        <v>1606</v>
      </c>
      <c r="L170" s="71">
        <v>3550</v>
      </c>
      <c r="M170" s="87">
        <v>3710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1.5774064171122995</v>
      </c>
      <c r="H171" s="84">
        <f t="shared" ref="H171:M171" si="27">H167/H$4</f>
        <v>1.5140827822679401</v>
      </c>
      <c r="I171" s="84">
        <f t="shared" si="27"/>
        <v>1.5581796470744329</v>
      </c>
      <c r="J171" s="84">
        <f t="shared" si="27"/>
        <v>1.7672275641025641</v>
      </c>
      <c r="K171" s="84">
        <f t="shared" si="27"/>
        <v>1.4491331370624796</v>
      </c>
      <c r="L171" s="84">
        <f t="shared" si="27"/>
        <v>1.3789626669088928</v>
      </c>
      <c r="M171" s="85">
        <f t="shared" si="27"/>
        <v>1.4078364886502779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29310</v>
      </c>
      <c r="H172" s="53">
        <v>29920</v>
      </c>
      <c r="I172" s="53">
        <v>30920</v>
      </c>
      <c r="J172" s="53">
        <v>31430</v>
      </c>
      <c r="K172" s="53">
        <v>32670</v>
      </c>
      <c r="L172" s="53">
        <v>32900</v>
      </c>
      <c r="M172" s="54">
        <v>32800</v>
      </c>
    </row>
    <row r="173" spans="1:13" x14ac:dyDescent="0.15">
      <c r="A173" s="5"/>
      <c r="B173" s="16" t="s">
        <v>27</v>
      </c>
      <c r="C173" s="17"/>
      <c r="D173" s="18"/>
      <c r="E173" s="19"/>
      <c r="F173" s="20" t="s">
        <v>10</v>
      </c>
      <c r="G173" s="21">
        <v>5772</v>
      </c>
      <c r="H173" s="22">
        <v>6946</v>
      </c>
      <c r="I173" s="22">
        <v>5542</v>
      </c>
      <c r="J173" s="22">
        <v>5209</v>
      </c>
      <c r="K173" s="22">
        <v>8012</v>
      </c>
      <c r="L173" s="22">
        <v>10463</v>
      </c>
      <c r="M173" s="23">
        <v>8846</v>
      </c>
    </row>
    <row r="174" spans="1:13" x14ac:dyDescent="0.15">
      <c r="A174" s="5"/>
      <c r="B174" s="24" t="s">
        <v>0</v>
      </c>
      <c r="C174" s="25">
        <v>45019</v>
      </c>
      <c r="D174" s="26"/>
      <c r="E174" s="27"/>
      <c r="F174" s="28" t="s">
        <v>2</v>
      </c>
      <c r="G174" s="29">
        <v>3.45</v>
      </c>
      <c r="H174" s="30">
        <v>3.3</v>
      </c>
      <c r="I174" s="30">
        <v>3.43</v>
      </c>
      <c r="J174" s="30">
        <v>3.46</v>
      </c>
      <c r="K174" s="30">
        <v>2.99</v>
      </c>
      <c r="L174" s="30">
        <v>2.94</v>
      </c>
      <c r="M174" s="31">
        <v>3.25</v>
      </c>
    </row>
    <row r="175" spans="1:13" x14ac:dyDescent="0.15">
      <c r="A175" s="5"/>
      <c r="B175" s="24" t="s">
        <v>1</v>
      </c>
      <c r="C175" s="32">
        <v>28400</v>
      </c>
      <c r="D175" s="26" t="s">
        <v>15</v>
      </c>
      <c r="E175" s="32">
        <v>31390</v>
      </c>
      <c r="F175" s="28" t="s">
        <v>3</v>
      </c>
      <c r="G175" s="29">
        <v>99.5</v>
      </c>
      <c r="H175" s="30">
        <v>100</v>
      </c>
      <c r="I175" s="30">
        <v>100</v>
      </c>
      <c r="J175" s="30">
        <v>99.8</v>
      </c>
      <c r="K175" s="30">
        <v>101.1</v>
      </c>
      <c r="L175" s="30">
        <v>100.7</v>
      </c>
      <c r="M175" s="31">
        <v>99.8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1724</v>
      </c>
      <c r="H176" s="70">
        <v>1357</v>
      </c>
      <c r="I176" s="70">
        <v>1079</v>
      </c>
      <c r="J176" s="70">
        <v>1277</v>
      </c>
      <c r="K176" s="58">
        <v>-409</v>
      </c>
      <c r="L176" s="58">
        <v>283</v>
      </c>
      <c r="M176" s="86">
        <v>2142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0.77165775401069514</v>
      </c>
      <c r="H177" s="81">
        <f t="shared" ref="H177:M177" si="28">H173/H$4</f>
        <v>0.85060004898359054</v>
      </c>
      <c r="I177" s="81">
        <f t="shared" si="28"/>
        <v>0.73530582459864668</v>
      </c>
      <c r="J177" s="81">
        <f t="shared" si="28"/>
        <v>0.69564636752136755</v>
      </c>
      <c r="K177" s="81">
        <f t="shared" si="28"/>
        <v>0.87362337803947221</v>
      </c>
      <c r="L177" s="81">
        <f t="shared" si="28"/>
        <v>0.95040421473339998</v>
      </c>
      <c r="M177" s="82">
        <f t="shared" si="28"/>
        <v>0.83319205048507117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28400</v>
      </c>
      <c r="H178" s="35">
        <v>28810</v>
      </c>
      <c r="I178" s="35">
        <v>29680</v>
      </c>
      <c r="J178" s="35">
        <v>30190</v>
      </c>
      <c r="K178" s="35">
        <v>31310</v>
      </c>
      <c r="L178" s="35">
        <v>31430</v>
      </c>
      <c r="M178" s="36">
        <v>31390</v>
      </c>
    </row>
    <row r="179" spans="1:13" x14ac:dyDescent="0.15">
      <c r="A179" s="5"/>
      <c r="B179" s="37" t="s">
        <v>30</v>
      </c>
      <c r="C179" s="38"/>
      <c r="D179" s="39"/>
      <c r="E179" s="40"/>
      <c r="F179" s="41" t="s">
        <v>10</v>
      </c>
      <c r="G179" s="42">
        <v>8303</v>
      </c>
      <c r="H179" s="43">
        <v>9111</v>
      </c>
      <c r="I179" s="43">
        <v>7999</v>
      </c>
      <c r="J179" s="43">
        <v>7886</v>
      </c>
      <c r="K179" s="43">
        <v>11039</v>
      </c>
      <c r="L179" s="43">
        <v>12913</v>
      </c>
      <c r="M179" s="44">
        <v>12855</v>
      </c>
    </row>
    <row r="180" spans="1:13" x14ac:dyDescent="0.15">
      <c r="A180" s="5"/>
      <c r="B180" s="45" t="s">
        <v>0</v>
      </c>
      <c r="C180" s="3">
        <v>45264</v>
      </c>
      <c r="F180" s="46" t="s">
        <v>2</v>
      </c>
      <c r="G180" s="47">
        <v>3.38</v>
      </c>
      <c r="H180" s="48">
        <v>3.22</v>
      </c>
      <c r="I180" s="48">
        <v>3.38</v>
      </c>
      <c r="J180" s="48">
        <v>3.28</v>
      </c>
      <c r="K180" s="48">
        <v>2.92</v>
      </c>
      <c r="L180" s="48">
        <v>2.95</v>
      </c>
      <c r="M180" s="49">
        <v>2.98</v>
      </c>
    </row>
    <row r="181" spans="1:13" x14ac:dyDescent="0.15">
      <c r="A181" s="5"/>
      <c r="B181" s="45" t="s">
        <v>1</v>
      </c>
      <c r="C181" s="50">
        <v>15930</v>
      </c>
      <c r="D181" s="4" t="s">
        <v>15</v>
      </c>
      <c r="E181" s="50">
        <v>17730</v>
      </c>
      <c r="F181" s="46" t="s">
        <v>3</v>
      </c>
      <c r="G181" s="47">
        <v>99.8</v>
      </c>
      <c r="H181" s="48">
        <v>100.4</v>
      </c>
      <c r="I181" s="48">
        <v>99.7</v>
      </c>
      <c r="J181" s="48">
        <v>100.5</v>
      </c>
      <c r="K181" s="48">
        <v>101.2</v>
      </c>
      <c r="L181" s="48">
        <v>100.2</v>
      </c>
      <c r="M181" s="49">
        <v>100.1</v>
      </c>
    </row>
    <row r="182" spans="1:13" x14ac:dyDescent="0.15">
      <c r="A182" s="5"/>
      <c r="B182" s="45"/>
      <c r="C182" s="50"/>
      <c r="E182" s="50"/>
      <c r="F182" s="55" t="s">
        <v>20</v>
      </c>
      <c r="G182" s="89">
        <v>1930</v>
      </c>
      <c r="H182" s="61">
        <v>913</v>
      </c>
      <c r="I182" s="71">
        <v>2069</v>
      </c>
      <c r="J182" s="61">
        <v>691</v>
      </c>
      <c r="K182" s="61">
        <v>-718</v>
      </c>
      <c r="L182" s="71">
        <v>1624</v>
      </c>
      <c r="M182" s="87">
        <v>1954</v>
      </c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1.1100267379679145</v>
      </c>
      <c r="H183" s="84">
        <f t="shared" ref="H183:M183" si="29">H179/H$4</f>
        <v>1.1157237325495959</v>
      </c>
      <c r="I183" s="84">
        <f t="shared" si="29"/>
        <v>1.0612975985139976</v>
      </c>
      <c r="J183" s="84">
        <f t="shared" si="29"/>
        <v>1.0531517094017093</v>
      </c>
      <c r="K183" s="84">
        <f t="shared" si="29"/>
        <v>1.203685530476502</v>
      </c>
      <c r="L183" s="84">
        <f t="shared" si="29"/>
        <v>1.1729494050322464</v>
      </c>
      <c r="M183" s="85">
        <f t="shared" si="29"/>
        <v>1.2107940096072336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>
        <v>15930</v>
      </c>
      <c r="H184" s="53">
        <v>16260</v>
      </c>
      <c r="I184" s="53">
        <v>16760</v>
      </c>
      <c r="J184" s="53">
        <v>17010</v>
      </c>
      <c r="K184" s="53">
        <v>17650</v>
      </c>
      <c r="L184" s="53">
        <v>17750</v>
      </c>
      <c r="M184" s="54">
        <v>17730</v>
      </c>
    </row>
    <row r="185" spans="1:13" x14ac:dyDescent="0.15">
      <c r="A185" s="5"/>
      <c r="B185" s="16" t="s">
        <v>31</v>
      </c>
      <c r="C185" s="17"/>
      <c r="D185" s="18"/>
      <c r="E185" s="19"/>
      <c r="F185" s="20" t="s">
        <v>10</v>
      </c>
      <c r="G185" s="21">
        <v>6659</v>
      </c>
      <c r="H185" s="22">
        <v>8054</v>
      </c>
      <c r="I185" s="22">
        <v>6598</v>
      </c>
      <c r="J185" s="22">
        <v>5866</v>
      </c>
      <c r="K185" s="22">
        <v>10633</v>
      </c>
      <c r="L185" s="22">
        <v>11471</v>
      </c>
      <c r="M185" s="23">
        <v>10945</v>
      </c>
    </row>
    <row r="186" spans="1:13" x14ac:dyDescent="0.15">
      <c r="A186" s="5"/>
      <c r="B186" s="24" t="s">
        <v>0</v>
      </c>
      <c r="C186" s="25">
        <v>45110</v>
      </c>
      <c r="D186" s="26"/>
      <c r="E186" s="27"/>
      <c r="F186" s="28" t="s">
        <v>2</v>
      </c>
      <c r="G186" s="29">
        <v>4.1399999999999997</v>
      </c>
      <c r="H186" s="30">
        <v>4.0199999999999996</v>
      </c>
      <c r="I186" s="30">
        <v>4.1500000000000004</v>
      </c>
      <c r="J186" s="30">
        <v>4.16</v>
      </c>
      <c r="K186" s="30">
        <v>3.79</v>
      </c>
      <c r="L186" s="30">
        <v>3.83</v>
      </c>
      <c r="M186" s="31">
        <v>3.92</v>
      </c>
    </row>
    <row r="187" spans="1:13" x14ac:dyDescent="0.15">
      <c r="A187" s="5"/>
      <c r="B187" s="24" t="s">
        <v>1</v>
      </c>
      <c r="C187" s="32">
        <v>13150</v>
      </c>
      <c r="D187" s="26" t="s">
        <v>15</v>
      </c>
      <c r="E187" s="32">
        <v>15340</v>
      </c>
      <c r="F187" s="28" t="s">
        <v>3</v>
      </c>
      <c r="G187" s="29">
        <v>99.3</v>
      </c>
      <c r="H187" s="30">
        <v>99.7</v>
      </c>
      <c r="I187" s="30">
        <v>99.2</v>
      </c>
      <c r="J187" s="30">
        <v>99.4</v>
      </c>
      <c r="K187" s="30">
        <v>100.1</v>
      </c>
      <c r="L187" s="30">
        <v>99.5</v>
      </c>
      <c r="M187" s="31">
        <v>98.9</v>
      </c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88">
        <v>2695</v>
      </c>
      <c r="H188" s="70">
        <v>2465</v>
      </c>
      <c r="I188" s="70">
        <v>2772</v>
      </c>
      <c r="J188" s="70">
        <v>2167</v>
      </c>
      <c r="K188" s="70">
        <v>2218</v>
      </c>
      <c r="L188" s="70">
        <v>3818</v>
      </c>
      <c r="M188" s="86">
        <v>5026</v>
      </c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0.89024064171122996</v>
      </c>
      <c r="H189" s="81">
        <f t="shared" ref="H189:M189" si="30">H185/H$4</f>
        <v>0.98628459466078866</v>
      </c>
      <c r="I189" s="81">
        <f t="shared" si="30"/>
        <v>0.87541462120206981</v>
      </c>
      <c r="J189" s="81">
        <f t="shared" si="30"/>
        <v>0.78338675213675213</v>
      </c>
      <c r="K189" s="81">
        <f t="shared" si="30"/>
        <v>1.1594155490131937</v>
      </c>
      <c r="L189" s="81">
        <f t="shared" si="30"/>
        <v>1.041965664456354</v>
      </c>
      <c r="M189" s="82">
        <f t="shared" si="30"/>
        <v>1.0308938494866724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>
        <v>13150</v>
      </c>
      <c r="H190" s="35">
        <v>13790</v>
      </c>
      <c r="I190" s="35">
        <v>14460</v>
      </c>
      <c r="J190" s="35">
        <v>14630</v>
      </c>
      <c r="K190" s="35">
        <v>15310</v>
      </c>
      <c r="L190" s="35">
        <v>15370</v>
      </c>
      <c r="M190" s="36">
        <v>15340</v>
      </c>
    </row>
    <row r="191" spans="1:13" x14ac:dyDescent="0.15">
      <c r="A191" s="5"/>
      <c r="B191" s="37" t="s">
        <v>25</v>
      </c>
      <c r="C191" s="38"/>
      <c r="D191" s="39"/>
      <c r="E191" s="40"/>
      <c r="F191" s="41" t="s">
        <v>10</v>
      </c>
      <c r="G191" s="42">
        <v>6327</v>
      </c>
      <c r="H191" s="43">
        <v>7358</v>
      </c>
      <c r="I191" s="43">
        <v>6301</v>
      </c>
      <c r="J191" s="43">
        <v>6058</v>
      </c>
      <c r="K191" s="43">
        <v>6716</v>
      </c>
      <c r="L191" s="43">
        <v>8826</v>
      </c>
      <c r="M191" s="44">
        <v>9245</v>
      </c>
    </row>
    <row r="192" spans="1:13" x14ac:dyDescent="0.15">
      <c r="A192" s="5"/>
      <c r="B192" s="45" t="s">
        <v>0</v>
      </c>
      <c r="C192" s="3">
        <v>44914</v>
      </c>
      <c r="F192" s="46" t="s">
        <v>2</v>
      </c>
      <c r="G192" s="47">
        <v>3.91</v>
      </c>
      <c r="H192" s="48">
        <v>3.76</v>
      </c>
      <c r="I192" s="48">
        <v>3.87</v>
      </c>
      <c r="J192" s="48">
        <v>3.85</v>
      </c>
      <c r="K192" s="48">
        <v>3.81</v>
      </c>
      <c r="L192" s="48">
        <v>3.69</v>
      </c>
      <c r="M192" s="49">
        <v>3.73</v>
      </c>
    </row>
    <row r="193" spans="1:13" x14ac:dyDescent="0.15">
      <c r="A193" s="5"/>
      <c r="B193" s="45" t="s">
        <v>1</v>
      </c>
      <c r="C193" s="50">
        <v>8420</v>
      </c>
      <c r="D193" s="4" t="s">
        <v>15</v>
      </c>
      <c r="E193" s="50">
        <v>9950</v>
      </c>
      <c r="F193" s="46" t="s">
        <v>3</v>
      </c>
      <c r="G193" s="47">
        <v>98.6</v>
      </c>
      <c r="H193" s="48">
        <v>98.9</v>
      </c>
      <c r="I193" s="48">
        <v>98.7</v>
      </c>
      <c r="J193" s="48">
        <v>98.8</v>
      </c>
      <c r="K193" s="48">
        <v>98.8</v>
      </c>
      <c r="L193" s="48">
        <v>98.9</v>
      </c>
      <c r="M193" s="49">
        <v>98.3</v>
      </c>
    </row>
    <row r="194" spans="1:13" x14ac:dyDescent="0.15">
      <c r="A194" s="5"/>
      <c r="B194" s="45"/>
      <c r="C194" s="50"/>
      <c r="E194" s="50"/>
      <c r="F194" s="55" t="s">
        <v>20</v>
      </c>
      <c r="G194" s="89">
        <v>3345</v>
      </c>
      <c r="H194" s="71">
        <v>3295</v>
      </c>
      <c r="I194" s="71">
        <v>3139</v>
      </c>
      <c r="J194" s="71">
        <v>2962</v>
      </c>
      <c r="K194" s="71">
        <v>3139</v>
      </c>
      <c r="L194" s="71">
        <v>4003</v>
      </c>
      <c r="M194" s="87">
        <v>5267</v>
      </c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0.845855614973262</v>
      </c>
      <c r="H195" s="84">
        <f t="shared" ref="H195:M195" si="31">H191/H$4</f>
        <v>0.90105314719568941</v>
      </c>
      <c r="I195" s="84">
        <f t="shared" si="31"/>
        <v>0.83600902215735706</v>
      </c>
      <c r="J195" s="84">
        <f t="shared" si="31"/>
        <v>0.80902777777777779</v>
      </c>
      <c r="K195" s="84">
        <f t="shared" si="31"/>
        <v>0.73230836331915816</v>
      </c>
      <c r="L195" s="84">
        <f t="shared" si="31"/>
        <v>0.80170769370515038</v>
      </c>
      <c r="M195" s="85">
        <f t="shared" si="31"/>
        <v>0.87077328812282184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>
        <v>8420</v>
      </c>
      <c r="H196" s="53">
        <v>9300</v>
      </c>
      <c r="I196" s="53">
        <v>9280</v>
      </c>
      <c r="J196" s="53">
        <v>9370</v>
      </c>
      <c r="K196" s="53">
        <v>9940</v>
      </c>
      <c r="L196" s="53">
        <v>9980</v>
      </c>
      <c r="M196" s="54">
        <v>9950</v>
      </c>
    </row>
    <row r="197" spans="1:13" x14ac:dyDescent="0.15">
      <c r="A197" s="5"/>
      <c r="B197" s="16" t="s">
        <v>26</v>
      </c>
      <c r="C197" s="17"/>
      <c r="D197" s="18"/>
      <c r="E197" s="19"/>
      <c r="F197" s="20" t="s">
        <v>10</v>
      </c>
      <c r="G197" s="21">
        <v>9791</v>
      </c>
      <c r="H197" s="22">
        <v>9877</v>
      </c>
      <c r="I197" s="22">
        <v>8989</v>
      </c>
      <c r="J197" s="22">
        <v>8736</v>
      </c>
      <c r="K197" s="22">
        <v>12439</v>
      </c>
      <c r="L197" s="22">
        <v>14048</v>
      </c>
      <c r="M197" s="23">
        <v>13472</v>
      </c>
    </row>
    <row r="198" spans="1:13" x14ac:dyDescent="0.15">
      <c r="A198" s="5"/>
      <c r="B198" s="24" t="s">
        <v>0</v>
      </c>
      <c r="C198" s="25">
        <v>45005</v>
      </c>
      <c r="D198" s="26"/>
      <c r="E198" s="27"/>
      <c r="F198" s="28" t="s">
        <v>2</v>
      </c>
      <c r="G198" s="29">
        <v>1.7</v>
      </c>
      <c r="H198" s="30">
        <v>1.67</v>
      </c>
      <c r="I198" s="30">
        <v>1.72</v>
      </c>
      <c r="J198" s="30">
        <v>1.72</v>
      </c>
      <c r="K198" s="30">
        <v>1.5</v>
      </c>
      <c r="L198" s="30">
        <v>1.5</v>
      </c>
      <c r="M198" s="31">
        <v>1.56</v>
      </c>
    </row>
    <row r="199" spans="1:13" x14ac:dyDescent="0.15">
      <c r="A199" s="5"/>
      <c r="B199" s="24" t="s">
        <v>1</v>
      </c>
      <c r="C199" s="32">
        <v>6980</v>
      </c>
      <c r="D199" s="26" t="s">
        <v>15</v>
      </c>
      <c r="E199" s="32">
        <v>8000</v>
      </c>
      <c r="F199" s="28" t="s">
        <v>3</v>
      </c>
      <c r="G199" s="29">
        <v>99.8</v>
      </c>
      <c r="H199" s="30">
        <v>99.8</v>
      </c>
      <c r="I199" s="30">
        <v>99.5</v>
      </c>
      <c r="J199" s="30">
        <v>99.8</v>
      </c>
      <c r="K199" s="30">
        <v>100.8</v>
      </c>
      <c r="L199" s="30">
        <v>99.9</v>
      </c>
      <c r="M199" s="31">
        <v>99.5</v>
      </c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88">
        <v>1514</v>
      </c>
      <c r="H200" s="70">
        <v>1588</v>
      </c>
      <c r="I200" s="70">
        <v>1887</v>
      </c>
      <c r="J200" s="70">
        <v>1300</v>
      </c>
      <c r="K200" s="58">
        <v>-677</v>
      </c>
      <c r="L200" s="70">
        <v>1584</v>
      </c>
      <c r="M200" s="86">
        <v>2865</v>
      </c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1.3089572192513368</v>
      </c>
      <c r="H201" s="81">
        <f t="shared" ref="H201:M201" si="32">H197/H$4</f>
        <v>1.2095273083517022</v>
      </c>
      <c r="I201" s="81">
        <f t="shared" si="32"/>
        <v>1.1926495953297067</v>
      </c>
      <c r="J201" s="81">
        <f t="shared" si="32"/>
        <v>1.1666666666666667</v>
      </c>
      <c r="K201" s="81">
        <f t="shared" si="32"/>
        <v>1.3563406389706685</v>
      </c>
      <c r="L201" s="81">
        <f t="shared" si="32"/>
        <v>1.27604687074212</v>
      </c>
      <c r="M201" s="82">
        <f t="shared" si="32"/>
        <v>1.2689083545257607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>
        <v>6980</v>
      </c>
      <c r="H202" s="35">
        <v>7470</v>
      </c>
      <c r="I202" s="35">
        <v>7500</v>
      </c>
      <c r="J202" s="35">
        <v>7540</v>
      </c>
      <c r="K202" s="35">
        <v>7960</v>
      </c>
      <c r="L202" s="35">
        <v>7980</v>
      </c>
      <c r="M202" s="36">
        <v>8000</v>
      </c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795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45803</v>
      </c>
      <c r="H3" s="11">
        <v>45804</v>
      </c>
      <c r="I3" s="11">
        <v>45805</v>
      </c>
      <c r="J3" s="11">
        <v>45806</v>
      </c>
      <c r="K3" s="11">
        <v>45807</v>
      </c>
      <c r="L3" s="11">
        <v>45808</v>
      </c>
      <c r="M3" s="12">
        <v>45809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7328</v>
      </c>
      <c r="H4" s="14">
        <v>7279</v>
      </c>
      <c r="I4" s="14">
        <v>7282</v>
      </c>
      <c r="J4" s="14">
        <v>7011</v>
      </c>
      <c r="K4" s="14">
        <v>8121</v>
      </c>
      <c r="L4" s="14">
        <v>11248</v>
      </c>
      <c r="M4" s="15">
        <v>11218</v>
      </c>
    </row>
    <row r="5" spans="1:13" x14ac:dyDescent="0.15">
      <c r="A5" s="5"/>
      <c r="B5" s="16" t="s">
        <v>87</v>
      </c>
      <c r="C5" s="17"/>
      <c r="D5" s="18"/>
      <c r="E5" s="19"/>
      <c r="F5" s="20" t="s">
        <v>10</v>
      </c>
      <c r="G5" s="21">
        <v>17513</v>
      </c>
      <c r="H5" s="22">
        <v>16988</v>
      </c>
      <c r="I5" s="22">
        <v>15859</v>
      </c>
      <c r="J5" s="22">
        <v>14890</v>
      </c>
      <c r="K5" s="22">
        <v>16277</v>
      </c>
      <c r="L5" s="22">
        <v>19885</v>
      </c>
      <c r="M5" s="23">
        <v>18987</v>
      </c>
    </row>
    <row r="6" spans="1:13" x14ac:dyDescent="0.15">
      <c r="A6" s="5"/>
      <c r="B6" s="24" t="s">
        <v>0</v>
      </c>
      <c r="C6" s="25">
        <v>45796</v>
      </c>
      <c r="D6" s="26"/>
      <c r="E6" s="27"/>
      <c r="F6" s="28" t="s">
        <v>2</v>
      </c>
      <c r="G6" s="29">
        <v>4.92</v>
      </c>
      <c r="H6" s="30">
        <v>4.9400000000000004</v>
      </c>
      <c r="I6" s="30">
        <v>5.09</v>
      </c>
      <c r="J6" s="30">
        <v>5.13</v>
      </c>
      <c r="K6" s="30">
        <v>5</v>
      </c>
      <c r="L6" s="30">
        <v>4.57</v>
      </c>
      <c r="M6" s="31">
        <v>4.53</v>
      </c>
    </row>
    <row r="7" spans="1:13" x14ac:dyDescent="0.15">
      <c r="A7" s="5"/>
      <c r="B7" s="24" t="s">
        <v>1</v>
      </c>
      <c r="C7" s="32">
        <v>1220</v>
      </c>
      <c r="D7" s="26" t="s">
        <v>15</v>
      </c>
      <c r="E7" s="32">
        <v>1250</v>
      </c>
      <c r="F7" s="28" t="s">
        <v>3</v>
      </c>
      <c r="G7" s="29">
        <v>98.8</v>
      </c>
      <c r="H7" s="30">
        <v>100.5</v>
      </c>
      <c r="I7" s="30">
        <v>98.6</v>
      </c>
      <c r="J7" s="30">
        <v>99</v>
      </c>
      <c r="K7" s="30">
        <v>99.3</v>
      </c>
      <c r="L7" s="30">
        <v>98.6</v>
      </c>
      <c r="M7" s="31">
        <v>99.5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8666</v>
      </c>
      <c r="H8" s="70">
        <v>2725</v>
      </c>
      <c r="I8" s="70">
        <v>8706</v>
      </c>
      <c r="J8" s="70">
        <v>7378</v>
      </c>
      <c r="K8" s="70">
        <v>6626</v>
      </c>
      <c r="L8" s="70">
        <v>10854</v>
      </c>
      <c r="M8" s="86">
        <v>6615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2.3898744541484715</v>
      </c>
      <c r="H9" s="75">
        <f t="shared" ref="H9:M9" si="0">H5/H$4</f>
        <v>2.3338370655309797</v>
      </c>
      <c r="I9" s="75">
        <f t="shared" si="0"/>
        <v>2.1778357594067566</v>
      </c>
      <c r="J9" s="75">
        <f t="shared" si="0"/>
        <v>2.1238054485808018</v>
      </c>
      <c r="K9" s="75">
        <f t="shared" si="0"/>
        <v>2.0043098140623075</v>
      </c>
      <c r="L9" s="75">
        <f t="shared" si="0"/>
        <v>1.7678698435277382</v>
      </c>
      <c r="M9" s="76">
        <f t="shared" si="0"/>
        <v>1.6925476912105544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1220</v>
      </c>
      <c r="H10" s="35">
        <v>1230</v>
      </c>
      <c r="I10" s="35">
        <v>1240</v>
      </c>
      <c r="J10" s="35">
        <v>1240</v>
      </c>
      <c r="K10" s="35">
        <v>1230</v>
      </c>
      <c r="L10" s="35">
        <v>1250</v>
      </c>
      <c r="M10" s="36">
        <v>1250</v>
      </c>
    </row>
    <row r="11" spans="1:13" x14ac:dyDescent="0.15">
      <c r="A11" s="5"/>
      <c r="B11" s="37" t="s">
        <v>88</v>
      </c>
      <c r="C11" s="38"/>
      <c r="D11" s="39"/>
      <c r="E11" s="40"/>
      <c r="F11" s="41" t="s">
        <v>10</v>
      </c>
      <c r="G11" s="42">
        <v>10756</v>
      </c>
      <c r="H11" s="43">
        <v>11164</v>
      </c>
      <c r="I11" s="43">
        <v>10085</v>
      </c>
      <c r="J11" s="43">
        <v>9348</v>
      </c>
      <c r="K11" s="43">
        <v>9686</v>
      </c>
      <c r="L11" s="43">
        <v>14694</v>
      </c>
      <c r="M11" s="44">
        <v>14683</v>
      </c>
    </row>
    <row r="12" spans="1:13" x14ac:dyDescent="0.15">
      <c r="A12" s="5"/>
      <c r="B12" s="45" t="s">
        <v>0</v>
      </c>
      <c r="C12" s="3">
        <v>45796</v>
      </c>
      <c r="F12" s="46" t="s">
        <v>2</v>
      </c>
      <c r="G12" s="47">
        <v>4.04</v>
      </c>
      <c r="H12" s="48">
        <v>3.93</v>
      </c>
      <c r="I12" s="48">
        <v>3.92</v>
      </c>
      <c r="J12" s="48">
        <v>3.81</v>
      </c>
      <c r="K12" s="48">
        <v>4.04</v>
      </c>
      <c r="L12" s="48">
        <v>3.73</v>
      </c>
      <c r="M12" s="49">
        <v>3.68</v>
      </c>
    </row>
    <row r="13" spans="1:13" x14ac:dyDescent="0.15">
      <c r="A13" s="5"/>
      <c r="B13" s="45" t="s">
        <v>1</v>
      </c>
      <c r="C13" s="50">
        <v>590</v>
      </c>
      <c r="D13" s="4" t="s">
        <v>15</v>
      </c>
      <c r="E13" s="50">
        <v>620</v>
      </c>
      <c r="F13" s="46" t="s">
        <v>3</v>
      </c>
      <c r="G13" s="47">
        <v>99</v>
      </c>
      <c r="H13" s="48">
        <v>98.8</v>
      </c>
      <c r="I13" s="48">
        <v>99</v>
      </c>
      <c r="J13" s="48">
        <v>99.8</v>
      </c>
      <c r="K13" s="48">
        <v>97.3</v>
      </c>
      <c r="L13" s="48">
        <v>98.8</v>
      </c>
      <c r="M13" s="49">
        <v>98.9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4271</v>
      </c>
      <c r="H14" s="71">
        <v>5100</v>
      </c>
      <c r="I14" s="71">
        <v>4205</v>
      </c>
      <c r="J14" s="71">
        <v>2298</v>
      </c>
      <c r="K14" s="71">
        <v>7423</v>
      </c>
      <c r="L14" s="71">
        <v>6662</v>
      </c>
      <c r="M14" s="87">
        <v>6192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1.4677947598253276</v>
      </c>
      <c r="H15" s="78">
        <f t="shared" ref="H15:M15" si="1">H11/H$4</f>
        <v>1.5337271603242204</v>
      </c>
      <c r="I15" s="78">
        <f t="shared" si="1"/>
        <v>1.3849217248008789</v>
      </c>
      <c r="J15" s="78">
        <f t="shared" si="1"/>
        <v>1.3333333333333333</v>
      </c>
      <c r="K15" s="78">
        <f t="shared" si="1"/>
        <v>1.1927102573574684</v>
      </c>
      <c r="L15" s="78">
        <f t="shared" si="1"/>
        <v>1.3063655761024182</v>
      </c>
      <c r="M15" s="79">
        <f t="shared" si="1"/>
        <v>1.3088785879835978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590</v>
      </c>
      <c r="H16" s="53">
        <v>610</v>
      </c>
      <c r="I16" s="53">
        <v>620</v>
      </c>
      <c r="J16" s="53">
        <v>610</v>
      </c>
      <c r="K16" s="53">
        <v>620</v>
      </c>
      <c r="L16" s="53">
        <v>620</v>
      </c>
      <c r="M16" s="54">
        <v>620</v>
      </c>
    </row>
    <row r="17" spans="1:13" x14ac:dyDescent="0.15">
      <c r="A17" s="5"/>
      <c r="B17" s="16" t="s">
        <v>83</v>
      </c>
      <c r="C17" s="17"/>
      <c r="D17" s="18"/>
      <c r="E17" s="19"/>
      <c r="F17" s="20" t="s">
        <v>10</v>
      </c>
      <c r="G17" s="21">
        <v>7489</v>
      </c>
      <c r="H17" s="22">
        <v>7200</v>
      </c>
      <c r="I17" s="22">
        <v>7050</v>
      </c>
      <c r="J17" s="22">
        <v>6323</v>
      </c>
      <c r="K17" s="22">
        <v>7171</v>
      </c>
      <c r="L17" s="22">
        <v>10599</v>
      </c>
      <c r="M17" s="23">
        <v>10474</v>
      </c>
    </row>
    <row r="18" spans="1:13" x14ac:dyDescent="0.15">
      <c r="A18" s="5"/>
      <c r="B18" s="24" t="s">
        <v>0</v>
      </c>
      <c r="C18" s="25">
        <v>45782</v>
      </c>
      <c r="D18" s="26"/>
      <c r="E18" s="27"/>
      <c r="F18" s="28" t="s">
        <v>2</v>
      </c>
      <c r="G18" s="29">
        <v>4.59</v>
      </c>
      <c r="H18" s="30">
        <v>4.57</v>
      </c>
      <c r="I18" s="30">
        <v>4.5999999999999996</v>
      </c>
      <c r="J18" s="30">
        <v>4.66</v>
      </c>
      <c r="K18" s="30">
        <v>4.67</v>
      </c>
      <c r="L18" s="30">
        <v>4.34</v>
      </c>
      <c r="M18" s="31">
        <v>4.3099999999999996</v>
      </c>
    </row>
    <row r="19" spans="1:13" x14ac:dyDescent="0.15">
      <c r="A19" s="5"/>
      <c r="B19" s="24" t="s">
        <v>1</v>
      </c>
      <c r="C19" s="32">
        <v>8960</v>
      </c>
      <c r="D19" s="26" t="s">
        <v>15</v>
      </c>
      <c r="E19" s="32">
        <v>8940</v>
      </c>
      <c r="F19" s="28" t="s">
        <v>3</v>
      </c>
      <c r="G19" s="29">
        <v>98.2</v>
      </c>
      <c r="H19" s="30">
        <v>98</v>
      </c>
      <c r="I19" s="30">
        <v>98.2</v>
      </c>
      <c r="J19" s="30">
        <v>98</v>
      </c>
      <c r="K19" s="30">
        <v>97.9</v>
      </c>
      <c r="L19" s="30">
        <v>98.2</v>
      </c>
      <c r="M19" s="31">
        <v>98.7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4666</v>
      </c>
      <c r="H20" s="70">
        <v>4712</v>
      </c>
      <c r="I20" s="70">
        <v>4340</v>
      </c>
      <c r="J20" s="70">
        <v>4201</v>
      </c>
      <c r="K20" s="70">
        <v>4963</v>
      </c>
      <c r="L20" s="70">
        <v>6461</v>
      </c>
      <c r="M20" s="86">
        <v>5410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1.0219705240174672</v>
      </c>
      <c r="H21" s="81">
        <f t="shared" ref="H21:M21" si="2">H17/H$4</f>
        <v>0.98914686083253189</v>
      </c>
      <c r="I21" s="81">
        <f t="shared" si="2"/>
        <v>0.96814062070859652</v>
      </c>
      <c r="J21" s="81">
        <f t="shared" si="2"/>
        <v>0.90186849236913424</v>
      </c>
      <c r="K21" s="81">
        <f t="shared" si="2"/>
        <v>0.88301933259450804</v>
      </c>
      <c r="L21" s="81">
        <f t="shared" si="2"/>
        <v>0.94230085348506398</v>
      </c>
      <c r="M21" s="82">
        <f t="shared" si="2"/>
        <v>0.93367801747192014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8960</v>
      </c>
      <c r="H22" s="35">
        <v>8990</v>
      </c>
      <c r="I22" s="35">
        <v>9000</v>
      </c>
      <c r="J22" s="35">
        <v>8920</v>
      </c>
      <c r="K22" s="35">
        <v>8910</v>
      </c>
      <c r="L22" s="35">
        <v>8980</v>
      </c>
      <c r="M22" s="36">
        <v>8940</v>
      </c>
    </row>
    <row r="23" spans="1:13" x14ac:dyDescent="0.15">
      <c r="A23" s="5"/>
      <c r="B23" s="37" t="s">
        <v>84</v>
      </c>
      <c r="C23" s="38"/>
      <c r="D23" s="39"/>
      <c r="E23" s="40"/>
      <c r="F23" s="41" t="s">
        <v>10</v>
      </c>
      <c r="G23" s="42">
        <v>11054</v>
      </c>
      <c r="H23" s="43">
        <v>10626</v>
      </c>
      <c r="I23" s="43">
        <v>10219</v>
      </c>
      <c r="J23" s="43">
        <v>9741</v>
      </c>
      <c r="K23" s="43">
        <v>11205</v>
      </c>
      <c r="L23" s="43">
        <v>15495</v>
      </c>
      <c r="M23" s="44">
        <v>14409</v>
      </c>
    </row>
    <row r="24" spans="1:13" x14ac:dyDescent="0.15">
      <c r="A24" s="5"/>
      <c r="B24" s="45" t="s">
        <v>0</v>
      </c>
      <c r="C24" s="3">
        <v>45782</v>
      </c>
      <c r="F24" s="46" t="s">
        <v>2</v>
      </c>
      <c r="G24" s="47">
        <v>3.62</v>
      </c>
      <c r="H24" s="48">
        <v>3.6</v>
      </c>
      <c r="I24" s="48">
        <v>3.61</v>
      </c>
      <c r="J24" s="48">
        <v>3.62</v>
      </c>
      <c r="K24" s="48">
        <v>3.67</v>
      </c>
      <c r="L24" s="48">
        <v>3.33</v>
      </c>
      <c r="M24" s="49">
        <v>3.43</v>
      </c>
    </row>
    <row r="25" spans="1:13" x14ac:dyDescent="0.15">
      <c r="A25" s="5"/>
      <c r="B25" s="45" t="s">
        <v>1</v>
      </c>
      <c r="C25" s="50">
        <v>6320</v>
      </c>
      <c r="D25" s="4" t="s">
        <v>15</v>
      </c>
      <c r="E25" s="50">
        <v>6360</v>
      </c>
      <c r="F25" s="46" t="s">
        <v>3</v>
      </c>
      <c r="G25" s="47">
        <v>99.5</v>
      </c>
      <c r="H25" s="48">
        <v>100</v>
      </c>
      <c r="I25" s="48">
        <v>99.7</v>
      </c>
      <c r="J25" s="48">
        <v>99.3</v>
      </c>
      <c r="K25" s="48">
        <v>99.2</v>
      </c>
      <c r="L25" s="48">
        <v>99.8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3493</v>
      </c>
      <c r="H26" s="71">
        <v>2411</v>
      </c>
      <c r="I26" s="71">
        <v>2867</v>
      </c>
      <c r="J26" s="71">
        <v>3471</v>
      </c>
      <c r="K26" s="71">
        <v>4437</v>
      </c>
      <c r="L26" s="71">
        <v>3820</v>
      </c>
      <c r="M26" s="87">
        <v>5218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1.5084606986899562</v>
      </c>
      <c r="H27" s="84">
        <f t="shared" ref="H27:M27" si="3">H23/H$4</f>
        <v>1.4598159087786784</v>
      </c>
      <c r="I27" s="84">
        <f t="shared" si="3"/>
        <v>1.4033232628398791</v>
      </c>
      <c r="J27" s="84">
        <f t="shared" si="3"/>
        <v>1.3893881044073599</v>
      </c>
      <c r="K27" s="84">
        <f t="shared" si="3"/>
        <v>1.379756187661618</v>
      </c>
      <c r="L27" s="84">
        <f t="shared" si="3"/>
        <v>1.3775782361308677</v>
      </c>
      <c r="M27" s="85">
        <f t="shared" si="3"/>
        <v>1.2844535567837405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6320</v>
      </c>
      <c r="H28" s="53">
        <v>6340</v>
      </c>
      <c r="I28" s="53">
        <v>6350</v>
      </c>
      <c r="J28" s="53">
        <v>6340</v>
      </c>
      <c r="K28" s="53">
        <v>6330</v>
      </c>
      <c r="L28" s="53">
        <v>6380</v>
      </c>
      <c r="M28" s="54">
        <v>6360</v>
      </c>
    </row>
    <row r="29" spans="1:13" x14ac:dyDescent="0.15">
      <c r="A29" s="5"/>
      <c r="B29" s="16" t="s">
        <v>85</v>
      </c>
      <c r="C29" s="17"/>
      <c r="D29" s="18"/>
      <c r="E29" s="19"/>
      <c r="F29" s="20" t="s">
        <v>10</v>
      </c>
      <c r="G29" s="21">
        <v>8931</v>
      </c>
      <c r="H29" s="22">
        <v>8548</v>
      </c>
      <c r="I29" s="22">
        <v>8271</v>
      </c>
      <c r="J29" s="22">
        <v>7663</v>
      </c>
      <c r="K29" s="22">
        <v>8732</v>
      </c>
      <c r="L29" s="22">
        <v>12658</v>
      </c>
      <c r="M29" s="23">
        <v>12342</v>
      </c>
    </row>
    <row r="30" spans="1:13" x14ac:dyDescent="0.15">
      <c r="A30" s="5"/>
      <c r="B30" s="24" t="s">
        <v>0</v>
      </c>
      <c r="C30" s="25">
        <v>45782</v>
      </c>
      <c r="D30" s="26"/>
      <c r="E30" s="27"/>
      <c r="F30" s="28" t="s">
        <v>2</v>
      </c>
      <c r="G30" s="29">
        <v>3.51</v>
      </c>
      <c r="H30" s="30">
        <v>3.55</v>
      </c>
      <c r="I30" s="30">
        <v>3.58</v>
      </c>
      <c r="J30" s="30">
        <v>3.61</v>
      </c>
      <c r="K30" s="30">
        <v>3.59</v>
      </c>
      <c r="L30" s="30">
        <v>3.28</v>
      </c>
      <c r="M30" s="31">
        <v>3.28</v>
      </c>
    </row>
    <row r="31" spans="1:13" x14ac:dyDescent="0.15">
      <c r="A31" s="5"/>
      <c r="B31" s="24" t="s">
        <v>1</v>
      </c>
      <c r="C31" s="32">
        <v>2590</v>
      </c>
      <c r="D31" s="26" t="s">
        <v>15</v>
      </c>
      <c r="E31" s="32">
        <v>2640</v>
      </c>
      <c r="F31" s="28" t="s">
        <v>3</v>
      </c>
      <c r="G31" s="29">
        <v>97.7</v>
      </c>
      <c r="H31" s="30">
        <v>97.6</v>
      </c>
      <c r="I31" s="30">
        <v>97.4</v>
      </c>
      <c r="J31" s="30">
        <v>96.7</v>
      </c>
      <c r="K31" s="30">
        <v>97.2</v>
      </c>
      <c r="L31" s="30">
        <v>98.3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6000</v>
      </c>
      <c r="H32" s="70">
        <v>5919</v>
      </c>
      <c r="I32" s="70">
        <v>6074</v>
      </c>
      <c r="J32" s="70">
        <v>6695</v>
      </c>
      <c r="K32" s="70">
        <v>6751</v>
      </c>
      <c r="L32" s="70">
        <v>6795</v>
      </c>
      <c r="M32" s="86">
        <v>6785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1.21875</v>
      </c>
      <c r="H33" s="81">
        <f t="shared" ref="H33:M33" si="4">H29/H$4</f>
        <v>1.1743371342217337</v>
      </c>
      <c r="I33" s="81">
        <f t="shared" si="4"/>
        <v>1.1358143367206812</v>
      </c>
      <c r="J33" s="81">
        <f t="shared" si="4"/>
        <v>1.0929967194408787</v>
      </c>
      <c r="K33" s="81">
        <f t="shared" si="4"/>
        <v>1.075237039773427</v>
      </c>
      <c r="L33" s="81">
        <f t="shared" si="4"/>
        <v>1.1253556187766713</v>
      </c>
      <c r="M33" s="82">
        <f t="shared" si="4"/>
        <v>1.100196113389196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2590</v>
      </c>
      <c r="H34" s="35">
        <v>2600</v>
      </c>
      <c r="I34" s="35">
        <v>2630</v>
      </c>
      <c r="J34" s="35">
        <v>2610</v>
      </c>
      <c r="K34" s="35">
        <v>2600</v>
      </c>
      <c r="L34" s="35">
        <v>2630</v>
      </c>
      <c r="M34" s="36">
        <v>2640</v>
      </c>
    </row>
    <row r="35" spans="1:13" x14ac:dyDescent="0.15">
      <c r="A35" s="5"/>
      <c r="B35" s="37" t="s">
        <v>79</v>
      </c>
      <c r="C35" s="38"/>
      <c r="D35" s="39"/>
      <c r="E35" s="40"/>
      <c r="F35" s="41" t="s">
        <v>10</v>
      </c>
      <c r="G35" s="42">
        <v>15295</v>
      </c>
      <c r="H35" s="43">
        <v>15060</v>
      </c>
      <c r="I35" s="43">
        <v>15162</v>
      </c>
      <c r="J35" s="43">
        <v>14929</v>
      </c>
      <c r="K35" s="43">
        <v>16545</v>
      </c>
      <c r="L35" s="43">
        <v>19960</v>
      </c>
      <c r="M35" s="44">
        <v>19271</v>
      </c>
    </row>
    <row r="36" spans="1:13" x14ac:dyDescent="0.15">
      <c r="A36" s="5"/>
      <c r="B36" s="45" t="s">
        <v>0</v>
      </c>
      <c r="C36" s="3">
        <v>45768</v>
      </c>
      <c r="F36" s="46" t="s">
        <v>2</v>
      </c>
      <c r="G36" s="47">
        <v>4.29</v>
      </c>
      <c r="H36" s="48">
        <v>4.26</v>
      </c>
      <c r="I36" s="48">
        <v>4.22</v>
      </c>
      <c r="J36" s="48">
        <v>4.3</v>
      </c>
      <c r="K36" s="48">
        <v>4.3</v>
      </c>
      <c r="L36" s="48">
        <v>3.95</v>
      </c>
      <c r="M36" s="49">
        <v>3.95</v>
      </c>
    </row>
    <row r="37" spans="1:13" x14ac:dyDescent="0.15">
      <c r="A37" s="5"/>
      <c r="B37" s="45" t="s">
        <v>1</v>
      </c>
      <c r="C37" s="50">
        <v>6860</v>
      </c>
      <c r="D37" s="4" t="s">
        <v>15</v>
      </c>
      <c r="E37" s="50">
        <v>6920</v>
      </c>
      <c r="F37" s="46" t="s">
        <v>3</v>
      </c>
      <c r="G37" s="47">
        <v>98.1</v>
      </c>
      <c r="H37" s="48">
        <v>98.3</v>
      </c>
      <c r="I37" s="48">
        <v>98.7</v>
      </c>
      <c r="J37" s="48">
        <v>98.3</v>
      </c>
      <c r="K37" s="48">
        <v>97.5</v>
      </c>
      <c r="L37" s="48">
        <v>98.5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9774</v>
      </c>
      <c r="H38" s="71">
        <v>8942</v>
      </c>
      <c r="I38" s="71">
        <v>7901</v>
      </c>
      <c r="J38" s="71">
        <v>8857</v>
      </c>
      <c r="K38" s="71">
        <v>12730</v>
      </c>
      <c r="L38" s="71">
        <v>10741</v>
      </c>
      <c r="M38" s="87">
        <v>9895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2.0871997816593888</v>
      </c>
      <c r="H39" s="84">
        <f t="shared" ref="H39:M39" si="5">H35/H$4</f>
        <v>2.0689655172413794</v>
      </c>
      <c r="I39" s="84">
        <f t="shared" si="5"/>
        <v>2.0821202966218073</v>
      </c>
      <c r="J39" s="84">
        <f t="shared" si="5"/>
        <v>2.129368135786621</v>
      </c>
      <c r="K39" s="84">
        <f t="shared" si="5"/>
        <v>2.0373106760251201</v>
      </c>
      <c r="L39" s="84">
        <f t="shared" si="5"/>
        <v>1.7745376955903271</v>
      </c>
      <c r="M39" s="85">
        <f t="shared" si="5"/>
        <v>1.717864146906757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6860</v>
      </c>
      <c r="H40" s="53">
        <v>6900</v>
      </c>
      <c r="I40" s="53">
        <v>6890</v>
      </c>
      <c r="J40" s="53">
        <v>6890</v>
      </c>
      <c r="K40" s="53">
        <v>6890</v>
      </c>
      <c r="L40" s="53">
        <v>6920</v>
      </c>
      <c r="M40" s="54">
        <v>6920</v>
      </c>
    </row>
    <row r="41" spans="1:13" x14ac:dyDescent="0.15">
      <c r="A41" s="5"/>
      <c r="B41" s="16" t="s">
        <v>80</v>
      </c>
      <c r="C41" s="17"/>
      <c r="D41" s="18"/>
      <c r="E41" s="19"/>
      <c r="F41" s="20" t="s">
        <v>10</v>
      </c>
      <c r="G41" s="21">
        <v>8196</v>
      </c>
      <c r="H41" s="22">
        <v>8146</v>
      </c>
      <c r="I41" s="22">
        <v>8164</v>
      </c>
      <c r="J41" s="22">
        <v>7426</v>
      </c>
      <c r="K41" s="22">
        <v>8539</v>
      </c>
      <c r="L41" s="22">
        <v>12825</v>
      </c>
      <c r="M41" s="23">
        <v>12868</v>
      </c>
    </row>
    <row r="42" spans="1:13" x14ac:dyDescent="0.15">
      <c r="A42" s="5"/>
      <c r="B42" s="24" t="s">
        <v>0</v>
      </c>
      <c r="C42" s="25">
        <v>45768</v>
      </c>
      <c r="D42" s="26"/>
      <c r="E42" s="27"/>
      <c r="F42" s="28" t="s">
        <v>2</v>
      </c>
      <c r="G42" s="29">
        <v>3.69</v>
      </c>
      <c r="H42" s="30">
        <v>3.65</v>
      </c>
      <c r="I42" s="30">
        <v>3.64</v>
      </c>
      <c r="J42" s="30">
        <v>3.64</v>
      </c>
      <c r="K42" s="30">
        <v>3.63</v>
      </c>
      <c r="L42" s="30">
        <v>3.4</v>
      </c>
      <c r="M42" s="31">
        <v>3.41</v>
      </c>
    </row>
    <row r="43" spans="1:13" x14ac:dyDescent="0.15">
      <c r="A43" s="5"/>
      <c r="B43" s="24" t="s">
        <v>1</v>
      </c>
      <c r="C43" s="32">
        <v>4450</v>
      </c>
      <c r="D43" s="26" t="s">
        <v>15</v>
      </c>
      <c r="E43" s="32">
        <v>4520</v>
      </c>
      <c r="F43" s="28" t="s">
        <v>3</v>
      </c>
      <c r="G43" s="29">
        <v>98.2</v>
      </c>
      <c r="H43" s="30">
        <v>98.7</v>
      </c>
      <c r="I43" s="30">
        <v>98.4</v>
      </c>
      <c r="J43" s="30">
        <v>98.8</v>
      </c>
      <c r="K43" s="30">
        <v>99.1</v>
      </c>
      <c r="L43" s="30">
        <v>98.8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4709</v>
      </c>
      <c r="H44" s="70">
        <v>3789</v>
      </c>
      <c r="I44" s="70">
        <v>4287</v>
      </c>
      <c r="J44" s="70">
        <v>3301</v>
      </c>
      <c r="K44" s="70">
        <v>3361</v>
      </c>
      <c r="L44" s="70">
        <v>5739</v>
      </c>
      <c r="M44" s="86">
        <v>5311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1.1184497816593886</v>
      </c>
      <c r="H45" s="81">
        <f t="shared" ref="H45:M45" si="6">H41/H$4</f>
        <v>1.1191097678252506</v>
      </c>
      <c r="I45" s="81">
        <f t="shared" si="6"/>
        <v>1.1211205712716286</v>
      </c>
      <c r="J45" s="81">
        <f t="shared" si="6"/>
        <v>1.0591926971901298</v>
      </c>
      <c r="K45" s="81">
        <f t="shared" si="6"/>
        <v>1.0514714936584164</v>
      </c>
      <c r="L45" s="81">
        <f t="shared" si="6"/>
        <v>1.1402027027027026</v>
      </c>
      <c r="M45" s="82">
        <f t="shared" si="6"/>
        <v>1.1470850418969514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4450</v>
      </c>
      <c r="H46" s="35">
        <v>4460</v>
      </c>
      <c r="I46" s="35">
        <v>4470</v>
      </c>
      <c r="J46" s="35">
        <v>4460</v>
      </c>
      <c r="K46" s="35">
        <v>4470</v>
      </c>
      <c r="L46" s="35">
        <v>4510</v>
      </c>
      <c r="M46" s="36">
        <v>4520</v>
      </c>
    </row>
    <row r="47" spans="1:13" x14ac:dyDescent="0.15">
      <c r="A47" s="5"/>
      <c r="B47" s="37" t="s">
        <v>81</v>
      </c>
      <c r="C47" s="38"/>
      <c r="D47" s="39"/>
      <c r="E47" s="40"/>
      <c r="F47" s="41" t="s">
        <v>10</v>
      </c>
      <c r="G47" s="42">
        <v>3654</v>
      </c>
      <c r="H47" s="43">
        <v>3461</v>
      </c>
      <c r="I47" s="43">
        <v>3550</v>
      </c>
      <c r="J47" s="43">
        <v>3267</v>
      </c>
      <c r="K47" s="43">
        <v>3790</v>
      </c>
      <c r="L47" s="43">
        <v>6590</v>
      </c>
      <c r="M47" s="44">
        <v>6533</v>
      </c>
    </row>
    <row r="48" spans="1:13" x14ac:dyDescent="0.15">
      <c r="A48" s="5"/>
      <c r="B48" s="45" t="s">
        <v>0</v>
      </c>
      <c r="C48" s="3">
        <v>45768</v>
      </c>
      <c r="F48" s="46" t="s">
        <v>2</v>
      </c>
      <c r="G48" s="47">
        <v>3.59</v>
      </c>
      <c r="H48" s="48">
        <v>3.65</v>
      </c>
      <c r="I48" s="48">
        <v>3.65</v>
      </c>
      <c r="J48" s="48">
        <v>3.7</v>
      </c>
      <c r="K48" s="48">
        <v>3.59</v>
      </c>
      <c r="L48" s="48">
        <v>3.34</v>
      </c>
      <c r="M48" s="49">
        <v>3.46</v>
      </c>
    </row>
    <row r="49" spans="1:13" x14ac:dyDescent="0.15">
      <c r="A49" s="5"/>
      <c r="B49" s="45" t="s">
        <v>1</v>
      </c>
      <c r="C49" s="50">
        <v>3490</v>
      </c>
      <c r="D49" s="4" t="s">
        <v>15</v>
      </c>
      <c r="E49" s="50">
        <v>3590</v>
      </c>
      <c r="F49" s="46" t="s">
        <v>3</v>
      </c>
      <c r="G49" s="47">
        <v>98.3</v>
      </c>
      <c r="H49" s="48">
        <v>96.9</v>
      </c>
      <c r="I49" s="48">
        <v>97.6</v>
      </c>
      <c r="J49" s="48">
        <v>97.2</v>
      </c>
      <c r="K49" s="48">
        <v>98.7</v>
      </c>
      <c r="L49" s="48">
        <v>97.9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2009</v>
      </c>
      <c r="H50" s="71">
        <v>2870</v>
      </c>
      <c r="I50" s="71">
        <v>2478</v>
      </c>
      <c r="J50" s="71">
        <v>2538</v>
      </c>
      <c r="K50" s="71">
        <v>1777</v>
      </c>
      <c r="L50" s="71">
        <v>4073</v>
      </c>
      <c r="M50" s="87">
        <v>4060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0.49863537117903928</v>
      </c>
      <c r="H51" s="84">
        <f t="shared" ref="H51:M51" si="7">H47/H$4</f>
        <v>0.47547740074186012</v>
      </c>
      <c r="I51" s="84">
        <f t="shared" si="7"/>
        <v>0.48750343312276845</v>
      </c>
      <c r="J51" s="84">
        <f t="shared" si="7"/>
        <v>0.46598202824133506</v>
      </c>
      <c r="K51" s="84">
        <f t="shared" si="7"/>
        <v>0.46669129417559413</v>
      </c>
      <c r="L51" s="84">
        <f t="shared" si="7"/>
        <v>0.58588193456614512</v>
      </c>
      <c r="M51" s="85">
        <f t="shared" si="7"/>
        <v>0.58236762346229276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3490</v>
      </c>
      <c r="H52" s="53">
        <v>3550</v>
      </c>
      <c r="I52" s="53">
        <v>3590</v>
      </c>
      <c r="J52" s="53">
        <v>3510</v>
      </c>
      <c r="K52" s="53">
        <v>3520</v>
      </c>
      <c r="L52" s="53">
        <v>3580</v>
      </c>
      <c r="M52" s="54">
        <v>3590</v>
      </c>
    </row>
    <row r="53" spans="1:13" x14ac:dyDescent="0.15">
      <c r="A53" s="5"/>
      <c r="B53" s="16" t="s">
        <v>75</v>
      </c>
      <c r="C53" s="17"/>
      <c r="D53" s="18"/>
      <c r="E53" s="19"/>
      <c r="F53" s="20" t="s">
        <v>10</v>
      </c>
      <c r="G53" s="21">
        <v>13688</v>
      </c>
      <c r="H53" s="22">
        <v>13312</v>
      </c>
      <c r="I53" s="22">
        <v>13209</v>
      </c>
      <c r="J53" s="22">
        <v>12587</v>
      </c>
      <c r="K53" s="22">
        <v>14119</v>
      </c>
      <c r="L53" s="22">
        <v>19338</v>
      </c>
      <c r="M53" s="23">
        <v>18800</v>
      </c>
    </row>
    <row r="54" spans="1:13" x14ac:dyDescent="0.15">
      <c r="A54" s="5"/>
      <c r="B54" s="24" t="s">
        <v>0</v>
      </c>
      <c r="C54" s="25">
        <v>45754</v>
      </c>
      <c r="D54" s="26"/>
      <c r="E54" s="27"/>
      <c r="F54" s="28" t="s">
        <v>2</v>
      </c>
      <c r="G54" s="29">
        <v>3</v>
      </c>
      <c r="H54" s="30">
        <v>3.05</v>
      </c>
      <c r="I54" s="30">
        <v>3.07</v>
      </c>
      <c r="J54" s="30">
        <v>3.14</v>
      </c>
      <c r="K54" s="30">
        <v>3.07</v>
      </c>
      <c r="L54" s="30">
        <v>2.83</v>
      </c>
      <c r="M54" s="31">
        <v>2.79</v>
      </c>
    </row>
    <row r="55" spans="1:13" x14ac:dyDescent="0.15">
      <c r="A55" s="5"/>
      <c r="B55" s="24" t="s">
        <v>1</v>
      </c>
      <c r="C55" s="32">
        <v>6630</v>
      </c>
      <c r="D55" s="26" t="s">
        <v>15</v>
      </c>
      <c r="E55" s="32">
        <v>6690</v>
      </c>
      <c r="F55" s="28" t="s">
        <v>3</v>
      </c>
      <c r="G55" s="29">
        <v>99.6</v>
      </c>
      <c r="H55" s="30">
        <v>99.2</v>
      </c>
      <c r="I55" s="30">
        <v>99.3</v>
      </c>
      <c r="J55" s="30">
        <v>99.1</v>
      </c>
      <c r="K55" s="30">
        <v>99.3</v>
      </c>
      <c r="L55" s="30">
        <v>99.1</v>
      </c>
      <c r="M55" s="31">
        <v>99.5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3492</v>
      </c>
      <c r="H56" s="70">
        <v>4619</v>
      </c>
      <c r="I56" s="70">
        <v>4332</v>
      </c>
      <c r="J56" s="70">
        <v>4702</v>
      </c>
      <c r="K56" s="70">
        <v>4505</v>
      </c>
      <c r="L56" s="70">
        <v>6855</v>
      </c>
      <c r="M56" s="86">
        <v>5187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1.8679039301310043</v>
      </c>
      <c r="H57" s="81">
        <f t="shared" ref="H57:M57" si="8">H53/H$4</f>
        <v>1.8288226404725925</v>
      </c>
      <c r="I57" s="81">
        <f t="shared" si="8"/>
        <v>1.8139247459489152</v>
      </c>
      <c r="J57" s="81">
        <f t="shared" si="8"/>
        <v>1.7953216374269005</v>
      </c>
      <c r="K57" s="81">
        <f t="shared" si="8"/>
        <v>1.7385789927348849</v>
      </c>
      <c r="L57" s="81">
        <f t="shared" si="8"/>
        <v>1.7192389758179232</v>
      </c>
      <c r="M57" s="82">
        <f t="shared" si="8"/>
        <v>1.6758780531288999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6630</v>
      </c>
      <c r="H58" s="35">
        <v>6690</v>
      </c>
      <c r="I58" s="35">
        <v>6680</v>
      </c>
      <c r="J58" s="35">
        <v>6660</v>
      </c>
      <c r="K58" s="35">
        <v>6650</v>
      </c>
      <c r="L58" s="35">
        <v>6700</v>
      </c>
      <c r="M58" s="36">
        <v>6690</v>
      </c>
    </row>
    <row r="59" spans="1:13" x14ac:dyDescent="0.15">
      <c r="A59" s="5"/>
      <c r="B59" s="37" t="s">
        <v>76</v>
      </c>
      <c r="C59" s="38"/>
      <c r="D59" s="39"/>
      <c r="E59" s="40"/>
      <c r="F59" s="41" t="s">
        <v>10</v>
      </c>
      <c r="G59" s="42">
        <v>2071</v>
      </c>
      <c r="H59" s="43">
        <v>1933</v>
      </c>
      <c r="I59" s="43">
        <v>2006</v>
      </c>
      <c r="J59" s="43">
        <v>1728</v>
      </c>
      <c r="K59" s="43">
        <v>2293</v>
      </c>
      <c r="L59" s="43">
        <v>3783</v>
      </c>
      <c r="M59" s="44">
        <v>3968</v>
      </c>
    </row>
    <row r="60" spans="1:13" x14ac:dyDescent="0.15">
      <c r="A60" s="5"/>
      <c r="B60" s="45" t="s">
        <v>0</v>
      </c>
      <c r="C60" s="3">
        <v>45754</v>
      </c>
      <c r="F60" s="46" t="s">
        <v>2</v>
      </c>
      <c r="G60" s="47">
        <v>4.24</v>
      </c>
      <c r="H60" s="48">
        <v>4.26</v>
      </c>
      <c r="I60" s="48">
        <v>4.32</v>
      </c>
      <c r="J60" s="48">
        <v>4.38</v>
      </c>
      <c r="K60" s="48">
        <v>4.29</v>
      </c>
      <c r="L60" s="48">
        <v>3.92</v>
      </c>
      <c r="M60" s="49">
        <v>3.92</v>
      </c>
    </row>
    <row r="61" spans="1:13" x14ac:dyDescent="0.15">
      <c r="A61" s="5"/>
      <c r="B61" s="45" t="s">
        <v>1</v>
      </c>
      <c r="C61" s="50">
        <v>2290</v>
      </c>
      <c r="D61" s="4" t="s">
        <v>15</v>
      </c>
      <c r="E61" s="50">
        <v>2300</v>
      </c>
      <c r="F61" s="46" t="s">
        <v>3</v>
      </c>
      <c r="G61" s="47">
        <v>98.4</v>
      </c>
      <c r="H61" s="48">
        <v>100.1</v>
      </c>
      <c r="I61" s="48">
        <v>99.9</v>
      </c>
      <c r="J61" s="48">
        <v>98.8</v>
      </c>
      <c r="K61" s="48">
        <v>99.6</v>
      </c>
      <c r="L61" s="48">
        <v>100.2</v>
      </c>
      <c r="M61" s="49">
        <v>100.6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1209</v>
      </c>
      <c r="H62" s="61">
        <v>456</v>
      </c>
      <c r="I62" s="61">
        <v>542</v>
      </c>
      <c r="J62" s="61">
        <v>849</v>
      </c>
      <c r="K62" s="61">
        <v>773</v>
      </c>
      <c r="L62" s="61">
        <v>772</v>
      </c>
      <c r="M62" s="62">
        <v>482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0.28261462882096072</v>
      </c>
      <c r="H63" s="84">
        <f t="shared" ref="H63:M63" si="9">H59/H$4</f>
        <v>0.26555845583184501</v>
      </c>
      <c r="I63" s="84">
        <f t="shared" si="9"/>
        <v>0.27547377094204889</v>
      </c>
      <c r="J63" s="84">
        <f t="shared" si="9"/>
        <v>0.24646983311938384</v>
      </c>
      <c r="K63" s="84">
        <f t="shared" si="9"/>
        <v>0.28235438985346634</v>
      </c>
      <c r="L63" s="84">
        <f t="shared" si="9"/>
        <v>0.33632645803698435</v>
      </c>
      <c r="M63" s="85">
        <f t="shared" si="9"/>
        <v>0.3537172401497593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2290</v>
      </c>
      <c r="H64" s="53">
        <v>2270</v>
      </c>
      <c r="I64" s="53">
        <v>2250</v>
      </c>
      <c r="J64" s="53">
        <v>2240</v>
      </c>
      <c r="K64" s="53">
        <v>2220</v>
      </c>
      <c r="L64" s="53">
        <v>2250</v>
      </c>
      <c r="M64" s="54">
        <v>2300</v>
      </c>
    </row>
    <row r="65" spans="1:13" x14ac:dyDescent="0.15">
      <c r="A65" s="5"/>
      <c r="B65" s="16" t="s">
        <v>77</v>
      </c>
      <c r="C65" s="17"/>
      <c r="D65" s="18"/>
      <c r="E65" s="19"/>
      <c r="F65" s="20" t="s">
        <v>10</v>
      </c>
      <c r="G65" s="21">
        <v>6100</v>
      </c>
      <c r="H65" s="22">
        <v>5898</v>
      </c>
      <c r="I65" s="22">
        <v>5743</v>
      </c>
      <c r="J65" s="22">
        <v>5503</v>
      </c>
      <c r="K65" s="22">
        <v>6192</v>
      </c>
      <c r="L65" s="22">
        <v>9438</v>
      </c>
      <c r="M65" s="23">
        <v>9427</v>
      </c>
    </row>
    <row r="66" spans="1:13" x14ac:dyDescent="0.15">
      <c r="A66" s="5"/>
      <c r="B66" s="24" t="s">
        <v>0</v>
      </c>
      <c r="C66" s="25">
        <v>45754</v>
      </c>
      <c r="D66" s="26"/>
      <c r="E66" s="27"/>
      <c r="F66" s="28" t="s">
        <v>2</v>
      </c>
      <c r="G66" s="29">
        <v>5.01</v>
      </c>
      <c r="H66" s="30">
        <v>5.15</v>
      </c>
      <c r="I66" s="30">
        <v>5.0999999999999996</v>
      </c>
      <c r="J66" s="30">
        <v>5.2</v>
      </c>
      <c r="K66" s="30">
        <v>5.14</v>
      </c>
      <c r="L66" s="30">
        <v>4.91</v>
      </c>
      <c r="M66" s="31">
        <v>4.91</v>
      </c>
    </row>
    <row r="67" spans="1:13" x14ac:dyDescent="0.15">
      <c r="A67" s="5"/>
      <c r="B67" s="24" t="s">
        <v>1</v>
      </c>
      <c r="C67" s="32">
        <v>1470</v>
      </c>
      <c r="D67" s="26" t="s">
        <v>15</v>
      </c>
      <c r="E67" s="32">
        <v>1480</v>
      </c>
      <c r="F67" s="28" t="s">
        <v>3</v>
      </c>
      <c r="G67" s="29">
        <v>102</v>
      </c>
      <c r="H67" s="30">
        <v>99.9</v>
      </c>
      <c r="I67" s="30">
        <v>101.2</v>
      </c>
      <c r="J67" s="30">
        <v>101.7</v>
      </c>
      <c r="K67" s="30">
        <v>100.4</v>
      </c>
      <c r="L67" s="30">
        <v>100.6</v>
      </c>
      <c r="M67" s="31">
        <v>100.2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>
        <v>-838</v>
      </c>
      <c r="H68" s="70">
        <v>1640</v>
      </c>
      <c r="I68" s="58">
        <v>212</v>
      </c>
      <c r="J68" s="58">
        <v>-492</v>
      </c>
      <c r="K68" s="70">
        <v>1117</v>
      </c>
      <c r="L68" s="70">
        <v>1624</v>
      </c>
      <c r="M68" s="86">
        <v>2414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0.83242358078602618</v>
      </c>
      <c r="H69" s="81">
        <f t="shared" ref="H69:M69" si="10">H65/H$4</f>
        <v>0.81027613683198241</v>
      </c>
      <c r="I69" s="81">
        <f t="shared" si="10"/>
        <v>0.78865696237297445</v>
      </c>
      <c r="J69" s="81">
        <f t="shared" si="10"/>
        <v>0.78490942804164887</v>
      </c>
      <c r="K69" s="81">
        <f t="shared" si="10"/>
        <v>0.76246767639453272</v>
      </c>
      <c r="L69" s="81">
        <f t="shared" si="10"/>
        <v>0.83908250355618774</v>
      </c>
      <c r="M69" s="82">
        <f t="shared" si="10"/>
        <v>0.84034587270458194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1470</v>
      </c>
      <c r="H70" s="35">
        <v>1460</v>
      </c>
      <c r="I70" s="35">
        <v>1470</v>
      </c>
      <c r="J70" s="35">
        <v>1440</v>
      </c>
      <c r="K70" s="35">
        <v>1460</v>
      </c>
      <c r="L70" s="35">
        <v>1490</v>
      </c>
      <c r="M70" s="36">
        <v>1480</v>
      </c>
    </row>
    <row r="71" spans="1:13" x14ac:dyDescent="0.15">
      <c r="A71" s="5"/>
      <c r="B71" s="37" t="s">
        <v>73</v>
      </c>
      <c r="C71" s="38"/>
      <c r="D71" s="39"/>
      <c r="E71" s="40"/>
      <c r="F71" s="41" t="s">
        <v>10</v>
      </c>
      <c r="G71" s="42">
        <v>1511</v>
      </c>
      <c r="H71" s="43">
        <v>1609</v>
      </c>
      <c r="I71" s="43">
        <v>1513</v>
      </c>
      <c r="J71" s="43">
        <v>1436</v>
      </c>
      <c r="K71" s="43">
        <v>1669</v>
      </c>
      <c r="L71" s="43">
        <v>3309</v>
      </c>
      <c r="M71" s="44">
        <v>3301</v>
      </c>
    </row>
    <row r="72" spans="1:13" x14ac:dyDescent="0.15">
      <c r="A72" s="5"/>
      <c r="B72" s="45" t="s">
        <v>0</v>
      </c>
      <c r="C72" s="3">
        <v>45733</v>
      </c>
      <c r="F72" s="46" t="s">
        <v>2</v>
      </c>
      <c r="G72" s="47">
        <v>4.37</v>
      </c>
      <c r="H72" s="48">
        <v>3.84</v>
      </c>
      <c r="I72" s="48">
        <v>4.04</v>
      </c>
      <c r="J72" s="48">
        <v>3.94</v>
      </c>
      <c r="K72" s="48">
        <v>4.2300000000000004</v>
      </c>
      <c r="L72" s="48">
        <v>3.67</v>
      </c>
      <c r="M72" s="49">
        <v>4.0999999999999996</v>
      </c>
    </row>
    <row r="73" spans="1:13" x14ac:dyDescent="0.15">
      <c r="A73" s="5"/>
      <c r="B73" s="45" t="s">
        <v>1</v>
      </c>
      <c r="C73" s="50">
        <v>630</v>
      </c>
      <c r="D73" s="4" t="s">
        <v>15</v>
      </c>
      <c r="E73" s="50">
        <v>600</v>
      </c>
      <c r="F73" s="46" t="s">
        <v>3</v>
      </c>
      <c r="G73" s="47">
        <v>95.3</v>
      </c>
      <c r="H73" s="48">
        <v>102</v>
      </c>
      <c r="I73" s="48">
        <v>98.4</v>
      </c>
      <c r="J73" s="48">
        <v>99.4</v>
      </c>
      <c r="K73" s="48">
        <v>96.3</v>
      </c>
      <c r="L73" s="48">
        <v>100.6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1846</v>
      </c>
      <c r="H74" s="61">
        <v>-357</v>
      </c>
      <c r="I74" s="61">
        <v>796</v>
      </c>
      <c r="J74" s="61">
        <v>515</v>
      </c>
      <c r="K74" s="71">
        <v>1636</v>
      </c>
      <c r="L74" s="61">
        <v>245</v>
      </c>
      <c r="M74" s="87">
        <v>2074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0.20619541484716158</v>
      </c>
      <c r="H75" s="84">
        <f t="shared" ref="H75:M75" si="11">H71/H$4</f>
        <v>0.2210468470943811</v>
      </c>
      <c r="I75" s="84">
        <f t="shared" si="11"/>
        <v>0.20777258994781653</v>
      </c>
      <c r="J75" s="84">
        <f t="shared" si="11"/>
        <v>0.20482099557837682</v>
      </c>
      <c r="K75" s="84">
        <f t="shared" si="11"/>
        <v>0.20551656199975374</v>
      </c>
      <c r="L75" s="84">
        <f t="shared" si="11"/>
        <v>0.29418563300142248</v>
      </c>
      <c r="M75" s="85">
        <f t="shared" si="11"/>
        <v>0.29425922624353718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630</v>
      </c>
      <c r="H76" s="53">
        <v>640</v>
      </c>
      <c r="I76" s="53">
        <v>650</v>
      </c>
      <c r="J76" s="53">
        <v>640</v>
      </c>
      <c r="K76" s="53">
        <v>620</v>
      </c>
      <c r="L76" s="53">
        <v>600</v>
      </c>
      <c r="M76" s="54">
        <v>600</v>
      </c>
    </row>
    <row r="77" spans="1:13" x14ac:dyDescent="0.15">
      <c r="A77" s="5"/>
      <c r="B77" s="16" t="s">
        <v>67</v>
      </c>
      <c r="C77" s="17"/>
      <c r="D77" s="18"/>
      <c r="E77" s="19"/>
      <c r="F77" s="20" t="s">
        <v>10</v>
      </c>
      <c r="G77" s="21">
        <v>7261</v>
      </c>
      <c r="H77" s="22">
        <v>7217</v>
      </c>
      <c r="I77" s="22">
        <v>7023</v>
      </c>
      <c r="J77" s="22">
        <v>6442</v>
      </c>
      <c r="K77" s="22">
        <v>7733</v>
      </c>
      <c r="L77" s="22">
        <v>12191</v>
      </c>
      <c r="M77" s="23">
        <v>12271</v>
      </c>
    </row>
    <row r="78" spans="1:13" x14ac:dyDescent="0.15">
      <c r="A78" s="5"/>
      <c r="B78" s="24" t="s">
        <v>0</v>
      </c>
      <c r="C78" s="25">
        <v>45719</v>
      </c>
      <c r="D78" s="26"/>
      <c r="E78" s="27"/>
      <c r="F78" s="28" t="s">
        <v>2</v>
      </c>
      <c r="G78" s="29">
        <v>3.25</v>
      </c>
      <c r="H78" s="30">
        <v>3.23</v>
      </c>
      <c r="I78" s="30">
        <v>3.24</v>
      </c>
      <c r="J78" s="30">
        <v>3.32</v>
      </c>
      <c r="K78" s="30">
        <v>3.26</v>
      </c>
      <c r="L78" s="30">
        <v>3.11</v>
      </c>
      <c r="M78" s="31">
        <v>3.06</v>
      </c>
    </row>
    <row r="79" spans="1:13" x14ac:dyDescent="0.15">
      <c r="A79" s="5"/>
      <c r="B79" s="24" t="s">
        <v>1</v>
      </c>
      <c r="C79" s="32">
        <v>6920</v>
      </c>
      <c r="D79" s="26" t="s">
        <v>15</v>
      </c>
      <c r="E79" s="32">
        <v>7020</v>
      </c>
      <c r="F79" s="28" t="s">
        <v>3</v>
      </c>
      <c r="G79" s="29">
        <v>99.1</v>
      </c>
      <c r="H79" s="30">
        <v>98.7</v>
      </c>
      <c r="I79" s="30">
        <v>99.1</v>
      </c>
      <c r="J79" s="30">
        <v>98.5</v>
      </c>
      <c r="K79" s="30">
        <v>98.5</v>
      </c>
      <c r="L79" s="30">
        <v>98.4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2683</v>
      </c>
      <c r="H80" s="70">
        <v>3158</v>
      </c>
      <c r="I80" s="70">
        <v>2724</v>
      </c>
      <c r="J80" s="70">
        <v>3147</v>
      </c>
      <c r="K80" s="70">
        <v>3753</v>
      </c>
      <c r="L80" s="70">
        <v>6291</v>
      </c>
      <c r="M80" s="86">
        <v>4761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0.99085698689956336</v>
      </c>
      <c r="H81" s="81">
        <f t="shared" ref="H81:M81" si="12">H77/H$4</f>
        <v>0.99148234647616429</v>
      </c>
      <c r="I81" s="81">
        <f t="shared" si="12"/>
        <v>0.96443284811864871</v>
      </c>
      <c r="J81" s="81">
        <f t="shared" si="12"/>
        <v>0.91884181999714731</v>
      </c>
      <c r="K81" s="81">
        <f t="shared" si="12"/>
        <v>0.9522226326807044</v>
      </c>
      <c r="L81" s="81">
        <f t="shared" si="12"/>
        <v>1.0838371266002844</v>
      </c>
      <c r="M81" s="82">
        <f t="shared" si="12"/>
        <v>1.0938669994651453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6920</v>
      </c>
      <c r="H82" s="35">
        <v>6950</v>
      </c>
      <c r="I82" s="35">
        <v>6950</v>
      </c>
      <c r="J82" s="35">
        <v>6900</v>
      </c>
      <c r="K82" s="35">
        <v>6920</v>
      </c>
      <c r="L82" s="35">
        <v>7000</v>
      </c>
      <c r="M82" s="36">
        <v>7020</v>
      </c>
    </row>
    <row r="83" spans="1:13" x14ac:dyDescent="0.15">
      <c r="A83" s="5"/>
      <c r="B83" s="37" t="s">
        <v>68</v>
      </c>
      <c r="C83" s="38"/>
      <c r="D83" s="39"/>
      <c r="E83" s="40"/>
      <c r="F83" s="41" t="s">
        <v>10</v>
      </c>
      <c r="G83" s="42">
        <v>4753</v>
      </c>
      <c r="H83" s="43">
        <v>4802</v>
      </c>
      <c r="I83" s="43">
        <v>4767</v>
      </c>
      <c r="J83" s="43">
        <v>4458</v>
      </c>
      <c r="K83" s="43">
        <v>5203</v>
      </c>
      <c r="L83" s="43">
        <v>7940</v>
      </c>
      <c r="M83" s="44">
        <v>7950</v>
      </c>
    </row>
    <row r="84" spans="1:13" x14ac:dyDescent="0.15">
      <c r="A84" s="5"/>
      <c r="B84" s="45" t="s">
        <v>0</v>
      </c>
      <c r="C84" s="3">
        <v>45719</v>
      </c>
      <c r="F84" s="46" t="s">
        <v>2</v>
      </c>
      <c r="G84" s="47">
        <v>3.61</v>
      </c>
      <c r="H84" s="48">
        <v>3.48</v>
      </c>
      <c r="I84" s="48">
        <v>3.52</v>
      </c>
      <c r="J84" s="48">
        <v>3.61</v>
      </c>
      <c r="K84" s="48">
        <v>3.51</v>
      </c>
      <c r="L84" s="48">
        <v>3.3</v>
      </c>
      <c r="M84" s="49">
        <v>3.29</v>
      </c>
    </row>
    <row r="85" spans="1:13" x14ac:dyDescent="0.15">
      <c r="A85" s="5"/>
      <c r="B85" s="45" t="s">
        <v>1</v>
      </c>
      <c r="C85" s="50">
        <v>3370</v>
      </c>
      <c r="D85" s="4" t="s">
        <v>15</v>
      </c>
      <c r="E85" s="50">
        <v>3450</v>
      </c>
      <c r="F85" s="46" t="s">
        <v>3</v>
      </c>
      <c r="G85" s="47">
        <v>98.1</v>
      </c>
      <c r="H85" s="48">
        <v>98.8</v>
      </c>
      <c r="I85" s="48">
        <v>98.6</v>
      </c>
      <c r="J85" s="48">
        <v>97.5</v>
      </c>
      <c r="K85" s="48">
        <v>98.6</v>
      </c>
      <c r="L85" s="48">
        <v>98.3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2794</v>
      </c>
      <c r="H86" s="71">
        <v>2110</v>
      </c>
      <c r="I86" s="71">
        <v>2262</v>
      </c>
      <c r="J86" s="71">
        <v>3083</v>
      </c>
      <c r="K86" s="71">
        <v>2516</v>
      </c>
      <c r="L86" s="71">
        <v>4251</v>
      </c>
      <c r="M86" s="87">
        <v>4021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0.64860807860262004</v>
      </c>
      <c r="H87" s="84">
        <f t="shared" ref="H87:M87" si="13">H83/H$4</f>
        <v>0.65970600357191922</v>
      </c>
      <c r="I87" s="84">
        <f t="shared" si="13"/>
        <v>0.65462784949189778</v>
      </c>
      <c r="J87" s="84">
        <f t="shared" si="13"/>
        <v>0.63585793752674369</v>
      </c>
      <c r="K87" s="84">
        <f t="shared" si="13"/>
        <v>0.64068464474818376</v>
      </c>
      <c r="L87" s="84">
        <f t="shared" si="13"/>
        <v>0.70590327169274536</v>
      </c>
      <c r="M87" s="85">
        <f t="shared" si="13"/>
        <v>0.70868247459440181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3370</v>
      </c>
      <c r="H88" s="53">
        <v>3420</v>
      </c>
      <c r="I88" s="53">
        <v>3400</v>
      </c>
      <c r="J88" s="53">
        <v>3390</v>
      </c>
      <c r="K88" s="53">
        <v>3400</v>
      </c>
      <c r="L88" s="53">
        <v>3440</v>
      </c>
      <c r="M88" s="54">
        <v>3450</v>
      </c>
    </row>
    <row r="89" spans="1:13" x14ac:dyDescent="0.15">
      <c r="A89" s="5"/>
      <c r="B89" s="16" t="s">
        <v>70</v>
      </c>
      <c r="C89" s="17"/>
      <c r="D89" s="18"/>
      <c r="E89" s="19"/>
      <c r="F89" s="20" t="s">
        <v>10</v>
      </c>
      <c r="G89" s="21">
        <v>12579</v>
      </c>
      <c r="H89" s="22">
        <v>12364</v>
      </c>
      <c r="I89" s="22">
        <v>13633</v>
      </c>
      <c r="J89" s="22">
        <v>12688</v>
      </c>
      <c r="K89" s="22">
        <v>14204</v>
      </c>
      <c r="L89" s="22">
        <v>18905</v>
      </c>
      <c r="M89" s="23">
        <v>18328</v>
      </c>
    </row>
    <row r="90" spans="1:13" x14ac:dyDescent="0.15">
      <c r="A90" s="5"/>
      <c r="B90" s="24" t="s">
        <v>0</v>
      </c>
      <c r="C90" s="25">
        <v>45719</v>
      </c>
      <c r="D90" s="26"/>
      <c r="E90" s="27"/>
      <c r="F90" s="28" t="s">
        <v>2</v>
      </c>
      <c r="G90" s="29">
        <v>2.38</v>
      </c>
      <c r="H90" s="30">
        <v>2.38</v>
      </c>
      <c r="I90" s="30">
        <v>2.37</v>
      </c>
      <c r="J90" s="30">
        <v>2.33</v>
      </c>
      <c r="K90" s="30">
        <v>2.38</v>
      </c>
      <c r="L90" s="30">
        <v>2.09</v>
      </c>
      <c r="M90" s="31">
        <v>2.11</v>
      </c>
    </row>
    <row r="91" spans="1:13" x14ac:dyDescent="0.15">
      <c r="A91" s="5"/>
      <c r="B91" s="24" t="s">
        <v>1</v>
      </c>
      <c r="C91" s="32">
        <v>1100</v>
      </c>
      <c r="D91" s="26" t="s">
        <v>15</v>
      </c>
      <c r="E91" s="32">
        <v>1150</v>
      </c>
      <c r="F91" s="28" t="s">
        <v>3</v>
      </c>
      <c r="G91" s="29">
        <v>98.3</v>
      </c>
      <c r="H91" s="30">
        <v>99.4</v>
      </c>
      <c r="I91" s="30">
        <v>99.3</v>
      </c>
      <c r="J91" s="30">
        <v>99.7</v>
      </c>
      <c r="K91" s="30">
        <v>98.9</v>
      </c>
      <c r="L91" s="30">
        <v>99.4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5952</v>
      </c>
      <c r="H92" s="70">
        <v>3252</v>
      </c>
      <c r="I92" s="70">
        <v>4025</v>
      </c>
      <c r="J92" s="70">
        <v>2440</v>
      </c>
      <c r="K92" s="70">
        <v>5036</v>
      </c>
      <c r="L92" s="70">
        <v>4743</v>
      </c>
      <c r="M92" s="86">
        <v>5164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1.7165665938864629</v>
      </c>
      <c r="H93" s="81">
        <f t="shared" ref="H93:M93" si="14">H89/H$4</f>
        <v>1.6985849704629756</v>
      </c>
      <c r="I93" s="81">
        <f t="shared" si="14"/>
        <v>1.8721505081021697</v>
      </c>
      <c r="J93" s="81">
        <f t="shared" si="14"/>
        <v>1.8097275709599201</v>
      </c>
      <c r="K93" s="81">
        <f t="shared" si="14"/>
        <v>1.7490456840290605</v>
      </c>
      <c r="L93" s="81">
        <f t="shared" si="14"/>
        <v>1.6807432432432432</v>
      </c>
      <c r="M93" s="82">
        <f t="shared" si="14"/>
        <v>1.6338028169014085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1100</v>
      </c>
      <c r="H94" s="35">
        <v>1130</v>
      </c>
      <c r="I94" s="35">
        <v>1140</v>
      </c>
      <c r="J94" s="35">
        <v>1130</v>
      </c>
      <c r="K94" s="35">
        <v>1130</v>
      </c>
      <c r="L94" s="35">
        <v>1150</v>
      </c>
      <c r="M94" s="36">
        <v>1150</v>
      </c>
    </row>
    <row r="95" spans="1:13" x14ac:dyDescent="0.15">
      <c r="A95" s="5"/>
      <c r="B95" s="37" t="s">
        <v>62</v>
      </c>
      <c r="C95" s="38"/>
      <c r="D95" s="39"/>
      <c r="E95" s="40"/>
      <c r="F95" s="41" t="s">
        <v>10</v>
      </c>
      <c r="G95" s="42">
        <v>16142</v>
      </c>
      <c r="H95" s="43">
        <v>16010</v>
      </c>
      <c r="I95" s="43">
        <v>16095</v>
      </c>
      <c r="J95" s="43">
        <v>15603</v>
      </c>
      <c r="K95" s="43">
        <v>17445</v>
      </c>
      <c r="L95" s="43">
        <v>20989</v>
      </c>
      <c r="M95" s="44">
        <v>20558</v>
      </c>
    </row>
    <row r="96" spans="1:13" x14ac:dyDescent="0.15">
      <c r="A96" s="5"/>
      <c r="B96" s="45" t="s">
        <v>0</v>
      </c>
      <c r="C96" s="3">
        <v>45691</v>
      </c>
      <c r="F96" s="46" t="s">
        <v>2</v>
      </c>
      <c r="G96" s="47">
        <v>4.0199999999999996</v>
      </c>
      <c r="H96" s="48">
        <v>3.95</v>
      </c>
      <c r="I96" s="48">
        <v>3.99</v>
      </c>
      <c r="J96" s="48">
        <v>4.0599999999999996</v>
      </c>
      <c r="K96" s="48">
        <v>4</v>
      </c>
      <c r="L96" s="48">
        <v>3.66</v>
      </c>
      <c r="M96" s="49">
        <v>3.62</v>
      </c>
    </row>
    <row r="97" spans="1:13" x14ac:dyDescent="0.15">
      <c r="A97" s="5"/>
      <c r="B97" s="45" t="s">
        <v>1</v>
      </c>
      <c r="C97" s="50">
        <v>10190</v>
      </c>
      <c r="D97" s="4" t="s">
        <v>15</v>
      </c>
      <c r="E97" s="50">
        <v>10300</v>
      </c>
      <c r="F97" s="46" t="s">
        <v>3</v>
      </c>
      <c r="G97" s="47">
        <v>98.2</v>
      </c>
      <c r="H97" s="48">
        <v>98.8</v>
      </c>
      <c r="I97" s="48">
        <v>99</v>
      </c>
      <c r="J97" s="48">
        <v>98.6</v>
      </c>
      <c r="K97" s="48">
        <v>98.6</v>
      </c>
      <c r="L97" s="48">
        <v>98.9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9562</v>
      </c>
      <c r="H98" s="71">
        <v>7535</v>
      </c>
      <c r="I98" s="71">
        <v>6959</v>
      </c>
      <c r="J98" s="71">
        <v>8015</v>
      </c>
      <c r="K98" s="71">
        <v>8795</v>
      </c>
      <c r="L98" s="71">
        <v>9273</v>
      </c>
      <c r="M98" s="87">
        <v>8074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2.2027838427947599</v>
      </c>
      <c r="H99" s="84">
        <f t="shared" ref="H99:M99" si="15">H95/H$4</f>
        <v>2.1994779502678941</v>
      </c>
      <c r="I99" s="84">
        <f t="shared" si="15"/>
        <v>2.2102444383411153</v>
      </c>
      <c r="J99" s="84">
        <f t="shared" si="15"/>
        <v>2.2255027813436028</v>
      </c>
      <c r="K99" s="84">
        <f t="shared" si="15"/>
        <v>2.1481344661987438</v>
      </c>
      <c r="L99" s="84">
        <f t="shared" si="15"/>
        <v>1.866020625889047</v>
      </c>
      <c r="M99" s="85">
        <f t="shared" si="15"/>
        <v>1.832590479586379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10190</v>
      </c>
      <c r="H100" s="53">
        <v>10260</v>
      </c>
      <c r="I100" s="53">
        <v>10260</v>
      </c>
      <c r="J100" s="53">
        <v>10240</v>
      </c>
      <c r="K100" s="53">
        <v>10230</v>
      </c>
      <c r="L100" s="53">
        <v>10300</v>
      </c>
      <c r="M100" s="54">
        <v>10300</v>
      </c>
    </row>
    <row r="101" spans="1:13" x14ac:dyDescent="0.15">
      <c r="A101" s="5"/>
      <c r="B101" s="16" t="s">
        <v>39</v>
      </c>
      <c r="C101" s="17"/>
      <c r="D101" s="18"/>
      <c r="E101" s="19"/>
      <c r="F101" s="20" t="s">
        <v>10</v>
      </c>
      <c r="G101" s="21">
        <v>7298</v>
      </c>
      <c r="H101" s="22">
        <v>7345</v>
      </c>
      <c r="I101" s="22">
        <v>7441</v>
      </c>
      <c r="J101" s="22">
        <v>7072</v>
      </c>
      <c r="K101" s="22">
        <v>7970</v>
      </c>
      <c r="L101" s="22">
        <v>12060</v>
      </c>
      <c r="M101" s="23">
        <v>12510</v>
      </c>
    </row>
    <row r="102" spans="1:13" x14ac:dyDescent="0.15">
      <c r="A102" s="5"/>
      <c r="B102" s="24" t="s">
        <v>0</v>
      </c>
      <c r="C102" s="25">
        <v>45614</v>
      </c>
      <c r="D102" s="26"/>
      <c r="E102" s="27"/>
      <c r="F102" s="28" t="s">
        <v>2</v>
      </c>
      <c r="G102" s="29">
        <v>3.34</v>
      </c>
      <c r="H102" s="30">
        <v>3.25</v>
      </c>
      <c r="I102" s="30">
        <v>3.22</v>
      </c>
      <c r="J102" s="30">
        <v>3.32</v>
      </c>
      <c r="K102" s="30">
        <v>3.34</v>
      </c>
      <c r="L102" s="30">
        <v>3.1</v>
      </c>
      <c r="M102" s="31">
        <v>3.06</v>
      </c>
    </row>
    <row r="103" spans="1:13" x14ac:dyDescent="0.15">
      <c r="A103" s="5"/>
      <c r="B103" s="24" t="s">
        <v>1</v>
      </c>
      <c r="C103" s="32">
        <v>10830</v>
      </c>
      <c r="D103" s="26" t="s">
        <v>15</v>
      </c>
      <c r="E103" s="32">
        <v>10960</v>
      </c>
      <c r="F103" s="28" t="s">
        <v>3</v>
      </c>
      <c r="G103" s="29">
        <v>99.9</v>
      </c>
      <c r="H103" s="30">
        <v>100.2</v>
      </c>
      <c r="I103" s="30">
        <v>100.1</v>
      </c>
      <c r="J103" s="30">
        <v>99.4</v>
      </c>
      <c r="K103" s="30">
        <v>99.6</v>
      </c>
      <c r="L103" s="30">
        <v>99.7</v>
      </c>
      <c r="M103" s="31">
        <v>100.1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1611</v>
      </c>
      <c r="H104" s="70">
        <v>1132</v>
      </c>
      <c r="I104" s="70">
        <v>1229</v>
      </c>
      <c r="J104" s="70">
        <v>2231</v>
      </c>
      <c r="K104" s="70">
        <v>2279</v>
      </c>
      <c r="L104" s="70">
        <v>3050</v>
      </c>
      <c r="M104" s="86">
        <v>2041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0.99590611353711789</v>
      </c>
      <c r="H105" s="81">
        <f t="shared" ref="H105:M105" si="16">H101/H$4</f>
        <v>1.0090671795576316</v>
      </c>
      <c r="I105" s="81">
        <f t="shared" si="16"/>
        <v>1.0218346608074704</v>
      </c>
      <c r="J105" s="81">
        <f t="shared" si="16"/>
        <v>1.0087006133219227</v>
      </c>
      <c r="K105" s="81">
        <f t="shared" si="16"/>
        <v>0.98140623075975864</v>
      </c>
      <c r="L105" s="81">
        <f t="shared" si="16"/>
        <v>1.0721906116642959</v>
      </c>
      <c r="M105" s="82">
        <f t="shared" si="16"/>
        <v>1.1151720449277946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10830</v>
      </c>
      <c r="H106" s="35">
        <v>10870</v>
      </c>
      <c r="I106" s="35">
        <v>10870</v>
      </c>
      <c r="J106" s="35">
        <v>10860</v>
      </c>
      <c r="K106" s="35">
        <v>10880</v>
      </c>
      <c r="L106" s="35">
        <v>10950</v>
      </c>
      <c r="M106" s="36">
        <v>10960</v>
      </c>
    </row>
    <row r="107" spans="1:13" x14ac:dyDescent="0.15">
      <c r="A107" s="5"/>
      <c r="B107" s="37" t="s">
        <v>34</v>
      </c>
      <c r="C107" s="38"/>
      <c r="D107" s="39"/>
      <c r="E107" s="40"/>
      <c r="F107" s="41" t="s">
        <v>10</v>
      </c>
      <c r="G107" s="42">
        <v>7959</v>
      </c>
      <c r="H107" s="43">
        <v>8382</v>
      </c>
      <c r="I107" s="43">
        <v>7983</v>
      </c>
      <c r="J107" s="43">
        <v>7743</v>
      </c>
      <c r="K107" s="43">
        <v>8820</v>
      </c>
      <c r="L107" s="43">
        <v>13401</v>
      </c>
      <c r="M107" s="44">
        <v>13882</v>
      </c>
    </row>
    <row r="108" spans="1:13" x14ac:dyDescent="0.15">
      <c r="A108" s="5"/>
      <c r="B108" s="45" t="s">
        <v>0</v>
      </c>
      <c r="C108" s="3">
        <v>45537</v>
      </c>
      <c r="F108" s="46" t="s">
        <v>2</v>
      </c>
      <c r="G108" s="47">
        <v>3.95</v>
      </c>
      <c r="H108" s="48">
        <v>3.85</v>
      </c>
      <c r="I108" s="48">
        <v>3.92</v>
      </c>
      <c r="J108" s="48">
        <v>3.95</v>
      </c>
      <c r="K108" s="48">
        <v>3.97</v>
      </c>
      <c r="L108" s="48">
        <v>3.67</v>
      </c>
      <c r="M108" s="49">
        <v>3.59</v>
      </c>
    </row>
    <row r="109" spans="1:13" x14ac:dyDescent="0.15">
      <c r="A109" s="5"/>
      <c r="B109" s="45" t="s">
        <v>1</v>
      </c>
      <c r="C109" s="50">
        <v>11490</v>
      </c>
      <c r="D109" s="4" t="s">
        <v>15</v>
      </c>
      <c r="E109" s="50">
        <v>11600</v>
      </c>
      <c r="F109" s="46" t="s">
        <v>3</v>
      </c>
      <c r="G109" s="47">
        <v>98.3</v>
      </c>
      <c r="H109" s="48">
        <v>99.5</v>
      </c>
      <c r="I109" s="48">
        <v>98</v>
      </c>
      <c r="J109" s="48">
        <v>98.6</v>
      </c>
      <c r="K109" s="48">
        <v>97.6</v>
      </c>
      <c r="L109" s="48">
        <v>98.4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4504</v>
      </c>
      <c r="H110" s="71">
        <v>2727</v>
      </c>
      <c r="I110" s="71">
        <v>5051</v>
      </c>
      <c r="J110" s="71">
        <v>3959</v>
      </c>
      <c r="K110" s="71">
        <v>6302</v>
      </c>
      <c r="L110" s="71">
        <v>7233</v>
      </c>
      <c r="M110" s="87">
        <v>5594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1.08610807860262</v>
      </c>
      <c r="H111" s="84">
        <f t="shared" ref="H111:M111" si="17">H107/H$4</f>
        <v>1.1515318038192059</v>
      </c>
      <c r="I111" s="84">
        <f t="shared" si="17"/>
        <v>1.0962647624279045</v>
      </c>
      <c r="J111" s="84">
        <f t="shared" si="17"/>
        <v>1.1044073598630724</v>
      </c>
      <c r="K111" s="84">
        <f t="shared" si="17"/>
        <v>1.0860731437015145</v>
      </c>
      <c r="L111" s="84">
        <f t="shared" si="17"/>
        <v>1.1914118065433854</v>
      </c>
      <c r="M111" s="85">
        <f t="shared" si="17"/>
        <v>1.2374754858263506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11490</v>
      </c>
      <c r="H112" s="53">
        <v>11570</v>
      </c>
      <c r="I112" s="53">
        <v>11530</v>
      </c>
      <c r="J112" s="53">
        <v>11530</v>
      </c>
      <c r="K112" s="53">
        <v>11570</v>
      </c>
      <c r="L112" s="53">
        <v>11660</v>
      </c>
      <c r="M112" s="54">
        <v>11600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8090</v>
      </c>
      <c r="H113" s="22">
        <v>7831</v>
      </c>
      <c r="I113" s="22">
        <v>7966</v>
      </c>
      <c r="J113" s="22">
        <v>7911</v>
      </c>
      <c r="K113" s="22">
        <v>8960</v>
      </c>
      <c r="L113" s="22">
        <v>11563</v>
      </c>
      <c r="M113" s="23">
        <v>11676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1.98</v>
      </c>
      <c r="H114" s="30">
        <v>1.98</v>
      </c>
      <c r="I114" s="30">
        <v>1.97</v>
      </c>
      <c r="J114" s="30">
        <v>1.97</v>
      </c>
      <c r="K114" s="30">
        <v>2</v>
      </c>
      <c r="L114" s="30">
        <v>1.86</v>
      </c>
      <c r="M114" s="31">
        <v>1.83</v>
      </c>
    </row>
    <row r="115" spans="1:13" x14ac:dyDescent="0.15">
      <c r="A115" s="5"/>
      <c r="B115" s="24" t="s">
        <v>1</v>
      </c>
      <c r="C115" s="32">
        <v>35690</v>
      </c>
      <c r="D115" s="26" t="s">
        <v>15</v>
      </c>
      <c r="E115" s="32">
        <v>35990</v>
      </c>
      <c r="F115" s="28" t="s">
        <v>3</v>
      </c>
      <c r="G115" s="29">
        <v>99.5</v>
      </c>
      <c r="H115" s="30">
        <v>99.5</v>
      </c>
      <c r="I115" s="30">
        <v>99.5</v>
      </c>
      <c r="J115" s="30">
        <v>99.5</v>
      </c>
      <c r="K115" s="30">
        <v>99.3</v>
      </c>
      <c r="L115" s="30">
        <v>99.3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1896</v>
      </c>
      <c r="H116" s="70">
        <v>1789</v>
      </c>
      <c r="I116" s="70">
        <v>1746</v>
      </c>
      <c r="J116" s="70">
        <v>1731</v>
      </c>
      <c r="K116" s="70">
        <v>2411</v>
      </c>
      <c r="L116" s="70">
        <v>3048</v>
      </c>
      <c r="M116" s="86">
        <v>3056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1.1039847161572052</v>
      </c>
      <c r="H117" s="81">
        <f t="shared" ref="H117:M117" si="18">H113/H$4</f>
        <v>1.0758345926638275</v>
      </c>
      <c r="I117" s="81">
        <f t="shared" si="18"/>
        <v>1.0939302389453447</v>
      </c>
      <c r="J117" s="81">
        <f t="shared" si="18"/>
        <v>1.128369704749679</v>
      </c>
      <c r="K117" s="81">
        <f t="shared" si="18"/>
        <v>1.103312399950745</v>
      </c>
      <c r="L117" s="81">
        <f t="shared" si="18"/>
        <v>1.0280049786628733</v>
      </c>
      <c r="M117" s="82">
        <f t="shared" si="18"/>
        <v>1.0408272419326083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35690</v>
      </c>
      <c r="H118" s="35">
        <v>35780</v>
      </c>
      <c r="I118" s="35">
        <v>35930</v>
      </c>
      <c r="J118" s="35">
        <v>35940</v>
      </c>
      <c r="K118" s="35">
        <v>35830</v>
      </c>
      <c r="L118" s="35">
        <v>36080</v>
      </c>
      <c r="M118" s="36">
        <v>35990</v>
      </c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11635</v>
      </c>
      <c r="H119" s="43">
        <v>11651</v>
      </c>
      <c r="I119" s="43">
        <v>11797</v>
      </c>
      <c r="J119" s="43">
        <v>11600</v>
      </c>
      <c r="K119" s="43">
        <v>12801</v>
      </c>
      <c r="L119" s="43">
        <v>15817</v>
      </c>
      <c r="M119" s="44">
        <v>15789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1.82</v>
      </c>
      <c r="H120" s="48">
        <v>1.81</v>
      </c>
      <c r="I120" s="48">
        <v>1.8</v>
      </c>
      <c r="J120" s="48">
        <v>1.82</v>
      </c>
      <c r="K120" s="48">
        <v>1.83</v>
      </c>
      <c r="L120" s="48">
        <v>1.7</v>
      </c>
      <c r="M120" s="49">
        <v>1.69</v>
      </c>
    </row>
    <row r="121" spans="1:13" x14ac:dyDescent="0.15">
      <c r="A121" s="5"/>
      <c r="B121" s="45" t="s">
        <v>1</v>
      </c>
      <c r="C121" s="50">
        <v>32440</v>
      </c>
      <c r="D121" s="4" t="s">
        <v>15</v>
      </c>
      <c r="E121" s="50">
        <v>32730</v>
      </c>
      <c r="F121" s="46" t="s">
        <v>3</v>
      </c>
      <c r="G121" s="47">
        <v>99.5</v>
      </c>
      <c r="H121" s="48">
        <v>99.5</v>
      </c>
      <c r="I121" s="48">
        <v>99.5</v>
      </c>
      <c r="J121" s="48">
        <v>99.4</v>
      </c>
      <c r="K121" s="48">
        <v>99.3</v>
      </c>
      <c r="L121" s="48">
        <v>99.3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2496</v>
      </c>
      <c r="H122" s="71">
        <v>2510</v>
      </c>
      <c r="I122" s="71">
        <v>2379</v>
      </c>
      <c r="J122" s="71">
        <v>2665</v>
      </c>
      <c r="K122" s="71">
        <v>3173</v>
      </c>
      <c r="L122" s="71">
        <v>3757</v>
      </c>
      <c r="M122" s="87">
        <v>3837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1.5877456331877728</v>
      </c>
      <c r="H123" s="84">
        <f t="shared" ref="H123:M123" si="19">H119/H$4</f>
        <v>1.6006319549388652</v>
      </c>
      <c r="I123" s="84">
        <f t="shared" si="19"/>
        <v>1.6200219719857183</v>
      </c>
      <c r="J123" s="84">
        <f t="shared" si="19"/>
        <v>1.6545428612180859</v>
      </c>
      <c r="K123" s="84">
        <f t="shared" si="19"/>
        <v>1.5762837089028445</v>
      </c>
      <c r="L123" s="84">
        <f t="shared" si="19"/>
        <v>1.4062055476529161</v>
      </c>
      <c r="M123" s="85">
        <f t="shared" si="19"/>
        <v>1.4074701372793725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32440</v>
      </c>
      <c r="H124" s="53">
        <v>32630</v>
      </c>
      <c r="I124" s="53">
        <v>32710</v>
      </c>
      <c r="J124" s="53">
        <v>32670</v>
      </c>
      <c r="K124" s="53">
        <v>32630</v>
      </c>
      <c r="L124" s="53">
        <v>32750</v>
      </c>
      <c r="M124" s="54">
        <v>32730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5640</v>
      </c>
      <c r="H125" s="22">
        <v>6830</v>
      </c>
      <c r="I125" s="22">
        <v>5921</v>
      </c>
      <c r="J125" s="22">
        <v>5682</v>
      </c>
      <c r="K125" s="22">
        <v>6527</v>
      </c>
      <c r="L125" s="22">
        <v>9829</v>
      </c>
      <c r="M125" s="23">
        <v>10263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3.41</v>
      </c>
      <c r="H126" s="30">
        <v>3.11</v>
      </c>
      <c r="I126" s="30">
        <v>3.34</v>
      </c>
      <c r="J126" s="30">
        <v>3.37</v>
      </c>
      <c r="K126" s="30">
        <v>3.44</v>
      </c>
      <c r="L126" s="30">
        <v>3.26</v>
      </c>
      <c r="M126" s="31">
        <v>3.1</v>
      </c>
    </row>
    <row r="127" spans="1:13" x14ac:dyDescent="0.15">
      <c r="A127" s="5"/>
      <c r="B127" s="24" t="s">
        <v>1</v>
      </c>
      <c r="C127" s="32">
        <v>31720</v>
      </c>
      <c r="D127" s="26" t="s">
        <v>15</v>
      </c>
      <c r="E127" s="32">
        <v>31840</v>
      </c>
      <c r="F127" s="28" t="s">
        <v>3</v>
      </c>
      <c r="G127" s="29">
        <v>99.9</v>
      </c>
      <c r="H127" s="30">
        <v>101</v>
      </c>
      <c r="I127" s="30">
        <v>100.1</v>
      </c>
      <c r="J127" s="30">
        <v>100</v>
      </c>
      <c r="K127" s="30">
        <v>99.7</v>
      </c>
      <c r="L127" s="30">
        <v>99.4</v>
      </c>
      <c r="M127" s="31">
        <v>100.1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1225</v>
      </c>
      <c r="H128" s="58">
        <v>-165</v>
      </c>
      <c r="I128" s="70">
        <v>1047</v>
      </c>
      <c r="J128" s="70">
        <v>1039</v>
      </c>
      <c r="K128" s="70">
        <v>1737</v>
      </c>
      <c r="L128" s="70">
        <v>3007</v>
      </c>
      <c r="M128" s="86">
        <v>1598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0.76965065502183405</v>
      </c>
      <c r="H129" s="81">
        <f t="shared" ref="H129:M129" si="20">H125/H$4</f>
        <v>0.93831570270641573</v>
      </c>
      <c r="I129" s="81">
        <f t="shared" si="20"/>
        <v>0.8131007964844823</v>
      </c>
      <c r="J129" s="81">
        <f t="shared" si="20"/>
        <v>0.81044073598630728</v>
      </c>
      <c r="K129" s="81">
        <f t="shared" si="20"/>
        <v>0.80371875384804825</v>
      </c>
      <c r="L129" s="81">
        <f t="shared" si="20"/>
        <v>0.87384423897581798</v>
      </c>
      <c r="M129" s="82">
        <f t="shared" si="20"/>
        <v>0.91486896059903722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31720</v>
      </c>
      <c r="H130" s="35">
        <v>31790</v>
      </c>
      <c r="I130" s="35">
        <v>31890</v>
      </c>
      <c r="J130" s="35">
        <v>31780</v>
      </c>
      <c r="K130" s="35">
        <v>31740</v>
      </c>
      <c r="L130" s="35">
        <v>31870</v>
      </c>
      <c r="M130" s="36">
        <v>31840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8373</v>
      </c>
      <c r="H131" s="43">
        <v>8449</v>
      </c>
      <c r="I131" s="43">
        <v>9070</v>
      </c>
      <c r="J131" s="43">
        <v>8162</v>
      </c>
      <c r="K131" s="43">
        <v>9208</v>
      </c>
      <c r="L131" s="43">
        <v>13513</v>
      </c>
      <c r="M131" s="44">
        <v>13758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3.26</v>
      </c>
      <c r="H132" s="48">
        <v>3.22</v>
      </c>
      <c r="I132" s="48">
        <v>3.16</v>
      </c>
      <c r="J132" s="48">
        <v>3.26</v>
      </c>
      <c r="K132" s="48">
        <v>3.31</v>
      </c>
      <c r="L132" s="48">
        <v>3.06</v>
      </c>
      <c r="M132" s="49">
        <v>2.95</v>
      </c>
    </row>
    <row r="133" spans="1:13" x14ac:dyDescent="0.15">
      <c r="A133" s="5"/>
      <c r="B133" s="45" t="s">
        <v>1</v>
      </c>
      <c r="C133" s="50">
        <v>17700</v>
      </c>
      <c r="D133" s="4" t="s">
        <v>15</v>
      </c>
      <c r="E133" s="50">
        <v>17820</v>
      </c>
      <c r="F133" s="46" t="s">
        <v>3</v>
      </c>
      <c r="G133" s="47">
        <v>100.3</v>
      </c>
      <c r="H133" s="48">
        <v>100.4</v>
      </c>
      <c r="I133" s="48">
        <v>100.6</v>
      </c>
      <c r="J133" s="48">
        <v>100.6</v>
      </c>
      <c r="K133" s="48">
        <v>100.2</v>
      </c>
      <c r="L133" s="48">
        <v>99.6</v>
      </c>
      <c r="M133" s="49">
        <v>100.3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1009</v>
      </c>
      <c r="H134" s="61">
        <v>920</v>
      </c>
      <c r="I134" s="61">
        <v>562</v>
      </c>
      <c r="J134" s="61">
        <v>467</v>
      </c>
      <c r="K134" s="71">
        <v>1474</v>
      </c>
      <c r="L134" s="71">
        <v>3623</v>
      </c>
      <c r="M134" s="87">
        <v>1538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1.1426037117903931</v>
      </c>
      <c r="H135" s="84">
        <f t="shared" ref="H135:M135" si="21">H131/H$4</f>
        <v>1.1607363648852864</v>
      </c>
      <c r="I135" s="84">
        <f t="shared" si="21"/>
        <v>1.2455369404009888</v>
      </c>
      <c r="J135" s="84">
        <f t="shared" si="21"/>
        <v>1.1641705890743117</v>
      </c>
      <c r="K135" s="84">
        <f t="shared" si="21"/>
        <v>1.1338505110208101</v>
      </c>
      <c r="L135" s="84">
        <f t="shared" si="21"/>
        <v>1.2013691322901849</v>
      </c>
      <c r="M135" s="85">
        <f t="shared" si="21"/>
        <v>1.2264218220716705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17700</v>
      </c>
      <c r="H136" s="53">
        <v>17750</v>
      </c>
      <c r="I136" s="53">
        <v>17790</v>
      </c>
      <c r="J136" s="53">
        <v>17750</v>
      </c>
      <c r="K136" s="53">
        <v>17720</v>
      </c>
      <c r="L136" s="53">
        <v>17840</v>
      </c>
      <c r="M136" s="54">
        <v>17820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7287</v>
      </c>
      <c r="H137" s="22">
        <v>7168</v>
      </c>
      <c r="I137" s="22">
        <v>7106</v>
      </c>
      <c r="J137" s="22">
        <v>6569</v>
      </c>
      <c r="K137" s="22">
        <v>7350</v>
      </c>
      <c r="L137" s="22">
        <v>12143</v>
      </c>
      <c r="M137" s="23">
        <v>12830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4.16</v>
      </c>
      <c r="H138" s="30">
        <v>4.0199999999999996</v>
      </c>
      <c r="I138" s="30">
        <v>4.09</v>
      </c>
      <c r="J138" s="30">
        <v>4.13</v>
      </c>
      <c r="K138" s="30">
        <v>4.21</v>
      </c>
      <c r="L138" s="30">
        <v>3.9</v>
      </c>
      <c r="M138" s="31">
        <v>3.79</v>
      </c>
    </row>
    <row r="139" spans="1:13" x14ac:dyDescent="0.15">
      <c r="A139" s="5"/>
      <c r="B139" s="24" t="s">
        <v>1</v>
      </c>
      <c r="C139" s="32">
        <v>14540</v>
      </c>
      <c r="D139" s="26" t="s">
        <v>15</v>
      </c>
      <c r="E139" s="32">
        <v>14770</v>
      </c>
      <c r="F139" s="28" t="s">
        <v>3</v>
      </c>
      <c r="G139" s="29">
        <v>99</v>
      </c>
      <c r="H139" s="30">
        <v>99.5</v>
      </c>
      <c r="I139" s="30">
        <v>99.1</v>
      </c>
      <c r="J139" s="30">
        <v>99.7</v>
      </c>
      <c r="K139" s="30">
        <v>98.5</v>
      </c>
      <c r="L139" s="30">
        <v>99.1</v>
      </c>
      <c r="M139" s="31">
        <v>99.6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3282</v>
      </c>
      <c r="H140" s="70">
        <v>2383</v>
      </c>
      <c r="I140" s="70">
        <v>3004</v>
      </c>
      <c r="J140" s="70">
        <v>2063</v>
      </c>
      <c r="K140" s="70">
        <v>4062</v>
      </c>
      <c r="L140" s="70">
        <v>5164</v>
      </c>
      <c r="M140" s="86">
        <v>4187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0.9944050218340611</v>
      </c>
      <c r="H141" s="81">
        <f t="shared" ref="H141:M141" si="22">H137/H$4</f>
        <v>0.9847506525621651</v>
      </c>
      <c r="I141" s="81">
        <f t="shared" si="22"/>
        <v>0.97583081570996977</v>
      </c>
      <c r="J141" s="81">
        <f t="shared" si="22"/>
        <v>0.93695621166737986</v>
      </c>
      <c r="K141" s="81">
        <f t="shared" si="22"/>
        <v>0.90506095308459544</v>
      </c>
      <c r="L141" s="81">
        <f t="shared" si="22"/>
        <v>1.0795697012802277</v>
      </c>
      <c r="M141" s="82">
        <f t="shared" si="22"/>
        <v>1.1436976288108398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14540</v>
      </c>
      <c r="H142" s="35">
        <v>14610</v>
      </c>
      <c r="I142" s="35">
        <v>14660</v>
      </c>
      <c r="J142" s="35">
        <v>14620</v>
      </c>
      <c r="K142" s="35">
        <v>14650</v>
      </c>
      <c r="L142" s="35">
        <v>14740</v>
      </c>
      <c r="M142" s="36">
        <v>14770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6225</v>
      </c>
      <c r="H143" s="43">
        <v>5877</v>
      </c>
      <c r="I143" s="43">
        <v>6035</v>
      </c>
      <c r="J143" s="43">
        <v>6018</v>
      </c>
      <c r="K143" s="43">
        <v>7420</v>
      </c>
      <c r="L143" s="43">
        <v>9755</v>
      </c>
      <c r="M143" s="44">
        <v>9889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3.82</v>
      </c>
      <c r="H144" s="48">
        <v>3.83</v>
      </c>
      <c r="I144" s="48">
        <v>3.85</v>
      </c>
      <c r="J144" s="48">
        <v>3.9</v>
      </c>
      <c r="K144" s="48">
        <v>3.85</v>
      </c>
      <c r="L144" s="48">
        <v>3.7</v>
      </c>
      <c r="M144" s="49">
        <v>3.72</v>
      </c>
    </row>
    <row r="145" spans="1:13" x14ac:dyDescent="0.15">
      <c r="A145" s="5"/>
      <c r="B145" s="45" t="s">
        <v>1</v>
      </c>
      <c r="C145" s="50">
        <v>9800</v>
      </c>
      <c r="D145" s="4" t="s">
        <v>15</v>
      </c>
      <c r="E145" s="50">
        <v>9930</v>
      </c>
      <c r="F145" s="46" t="s">
        <v>3</v>
      </c>
      <c r="G145" s="47">
        <v>98.8</v>
      </c>
      <c r="H145" s="48">
        <v>99</v>
      </c>
      <c r="I145" s="48">
        <v>98.6</v>
      </c>
      <c r="J145" s="48">
        <v>98.6</v>
      </c>
      <c r="K145" s="48">
        <v>98.6</v>
      </c>
      <c r="L145" s="48">
        <v>98.5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2978</v>
      </c>
      <c r="H146" s="71">
        <v>2542</v>
      </c>
      <c r="I146" s="71">
        <v>3082</v>
      </c>
      <c r="J146" s="71">
        <v>3124</v>
      </c>
      <c r="K146" s="71">
        <v>3776</v>
      </c>
      <c r="L146" s="71">
        <v>5231</v>
      </c>
      <c r="M146" s="87">
        <v>5551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0.84948144104803491</v>
      </c>
      <c r="H147" s="84">
        <f t="shared" ref="H147:M147" si="23">H143/H$4</f>
        <v>0.80739112515455425</v>
      </c>
      <c r="I147" s="84">
        <f t="shared" si="23"/>
        <v>0.82875583630870642</v>
      </c>
      <c r="J147" s="84">
        <f t="shared" si="23"/>
        <v>0.85836542575952079</v>
      </c>
      <c r="K147" s="84">
        <f t="shared" si="23"/>
        <v>0.9136805812092107</v>
      </c>
      <c r="L147" s="84">
        <f t="shared" si="23"/>
        <v>0.86726529160739685</v>
      </c>
      <c r="M147" s="85">
        <f t="shared" si="23"/>
        <v>0.88152968443572832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9800</v>
      </c>
      <c r="H148" s="53">
        <v>9790</v>
      </c>
      <c r="I148" s="53">
        <v>9840</v>
      </c>
      <c r="J148" s="53">
        <v>9780</v>
      </c>
      <c r="K148" s="53">
        <v>9850</v>
      </c>
      <c r="L148" s="53">
        <v>9940</v>
      </c>
      <c r="M148" s="54">
        <v>9930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9254</v>
      </c>
      <c r="H149" s="22">
        <v>9574</v>
      </c>
      <c r="I149" s="22">
        <v>9154</v>
      </c>
      <c r="J149" s="22">
        <v>8316</v>
      </c>
      <c r="K149" s="22">
        <v>12398</v>
      </c>
      <c r="L149" s="22">
        <v>14232</v>
      </c>
      <c r="M149" s="23">
        <v>14507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1.69</v>
      </c>
      <c r="H150" s="30">
        <v>1.59</v>
      </c>
      <c r="I150" s="30">
        <v>1.69</v>
      </c>
      <c r="J150" s="30">
        <v>1.76</v>
      </c>
      <c r="K150" s="30">
        <v>1.54</v>
      </c>
      <c r="L150" s="30">
        <v>1.59</v>
      </c>
      <c r="M150" s="31">
        <v>1.51</v>
      </c>
    </row>
    <row r="151" spans="1:13" x14ac:dyDescent="0.15">
      <c r="A151" s="5"/>
      <c r="B151" s="24" t="s">
        <v>1</v>
      </c>
      <c r="C151" s="32">
        <v>7840</v>
      </c>
      <c r="D151" s="26" t="s">
        <v>15</v>
      </c>
      <c r="E151" s="32">
        <v>7940</v>
      </c>
      <c r="F151" s="28" t="s">
        <v>3</v>
      </c>
      <c r="G151" s="29">
        <v>99.7</v>
      </c>
      <c r="H151" s="30">
        <v>100.3</v>
      </c>
      <c r="I151" s="30">
        <v>99.6</v>
      </c>
      <c r="J151" s="30">
        <v>99.4</v>
      </c>
      <c r="K151" s="30">
        <v>100.4</v>
      </c>
      <c r="L151" s="30">
        <v>99.4</v>
      </c>
      <c r="M151" s="31">
        <v>99.7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1549</v>
      </c>
      <c r="H152" s="58">
        <v>306</v>
      </c>
      <c r="I152" s="70">
        <v>1739</v>
      </c>
      <c r="J152" s="70">
        <v>1886</v>
      </c>
      <c r="K152" s="58">
        <v>77</v>
      </c>
      <c r="L152" s="70">
        <v>3300</v>
      </c>
      <c r="M152" s="86">
        <v>2384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1.2628275109170306</v>
      </c>
      <c r="H153" s="81">
        <f t="shared" ref="H153:M153" si="24">H149/H$4</f>
        <v>1.3152905618903696</v>
      </c>
      <c r="I153" s="81">
        <f t="shared" si="24"/>
        <v>1.2570722329030486</v>
      </c>
      <c r="J153" s="81">
        <f t="shared" si="24"/>
        <v>1.1861360718870346</v>
      </c>
      <c r="K153" s="81">
        <f t="shared" si="24"/>
        <v>1.5266592784139885</v>
      </c>
      <c r="L153" s="81">
        <f t="shared" si="24"/>
        <v>1.2652916073968705</v>
      </c>
      <c r="M153" s="82">
        <f t="shared" si="24"/>
        <v>1.293189516847923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7840</v>
      </c>
      <c r="H154" s="35">
        <v>7910</v>
      </c>
      <c r="I154" s="35">
        <v>7920</v>
      </c>
      <c r="J154" s="35">
        <v>7800</v>
      </c>
      <c r="K154" s="35">
        <v>7890</v>
      </c>
      <c r="L154" s="35">
        <v>7950</v>
      </c>
      <c r="M154" s="36">
        <v>7940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016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45796</v>
      </c>
      <c r="H3" s="11">
        <v>45797</v>
      </c>
      <c r="I3" s="11">
        <v>45798</v>
      </c>
      <c r="J3" s="11">
        <v>45799</v>
      </c>
      <c r="K3" s="11">
        <v>45800</v>
      </c>
      <c r="L3" s="11">
        <v>45801</v>
      </c>
      <c r="M3" s="12">
        <v>45802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7146</v>
      </c>
      <c r="H4" s="14">
        <v>7242</v>
      </c>
      <c r="I4" s="14">
        <v>7388</v>
      </c>
      <c r="J4" s="14">
        <v>7155</v>
      </c>
      <c r="K4" s="14">
        <v>8156</v>
      </c>
      <c r="L4" s="14">
        <v>11794</v>
      </c>
      <c r="M4" s="15">
        <v>11917</v>
      </c>
    </row>
    <row r="5" spans="1:13" x14ac:dyDescent="0.15">
      <c r="A5" s="5"/>
      <c r="B5" s="90" t="s">
        <v>88</v>
      </c>
      <c r="C5" s="91"/>
      <c r="D5" s="92"/>
      <c r="E5" s="93"/>
      <c r="F5" s="94" t="s">
        <v>10</v>
      </c>
      <c r="G5" s="118"/>
      <c r="H5" s="119">
        <v>18588</v>
      </c>
      <c r="I5" s="119">
        <v>17567</v>
      </c>
      <c r="J5" s="119">
        <v>15171</v>
      </c>
      <c r="K5" s="119">
        <v>15020</v>
      </c>
      <c r="L5" s="119">
        <v>19011</v>
      </c>
      <c r="M5" s="120">
        <v>18277</v>
      </c>
    </row>
    <row r="6" spans="1:13" x14ac:dyDescent="0.15">
      <c r="A6" s="5"/>
      <c r="B6" s="98" t="s">
        <v>0</v>
      </c>
      <c r="C6" s="99" t="s">
        <v>89</v>
      </c>
      <c r="D6" s="100"/>
      <c r="E6" s="117" t="s">
        <v>51</v>
      </c>
      <c r="F6" s="101" t="s">
        <v>2</v>
      </c>
      <c r="G6" s="121"/>
      <c r="H6" s="122">
        <v>3.43</v>
      </c>
      <c r="I6" s="122">
        <v>3.56</v>
      </c>
      <c r="J6" s="122">
        <v>3.7</v>
      </c>
      <c r="K6" s="122">
        <v>3.57</v>
      </c>
      <c r="L6" s="122">
        <v>3.64</v>
      </c>
      <c r="M6" s="123">
        <v>3.51</v>
      </c>
    </row>
    <row r="7" spans="1:13" x14ac:dyDescent="0.15">
      <c r="A7" s="5"/>
      <c r="B7" s="98" t="s">
        <v>1</v>
      </c>
      <c r="C7" s="105">
        <v>400</v>
      </c>
      <c r="D7" s="100" t="s">
        <v>15</v>
      </c>
      <c r="E7" s="105">
        <v>590</v>
      </c>
      <c r="F7" s="101" t="s">
        <v>3</v>
      </c>
      <c r="G7" s="121"/>
      <c r="H7" s="122">
        <v>100.8</v>
      </c>
      <c r="I7" s="122">
        <v>99.1</v>
      </c>
      <c r="J7" s="122">
        <v>98.8</v>
      </c>
      <c r="K7" s="122">
        <v>100.5</v>
      </c>
      <c r="L7" s="122">
        <v>98.4</v>
      </c>
      <c r="M7" s="123">
        <v>99.5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31">
        <v>482</v>
      </c>
      <c r="I8" s="125">
        <v>6500</v>
      </c>
      <c r="J8" s="125">
        <v>6850</v>
      </c>
      <c r="K8" s="125">
        <v>1361</v>
      </c>
      <c r="L8" s="125">
        <v>10257</v>
      </c>
      <c r="M8" s="130">
        <v>5651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2.5666942833471418</v>
      </c>
      <c r="I9" s="127">
        <f t="shared" si="0"/>
        <v>2.3777747698971305</v>
      </c>
      <c r="J9" s="127">
        <f t="shared" si="0"/>
        <v>2.1203354297693919</v>
      </c>
      <c r="K9" s="127">
        <f t="shared" si="0"/>
        <v>1.8415890142226581</v>
      </c>
      <c r="L9" s="127">
        <f t="shared" si="0"/>
        <v>1.6119213159233508</v>
      </c>
      <c r="M9" s="128">
        <f t="shared" si="0"/>
        <v>1.5336913652764959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400</v>
      </c>
      <c r="I10" s="115">
        <v>520</v>
      </c>
      <c r="J10" s="115">
        <v>530</v>
      </c>
      <c r="K10" s="115">
        <v>600</v>
      </c>
      <c r="L10" s="115">
        <v>600</v>
      </c>
      <c r="M10" s="116">
        <v>590</v>
      </c>
    </row>
    <row r="11" spans="1:13" x14ac:dyDescent="0.15">
      <c r="A11" s="5"/>
      <c r="B11" s="90" t="s">
        <v>87</v>
      </c>
      <c r="C11" s="91"/>
      <c r="D11" s="92"/>
      <c r="E11" s="93"/>
      <c r="F11" s="94" t="s">
        <v>10</v>
      </c>
      <c r="G11" s="95"/>
      <c r="H11" s="96">
        <v>21639</v>
      </c>
      <c r="I11" s="96">
        <v>20321</v>
      </c>
      <c r="J11" s="96">
        <v>19309</v>
      </c>
      <c r="K11" s="96">
        <v>19698</v>
      </c>
      <c r="L11" s="96">
        <v>22290</v>
      </c>
      <c r="M11" s="97">
        <v>21156</v>
      </c>
    </row>
    <row r="12" spans="1:13" x14ac:dyDescent="0.15">
      <c r="A12" s="5"/>
      <c r="B12" s="98" t="s">
        <v>0</v>
      </c>
      <c r="C12" s="99" t="s">
        <v>89</v>
      </c>
      <c r="D12" s="100"/>
      <c r="E12" s="117" t="s">
        <v>51</v>
      </c>
      <c r="F12" s="101" t="s">
        <v>2</v>
      </c>
      <c r="G12" s="102"/>
      <c r="H12" s="103">
        <v>4.54</v>
      </c>
      <c r="I12" s="103">
        <v>4.79</v>
      </c>
      <c r="J12" s="103">
        <v>4.87</v>
      </c>
      <c r="K12" s="103">
        <v>4.91</v>
      </c>
      <c r="L12" s="103">
        <v>4.38</v>
      </c>
      <c r="M12" s="104">
        <v>4.51</v>
      </c>
    </row>
    <row r="13" spans="1:13" x14ac:dyDescent="0.15">
      <c r="A13" s="5"/>
      <c r="B13" s="98" t="s">
        <v>1</v>
      </c>
      <c r="C13" s="105">
        <v>920</v>
      </c>
      <c r="D13" s="100" t="s">
        <v>15</v>
      </c>
      <c r="E13" s="105">
        <v>1230</v>
      </c>
      <c r="F13" s="101" t="s">
        <v>3</v>
      </c>
      <c r="G13" s="102"/>
      <c r="H13" s="103">
        <v>99.3</v>
      </c>
      <c r="I13" s="103">
        <v>99</v>
      </c>
      <c r="J13" s="103">
        <v>99.3</v>
      </c>
      <c r="K13" s="103">
        <v>97.1</v>
      </c>
      <c r="L13" s="103">
        <v>98.5</v>
      </c>
      <c r="M13" s="104">
        <v>99.2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8477</v>
      </c>
      <c r="I14" s="108">
        <v>9430</v>
      </c>
      <c r="J14" s="108">
        <v>7599</v>
      </c>
      <c r="K14" s="108">
        <v>16787</v>
      </c>
      <c r="L14" s="108">
        <v>12057</v>
      </c>
      <c r="M14" s="129">
        <v>8659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2.9879867439933721</v>
      </c>
      <c r="I15" s="111">
        <f t="shared" si="1"/>
        <v>2.7505414185165131</v>
      </c>
      <c r="J15" s="111">
        <f t="shared" si="1"/>
        <v>2.6986722571628232</v>
      </c>
      <c r="K15" s="111">
        <f t="shared" si="1"/>
        <v>2.4151544874938695</v>
      </c>
      <c r="L15" s="111">
        <f t="shared" si="1"/>
        <v>1.8899440393420384</v>
      </c>
      <c r="M15" s="112">
        <f t="shared" si="1"/>
        <v>1.7752790131744567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920</v>
      </c>
      <c r="I16" s="115">
        <v>1100</v>
      </c>
      <c r="J16" s="115">
        <v>1160</v>
      </c>
      <c r="K16" s="115">
        <v>1230</v>
      </c>
      <c r="L16" s="115">
        <v>1210</v>
      </c>
      <c r="M16" s="116">
        <v>1230</v>
      </c>
    </row>
    <row r="17" spans="1:13" x14ac:dyDescent="0.15">
      <c r="A17" s="5"/>
      <c r="B17" s="16" t="s">
        <v>83</v>
      </c>
      <c r="C17" s="17"/>
      <c r="D17" s="18"/>
      <c r="E17" s="19"/>
      <c r="F17" s="20" t="s">
        <v>10</v>
      </c>
      <c r="G17" s="21">
        <v>9359</v>
      </c>
      <c r="H17" s="22">
        <v>9107</v>
      </c>
      <c r="I17" s="22">
        <v>9137</v>
      </c>
      <c r="J17" s="22">
        <v>8215</v>
      </c>
      <c r="K17" s="22">
        <v>9376</v>
      </c>
      <c r="L17" s="22">
        <v>13663</v>
      </c>
      <c r="M17" s="23">
        <v>13036</v>
      </c>
    </row>
    <row r="18" spans="1:13" x14ac:dyDescent="0.15">
      <c r="A18" s="5"/>
      <c r="B18" s="24" t="s">
        <v>0</v>
      </c>
      <c r="C18" s="25">
        <v>45782</v>
      </c>
      <c r="D18" s="26"/>
      <c r="E18" s="27"/>
      <c r="F18" s="28" t="s">
        <v>2</v>
      </c>
      <c r="G18" s="29">
        <v>4.59</v>
      </c>
      <c r="H18" s="30">
        <v>4.62</v>
      </c>
      <c r="I18" s="30">
        <v>4.55</v>
      </c>
      <c r="J18" s="30">
        <v>4.57</v>
      </c>
      <c r="K18" s="30">
        <v>4.66</v>
      </c>
      <c r="L18" s="30">
        <v>4.28</v>
      </c>
      <c r="M18" s="31">
        <v>4.28</v>
      </c>
    </row>
    <row r="19" spans="1:13" x14ac:dyDescent="0.15">
      <c r="A19" s="5"/>
      <c r="B19" s="24" t="s">
        <v>1</v>
      </c>
      <c r="C19" s="32">
        <v>8920</v>
      </c>
      <c r="D19" s="26" t="s">
        <v>15</v>
      </c>
      <c r="E19" s="32">
        <v>9080</v>
      </c>
      <c r="F19" s="28" t="s">
        <v>3</v>
      </c>
      <c r="G19" s="29">
        <v>98</v>
      </c>
      <c r="H19" s="30">
        <v>97.9</v>
      </c>
      <c r="I19" s="30">
        <v>98.4</v>
      </c>
      <c r="J19" s="30">
        <v>98.7</v>
      </c>
      <c r="K19" s="30">
        <v>97.6</v>
      </c>
      <c r="L19" s="30">
        <v>97.8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6168</v>
      </c>
      <c r="H20" s="70">
        <v>6232</v>
      </c>
      <c r="I20" s="70">
        <v>5369</v>
      </c>
      <c r="J20" s="70">
        <v>4353</v>
      </c>
      <c r="K20" s="70">
        <v>7027</v>
      </c>
      <c r="L20" s="70">
        <v>9411</v>
      </c>
      <c r="M20" s="86">
        <v>8332</v>
      </c>
    </row>
    <row r="21" spans="1:13" x14ac:dyDescent="0.15">
      <c r="A21" s="5"/>
      <c r="B21" s="24"/>
      <c r="C21" s="32"/>
      <c r="D21" s="26"/>
      <c r="E21" s="32"/>
      <c r="F21" s="56" t="s">
        <v>29</v>
      </c>
      <c r="G21" s="74">
        <f>G17/G$4</f>
        <v>1.309683739154772</v>
      </c>
      <c r="H21" s="75">
        <f t="shared" ref="H21:M21" si="2">H17/H$4</f>
        <v>1.2575255454294394</v>
      </c>
      <c r="I21" s="75">
        <f t="shared" si="2"/>
        <v>1.2367352463454251</v>
      </c>
      <c r="J21" s="75">
        <f t="shared" si="2"/>
        <v>1.1481481481481481</v>
      </c>
      <c r="K21" s="75">
        <f t="shared" si="2"/>
        <v>1.1495831289847964</v>
      </c>
      <c r="L21" s="75">
        <f t="shared" si="2"/>
        <v>1.1584704086823809</v>
      </c>
      <c r="M21" s="76">
        <f t="shared" si="2"/>
        <v>1.0938994713434589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8920</v>
      </c>
      <c r="H22" s="35">
        <v>8850</v>
      </c>
      <c r="I22" s="35">
        <v>8950</v>
      </c>
      <c r="J22" s="35">
        <v>8890</v>
      </c>
      <c r="K22" s="35">
        <v>9100</v>
      </c>
      <c r="L22" s="35">
        <v>9060</v>
      </c>
      <c r="M22" s="36">
        <v>9080</v>
      </c>
    </row>
    <row r="23" spans="1:13" x14ac:dyDescent="0.15">
      <c r="A23" s="5"/>
      <c r="B23" s="37" t="s">
        <v>84</v>
      </c>
      <c r="C23" s="38"/>
      <c r="D23" s="39"/>
      <c r="E23" s="40"/>
      <c r="F23" s="41" t="s">
        <v>10</v>
      </c>
      <c r="G23" s="42">
        <v>13046</v>
      </c>
      <c r="H23" s="43">
        <v>12991</v>
      </c>
      <c r="I23" s="43">
        <v>12764</v>
      </c>
      <c r="J23" s="43">
        <v>11693</v>
      </c>
      <c r="K23" s="43">
        <v>13067</v>
      </c>
      <c r="L23" s="43">
        <v>17610</v>
      </c>
      <c r="M23" s="44">
        <v>16512</v>
      </c>
    </row>
    <row r="24" spans="1:13" x14ac:dyDescent="0.15">
      <c r="A24" s="5"/>
      <c r="B24" s="45" t="s">
        <v>0</v>
      </c>
      <c r="C24" s="3">
        <v>45782</v>
      </c>
      <c r="F24" s="46" t="s">
        <v>2</v>
      </c>
      <c r="G24" s="47">
        <v>3.63</v>
      </c>
      <c r="H24" s="48">
        <v>3.59</v>
      </c>
      <c r="I24" s="48">
        <v>3.59</v>
      </c>
      <c r="J24" s="48">
        <v>3.69</v>
      </c>
      <c r="K24" s="48">
        <v>3.63</v>
      </c>
      <c r="L24" s="48">
        <v>3.35</v>
      </c>
      <c r="M24" s="49">
        <v>3.4</v>
      </c>
    </row>
    <row r="25" spans="1:13" x14ac:dyDescent="0.15">
      <c r="A25" s="5"/>
      <c r="B25" s="45" t="s">
        <v>1</v>
      </c>
      <c r="C25" s="50">
        <v>6220</v>
      </c>
      <c r="D25" s="4" t="s">
        <v>15</v>
      </c>
      <c r="E25" s="50">
        <v>6390</v>
      </c>
      <c r="F25" s="46" t="s">
        <v>3</v>
      </c>
      <c r="G25" s="47">
        <v>98.7</v>
      </c>
      <c r="H25" s="48">
        <v>99.4</v>
      </c>
      <c r="I25" s="48">
        <v>99.4</v>
      </c>
      <c r="J25" s="48">
        <v>98.8</v>
      </c>
      <c r="K25" s="48">
        <v>99.1</v>
      </c>
      <c r="L25" s="48">
        <v>98.9</v>
      </c>
      <c r="M25" s="49">
        <v>98.6</v>
      </c>
    </row>
    <row r="26" spans="1:13" x14ac:dyDescent="0.15">
      <c r="A26" s="5"/>
      <c r="B26" s="45"/>
      <c r="C26" s="50"/>
      <c r="E26" s="50"/>
      <c r="F26" s="55" t="s">
        <v>20</v>
      </c>
      <c r="G26" s="89">
        <v>6368</v>
      </c>
      <c r="H26" s="71">
        <v>4541</v>
      </c>
      <c r="I26" s="71">
        <v>4399</v>
      </c>
      <c r="J26" s="71">
        <v>5560</v>
      </c>
      <c r="K26" s="71">
        <v>5302</v>
      </c>
      <c r="L26" s="71">
        <v>7508</v>
      </c>
      <c r="M26" s="87">
        <v>8142</v>
      </c>
    </row>
    <row r="27" spans="1:13" x14ac:dyDescent="0.15">
      <c r="A27" s="5"/>
      <c r="B27" s="45"/>
      <c r="C27" s="50"/>
      <c r="E27" s="50"/>
      <c r="F27" s="55" t="s">
        <v>28</v>
      </c>
      <c r="G27" s="77">
        <f>G23/G$4</f>
        <v>1.825636719843269</v>
      </c>
      <c r="H27" s="78">
        <f t="shared" ref="H27:M27" si="3">H23/H$4</f>
        <v>1.7938414802540734</v>
      </c>
      <c r="I27" s="78">
        <f t="shared" si="3"/>
        <v>1.7276664861938278</v>
      </c>
      <c r="J27" s="78">
        <f t="shared" si="3"/>
        <v>1.6342417889587701</v>
      </c>
      <c r="K27" s="78">
        <f t="shared" si="3"/>
        <v>1.6021333987248652</v>
      </c>
      <c r="L27" s="78">
        <f t="shared" si="3"/>
        <v>1.4931321010683398</v>
      </c>
      <c r="M27" s="79">
        <f t="shared" si="3"/>
        <v>1.3855836200386002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6220</v>
      </c>
      <c r="H28" s="53">
        <v>6160</v>
      </c>
      <c r="I28" s="53">
        <v>6280</v>
      </c>
      <c r="J28" s="53">
        <v>6260</v>
      </c>
      <c r="K28" s="53">
        <v>6400</v>
      </c>
      <c r="L28" s="53">
        <v>6370</v>
      </c>
      <c r="M28" s="54">
        <v>6390</v>
      </c>
    </row>
    <row r="29" spans="1:13" x14ac:dyDescent="0.15">
      <c r="A29" s="5"/>
      <c r="B29" s="16" t="s">
        <v>85</v>
      </c>
      <c r="C29" s="17"/>
      <c r="D29" s="18"/>
      <c r="E29" s="19"/>
      <c r="F29" s="20" t="s">
        <v>10</v>
      </c>
      <c r="G29" s="21">
        <v>10834</v>
      </c>
      <c r="H29" s="22">
        <v>10818</v>
      </c>
      <c r="I29" s="22">
        <v>10365</v>
      </c>
      <c r="J29" s="22">
        <v>9792</v>
      </c>
      <c r="K29" s="22">
        <v>10821</v>
      </c>
      <c r="L29" s="22">
        <v>15280</v>
      </c>
      <c r="M29" s="23">
        <v>14487</v>
      </c>
    </row>
    <row r="30" spans="1:13" x14ac:dyDescent="0.15">
      <c r="A30" s="5"/>
      <c r="B30" s="24" t="s">
        <v>0</v>
      </c>
      <c r="C30" s="25">
        <v>45782</v>
      </c>
      <c r="D30" s="26"/>
      <c r="E30" s="27"/>
      <c r="F30" s="28" t="s">
        <v>2</v>
      </c>
      <c r="G30" s="29">
        <v>3.51</v>
      </c>
      <c r="H30" s="30">
        <v>3.57</v>
      </c>
      <c r="I30" s="30">
        <v>3.51</v>
      </c>
      <c r="J30" s="30">
        <v>3.46</v>
      </c>
      <c r="K30" s="30">
        <v>3.52</v>
      </c>
      <c r="L30" s="30">
        <v>3.26</v>
      </c>
      <c r="M30" s="31">
        <v>3.3</v>
      </c>
    </row>
    <row r="31" spans="1:13" x14ac:dyDescent="0.15">
      <c r="A31" s="5"/>
      <c r="B31" s="24" t="s">
        <v>1</v>
      </c>
      <c r="C31" s="32">
        <v>2590</v>
      </c>
      <c r="D31" s="26" t="s">
        <v>15</v>
      </c>
      <c r="E31" s="32">
        <v>2670</v>
      </c>
      <c r="F31" s="28" t="s">
        <v>3</v>
      </c>
      <c r="G31" s="29">
        <v>97.1</v>
      </c>
      <c r="H31" s="30">
        <v>95.9</v>
      </c>
      <c r="I31" s="30">
        <v>97</v>
      </c>
      <c r="J31" s="30">
        <v>98.7</v>
      </c>
      <c r="K31" s="30">
        <v>97.6</v>
      </c>
      <c r="L31" s="30">
        <v>97.5</v>
      </c>
      <c r="M31" s="31">
        <v>97.4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8453</v>
      </c>
      <c r="H32" s="70">
        <v>11104</v>
      </c>
      <c r="I32" s="70">
        <v>8388</v>
      </c>
      <c r="J32" s="70">
        <v>4489</v>
      </c>
      <c r="K32" s="70">
        <v>7344</v>
      </c>
      <c r="L32" s="70">
        <v>10635</v>
      </c>
      <c r="M32" s="86">
        <v>10527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1.5160929191155892</v>
      </c>
      <c r="H33" s="81">
        <f t="shared" ref="H33:M33" si="4">H29/H$4</f>
        <v>1.4937862468931233</v>
      </c>
      <c r="I33" s="81">
        <f t="shared" si="4"/>
        <v>1.4029507309149973</v>
      </c>
      <c r="J33" s="81">
        <f t="shared" si="4"/>
        <v>1.3685534591194968</v>
      </c>
      <c r="K33" s="81">
        <f t="shared" si="4"/>
        <v>1.3267533104462972</v>
      </c>
      <c r="L33" s="81">
        <f t="shared" si="4"/>
        <v>1.2955740206884856</v>
      </c>
      <c r="M33" s="82">
        <f t="shared" si="4"/>
        <v>1.2156583032642443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2590</v>
      </c>
      <c r="H34" s="35">
        <v>2580</v>
      </c>
      <c r="I34" s="35">
        <v>2600</v>
      </c>
      <c r="J34" s="35">
        <v>2590</v>
      </c>
      <c r="K34" s="35">
        <v>2640</v>
      </c>
      <c r="L34" s="35">
        <v>2690</v>
      </c>
      <c r="M34" s="36">
        <v>2670</v>
      </c>
    </row>
    <row r="35" spans="1:13" x14ac:dyDescent="0.15">
      <c r="A35" s="5"/>
      <c r="B35" s="37" t="s">
        <v>79</v>
      </c>
      <c r="C35" s="38"/>
      <c r="D35" s="39"/>
      <c r="E35" s="40"/>
      <c r="F35" s="41" t="s">
        <v>10</v>
      </c>
      <c r="G35" s="42">
        <v>15803</v>
      </c>
      <c r="H35" s="43">
        <v>15924</v>
      </c>
      <c r="I35" s="43">
        <v>15738</v>
      </c>
      <c r="J35" s="43">
        <v>15144</v>
      </c>
      <c r="K35" s="43">
        <v>16564</v>
      </c>
      <c r="L35" s="43">
        <v>20772</v>
      </c>
      <c r="M35" s="44">
        <v>19958</v>
      </c>
    </row>
    <row r="36" spans="1:13" x14ac:dyDescent="0.15">
      <c r="A36" s="5"/>
      <c r="B36" s="45" t="s">
        <v>0</v>
      </c>
      <c r="C36" s="3">
        <v>45768</v>
      </c>
      <c r="F36" s="46" t="s">
        <v>2</v>
      </c>
      <c r="G36" s="47">
        <v>4.2699999999999996</v>
      </c>
      <c r="H36" s="48">
        <v>4.26</v>
      </c>
      <c r="I36" s="48">
        <v>4.21</v>
      </c>
      <c r="J36" s="48">
        <v>4.26</v>
      </c>
      <c r="K36" s="48">
        <v>4.2300000000000004</v>
      </c>
      <c r="L36" s="48">
        <v>3.92</v>
      </c>
      <c r="M36" s="49">
        <v>3.94</v>
      </c>
    </row>
    <row r="37" spans="1:13" x14ac:dyDescent="0.15">
      <c r="A37" s="5"/>
      <c r="B37" s="45" t="s">
        <v>1</v>
      </c>
      <c r="C37" s="50">
        <v>6740</v>
      </c>
      <c r="D37" s="4" t="s">
        <v>15</v>
      </c>
      <c r="E37" s="50">
        <v>6940</v>
      </c>
      <c r="F37" s="46" t="s">
        <v>3</v>
      </c>
      <c r="G37" s="47">
        <v>97.9</v>
      </c>
      <c r="H37" s="48">
        <v>98.2</v>
      </c>
      <c r="I37" s="48">
        <v>98.6</v>
      </c>
      <c r="J37" s="48">
        <v>98.7</v>
      </c>
      <c r="K37" s="48">
        <v>98.6</v>
      </c>
      <c r="L37" s="48">
        <v>98.3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10569</v>
      </c>
      <c r="H38" s="71">
        <v>9793</v>
      </c>
      <c r="I38" s="71">
        <v>8558</v>
      </c>
      <c r="J38" s="71">
        <v>7702</v>
      </c>
      <c r="K38" s="71">
        <v>9093</v>
      </c>
      <c r="L38" s="71">
        <v>12196</v>
      </c>
      <c r="M38" s="87">
        <v>10951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2.2114469633361322</v>
      </c>
      <c r="H39" s="84">
        <f t="shared" ref="H39:M39" si="5">H35/H$4</f>
        <v>2.1988400994200497</v>
      </c>
      <c r="I39" s="84">
        <f t="shared" si="5"/>
        <v>2.1302111532214401</v>
      </c>
      <c r="J39" s="84">
        <f t="shared" si="5"/>
        <v>2.1165618448637318</v>
      </c>
      <c r="K39" s="84">
        <f t="shared" si="5"/>
        <v>2.0308974987739088</v>
      </c>
      <c r="L39" s="84">
        <f t="shared" si="5"/>
        <v>1.7612345260301849</v>
      </c>
      <c r="M39" s="85">
        <f t="shared" si="5"/>
        <v>1.6747503566333808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6740</v>
      </c>
      <c r="H40" s="53">
        <v>6640</v>
      </c>
      <c r="I40" s="53">
        <v>6820</v>
      </c>
      <c r="J40" s="53">
        <v>6790</v>
      </c>
      <c r="K40" s="53">
        <v>6960</v>
      </c>
      <c r="L40" s="53">
        <v>6920</v>
      </c>
      <c r="M40" s="54">
        <v>6940</v>
      </c>
    </row>
    <row r="41" spans="1:13" x14ac:dyDescent="0.15">
      <c r="A41" s="5"/>
      <c r="B41" s="16" t="s">
        <v>80</v>
      </c>
      <c r="C41" s="17"/>
      <c r="D41" s="18"/>
      <c r="E41" s="19"/>
      <c r="F41" s="20" t="s">
        <v>10</v>
      </c>
      <c r="G41" s="21">
        <v>9045</v>
      </c>
      <c r="H41" s="22">
        <v>8899</v>
      </c>
      <c r="I41" s="22">
        <v>8919</v>
      </c>
      <c r="J41" s="22">
        <v>8473</v>
      </c>
      <c r="K41" s="22">
        <v>9593</v>
      </c>
      <c r="L41" s="22">
        <v>14398</v>
      </c>
      <c r="M41" s="23">
        <v>14271</v>
      </c>
    </row>
    <row r="42" spans="1:13" x14ac:dyDescent="0.15">
      <c r="A42" s="5"/>
      <c r="B42" s="24" t="s">
        <v>0</v>
      </c>
      <c r="C42" s="25">
        <v>45768</v>
      </c>
      <c r="D42" s="26"/>
      <c r="E42" s="27"/>
      <c r="F42" s="28" t="s">
        <v>2</v>
      </c>
      <c r="G42" s="29">
        <v>3.57</v>
      </c>
      <c r="H42" s="30">
        <v>3.7</v>
      </c>
      <c r="I42" s="30">
        <v>3.6</v>
      </c>
      <c r="J42" s="30">
        <v>3.58</v>
      </c>
      <c r="K42" s="30">
        <v>3.61</v>
      </c>
      <c r="L42" s="30">
        <v>3.39</v>
      </c>
      <c r="M42" s="31">
        <v>3.4</v>
      </c>
    </row>
    <row r="43" spans="1:13" x14ac:dyDescent="0.15">
      <c r="A43" s="5"/>
      <c r="B43" s="24" t="s">
        <v>1</v>
      </c>
      <c r="C43" s="32">
        <v>4440</v>
      </c>
      <c r="D43" s="26" t="s">
        <v>15</v>
      </c>
      <c r="E43" s="32">
        <v>4540</v>
      </c>
      <c r="F43" s="28" t="s">
        <v>3</v>
      </c>
      <c r="G43" s="29">
        <v>99</v>
      </c>
      <c r="H43" s="30">
        <v>98.6</v>
      </c>
      <c r="I43" s="30">
        <v>98.6</v>
      </c>
      <c r="J43" s="30">
        <v>99.1</v>
      </c>
      <c r="K43" s="30">
        <v>98.9</v>
      </c>
      <c r="L43" s="30">
        <v>98.2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3763</v>
      </c>
      <c r="H44" s="70">
        <v>4424</v>
      </c>
      <c r="I44" s="70">
        <v>4379</v>
      </c>
      <c r="J44" s="70">
        <v>3227</v>
      </c>
      <c r="K44" s="70">
        <v>4193</v>
      </c>
      <c r="L44" s="70">
        <v>8064</v>
      </c>
      <c r="M44" s="86">
        <v>6305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1.2657430730478589</v>
      </c>
      <c r="H45" s="81">
        <f t="shared" ref="H45:M45" si="6">H41/H$4</f>
        <v>1.2288041977354323</v>
      </c>
      <c r="I45" s="81">
        <f t="shared" si="6"/>
        <v>1.2072279371954522</v>
      </c>
      <c r="J45" s="81">
        <f t="shared" si="6"/>
        <v>1.1842068483577917</v>
      </c>
      <c r="K45" s="81">
        <f t="shared" si="6"/>
        <v>1.1761893084845512</v>
      </c>
      <c r="L45" s="81">
        <f t="shared" si="6"/>
        <v>1.2207902323215194</v>
      </c>
      <c r="M45" s="82">
        <f t="shared" si="6"/>
        <v>1.1975329361416465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4440</v>
      </c>
      <c r="H46" s="35">
        <v>4380</v>
      </c>
      <c r="I46" s="35">
        <v>4450</v>
      </c>
      <c r="J46" s="35">
        <v>4410</v>
      </c>
      <c r="K46" s="35">
        <v>4520</v>
      </c>
      <c r="L46" s="35">
        <v>4530</v>
      </c>
      <c r="M46" s="36">
        <v>4540</v>
      </c>
    </row>
    <row r="47" spans="1:13" x14ac:dyDescent="0.15">
      <c r="A47" s="5"/>
      <c r="B47" s="37" t="s">
        <v>81</v>
      </c>
      <c r="C47" s="38"/>
      <c r="D47" s="39"/>
      <c r="E47" s="40"/>
      <c r="F47" s="41" t="s">
        <v>10</v>
      </c>
      <c r="G47" s="42">
        <v>4157</v>
      </c>
      <c r="H47" s="43">
        <v>4169</v>
      </c>
      <c r="I47" s="43">
        <v>4096</v>
      </c>
      <c r="J47" s="43">
        <v>3968</v>
      </c>
      <c r="K47" s="43">
        <v>4502</v>
      </c>
      <c r="L47" s="43">
        <v>7860</v>
      </c>
      <c r="M47" s="44">
        <v>7508</v>
      </c>
    </row>
    <row r="48" spans="1:13" x14ac:dyDescent="0.15">
      <c r="A48" s="5"/>
      <c r="B48" s="45" t="s">
        <v>0</v>
      </c>
      <c r="C48" s="3">
        <v>45768</v>
      </c>
      <c r="F48" s="46" t="s">
        <v>2</v>
      </c>
      <c r="G48" s="47">
        <v>3.5</v>
      </c>
      <c r="H48" s="48">
        <v>3.54</v>
      </c>
      <c r="I48" s="48">
        <v>3.54</v>
      </c>
      <c r="J48" s="48">
        <v>3.48</v>
      </c>
      <c r="K48" s="48">
        <v>3.67</v>
      </c>
      <c r="L48" s="48">
        <v>3.29</v>
      </c>
      <c r="M48" s="49">
        <v>3.38</v>
      </c>
    </row>
    <row r="49" spans="1:13" x14ac:dyDescent="0.15">
      <c r="A49" s="5"/>
      <c r="B49" s="45" t="s">
        <v>1</v>
      </c>
      <c r="C49" s="50">
        <v>3560</v>
      </c>
      <c r="D49" s="4" t="s">
        <v>15</v>
      </c>
      <c r="E49" s="50">
        <v>3680</v>
      </c>
      <c r="F49" s="46" t="s">
        <v>3</v>
      </c>
      <c r="G49" s="47">
        <v>98.7</v>
      </c>
      <c r="H49" s="48">
        <v>98.5</v>
      </c>
      <c r="I49" s="48">
        <v>98.5</v>
      </c>
      <c r="J49" s="48">
        <v>98.4</v>
      </c>
      <c r="K49" s="48">
        <v>97.3</v>
      </c>
      <c r="L49" s="48">
        <v>98.1</v>
      </c>
      <c r="M49" s="49">
        <v>98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2000</v>
      </c>
      <c r="H50" s="71">
        <v>2079</v>
      </c>
      <c r="I50" s="71">
        <v>2049</v>
      </c>
      <c r="J50" s="71">
        <v>2055</v>
      </c>
      <c r="K50" s="71">
        <v>3436</v>
      </c>
      <c r="L50" s="71">
        <v>4495</v>
      </c>
      <c r="M50" s="87">
        <v>4575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0.58172404142177447</v>
      </c>
      <c r="H51" s="84">
        <f t="shared" ref="H51:M51" si="7">H47/H$4</f>
        <v>0.57566970450151889</v>
      </c>
      <c r="I51" s="84">
        <f t="shared" si="7"/>
        <v>0.55441256090958313</v>
      </c>
      <c r="J51" s="84">
        <f t="shared" si="7"/>
        <v>0.55457721872816212</v>
      </c>
      <c r="K51" s="84">
        <f t="shared" si="7"/>
        <v>0.55198626777832271</v>
      </c>
      <c r="L51" s="84">
        <f t="shared" si="7"/>
        <v>0.6664405629981347</v>
      </c>
      <c r="M51" s="85">
        <f t="shared" si="7"/>
        <v>0.63002433498363686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3560</v>
      </c>
      <c r="H52" s="53">
        <v>3510</v>
      </c>
      <c r="I52" s="53">
        <v>3530</v>
      </c>
      <c r="J52" s="53">
        <v>3590</v>
      </c>
      <c r="K52" s="53">
        <v>3660</v>
      </c>
      <c r="L52" s="53">
        <v>3680</v>
      </c>
      <c r="M52" s="54">
        <v>3680</v>
      </c>
    </row>
    <row r="53" spans="1:13" x14ac:dyDescent="0.15">
      <c r="A53" s="5"/>
      <c r="B53" s="16" t="s">
        <v>75</v>
      </c>
      <c r="C53" s="17"/>
      <c r="D53" s="18"/>
      <c r="E53" s="19"/>
      <c r="F53" s="20" t="s">
        <v>10</v>
      </c>
      <c r="G53" s="21">
        <v>13904</v>
      </c>
      <c r="H53" s="22">
        <v>14085</v>
      </c>
      <c r="I53" s="22">
        <v>13852</v>
      </c>
      <c r="J53" s="22">
        <v>13258</v>
      </c>
      <c r="K53" s="22">
        <v>14972</v>
      </c>
      <c r="L53" s="22">
        <v>20500</v>
      </c>
      <c r="M53" s="23">
        <v>20003</v>
      </c>
    </row>
    <row r="54" spans="1:13" x14ac:dyDescent="0.15">
      <c r="A54" s="5"/>
      <c r="B54" s="24" t="s">
        <v>0</v>
      </c>
      <c r="C54" s="25">
        <v>45754</v>
      </c>
      <c r="D54" s="26"/>
      <c r="E54" s="27"/>
      <c r="F54" s="28" t="s">
        <v>2</v>
      </c>
      <c r="G54" s="29">
        <v>3.05</v>
      </c>
      <c r="H54" s="30">
        <v>3.09</v>
      </c>
      <c r="I54" s="30">
        <v>3.04</v>
      </c>
      <c r="J54" s="30">
        <v>3.04</v>
      </c>
      <c r="K54" s="30">
        <v>3.06</v>
      </c>
      <c r="L54" s="30">
        <v>2.77</v>
      </c>
      <c r="M54" s="31">
        <v>2.78</v>
      </c>
    </row>
    <row r="55" spans="1:13" x14ac:dyDescent="0.15">
      <c r="A55" s="5"/>
      <c r="B55" s="24" t="s">
        <v>1</v>
      </c>
      <c r="C55" s="32">
        <v>6530</v>
      </c>
      <c r="D55" s="26" t="s">
        <v>15</v>
      </c>
      <c r="E55" s="32">
        <v>6690</v>
      </c>
      <c r="F55" s="28" t="s">
        <v>3</v>
      </c>
      <c r="G55" s="29">
        <v>99.1</v>
      </c>
      <c r="H55" s="30">
        <v>99</v>
      </c>
      <c r="I55" s="30">
        <v>99.2</v>
      </c>
      <c r="J55" s="30">
        <v>99.3</v>
      </c>
      <c r="K55" s="30">
        <v>99.1</v>
      </c>
      <c r="L55" s="30">
        <v>99.3</v>
      </c>
      <c r="M55" s="31">
        <v>99.1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4876</v>
      </c>
      <c r="H56" s="70">
        <v>5446</v>
      </c>
      <c r="I56" s="70">
        <v>4699</v>
      </c>
      <c r="J56" s="70">
        <v>4261</v>
      </c>
      <c r="K56" s="70">
        <v>5387</v>
      </c>
      <c r="L56" s="70">
        <v>6451</v>
      </c>
      <c r="M56" s="86">
        <v>6847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1.9457038902882731</v>
      </c>
      <c r="H57" s="81">
        <f t="shared" ref="H57:M57" si="8">H53/H$4</f>
        <v>1.9449047224523612</v>
      </c>
      <c r="I57" s="81">
        <f t="shared" si="8"/>
        <v>1.8749323226854357</v>
      </c>
      <c r="J57" s="81">
        <f t="shared" si="8"/>
        <v>1.8529699510831585</v>
      </c>
      <c r="K57" s="81">
        <f t="shared" si="8"/>
        <v>1.8357037763609612</v>
      </c>
      <c r="L57" s="81">
        <f t="shared" si="8"/>
        <v>1.7381719518399186</v>
      </c>
      <c r="M57" s="82">
        <f t="shared" si="8"/>
        <v>1.6785264747839221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6530</v>
      </c>
      <c r="H58" s="35">
        <v>6460</v>
      </c>
      <c r="I58" s="35">
        <v>6590</v>
      </c>
      <c r="J58" s="35">
        <v>6550</v>
      </c>
      <c r="K58" s="35">
        <v>6700</v>
      </c>
      <c r="L58" s="35">
        <v>6670</v>
      </c>
      <c r="M58" s="36">
        <v>6690</v>
      </c>
    </row>
    <row r="59" spans="1:13" x14ac:dyDescent="0.15">
      <c r="A59" s="5"/>
      <c r="B59" s="37" t="s">
        <v>76</v>
      </c>
      <c r="C59" s="38"/>
      <c r="D59" s="39"/>
      <c r="E59" s="40"/>
      <c r="F59" s="41" t="s">
        <v>10</v>
      </c>
      <c r="G59" s="42">
        <v>2086</v>
      </c>
      <c r="H59" s="43">
        <v>2240</v>
      </c>
      <c r="I59" s="43">
        <v>2221</v>
      </c>
      <c r="J59" s="43">
        <v>1883</v>
      </c>
      <c r="K59" s="43">
        <v>2313</v>
      </c>
      <c r="L59" s="43">
        <v>4369</v>
      </c>
      <c r="M59" s="44">
        <v>4486</v>
      </c>
    </row>
    <row r="60" spans="1:13" x14ac:dyDescent="0.15">
      <c r="A60" s="5"/>
      <c r="B60" s="45" t="s">
        <v>0</v>
      </c>
      <c r="C60" s="3">
        <v>45754</v>
      </c>
      <c r="F60" s="46" t="s">
        <v>2</v>
      </c>
      <c r="G60" s="47">
        <v>4.34</v>
      </c>
      <c r="H60" s="48">
        <v>4.21</v>
      </c>
      <c r="I60" s="48">
        <v>4.0599999999999996</v>
      </c>
      <c r="J60" s="48">
        <v>4.2699999999999996</v>
      </c>
      <c r="K60" s="48">
        <v>4.2</v>
      </c>
      <c r="L60" s="48">
        <v>3.87</v>
      </c>
      <c r="M60" s="49">
        <v>3.92</v>
      </c>
    </row>
    <row r="61" spans="1:13" x14ac:dyDescent="0.15">
      <c r="A61" s="5"/>
      <c r="B61" s="45" t="s">
        <v>1</v>
      </c>
      <c r="C61" s="50">
        <v>2360</v>
      </c>
      <c r="D61" s="4" t="s">
        <v>15</v>
      </c>
      <c r="E61" s="50">
        <v>2410</v>
      </c>
      <c r="F61" s="46" t="s">
        <v>3</v>
      </c>
      <c r="G61" s="47">
        <v>98.8</v>
      </c>
      <c r="H61" s="48">
        <v>99.4</v>
      </c>
      <c r="I61" s="48">
        <v>101.2</v>
      </c>
      <c r="J61" s="48">
        <v>99.8</v>
      </c>
      <c r="K61" s="48">
        <v>101</v>
      </c>
      <c r="L61" s="48">
        <v>100</v>
      </c>
      <c r="M61" s="49">
        <v>100.6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1060</v>
      </c>
      <c r="H62" s="61">
        <v>790</v>
      </c>
      <c r="I62" s="61">
        <v>57</v>
      </c>
      <c r="J62" s="61">
        <v>544</v>
      </c>
      <c r="K62" s="61">
        <v>137</v>
      </c>
      <c r="L62" s="71">
        <v>1053</v>
      </c>
      <c r="M62" s="62">
        <v>576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0.29191155891407783</v>
      </c>
      <c r="H63" s="84">
        <f t="shared" ref="H63:M63" si="9">H59/H$4</f>
        <v>0.30930682132007731</v>
      </c>
      <c r="I63" s="84">
        <f t="shared" si="9"/>
        <v>0.30062263129399025</v>
      </c>
      <c r="J63" s="84">
        <f t="shared" si="9"/>
        <v>0.26317260656883296</v>
      </c>
      <c r="K63" s="84">
        <f t="shared" si="9"/>
        <v>0.28359489946051986</v>
      </c>
      <c r="L63" s="84">
        <f t="shared" si="9"/>
        <v>0.37044259793115142</v>
      </c>
      <c r="M63" s="85">
        <f t="shared" si="9"/>
        <v>0.37643702274062263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2360</v>
      </c>
      <c r="H64" s="53">
        <v>2330</v>
      </c>
      <c r="I64" s="53">
        <v>2350</v>
      </c>
      <c r="J64" s="53">
        <v>2360</v>
      </c>
      <c r="K64" s="53">
        <v>2360</v>
      </c>
      <c r="L64" s="53">
        <v>2410</v>
      </c>
      <c r="M64" s="54">
        <v>2410</v>
      </c>
    </row>
    <row r="65" spans="1:13" x14ac:dyDescent="0.15">
      <c r="A65" s="5"/>
      <c r="B65" s="16" t="s">
        <v>77</v>
      </c>
      <c r="C65" s="17"/>
      <c r="D65" s="18"/>
      <c r="E65" s="19"/>
      <c r="F65" s="20" t="s">
        <v>10</v>
      </c>
      <c r="G65" s="21">
        <v>6023</v>
      </c>
      <c r="H65" s="22">
        <v>6193</v>
      </c>
      <c r="I65" s="22">
        <v>6277</v>
      </c>
      <c r="J65" s="22">
        <v>5902</v>
      </c>
      <c r="K65" s="22">
        <v>6734</v>
      </c>
      <c r="L65" s="22">
        <v>9758</v>
      </c>
      <c r="M65" s="23">
        <v>9674</v>
      </c>
    </row>
    <row r="66" spans="1:13" x14ac:dyDescent="0.15">
      <c r="A66" s="5"/>
      <c r="B66" s="24" t="s">
        <v>0</v>
      </c>
      <c r="C66" s="25">
        <v>45754</v>
      </c>
      <c r="D66" s="26"/>
      <c r="E66" s="27"/>
      <c r="F66" s="28" t="s">
        <v>2</v>
      </c>
      <c r="G66" s="29">
        <v>5.17</v>
      </c>
      <c r="H66" s="30">
        <v>5.22</v>
      </c>
      <c r="I66" s="30">
        <v>4.9400000000000004</v>
      </c>
      <c r="J66" s="30">
        <v>4.9000000000000004</v>
      </c>
      <c r="K66" s="30">
        <v>5.03</v>
      </c>
      <c r="L66" s="30">
        <v>4.92</v>
      </c>
      <c r="M66" s="31">
        <v>4.99</v>
      </c>
    </row>
    <row r="67" spans="1:13" x14ac:dyDescent="0.15">
      <c r="A67" s="5"/>
      <c r="B67" s="24" t="s">
        <v>1</v>
      </c>
      <c r="C67" s="32">
        <v>1430</v>
      </c>
      <c r="D67" s="26" t="s">
        <v>15</v>
      </c>
      <c r="E67" s="32">
        <v>1510</v>
      </c>
      <c r="F67" s="28" t="s">
        <v>3</v>
      </c>
      <c r="G67" s="29">
        <v>100.2</v>
      </c>
      <c r="H67" s="30">
        <v>99.6</v>
      </c>
      <c r="I67" s="30">
        <v>102.9</v>
      </c>
      <c r="J67" s="30">
        <v>102.4</v>
      </c>
      <c r="K67" s="30">
        <v>101.5</v>
      </c>
      <c r="L67" s="30">
        <v>99.7</v>
      </c>
      <c r="M67" s="31">
        <v>99.8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1359</v>
      </c>
      <c r="H68" s="70">
        <v>2286</v>
      </c>
      <c r="I68" s="70">
        <v>-2036</v>
      </c>
      <c r="J68" s="70">
        <v>-1274</v>
      </c>
      <c r="K68" s="58">
        <v>-210</v>
      </c>
      <c r="L68" s="70">
        <v>3355</v>
      </c>
      <c r="M68" s="86">
        <v>3255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0.84284914637559472</v>
      </c>
      <c r="H69" s="81">
        <f t="shared" ref="H69:M69" si="10">H65/H$4</f>
        <v>0.85515051090858873</v>
      </c>
      <c r="I69" s="81">
        <f t="shared" si="10"/>
        <v>0.84962100703844068</v>
      </c>
      <c r="J69" s="81">
        <f t="shared" si="10"/>
        <v>0.82487770789657577</v>
      </c>
      <c r="K69" s="81">
        <f t="shared" si="10"/>
        <v>0.825649828347229</v>
      </c>
      <c r="L69" s="81">
        <f t="shared" si="10"/>
        <v>0.82736984907580124</v>
      </c>
      <c r="M69" s="82">
        <f t="shared" si="10"/>
        <v>0.81178148862968869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1430</v>
      </c>
      <c r="H70" s="35">
        <v>1410</v>
      </c>
      <c r="I70" s="35">
        <v>1470</v>
      </c>
      <c r="J70" s="35">
        <v>1450</v>
      </c>
      <c r="K70" s="35">
        <v>1490</v>
      </c>
      <c r="L70" s="35">
        <v>1510</v>
      </c>
      <c r="M70" s="36">
        <v>1510</v>
      </c>
    </row>
    <row r="71" spans="1:13" x14ac:dyDescent="0.15">
      <c r="A71" s="5"/>
      <c r="B71" s="37" t="s">
        <v>73</v>
      </c>
      <c r="C71" s="38"/>
      <c r="D71" s="39"/>
      <c r="E71" s="40"/>
      <c r="F71" s="41" t="s">
        <v>10</v>
      </c>
      <c r="G71" s="42">
        <v>1622</v>
      </c>
      <c r="H71" s="43">
        <v>1550</v>
      </c>
      <c r="I71" s="43">
        <v>1552</v>
      </c>
      <c r="J71" s="43">
        <v>1415</v>
      </c>
      <c r="K71" s="43">
        <v>2089</v>
      </c>
      <c r="L71" s="43">
        <v>4111</v>
      </c>
      <c r="M71" s="44">
        <v>3953</v>
      </c>
    </row>
    <row r="72" spans="1:13" x14ac:dyDescent="0.15">
      <c r="A72" s="5"/>
      <c r="B72" s="45" t="s">
        <v>0</v>
      </c>
      <c r="C72" s="3">
        <v>45733</v>
      </c>
      <c r="F72" s="46" t="s">
        <v>2</v>
      </c>
      <c r="G72" s="47">
        <v>3.93</v>
      </c>
      <c r="H72" s="48">
        <v>3.94</v>
      </c>
      <c r="I72" s="48">
        <v>4.2300000000000004</v>
      </c>
      <c r="J72" s="48">
        <v>4.47</v>
      </c>
      <c r="K72" s="48">
        <v>3.89</v>
      </c>
      <c r="L72" s="48">
        <v>3.67</v>
      </c>
      <c r="M72" s="49">
        <v>3.78</v>
      </c>
    </row>
    <row r="73" spans="1:13" x14ac:dyDescent="0.15">
      <c r="A73" s="5"/>
      <c r="B73" s="45" t="s">
        <v>1</v>
      </c>
      <c r="C73" s="50">
        <v>680</v>
      </c>
      <c r="D73" s="4" t="s">
        <v>15</v>
      </c>
      <c r="E73" s="50">
        <v>640</v>
      </c>
      <c r="F73" s="46" t="s">
        <v>3</v>
      </c>
      <c r="G73" s="47">
        <v>100.4</v>
      </c>
      <c r="H73" s="48">
        <v>102.1</v>
      </c>
      <c r="I73" s="48">
        <v>96.1</v>
      </c>
      <c r="J73" s="48">
        <v>96.5</v>
      </c>
      <c r="K73" s="48">
        <v>102.3</v>
      </c>
      <c r="L73" s="48">
        <v>99.9</v>
      </c>
      <c r="M73" s="49">
        <v>99</v>
      </c>
    </row>
    <row r="74" spans="1:13" x14ac:dyDescent="0.15">
      <c r="A74" s="5"/>
      <c r="B74" s="45"/>
      <c r="C74" s="50"/>
      <c r="E74" s="50"/>
      <c r="F74" s="55" t="s">
        <v>20</v>
      </c>
      <c r="G74" s="60">
        <v>216</v>
      </c>
      <c r="H74" s="61">
        <v>-317</v>
      </c>
      <c r="I74" s="71">
        <v>1606</v>
      </c>
      <c r="J74" s="71">
        <v>1428</v>
      </c>
      <c r="K74" s="61">
        <v>-468</v>
      </c>
      <c r="L74" s="61">
        <v>988</v>
      </c>
      <c r="M74" s="87">
        <v>1670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0.22698012874335294</v>
      </c>
      <c r="H75" s="84">
        <f t="shared" ref="H75:M75" si="11">H71/H$4</f>
        <v>0.21402927368130351</v>
      </c>
      <c r="I75" s="84">
        <f t="shared" si="11"/>
        <v>0.21007038440714673</v>
      </c>
      <c r="J75" s="84">
        <f t="shared" si="11"/>
        <v>0.19776380153738643</v>
      </c>
      <c r="K75" s="84">
        <f t="shared" si="11"/>
        <v>0.25613045610593427</v>
      </c>
      <c r="L75" s="84">
        <f t="shared" si="11"/>
        <v>0.34856706800067833</v>
      </c>
      <c r="M75" s="85">
        <f t="shared" si="11"/>
        <v>0.33171100109087859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680</v>
      </c>
      <c r="H76" s="53">
        <v>660</v>
      </c>
      <c r="I76" s="53">
        <v>650</v>
      </c>
      <c r="J76" s="53">
        <v>660</v>
      </c>
      <c r="K76" s="53">
        <v>670</v>
      </c>
      <c r="L76" s="53">
        <v>640</v>
      </c>
      <c r="M76" s="54">
        <v>640</v>
      </c>
    </row>
    <row r="77" spans="1:13" x14ac:dyDescent="0.15">
      <c r="A77" s="5"/>
      <c r="B77" s="16" t="s">
        <v>67</v>
      </c>
      <c r="C77" s="17"/>
      <c r="D77" s="18"/>
      <c r="E77" s="19"/>
      <c r="F77" s="20" t="s">
        <v>10</v>
      </c>
      <c r="G77" s="21">
        <v>7380</v>
      </c>
      <c r="H77" s="22">
        <v>7743</v>
      </c>
      <c r="I77" s="22">
        <v>8010</v>
      </c>
      <c r="J77" s="22">
        <v>7564</v>
      </c>
      <c r="K77" s="22">
        <v>8321</v>
      </c>
      <c r="L77" s="22">
        <v>13644</v>
      </c>
      <c r="M77" s="23">
        <v>13257</v>
      </c>
    </row>
    <row r="78" spans="1:13" x14ac:dyDescent="0.15">
      <c r="A78" s="5"/>
      <c r="B78" s="24" t="s">
        <v>0</v>
      </c>
      <c r="C78" s="25">
        <v>45719</v>
      </c>
      <c r="D78" s="26"/>
      <c r="E78" s="27"/>
      <c r="F78" s="28" t="s">
        <v>2</v>
      </c>
      <c r="G78" s="29">
        <v>3.29</v>
      </c>
      <c r="H78" s="30">
        <v>3.24</v>
      </c>
      <c r="I78" s="30">
        <v>3.22</v>
      </c>
      <c r="J78" s="30">
        <v>3.15</v>
      </c>
      <c r="K78" s="30">
        <v>3.29</v>
      </c>
      <c r="L78" s="30">
        <v>3.02</v>
      </c>
      <c r="M78" s="31">
        <v>3.01</v>
      </c>
    </row>
    <row r="79" spans="1:13" x14ac:dyDescent="0.15">
      <c r="A79" s="5"/>
      <c r="B79" s="24" t="s">
        <v>1</v>
      </c>
      <c r="C79" s="32">
        <v>6840</v>
      </c>
      <c r="D79" s="26" t="s">
        <v>15</v>
      </c>
      <c r="E79" s="32">
        <v>7050</v>
      </c>
      <c r="F79" s="28" t="s">
        <v>3</v>
      </c>
      <c r="G79" s="29">
        <v>98.2</v>
      </c>
      <c r="H79" s="30">
        <v>98.3</v>
      </c>
      <c r="I79" s="30">
        <v>98.9</v>
      </c>
      <c r="J79" s="30">
        <v>98.7</v>
      </c>
      <c r="K79" s="30">
        <v>97.7</v>
      </c>
      <c r="L79" s="30">
        <v>99.2</v>
      </c>
      <c r="M79" s="31">
        <v>99.1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4163</v>
      </c>
      <c r="H80" s="70">
        <v>4063</v>
      </c>
      <c r="I80" s="70">
        <v>3339</v>
      </c>
      <c r="J80" s="70">
        <v>3357</v>
      </c>
      <c r="K80" s="70">
        <v>5417</v>
      </c>
      <c r="L80" s="70">
        <v>4752</v>
      </c>
      <c r="M80" s="86">
        <v>4690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1.0327455919395465</v>
      </c>
      <c r="H81" s="81">
        <f t="shared" ref="H81:M81" si="12">H77/H$4</f>
        <v>1.0691797845898923</v>
      </c>
      <c r="I81" s="81">
        <f t="shared" si="12"/>
        <v>1.0841905793178126</v>
      </c>
      <c r="J81" s="81">
        <f t="shared" si="12"/>
        <v>1.057162823200559</v>
      </c>
      <c r="K81" s="81">
        <f t="shared" si="12"/>
        <v>1.020230505149583</v>
      </c>
      <c r="L81" s="81">
        <f t="shared" si="12"/>
        <v>1.1568594200440903</v>
      </c>
      <c r="M81" s="82">
        <f t="shared" si="12"/>
        <v>1.1124444071494504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6840</v>
      </c>
      <c r="H82" s="35">
        <v>6760</v>
      </c>
      <c r="I82" s="35">
        <v>6860</v>
      </c>
      <c r="J82" s="35">
        <v>6850</v>
      </c>
      <c r="K82" s="35">
        <v>7010</v>
      </c>
      <c r="L82" s="35">
        <v>7020</v>
      </c>
      <c r="M82" s="36">
        <v>7050</v>
      </c>
    </row>
    <row r="83" spans="1:13" x14ac:dyDescent="0.15">
      <c r="A83" s="5"/>
      <c r="B83" s="37" t="s">
        <v>68</v>
      </c>
      <c r="C83" s="38"/>
      <c r="D83" s="39"/>
      <c r="E83" s="40"/>
      <c r="F83" s="41" t="s">
        <v>10</v>
      </c>
      <c r="G83" s="42">
        <v>4705</v>
      </c>
      <c r="H83" s="43">
        <v>4859</v>
      </c>
      <c r="I83" s="43">
        <v>4941</v>
      </c>
      <c r="J83" s="43">
        <v>4838</v>
      </c>
      <c r="K83" s="43">
        <v>5372</v>
      </c>
      <c r="L83" s="43">
        <v>8509</v>
      </c>
      <c r="M83" s="44">
        <v>8458</v>
      </c>
    </row>
    <row r="84" spans="1:13" x14ac:dyDescent="0.15">
      <c r="A84" s="5"/>
      <c r="B84" s="45" t="s">
        <v>0</v>
      </c>
      <c r="C84" s="3">
        <v>45719</v>
      </c>
      <c r="F84" s="46" t="s">
        <v>2</v>
      </c>
      <c r="G84" s="47">
        <v>3.53</v>
      </c>
      <c r="H84" s="48">
        <v>3.52</v>
      </c>
      <c r="I84" s="48">
        <v>3.46</v>
      </c>
      <c r="J84" s="48">
        <v>3.45</v>
      </c>
      <c r="K84" s="48">
        <v>3.59</v>
      </c>
      <c r="L84" s="48">
        <v>3.24</v>
      </c>
      <c r="M84" s="49">
        <v>3.25</v>
      </c>
    </row>
    <row r="85" spans="1:13" x14ac:dyDescent="0.15">
      <c r="A85" s="5"/>
      <c r="B85" s="45" t="s">
        <v>1</v>
      </c>
      <c r="C85" s="50">
        <v>3390</v>
      </c>
      <c r="D85" s="4" t="s">
        <v>15</v>
      </c>
      <c r="E85" s="50">
        <v>3500</v>
      </c>
      <c r="F85" s="46" t="s">
        <v>3</v>
      </c>
      <c r="G85" s="47">
        <v>98.6</v>
      </c>
      <c r="H85" s="48">
        <v>98.7</v>
      </c>
      <c r="I85" s="48">
        <v>99</v>
      </c>
      <c r="J85" s="48">
        <v>99.2</v>
      </c>
      <c r="K85" s="48">
        <v>98.3</v>
      </c>
      <c r="L85" s="48">
        <v>98.4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2227</v>
      </c>
      <c r="H86" s="71">
        <v>2177</v>
      </c>
      <c r="I86" s="71">
        <v>1940</v>
      </c>
      <c r="J86" s="71">
        <v>1713</v>
      </c>
      <c r="K86" s="71">
        <v>2937</v>
      </c>
      <c r="L86" s="71">
        <v>4276</v>
      </c>
      <c r="M86" s="87">
        <v>4164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0.65841029946823393</v>
      </c>
      <c r="H87" s="84">
        <f t="shared" ref="H87:M87" si="13">H83/H$4</f>
        <v>0.67094725214029272</v>
      </c>
      <c r="I87" s="84">
        <f t="shared" si="13"/>
        <v>0.66878722252301026</v>
      </c>
      <c r="J87" s="84">
        <f t="shared" si="13"/>
        <v>0.67617051013277429</v>
      </c>
      <c r="K87" s="84">
        <f t="shared" si="13"/>
        <v>0.65865620402157921</v>
      </c>
      <c r="L87" s="84">
        <f t="shared" si="13"/>
        <v>0.72146854332711552</v>
      </c>
      <c r="M87" s="85">
        <f t="shared" si="13"/>
        <v>0.70974238482839636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3390</v>
      </c>
      <c r="H88" s="53">
        <v>3350</v>
      </c>
      <c r="I88" s="53">
        <v>3390</v>
      </c>
      <c r="J88" s="53">
        <v>3340</v>
      </c>
      <c r="K88" s="53">
        <v>3460</v>
      </c>
      <c r="L88" s="53">
        <v>3500</v>
      </c>
      <c r="M88" s="54">
        <v>3500</v>
      </c>
    </row>
    <row r="89" spans="1:13" x14ac:dyDescent="0.15">
      <c r="A89" s="5"/>
      <c r="B89" s="16" t="s">
        <v>69</v>
      </c>
      <c r="C89" s="17"/>
      <c r="D89" s="18"/>
      <c r="E89" s="19"/>
      <c r="F89" s="20" t="s">
        <v>10</v>
      </c>
      <c r="G89" s="21">
        <v>3806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45719</v>
      </c>
      <c r="D90" s="26"/>
      <c r="E90" s="27"/>
      <c r="F90" s="28" t="s">
        <v>2</v>
      </c>
      <c r="G90" s="29">
        <v>3.79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1220</v>
      </c>
      <c r="D91" s="26" t="s">
        <v>15</v>
      </c>
      <c r="E91" s="32"/>
      <c r="F91" s="28" t="s">
        <v>3</v>
      </c>
      <c r="G91" s="29">
        <v>100.6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>
        <v>396</v>
      </c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0.53260565351245448</v>
      </c>
      <c r="H93" s="81">
        <f t="shared" ref="H93:M93" si="14">H89/H$4</f>
        <v>0</v>
      </c>
      <c r="I93" s="81">
        <f t="shared" si="14"/>
        <v>0</v>
      </c>
      <c r="J93" s="81">
        <f t="shared" si="14"/>
        <v>0</v>
      </c>
      <c r="K93" s="81">
        <f t="shared" si="14"/>
        <v>0</v>
      </c>
      <c r="L93" s="81">
        <f t="shared" si="14"/>
        <v>0</v>
      </c>
      <c r="M93" s="82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1220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70</v>
      </c>
      <c r="C95" s="38"/>
      <c r="D95" s="39"/>
      <c r="E95" s="40"/>
      <c r="F95" s="41" t="s">
        <v>10</v>
      </c>
      <c r="G95" s="42">
        <v>11403</v>
      </c>
      <c r="H95" s="43">
        <v>12990</v>
      </c>
      <c r="I95" s="43">
        <v>13248</v>
      </c>
      <c r="J95" s="43">
        <v>12277</v>
      </c>
      <c r="K95" s="43">
        <v>13917</v>
      </c>
      <c r="L95" s="43">
        <v>18580</v>
      </c>
      <c r="M95" s="44">
        <v>18271</v>
      </c>
    </row>
    <row r="96" spans="1:13" x14ac:dyDescent="0.15">
      <c r="A96" s="5"/>
      <c r="B96" s="45" t="s">
        <v>0</v>
      </c>
      <c r="C96" s="3">
        <v>45719</v>
      </c>
      <c r="F96" s="46" t="s">
        <v>2</v>
      </c>
      <c r="G96" s="47">
        <v>2.34</v>
      </c>
      <c r="H96" s="48">
        <v>2.2799999999999998</v>
      </c>
      <c r="I96" s="48">
        <v>2.37</v>
      </c>
      <c r="J96" s="48">
        <v>2.42</v>
      </c>
      <c r="K96" s="48">
        <v>2.4</v>
      </c>
      <c r="L96" s="48">
        <v>2.14</v>
      </c>
      <c r="M96" s="49">
        <v>2.16</v>
      </c>
    </row>
    <row r="97" spans="1:13" x14ac:dyDescent="0.15">
      <c r="A97" s="5"/>
      <c r="B97" s="45" t="s">
        <v>1</v>
      </c>
      <c r="C97" s="50">
        <v>910</v>
      </c>
      <c r="D97" s="4" t="s">
        <v>15</v>
      </c>
      <c r="E97" s="50">
        <v>1150</v>
      </c>
      <c r="F97" s="46" t="s">
        <v>3</v>
      </c>
      <c r="G97" s="47">
        <v>100</v>
      </c>
      <c r="H97" s="48">
        <v>100.2</v>
      </c>
      <c r="I97" s="48">
        <v>99</v>
      </c>
      <c r="J97" s="48">
        <v>98.4</v>
      </c>
      <c r="K97" s="48">
        <v>98.5</v>
      </c>
      <c r="L97" s="48">
        <v>98.5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1585</v>
      </c>
      <c r="H98" s="71">
        <v>1195</v>
      </c>
      <c r="I98" s="71">
        <v>4499</v>
      </c>
      <c r="J98" s="71">
        <v>5592</v>
      </c>
      <c r="K98" s="71">
        <v>6040</v>
      </c>
      <c r="L98" s="71">
        <v>7937</v>
      </c>
      <c r="M98" s="87">
        <v>6482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1.5957178841309825</v>
      </c>
      <c r="H99" s="84">
        <f t="shared" ref="H99:M99" si="15">H95/H$4</f>
        <v>1.7937033968516984</v>
      </c>
      <c r="I99" s="84">
        <f t="shared" si="15"/>
        <v>1.7931781266919329</v>
      </c>
      <c r="J99" s="84">
        <f t="shared" si="15"/>
        <v>1.7158630328441649</v>
      </c>
      <c r="K99" s="84">
        <f t="shared" si="15"/>
        <v>1.706351152525748</v>
      </c>
      <c r="L99" s="84">
        <f t="shared" si="15"/>
        <v>1.5753773104968629</v>
      </c>
      <c r="M99" s="85">
        <f t="shared" si="15"/>
        <v>1.5331878828564236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910</v>
      </c>
      <c r="H100" s="53">
        <v>1020</v>
      </c>
      <c r="I100" s="53">
        <v>1070</v>
      </c>
      <c r="J100" s="53">
        <v>1090</v>
      </c>
      <c r="K100" s="53">
        <v>1140</v>
      </c>
      <c r="L100" s="53">
        <v>1150</v>
      </c>
      <c r="M100" s="54">
        <v>1150</v>
      </c>
    </row>
    <row r="101" spans="1:13" x14ac:dyDescent="0.15">
      <c r="A101" s="5"/>
      <c r="B101" s="16" t="s">
        <v>62</v>
      </c>
      <c r="C101" s="17"/>
      <c r="D101" s="18"/>
      <c r="E101" s="19"/>
      <c r="F101" s="20" t="s">
        <v>10</v>
      </c>
      <c r="G101" s="21">
        <v>14822</v>
      </c>
      <c r="H101" s="22">
        <v>15065</v>
      </c>
      <c r="I101" s="22">
        <v>15600</v>
      </c>
      <c r="J101" s="22">
        <v>15204</v>
      </c>
      <c r="K101" s="22">
        <v>17061</v>
      </c>
      <c r="L101" s="22">
        <v>21133</v>
      </c>
      <c r="M101" s="23">
        <v>21026</v>
      </c>
    </row>
    <row r="102" spans="1:13" x14ac:dyDescent="0.15">
      <c r="A102" s="5"/>
      <c r="B102" s="24" t="s">
        <v>0</v>
      </c>
      <c r="C102" s="25">
        <v>45691</v>
      </c>
      <c r="D102" s="26"/>
      <c r="E102" s="27"/>
      <c r="F102" s="28" t="s">
        <v>2</v>
      </c>
      <c r="G102" s="29">
        <v>4.04</v>
      </c>
      <c r="H102" s="30">
        <v>4.01</v>
      </c>
      <c r="I102" s="30">
        <v>3.91</v>
      </c>
      <c r="J102" s="30">
        <v>3.93</v>
      </c>
      <c r="K102" s="30">
        <v>3.99</v>
      </c>
      <c r="L102" s="30">
        <v>3.64</v>
      </c>
      <c r="M102" s="31">
        <v>3.64</v>
      </c>
    </row>
    <row r="103" spans="1:13" x14ac:dyDescent="0.15">
      <c r="A103" s="5"/>
      <c r="B103" s="24" t="s">
        <v>1</v>
      </c>
      <c r="C103" s="32">
        <v>9950</v>
      </c>
      <c r="D103" s="26" t="s">
        <v>15</v>
      </c>
      <c r="E103" s="32">
        <v>10260</v>
      </c>
      <c r="F103" s="28" t="s">
        <v>3</v>
      </c>
      <c r="G103" s="29">
        <v>98.1</v>
      </c>
      <c r="H103" s="30">
        <v>98.7</v>
      </c>
      <c r="I103" s="30">
        <v>99.1</v>
      </c>
      <c r="J103" s="30">
        <v>99.3</v>
      </c>
      <c r="K103" s="30">
        <v>98.4</v>
      </c>
      <c r="L103" s="30">
        <v>98.9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9196</v>
      </c>
      <c r="H104" s="70">
        <v>7570</v>
      </c>
      <c r="I104" s="70">
        <v>6507</v>
      </c>
      <c r="J104" s="70">
        <v>5607</v>
      </c>
      <c r="K104" s="70">
        <v>9446</v>
      </c>
      <c r="L104" s="70">
        <v>9453</v>
      </c>
      <c r="M104" s="86">
        <v>9224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2.0741673663588021</v>
      </c>
      <c r="H105" s="81">
        <f t="shared" ref="H105:M105" si="16">H101/H$4</f>
        <v>2.0802264567798949</v>
      </c>
      <c r="I105" s="81">
        <f t="shared" si="16"/>
        <v>2.1115322144017323</v>
      </c>
      <c r="J105" s="81">
        <f t="shared" si="16"/>
        <v>2.1249475890985323</v>
      </c>
      <c r="K105" s="81">
        <f t="shared" si="16"/>
        <v>2.0918342324668955</v>
      </c>
      <c r="L105" s="81">
        <f t="shared" si="16"/>
        <v>1.7918433101577074</v>
      </c>
      <c r="M105" s="82">
        <f t="shared" si="16"/>
        <v>1.7643702274062265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9950</v>
      </c>
      <c r="H106" s="35">
        <v>9870</v>
      </c>
      <c r="I106" s="35">
        <v>10070</v>
      </c>
      <c r="J106" s="35">
        <v>10010</v>
      </c>
      <c r="K106" s="35">
        <v>10290</v>
      </c>
      <c r="L106" s="35">
        <v>10240</v>
      </c>
      <c r="M106" s="36">
        <v>10260</v>
      </c>
    </row>
    <row r="107" spans="1:13" x14ac:dyDescent="0.15">
      <c r="A107" s="5"/>
      <c r="B107" s="37" t="s">
        <v>59</v>
      </c>
      <c r="C107" s="38"/>
      <c r="D107" s="39"/>
      <c r="E107" s="40"/>
      <c r="F107" s="41" t="s">
        <v>10</v>
      </c>
      <c r="G107" s="42">
        <v>7072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45677</v>
      </c>
      <c r="F108" s="46" t="s">
        <v>2</v>
      </c>
      <c r="G108" s="47">
        <v>3.06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1310</v>
      </c>
      <c r="D109" s="4" t="s">
        <v>15</v>
      </c>
      <c r="E109" s="50"/>
      <c r="F109" s="46" t="s">
        <v>3</v>
      </c>
      <c r="G109" s="47">
        <v>99.7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1727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0.98964455639518611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1310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39</v>
      </c>
      <c r="C113" s="17"/>
      <c r="D113" s="18"/>
      <c r="E113" s="19"/>
      <c r="F113" s="20" t="s">
        <v>10</v>
      </c>
      <c r="G113" s="21">
        <v>6967</v>
      </c>
      <c r="H113" s="22">
        <v>7276</v>
      </c>
      <c r="I113" s="22">
        <v>7606</v>
      </c>
      <c r="J113" s="22">
        <v>7404</v>
      </c>
      <c r="K113" s="22">
        <v>7984</v>
      </c>
      <c r="L113" s="22">
        <v>12600</v>
      </c>
      <c r="M113" s="23">
        <v>12497</v>
      </c>
    </row>
    <row r="114" spans="1:13" x14ac:dyDescent="0.15">
      <c r="A114" s="5"/>
      <c r="B114" s="24" t="s">
        <v>0</v>
      </c>
      <c r="C114" s="25">
        <v>45614</v>
      </c>
      <c r="D114" s="26"/>
      <c r="E114" s="27"/>
      <c r="F114" s="28" t="s">
        <v>2</v>
      </c>
      <c r="G114" s="29">
        <v>3.3</v>
      </c>
      <c r="H114" s="30">
        <v>3.29</v>
      </c>
      <c r="I114" s="30">
        <v>3.21</v>
      </c>
      <c r="J114" s="30">
        <v>3.22</v>
      </c>
      <c r="K114" s="30">
        <v>3.3</v>
      </c>
      <c r="L114" s="30">
        <v>3.07</v>
      </c>
      <c r="M114" s="31">
        <v>3.1</v>
      </c>
    </row>
    <row r="115" spans="1:13" x14ac:dyDescent="0.15">
      <c r="A115" s="5"/>
      <c r="B115" s="24" t="s">
        <v>1</v>
      </c>
      <c r="C115" s="32">
        <v>10690</v>
      </c>
      <c r="D115" s="26" t="s">
        <v>15</v>
      </c>
      <c r="E115" s="32">
        <v>10970</v>
      </c>
      <c r="F115" s="28" t="s">
        <v>3</v>
      </c>
      <c r="G115" s="29">
        <v>99.7</v>
      </c>
      <c r="H115" s="30">
        <v>100</v>
      </c>
      <c r="I115" s="30">
        <v>99.8</v>
      </c>
      <c r="J115" s="30">
        <v>100.3</v>
      </c>
      <c r="K115" s="30">
        <v>99.5</v>
      </c>
      <c r="L115" s="30">
        <v>100</v>
      </c>
      <c r="M115" s="31">
        <v>99.5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1698</v>
      </c>
      <c r="H116" s="70">
        <v>1356</v>
      </c>
      <c r="I116" s="70">
        <v>1750</v>
      </c>
      <c r="J116" s="58">
        <v>849</v>
      </c>
      <c r="K116" s="70">
        <v>2242</v>
      </c>
      <c r="L116" s="70">
        <v>2281</v>
      </c>
      <c r="M116" s="86">
        <v>3579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0.97495102155051783</v>
      </c>
      <c r="H117" s="81">
        <f t="shared" ref="H117:M117" si="18">H113/H$4</f>
        <v>1.0046948356807512</v>
      </c>
      <c r="I117" s="81">
        <f t="shared" si="18"/>
        <v>1.0295073091499729</v>
      </c>
      <c r="J117" s="81">
        <f t="shared" si="18"/>
        <v>1.0348008385744234</v>
      </c>
      <c r="K117" s="81">
        <f t="shared" si="18"/>
        <v>0.97891123099558608</v>
      </c>
      <c r="L117" s="81">
        <f t="shared" si="18"/>
        <v>1.0683398338138037</v>
      </c>
      <c r="M117" s="82">
        <f t="shared" si="18"/>
        <v>1.0486699672736426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10690</v>
      </c>
      <c r="H118" s="35">
        <v>10610</v>
      </c>
      <c r="I118" s="35">
        <v>10760</v>
      </c>
      <c r="J118" s="35">
        <v>10720</v>
      </c>
      <c r="K118" s="35">
        <v>10940</v>
      </c>
      <c r="L118" s="35">
        <v>10940</v>
      </c>
      <c r="M118" s="36">
        <v>10970</v>
      </c>
    </row>
    <row r="119" spans="1:13" x14ac:dyDescent="0.15">
      <c r="A119" s="5"/>
      <c r="B119" s="37" t="s">
        <v>34</v>
      </c>
      <c r="C119" s="38"/>
      <c r="D119" s="39"/>
      <c r="E119" s="40"/>
      <c r="F119" s="41" t="s">
        <v>10</v>
      </c>
      <c r="G119" s="42">
        <v>7243</v>
      </c>
      <c r="H119" s="43">
        <v>7664</v>
      </c>
      <c r="I119" s="43">
        <v>8365</v>
      </c>
      <c r="J119" s="43">
        <v>7885</v>
      </c>
      <c r="K119" s="43">
        <v>9073</v>
      </c>
      <c r="L119" s="43">
        <v>13862</v>
      </c>
      <c r="M119" s="44">
        <v>13729</v>
      </c>
    </row>
    <row r="120" spans="1:13" x14ac:dyDescent="0.15">
      <c r="A120" s="5"/>
      <c r="B120" s="45" t="s">
        <v>0</v>
      </c>
      <c r="C120" s="3">
        <v>45537</v>
      </c>
      <c r="F120" s="46" t="s">
        <v>2</v>
      </c>
      <c r="G120" s="47">
        <v>3.95</v>
      </c>
      <c r="H120" s="48">
        <v>3.9</v>
      </c>
      <c r="I120" s="48">
        <v>3.86</v>
      </c>
      <c r="J120" s="48">
        <v>3.88</v>
      </c>
      <c r="K120" s="48">
        <v>3.91</v>
      </c>
      <c r="L120" s="48">
        <v>3.65</v>
      </c>
      <c r="M120" s="49">
        <v>3.66</v>
      </c>
    </row>
    <row r="121" spans="1:13" x14ac:dyDescent="0.15">
      <c r="A121" s="5"/>
      <c r="B121" s="45" t="s">
        <v>1</v>
      </c>
      <c r="C121" s="50">
        <v>11200</v>
      </c>
      <c r="D121" s="4" t="s">
        <v>15</v>
      </c>
      <c r="E121" s="50">
        <v>11660</v>
      </c>
      <c r="F121" s="46" t="s">
        <v>3</v>
      </c>
      <c r="G121" s="47">
        <v>98.1</v>
      </c>
      <c r="H121" s="48">
        <v>98.5</v>
      </c>
      <c r="I121" s="48">
        <v>98.8</v>
      </c>
      <c r="J121" s="48">
        <v>98.7</v>
      </c>
      <c r="K121" s="48">
        <v>98.4</v>
      </c>
      <c r="L121" s="48">
        <v>98.4</v>
      </c>
      <c r="M121" s="49">
        <v>97.9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4374</v>
      </c>
      <c r="H122" s="71">
        <v>4068</v>
      </c>
      <c r="I122" s="71">
        <v>3974</v>
      </c>
      <c r="J122" s="71">
        <v>3883</v>
      </c>
      <c r="K122" s="71">
        <v>5003</v>
      </c>
      <c r="L122" s="71">
        <v>7307</v>
      </c>
      <c r="M122" s="87">
        <v>8668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1.0135740274279317</v>
      </c>
      <c r="H123" s="84">
        <f t="shared" ref="H123:M123" si="19">H119/H$4</f>
        <v>1.0582711958022646</v>
      </c>
      <c r="I123" s="84">
        <f t="shared" si="19"/>
        <v>1.1322414726583649</v>
      </c>
      <c r="J123" s="84">
        <f t="shared" si="19"/>
        <v>1.1020265548567436</v>
      </c>
      <c r="K123" s="84">
        <f t="shared" si="19"/>
        <v>1.1124325649828348</v>
      </c>
      <c r="L123" s="84">
        <f t="shared" si="19"/>
        <v>1.175343394946583</v>
      </c>
      <c r="M123" s="85">
        <f t="shared" si="19"/>
        <v>1.1520516908617942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11200</v>
      </c>
      <c r="H124" s="53">
        <v>11240</v>
      </c>
      <c r="I124" s="53">
        <v>11370</v>
      </c>
      <c r="J124" s="53">
        <v>11320</v>
      </c>
      <c r="K124" s="53">
        <v>11660</v>
      </c>
      <c r="L124" s="53">
        <v>11640</v>
      </c>
      <c r="M124" s="54">
        <v>11660</v>
      </c>
    </row>
    <row r="125" spans="1:13" x14ac:dyDescent="0.15">
      <c r="A125" s="5"/>
      <c r="B125" s="16" t="s">
        <v>18</v>
      </c>
      <c r="C125" s="17"/>
      <c r="D125" s="18"/>
      <c r="E125" s="19"/>
      <c r="F125" s="20" t="s">
        <v>10</v>
      </c>
      <c r="G125" s="21">
        <v>7866</v>
      </c>
      <c r="H125" s="22">
        <v>7842</v>
      </c>
      <c r="I125" s="22">
        <v>7959</v>
      </c>
      <c r="J125" s="22">
        <v>7705</v>
      </c>
      <c r="K125" s="22">
        <v>9007</v>
      </c>
      <c r="L125" s="22">
        <v>12031</v>
      </c>
      <c r="M125" s="23">
        <v>13187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1.98</v>
      </c>
      <c r="H126" s="30">
        <v>1.96</v>
      </c>
      <c r="I126" s="30">
        <v>1.95</v>
      </c>
      <c r="J126" s="30">
        <v>1.99</v>
      </c>
      <c r="K126" s="30">
        <v>1.98</v>
      </c>
      <c r="L126" s="30">
        <v>1.83</v>
      </c>
      <c r="M126" s="31">
        <v>1.76</v>
      </c>
    </row>
    <row r="127" spans="1:13" x14ac:dyDescent="0.15">
      <c r="A127" s="5"/>
      <c r="B127" s="24" t="s">
        <v>1</v>
      </c>
      <c r="C127" s="32">
        <v>35250</v>
      </c>
      <c r="D127" s="26" t="s">
        <v>15</v>
      </c>
      <c r="E127" s="32">
        <v>36080</v>
      </c>
      <c r="F127" s="28" t="s">
        <v>3</v>
      </c>
      <c r="G127" s="29">
        <v>99.4</v>
      </c>
      <c r="H127" s="30">
        <v>99.6</v>
      </c>
      <c r="I127" s="30">
        <v>99.6</v>
      </c>
      <c r="J127" s="30">
        <v>99.4</v>
      </c>
      <c r="K127" s="30">
        <v>99.5</v>
      </c>
      <c r="L127" s="30">
        <v>99.3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1916</v>
      </c>
      <c r="H128" s="70">
        <v>1691</v>
      </c>
      <c r="I128" s="70">
        <v>1658</v>
      </c>
      <c r="J128" s="70">
        <v>1844</v>
      </c>
      <c r="K128" s="70">
        <v>2008</v>
      </c>
      <c r="L128" s="70">
        <v>3070</v>
      </c>
      <c r="M128" s="86">
        <v>2645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1.1007556675062973</v>
      </c>
      <c r="H129" s="81">
        <f t="shared" ref="H129:M129" si="20">H125/H$4</f>
        <v>1.0828500414250206</v>
      </c>
      <c r="I129" s="81">
        <f t="shared" si="20"/>
        <v>1.0772874932322685</v>
      </c>
      <c r="J129" s="81">
        <f t="shared" si="20"/>
        <v>1.0768693221523411</v>
      </c>
      <c r="K129" s="81">
        <f t="shared" si="20"/>
        <v>1.1043403629230015</v>
      </c>
      <c r="L129" s="81">
        <f t="shared" si="20"/>
        <v>1.0200949635407834</v>
      </c>
      <c r="M129" s="82">
        <f t="shared" si="20"/>
        <v>1.1065704455819418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35250</v>
      </c>
      <c r="H130" s="35">
        <v>34730</v>
      </c>
      <c r="I130" s="35">
        <v>35450</v>
      </c>
      <c r="J130" s="35">
        <v>35270</v>
      </c>
      <c r="K130" s="35">
        <v>36130</v>
      </c>
      <c r="L130" s="35">
        <v>35950</v>
      </c>
      <c r="M130" s="36">
        <v>36080</v>
      </c>
    </row>
    <row r="131" spans="1:13" x14ac:dyDescent="0.15">
      <c r="A131" s="5"/>
      <c r="B131" s="37" t="s">
        <v>19</v>
      </c>
      <c r="C131" s="38"/>
      <c r="D131" s="39"/>
      <c r="E131" s="40"/>
      <c r="F131" s="41" t="s">
        <v>10</v>
      </c>
      <c r="G131" s="42">
        <v>11597</v>
      </c>
      <c r="H131" s="43">
        <v>11481</v>
      </c>
      <c r="I131" s="43">
        <v>11852</v>
      </c>
      <c r="J131" s="43">
        <v>11639</v>
      </c>
      <c r="K131" s="43">
        <v>12972</v>
      </c>
      <c r="L131" s="43">
        <v>16173</v>
      </c>
      <c r="M131" s="44">
        <v>17362</v>
      </c>
    </row>
    <row r="132" spans="1:13" x14ac:dyDescent="0.15">
      <c r="A132" s="5"/>
      <c r="B132" s="45" t="s">
        <v>0</v>
      </c>
      <c r="C132" s="3">
        <v>44536</v>
      </c>
      <c r="F132" s="46" t="s">
        <v>2</v>
      </c>
      <c r="G132" s="47">
        <v>1.79</v>
      </c>
      <c r="H132" s="48">
        <v>1.82</v>
      </c>
      <c r="I132" s="48">
        <v>1.78</v>
      </c>
      <c r="J132" s="48">
        <v>1.79</v>
      </c>
      <c r="K132" s="48">
        <v>1.81</v>
      </c>
      <c r="L132" s="48">
        <v>1.69</v>
      </c>
      <c r="M132" s="49">
        <v>1.59</v>
      </c>
    </row>
    <row r="133" spans="1:13" x14ac:dyDescent="0.15">
      <c r="A133" s="5"/>
      <c r="B133" s="45" t="s">
        <v>1</v>
      </c>
      <c r="C133" s="50">
        <v>32180</v>
      </c>
      <c r="D133" s="4" t="s">
        <v>15</v>
      </c>
      <c r="E133" s="50">
        <v>32770</v>
      </c>
      <c r="F133" s="46" t="s">
        <v>3</v>
      </c>
      <c r="G133" s="47">
        <v>99.6</v>
      </c>
      <c r="H133" s="48">
        <v>99.5</v>
      </c>
      <c r="I133" s="48">
        <v>99.5</v>
      </c>
      <c r="J133" s="48">
        <v>99.6</v>
      </c>
      <c r="K133" s="48">
        <v>99.5</v>
      </c>
      <c r="L133" s="48">
        <v>99.2</v>
      </c>
      <c r="M133" s="49">
        <v>99.8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2182</v>
      </c>
      <c r="H134" s="71">
        <v>2537</v>
      </c>
      <c r="I134" s="71">
        <v>2460</v>
      </c>
      <c r="J134" s="71">
        <v>2293</v>
      </c>
      <c r="K134" s="71">
        <v>2762</v>
      </c>
      <c r="L134" s="71">
        <v>4136</v>
      </c>
      <c r="M134" s="87">
        <v>2424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1.6228659389868458</v>
      </c>
      <c r="H135" s="84">
        <f t="shared" ref="H135:M135" si="21">H131/H$4</f>
        <v>1.5853355426677713</v>
      </c>
      <c r="I135" s="84">
        <f t="shared" si="21"/>
        <v>1.6042230644288034</v>
      </c>
      <c r="J135" s="84">
        <f t="shared" si="21"/>
        <v>1.6266946191474494</v>
      </c>
      <c r="K135" s="84">
        <f t="shared" si="21"/>
        <v>1.59048553212359</v>
      </c>
      <c r="L135" s="84">
        <f t="shared" si="21"/>
        <v>1.3712904866881466</v>
      </c>
      <c r="M135" s="85">
        <f t="shared" si="21"/>
        <v>1.4569102962154905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32180</v>
      </c>
      <c r="H136" s="53">
        <v>31680</v>
      </c>
      <c r="I136" s="53">
        <v>32220</v>
      </c>
      <c r="J136" s="53">
        <v>32270</v>
      </c>
      <c r="K136" s="53">
        <v>32860</v>
      </c>
      <c r="L136" s="53">
        <v>32750</v>
      </c>
      <c r="M136" s="54">
        <v>32770</v>
      </c>
    </row>
    <row r="137" spans="1:13" x14ac:dyDescent="0.15">
      <c r="A137" s="5"/>
      <c r="B137" s="16" t="s">
        <v>27</v>
      </c>
      <c r="C137" s="17"/>
      <c r="D137" s="18"/>
      <c r="E137" s="19"/>
      <c r="F137" s="20" t="s">
        <v>10</v>
      </c>
      <c r="G137" s="21">
        <v>5477</v>
      </c>
      <c r="H137" s="22">
        <v>5719</v>
      </c>
      <c r="I137" s="22">
        <v>6016</v>
      </c>
      <c r="J137" s="22">
        <v>5751</v>
      </c>
      <c r="K137" s="22">
        <v>6648</v>
      </c>
      <c r="L137" s="22">
        <v>10545</v>
      </c>
      <c r="M137" s="23">
        <v>10174</v>
      </c>
    </row>
    <row r="138" spans="1:13" x14ac:dyDescent="0.15">
      <c r="A138" s="5"/>
      <c r="B138" s="24" t="s">
        <v>0</v>
      </c>
      <c r="C138" s="25">
        <v>45019</v>
      </c>
      <c r="D138" s="26"/>
      <c r="E138" s="27"/>
      <c r="F138" s="28" t="s">
        <v>2</v>
      </c>
      <c r="G138" s="29">
        <v>3.37</v>
      </c>
      <c r="H138" s="30">
        <v>3.33</v>
      </c>
      <c r="I138" s="30">
        <v>3.28</v>
      </c>
      <c r="J138" s="30">
        <v>3.29</v>
      </c>
      <c r="K138" s="30">
        <v>3.31</v>
      </c>
      <c r="L138" s="30">
        <v>3.2</v>
      </c>
      <c r="M138" s="31">
        <v>3.21</v>
      </c>
    </row>
    <row r="139" spans="1:13" x14ac:dyDescent="0.15">
      <c r="A139" s="5"/>
      <c r="B139" s="24" t="s">
        <v>1</v>
      </c>
      <c r="C139" s="32">
        <v>31220</v>
      </c>
      <c r="D139" s="26" t="s">
        <v>15</v>
      </c>
      <c r="E139" s="32">
        <v>31990</v>
      </c>
      <c r="F139" s="28" t="s">
        <v>3</v>
      </c>
      <c r="G139" s="29">
        <v>100.1</v>
      </c>
      <c r="H139" s="30">
        <v>100.5</v>
      </c>
      <c r="I139" s="30">
        <v>100.4</v>
      </c>
      <c r="J139" s="30">
        <v>100.6</v>
      </c>
      <c r="K139" s="30">
        <v>100.1</v>
      </c>
      <c r="L139" s="30">
        <v>99.5</v>
      </c>
      <c r="M139" s="31">
        <v>99.7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>
        <v>909</v>
      </c>
      <c r="H140" s="58">
        <v>592</v>
      </c>
      <c r="I140" s="58">
        <v>675</v>
      </c>
      <c r="J140" s="58">
        <v>418</v>
      </c>
      <c r="K140" s="70">
        <v>1152</v>
      </c>
      <c r="L140" s="70">
        <v>2956</v>
      </c>
      <c r="M140" s="86">
        <v>2666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0.76644276518331933</v>
      </c>
      <c r="H141" s="81">
        <f t="shared" ref="H141:M141" si="22">H137/H$4</f>
        <v>0.78969897818282242</v>
      </c>
      <c r="I141" s="81">
        <f t="shared" si="22"/>
        <v>0.81429344883595023</v>
      </c>
      <c r="J141" s="81">
        <f t="shared" si="22"/>
        <v>0.80377358490566042</v>
      </c>
      <c r="K141" s="81">
        <f t="shared" si="22"/>
        <v>0.81510544384502204</v>
      </c>
      <c r="L141" s="81">
        <f t="shared" si="22"/>
        <v>0.89409869425131427</v>
      </c>
      <c r="M141" s="82">
        <f t="shared" si="22"/>
        <v>0.85373835696903588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31220</v>
      </c>
      <c r="H142" s="35">
        <v>30970</v>
      </c>
      <c r="I142" s="35">
        <v>31380</v>
      </c>
      <c r="J142" s="35">
        <v>31300</v>
      </c>
      <c r="K142" s="35">
        <v>32040</v>
      </c>
      <c r="L142" s="35">
        <v>31890</v>
      </c>
      <c r="M142" s="36">
        <v>31990</v>
      </c>
    </row>
    <row r="143" spans="1:13" x14ac:dyDescent="0.15">
      <c r="A143" s="5"/>
      <c r="B143" s="37" t="s">
        <v>30</v>
      </c>
      <c r="C143" s="38"/>
      <c r="D143" s="39"/>
      <c r="E143" s="40"/>
      <c r="F143" s="41" t="s">
        <v>10</v>
      </c>
      <c r="G143" s="42">
        <v>7860</v>
      </c>
      <c r="H143" s="43">
        <v>8133</v>
      </c>
      <c r="I143" s="43">
        <v>8485</v>
      </c>
      <c r="J143" s="43">
        <v>8213</v>
      </c>
      <c r="K143" s="43">
        <v>9150</v>
      </c>
      <c r="L143" s="43">
        <v>14157</v>
      </c>
      <c r="M143" s="44">
        <v>13945</v>
      </c>
    </row>
    <row r="144" spans="1:13" x14ac:dyDescent="0.15">
      <c r="A144" s="5"/>
      <c r="B144" s="45" t="s">
        <v>0</v>
      </c>
      <c r="C144" s="3">
        <v>45264</v>
      </c>
      <c r="F144" s="46" t="s">
        <v>2</v>
      </c>
      <c r="G144" s="47">
        <v>3.25</v>
      </c>
      <c r="H144" s="48">
        <v>3.25</v>
      </c>
      <c r="I144" s="48">
        <v>3.17</v>
      </c>
      <c r="J144" s="48">
        <v>3.2</v>
      </c>
      <c r="K144" s="48">
        <v>3.26</v>
      </c>
      <c r="L144" s="48">
        <v>2.99</v>
      </c>
      <c r="M144" s="49">
        <v>2.99</v>
      </c>
    </row>
    <row r="145" spans="1:13" x14ac:dyDescent="0.15">
      <c r="A145" s="5"/>
      <c r="B145" s="45" t="s">
        <v>1</v>
      </c>
      <c r="C145" s="50">
        <v>17390</v>
      </c>
      <c r="D145" s="4" t="s">
        <v>15</v>
      </c>
      <c r="E145" s="50">
        <v>17850</v>
      </c>
      <c r="F145" s="46" t="s">
        <v>3</v>
      </c>
      <c r="G145" s="47">
        <v>100.4</v>
      </c>
      <c r="H145" s="48">
        <v>100.5</v>
      </c>
      <c r="I145" s="48">
        <v>100.5</v>
      </c>
      <c r="J145" s="48">
        <v>100.4</v>
      </c>
      <c r="K145" s="48">
        <v>100.2</v>
      </c>
      <c r="L145" s="48">
        <v>99.8</v>
      </c>
      <c r="M145" s="49">
        <v>99.9</v>
      </c>
    </row>
    <row r="146" spans="1:13" x14ac:dyDescent="0.15">
      <c r="A146" s="5"/>
      <c r="B146" s="45"/>
      <c r="C146" s="50"/>
      <c r="E146" s="50"/>
      <c r="F146" s="55" t="s">
        <v>20</v>
      </c>
      <c r="G146" s="60">
        <v>883</v>
      </c>
      <c r="H146" s="61">
        <v>708</v>
      </c>
      <c r="I146" s="61">
        <v>661</v>
      </c>
      <c r="J146" s="61">
        <v>837</v>
      </c>
      <c r="K146" s="71">
        <v>1246</v>
      </c>
      <c r="L146" s="71">
        <v>3126</v>
      </c>
      <c r="M146" s="87">
        <v>2844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1.0999160369437448</v>
      </c>
      <c r="H147" s="84">
        <f t="shared" ref="H147:M147" si="23">H143/H$4</f>
        <v>1.1230323115161558</v>
      </c>
      <c r="I147" s="84">
        <f t="shared" si="23"/>
        <v>1.1484840281537629</v>
      </c>
      <c r="J147" s="84">
        <f t="shared" si="23"/>
        <v>1.1478686233403215</v>
      </c>
      <c r="K147" s="84">
        <f t="shared" si="23"/>
        <v>1.1218734673859736</v>
      </c>
      <c r="L147" s="84">
        <f t="shared" si="23"/>
        <v>1.2003561132779379</v>
      </c>
      <c r="M147" s="85">
        <f t="shared" si="23"/>
        <v>1.170177057984392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17390</v>
      </c>
      <c r="H148" s="53">
        <v>17260</v>
      </c>
      <c r="I148" s="53">
        <v>17500</v>
      </c>
      <c r="J148" s="53">
        <v>17450</v>
      </c>
      <c r="K148" s="53">
        <v>17900</v>
      </c>
      <c r="L148" s="53">
        <v>17810</v>
      </c>
      <c r="M148" s="54">
        <v>17850</v>
      </c>
    </row>
    <row r="149" spans="1:13" x14ac:dyDescent="0.15">
      <c r="A149" s="5"/>
      <c r="B149" s="16" t="s">
        <v>31</v>
      </c>
      <c r="C149" s="17"/>
      <c r="D149" s="18"/>
      <c r="E149" s="19"/>
      <c r="F149" s="20" t="s">
        <v>10</v>
      </c>
      <c r="G149" s="21">
        <v>6502</v>
      </c>
      <c r="H149" s="22">
        <v>6674</v>
      </c>
      <c r="I149" s="22">
        <v>7472</v>
      </c>
      <c r="J149" s="22">
        <v>6711</v>
      </c>
      <c r="K149" s="22">
        <v>7572</v>
      </c>
      <c r="L149" s="22">
        <v>12885</v>
      </c>
      <c r="M149" s="23">
        <v>12760</v>
      </c>
    </row>
    <row r="150" spans="1:13" x14ac:dyDescent="0.15">
      <c r="A150" s="5"/>
      <c r="B150" s="24" t="s">
        <v>0</v>
      </c>
      <c r="C150" s="25">
        <v>45110</v>
      </c>
      <c r="D150" s="26"/>
      <c r="E150" s="27"/>
      <c r="F150" s="28" t="s">
        <v>2</v>
      </c>
      <c r="G150" s="29">
        <v>4.12</v>
      </c>
      <c r="H150" s="30">
        <v>4.17</v>
      </c>
      <c r="I150" s="30">
        <v>4.01</v>
      </c>
      <c r="J150" s="30">
        <v>4.08</v>
      </c>
      <c r="K150" s="30">
        <v>4.1900000000000004</v>
      </c>
      <c r="L150" s="30">
        <v>3.9</v>
      </c>
      <c r="M150" s="31">
        <v>3.91</v>
      </c>
    </row>
    <row r="151" spans="1:13" x14ac:dyDescent="0.15">
      <c r="A151" s="5"/>
      <c r="B151" s="24" t="s">
        <v>1</v>
      </c>
      <c r="C151" s="32">
        <v>14220</v>
      </c>
      <c r="D151" s="26" t="s">
        <v>15</v>
      </c>
      <c r="E151" s="32">
        <v>14760</v>
      </c>
      <c r="F151" s="28" t="s">
        <v>3</v>
      </c>
      <c r="G151" s="29">
        <v>99.1</v>
      </c>
      <c r="H151" s="30">
        <v>98.9</v>
      </c>
      <c r="I151" s="30">
        <v>99.7</v>
      </c>
      <c r="J151" s="30">
        <v>99.3</v>
      </c>
      <c r="K151" s="30">
        <v>98.7</v>
      </c>
      <c r="L151" s="30">
        <v>99.2</v>
      </c>
      <c r="M151" s="31">
        <v>98.8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2827</v>
      </c>
      <c r="H152" s="70">
        <v>3112</v>
      </c>
      <c r="I152" s="70">
        <v>2312</v>
      </c>
      <c r="J152" s="70">
        <v>2570</v>
      </c>
      <c r="K152" s="70">
        <v>3813</v>
      </c>
      <c r="L152" s="70">
        <v>5141</v>
      </c>
      <c r="M152" s="86">
        <v>6145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0.90987965295270079</v>
      </c>
      <c r="H153" s="81">
        <f t="shared" ref="H153:M153" si="24">H149/H$4</f>
        <v>0.92156862745098034</v>
      </c>
      <c r="I153" s="81">
        <f t="shared" si="24"/>
        <v>1.0113697888467785</v>
      </c>
      <c r="J153" s="81">
        <f t="shared" si="24"/>
        <v>0.93794549266247385</v>
      </c>
      <c r="K153" s="81">
        <f t="shared" si="24"/>
        <v>0.92839627268268754</v>
      </c>
      <c r="L153" s="81">
        <f t="shared" si="24"/>
        <v>1.0925046633881634</v>
      </c>
      <c r="M153" s="82">
        <f t="shared" si="24"/>
        <v>1.0707392800201394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14220</v>
      </c>
      <c r="H154" s="35">
        <v>14170</v>
      </c>
      <c r="I154" s="35">
        <v>14400</v>
      </c>
      <c r="J154" s="35">
        <v>14330</v>
      </c>
      <c r="K154" s="35">
        <v>14750</v>
      </c>
      <c r="L154" s="35">
        <v>14680</v>
      </c>
      <c r="M154" s="36">
        <v>14760</v>
      </c>
    </row>
    <row r="155" spans="1:13" x14ac:dyDescent="0.15">
      <c r="A155" s="5"/>
      <c r="B155" s="37" t="s">
        <v>25</v>
      </c>
      <c r="C155" s="38"/>
      <c r="D155" s="39"/>
      <c r="E155" s="40"/>
      <c r="F155" s="41" t="s">
        <v>10</v>
      </c>
      <c r="G155" s="42">
        <v>6342</v>
      </c>
      <c r="H155" s="43">
        <v>6380</v>
      </c>
      <c r="I155" s="43">
        <v>6063</v>
      </c>
      <c r="J155" s="43">
        <v>6017</v>
      </c>
      <c r="K155" s="43">
        <v>6905</v>
      </c>
      <c r="L155" s="43">
        <v>10130</v>
      </c>
      <c r="M155" s="44">
        <v>10800</v>
      </c>
    </row>
    <row r="156" spans="1:13" x14ac:dyDescent="0.15">
      <c r="A156" s="5"/>
      <c r="B156" s="45" t="s">
        <v>0</v>
      </c>
      <c r="C156" s="3">
        <v>44914</v>
      </c>
      <c r="F156" s="46" t="s">
        <v>2</v>
      </c>
      <c r="G156" s="47">
        <v>3.82</v>
      </c>
      <c r="H156" s="48">
        <v>3.83</v>
      </c>
      <c r="I156" s="48">
        <v>3.87</v>
      </c>
      <c r="J156" s="48">
        <v>3.85</v>
      </c>
      <c r="K156" s="48">
        <v>3.8</v>
      </c>
      <c r="L156" s="48">
        <v>3.69</v>
      </c>
      <c r="M156" s="49">
        <v>3.65</v>
      </c>
    </row>
    <row r="157" spans="1:13" x14ac:dyDescent="0.15">
      <c r="A157" s="5"/>
      <c r="B157" s="45" t="s">
        <v>1</v>
      </c>
      <c r="C157" s="50">
        <v>9420</v>
      </c>
      <c r="D157" s="4" t="s">
        <v>15</v>
      </c>
      <c r="E157" s="50">
        <v>9930</v>
      </c>
      <c r="F157" s="46" t="s">
        <v>3</v>
      </c>
      <c r="G157" s="47">
        <v>98.7</v>
      </c>
      <c r="H157" s="48">
        <v>98.9</v>
      </c>
      <c r="I157" s="48">
        <v>98.8</v>
      </c>
      <c r="J157" s="48">
        <v>98.9</v>
      </c>
      <c r="K157" s="48">
        <v>99.2</v>
      </c>
      <c r="L157" s="48">
        <v>98.5</v>
      </c>
      <c r="M157" s="49">
        <v>98.6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3158</v>
      </c>
      <c r="H158" s="71">
        <v>2902</v>
      </c>
      <c r="I158" s="71">
        <v>2926</v>
      </c>
      <c r="J158" s="71">
        <v>2633</v>
      </c>
      <c r="K158" s="71">
        <v>2797</v>
      </c>
      <c r="L158" s="71">
        <v>5268</v>
      </c>
      <c r="M158" s="87">
        <v>5405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0.88748950461796805</v>
      </c>
      <c r="H159" s="84">
        <f t="shared" ref="H159:M159" si="25">H155/H$4</f>
        <v>0.88097210715272023</v>
      </c>
      <c r="I159" s="84">
        <f t="shared" si="25"/>
        <v>0.82065511640498101</v>
      </c>
      <c r="J159" s="84">
        <f t="shared" si="25"/>
        <v>0.84095038434661074</v>
      </c>
      <c r="K159" s="84">
        <f t="shared" si="25"/>
        <v>0.84661598822952433</v>
      </c>
      <c r="L159" s="84">
        <f t="shared" si="25"/>
        <v>0.85891131083601835</v>
      </c>
      <c r="M159" s="85">
        <f t="shared" si="25"/>
        <v>0.90626835612989842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9420</v>
      </c>
      <c r="H160" s="53">
        <v>9570</v>
      </c>
      <c r="I160" s="53">
        <v>9710</v>
      </c>
      <c r="J160" s="53">
        <v>9340</v>
      </c>
      <c r="K160" s="53">
        <v>9900</v>
      </c>
      <c r="L160" s="53">
        <v>9910</v>
      </c>
      <c r="M160" s="54">
        <v>9930</v>
      </c>
    </row>
    <row r="161" spans="1:13" x14ac:dyDescent="0.15">
      <c r="A161" s="5"/>
      <c r="B161" s="16" t="s">
        <v>26</v>
      </c>
      <c r="C161" s="17"/>
      <c r="D161" s="18"/>
      <c r="E161" s="19"/>
      <c r="F161" s="20" t="s">
        <v>10</v>
      </c>
      <c r="G161" s="21">
        <v>8671</v>
      </c>
      <c r="H161" s="22">
        <v>10199</v>
      </c>
      <c r="I161" s="22">
        <v>9055</v>
      </c>
      <c r="J161" s="22">
        <v>8640</v>
      </c>
      <c r="K161" s="22">
        <v>10568</v>
      </c>
      <c r="L161" s="22">
        <v>14541</v>
      </c>
      <c r="M161" s="23">
        <v>15109</v>
      </c>
    </row>
    <row r="162" spans="1:13" x14ac:dyDescent="0.15">
      <c r="A162" s="5"/>
      <c r="B162" s="24" t="s">
        <v>0</v>
      </c>
      <c r="C162" s="25">
        <v>45005</v>
      </c>
      <c r="D162" s="26"/>
      <c r="E162" s="27"/>
      <c r="F162" s="28" t="s">
        <v>2</v>
      </c>
      <c r="G162" s="29">
        <v>1.71</v>
      </c>
      <c r="H162" s="30">
        <v>1.6</v>
      </c>
      <c r="I162" s="30">
        <v>1.69</v>
      </c>
      <c r="J162" s="30">
        <v>1.72</v>
      </c>
      <c r="K162" s="30">
        <v>1.66</v>
      </c>
      <c r="L162" s="30">
        <v>1.57</v>
      </c>
      <c r="M162" s="31">
        <v>1.51</v>
      </c>
    </row>
    <row r="163" spans="1:13" x14ac:dyDescent="0.15">
      <c r="A163" s="5"/>
      <c r="B163" s="24" t="s">
        <v>1</v>
      </c>
      <c r="C163" s="32">
        <v>7420</v>
      </c>
      <c r="D163" s="26" t="s">
        <v>15</v>
      </c>
      <c r="E163" s="32">
        <v>7900</v>
      </c>
      <c r="F163" s="28" t="s">
        <v>3</v>
      </c>
      <c r="G163" s="29">
        <v>99.7</v>
      </c>
      <c r="H163" s="30">
        <v>100.1</v>
      </c>
      <c r="I163" s="30">
        <v>99.7</v>
      </c>
      <c r="J163" s="30">
        <v>99.6</v>
      </c>
      <c r="K163" s="30">
        <v>100.1</v>
      </c>
      <c r="L163" s="30">
        <v>99.4</v>
      </c>
      <c r="M163" s="31">
        <v>99.8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1505</v>
      </c>
      <c r="H164" s="58">
        <v>781</v>
      </c>
      <c r="I164" s="70">
        <v>1475</v>
      </c>
      <c r="J164" s="70">
        <v>1537</v>
      </c>
      <c r="K164" s="58">
        <v>992</v>
      </c>
      <c r="L164" s="70">
        <v>3160</v>
      </c>
      <c r="M164" s="86">
        <v>2070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1.2134061013154211</v>
      </c>
      <c r="H165" s="81">
        <f t="shared" ref="H165:M165" si="26">H161/H$4</f>
        <v>1.408312620822977</v>
      </c>
      <c r="I165" s="81">
        <f t="shared" si="26"/>
        <v>1.2256361667569031</v>
      </c>
      <c r="J165" s="81">
        <f t="shared" si="26"/>
        <v>1.2075471698113207</v>
      </c>
      <c r="K165" s="81">
        <f t="shared" si="26"/>
        <v>1.2957332025502697</v>
      </c>
      <c r="L165" s="81">
        <f t="shared" si="26"/>
        <v>1.2329150415465491</v>
      </c>
      <c r="M165" s="82">
        <f t="shared" si="26"/>
        <v>1.2678526474783922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7420</v>
      </c>
      <c r="H166" s="35">
        <v>7660</v>
      </c>
      <c r="I166" s="35">
        <v>7680</v>
      </c>
      <c r="J166" s="35">
        <v>7750</v>
      </c>
      <c r="K166" s="35">
        <v>7880</v>
      </c>
      <c r="L166" s="35">
        <v>7940</v>
      </c>
      <c r="M166" s="36">
        <v>7900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248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7" sqref="N17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45789</v>
      </c>
      <c r="H3" s="11">
        <v>45790</v>
      </c>
      <c r="I3" s="11">
        <v>45791</v>
      </c>
      <c r="J3" s="11">
        <v>45792</v>
      </c>
      <c r="K3" s="11">
        <v>45793</v>
      </c>
      <c r="L3" s="11">
        <v>45794</v>
      </c>
      <c r="M3" s="12">
        <v>45795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7232</v>
      </c>
      <c r="H4" s="14">
        <v>7210</v>
      </c>
      <c r="I4" s="14">
        <v>6815</v>
      </c>
      <c r="J4" s="14">
        <v>7515</v>
      </c>
      <c r="K4" s="14">
        <v>7579</v>
      </c>
      <c r="L4" s="14">
        <v>11581</v>
      </c>
      <c r="M4" s="15">
        <v>10807</v>
      </c>
    </row>
    <row r="5" spans="1:13" x14ac:dyDescent="0.15">
      <c r="A5" s="5"/>
      <c r="B5" s="37" t="s">
        <v>84</v>
      </c>
      <c r="C5" s="38"/>
      <c r="D5" s="39"/>
      <c r="E5" s="40"/>
      <c r="F5" s="41" t="s">
        <v>10</v>
      </c>
      <c r="G5" s="42">
        <v>17134</v>
      </c>
      <c r="H5" s="43">
        <v>16283</v>
      </c>
      <c r="I5" s="43">
        <v>15387</v>
      </c>
      <c r="J5" s="43">
        <v>14772</v>
      </c>
      <c r="K5" s="43">
        <v>14932</v>
      </c>
      <c r="L5" s="43">
        <v>19160</v>
      </c>
      <c r="M5" s="44">
        <v>17601</v>
      </c>
    </row>
    <row r="6" spans="1:13" x14ac:dyDescent="0.15">
      <c r="A6" s="5"/>
      <c r="B6" s="45" t="s">
        <v>0</v>
      </c>
      <c r="C6" s="3">
        <v>45782</v>
      </c>
      <c r="F6" s="46" t="s">
        <v>2</v>
      </c>
      <c r="G6" s="47">
        <v>3.6</v>
      </c>
      <c r="H6" s="48">
        <v>3.59</v>
      </c>
      <c r="I6" s="48">
        <v>3.65</v>
      </c>
      <c r="J6" s="48">
        <v>3.63</v>
      </c>
      <c r="K6" s="48">
        <v>3.62</v>
      </c>
      <c r="L6" s="48">
        <v>3.3</v>
      </c>
      <c r="M6" s="49">
        <v>3.38</v>
      </c>
    </row>
    <row r="7" spans="1:13" x14ac:dyDescent="0.15">
      <c r="A7" s="5"/>
      <c r="B7" s="45" t="s">
        <v>1</v>
      </c>
      <c r="C7" s="50">
        <v>5970</v>
      </c>
      <c r="D7" s="4" t="s">
        <v>15</v>
      </c>
      <c r="E7" s="50">
        <v>6400</v>
      </c>
      <c r="F7" s="46" t="s">
        <v>3</v>
      </c>
      <c r="G7" s="47">
        <v>98.6</v>
      </c>
      <c r="H7" s="48">
        <v>99</v>
      </c>
      <c r="I7" s="48">
        <v>98.7</v>
      </c>
      <c r="J7" s="48">
        <v>99.1</v>
      </c>
      <c r="K7" s="48">
        <v>99.1</v>
      </c>
      <c r="L7" s="48">
        <v>99.1</v>
      </c>
      <c r="M7" s="49">
        <v>99</v>
      </c>
    </row>
    <row r="8" spans="1:13" x14ac:dyDescent="0.15">
      <c r="A8" s="5"/>
      <c r="B8" s="45"/>
      <c r="C8" s="50"/>
      <c r="E8" s="50"/>
      <c r="F8" s="55" t="s">
        <v>20</v>
      </c>
      <c r="G8" s="89">
        <v>8635</v>
      </c>
      <c r="H8" s="71">
        <v>6568</v>
      </c>
      <c r="I8" s="71">
        <v>7474</v>
      </c>
      <c r="J8" s="71">
        <v>5788</v>
      </c>
      <c r="K8" s="71">
        <v>5872</v>
      </c>
      <c r="L8" s="71">
        <v>7377</v>
      </c>
      <c r="M8" s="87">
        <v>7202</v>
      </c>
    </row>
    <row r="9" spans="1:13" x14ac:dyDescent="0.15">
      <c r="A9" s="5"/>
      <c r="B9" s="45"/>
      <c r="C9" s="50"/>
      <c r="E9" s="50"/>
      <c r="F9" s="55" t="s">
        <v>28</v>
      </c>
      <c r="G9" s="77">
        <f t="shared" ref="G9:M9" si="0">G5/G$4</f>
        <v>2.3691924778761062</v>
      </c>
      <c r="H9" s="78">
        <f t="shared" si="0"/>
        <v>2.258391123439667</v>
      </c>
      <c r="I9" s="78">
        <f t="shared" si="0"/>
        <v>2.2578136463683052</v>
      </c>
      <c r="J9" s="78">
        <f t="shared" si="0"/>
        <v>1.9656686626746507</v>
      </c>
      <c r="K9" s="78">
        <f t="shared" si="0"/>
        <v>1.9701807626335928</v>
      </c>
      <c r="L9" s="78">
        <f t="shared" si="0"/>
        <v>1.6544339867023574</v>
      </c>
      <c r="M9" s="79">
        <f t="shared" si="0"/>
        <v>1.6286666049782548</v>
      </c>
    </row>
    <row r="10" spans="1:13" ht="16.5" thickBot="1" x14ac:dyDescent="0.2">
      <c r="A10" s="5"/>
      <c r="B10" s="45"/>
      <c r="C10" s="50"/>
      <c r="E10" s="50"/>
      <c r="F10" s="51" t="s">
        <v>22</v>
      </c>
      <c r="G10" s="52">
        <v>5970</v>
      </c>
      <c r="H10" s="53">
        <v>6200</v>
      </c>
      <c r="I10" s="53">
        <v>6270</v>
      </c>
      <c r="J10" s="53">
        <v>6360</v>
      </c>
      <c r="K10" s="53">
        <v>6400</v>
      </c>
      <c r="L10" s="53">
        <v>6390</v>
      </c>
      <c r="M10" s="54">
        <v>6400</v>
      </c>
    </row>
    <row r="11" spans="1:13" x14ac:dyDescent="0.15">
      <c r="A11" s="5"/>
      <c r="B11" s="16" t="s">
        <v>85</v>
      </c>
      <c r="C11" s="17"/>
      <c r="D11" s="18"/>
      <c r="E11" s="19"/>
      <c r="F11" s="20" t="s">
        <v>10</v>
      </c>
      <c r="G11" s="21">
        <v>15301</v>
      </c>
      <c r="H11" s="22">
        <v>14543</v>
      </c>
      <c r="I11" s="22">
        <v>13181</v>
      </c>
      <c r="J11" s="22">
        <v>12825</v>
      </c>
      <c r="K11" s="22">
        <v>12595</v>
      </c>
      <c r="L11" s="22">
        <v>17144</v>
      </c>
      <c r="M11" s="23">
        <v>16165</v>
      </c>
    </row>
    <row r="12" spans="1:13" x14ac:dyDescent="0.15">
      <c r="A12" s="5"/>
      <c r="B12" s="24" t="s">
        <v>0</v>
      </c>
      <c r="C12" s="25">
        <v>45782</v>
      </c>
      <c r="D12" s="26"/>
      <c r="E12" s="27"/>
      <c r="F12" s="28" t="s">
        <v>2</v>
      </c>
      <c r="G12" s="29">
        <v>3.38</v>
      </c>
      <c r="H12" s="30">
        <v>3.46</v>
      </c>
      <c r="I12" s="30">
        <v>3.54</v>
      </c>
      <c r="J12" s="30">
        <v>3.48</v>
      </c>
      <c r="K12" s="30">
        <v>3.51</v>
      </c>
      <c r="L12" s="30">
        <v>3.25</v>
      </c>
      <c r="M12" s="31">
        <v>3.26</v>
      </c>
    </row>
    <row r="13" spans="1:13" x14ac:dyDescent="0.15">
      <c r="A13" s="5"/>
      <c r="B13" s="24" t="s">
        <v>1</v>
      </c>
      <c r="C13" s="32">
        <v>2530</v>
      </c>
      <c r="D13" s="26" t="s">
        <v>15</v>
      </c>
      <c r="E13" s="32">
        <v>2700</v>
      </c>
      <c r="F13" s="28" t="s">
        <v>3</v>
      </c>
      <c r="G13" s="29">
        <v>98.6</v>
      </c>
      <c r="H13" s="30">
        <v>97.5</v>
      </c>
      <c r="I13" s="30">
        <v>97.6</v>
      </c>
      <c r="J13" s="30">
        <v>97.8</v>
      </c>
      <c r="K13" s="30">
        <v>98.3</v>
      </c>
      <c r="L13" s="30">
        <v>97.9</v>
      </c>
      <c r="M13" s="31">
        <v>98.2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7373</v>
      </c>
      <c r="H14" s="70">
        <v>10293</v>
      </c>
      <c r="I14" s="70">
        <v>9148</v>
      </c>
      <c r="J14" s="70">
        <v>8167</v>
      </c>
      <c r="K14" s="70">
        <v>6939</v>
      </c>
      <c r="L14" s="70">
        <v>10434</v>
      </c>
      <c r="M14" s="86">
        <v>9030</v>
      </c>
    </row>
    <row r="15" spans="1:13" x14ac:dyDescent="0.15">
      <c r="A15" s="5"/>
      <c r="B15" s="24"/>
      <c r="C15" s="32"/>
      <c r="D15" s="26"/>
      <c r="E15" s="32"/>
      <c r="F15" s="56" t="s">
        <v>28</v>
      </c>
      <c r="G15" s="80">
        <f t="shared" ref="G15:M15" si="1">G11/G$4</f>
        <v>2.1157356194690267</v>
      </c>
      <c r="H15" s="81">
        <f t="shared" si="1"/>
        <v>2.0170596393897364</v>
      </c>
      <c r="I15" s="81">
        <f t="shared" si="1"/>
        <v>1.9341159207630227</v>
      </c>
      <c r="J15" s="81">
        <f t="shared" si="1"/>
        <v>1.7065868263473054</v>
      </c>
      <c r="K15" s="81">
        <f t="shared" si="1"/>
        <v>1.6618287373004355</v>
      </c>
      <c r="L15" s="81">
        <f t="shared" si="1"/>
        <v>1.4803557551161386</v>
      </c>
      <c r="M15" s="82">
        <f t="shared" si="1"/>
        <v>1.495789765892477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2530</v>
      </c>
      <c r="H16" s="35">
        <v>2610</v>
      </c>
      <c r="I16" s="35">
        <v>2610</v>
      </c>
      <c r="J16" s="35">
        <v>2670</v>
      </c>
      <c r="K16" s="35">
        <v>2680</v>
      </c>
      <c r="L16" s="35">
        <v>2700</v>
      </c>
      <c r="M16" s="36">
        <v>2700</v>
      </c>
    </row>
    <row r="17" spans="1:13" x14ac:dyDescent="0.15">
      <c r="A17" s="5"/>
      <c r="B17" s="16" t="s">
        <v>83</v>
      </c>
      <c r="C17" s="17"/>
      <c r="D17" s="18"/>
      <c r="E17" s="19"/>
      <c r="F17" s="20" t="s">
        <v>10</v>
      </c>
      <c r="G17" s="21">
        <v>11969</v>
      </c>
      <c r="H17" s="22">
        <v>11444</v>
      </c>
      <c r="I17" s="22">
        <v>10358</v>
      </c>
      <c r="J17" s="22">
        <v>11677</v>
      </c>
      <c r="K17" s="22">
        <v>11416</v>
      </c>
      <c r="L17" s="22">
        <v>15983</v>
      </c>
      <c r="M17" s="23">
        <v>14772</v>
      </c>
    </row>
    <row r="18" spans="1:13" x14ac:dyDescent="0.15">
      <c r="A18" s="5"/>
      <c r="B18" s="24" t="s">
        <v>0</v>
      </c>
      <c r="C18" s="25">
        <v>45782</v>
      </c>
      <c r="D18" s="26"/>
      <c r="E18" s="27"/>
      <c r="F18" s="28" t="s">
        <v>2</v>
      </c>
      <c r="G18" s="29">
        <v>4.58</v>
      </c>
      <c r="H18" s="30">
        <v>4.54</v>
      </c>
      <c r="I18" s="30">
        <v>4.66</v>
      </c>
      <c r="J18" s="30">
        <v>4.59</v>
      </c>
      <c r="K18" s="30">
        <v>4.6100000000000003</v>
      </c>
      <c r="L18" s="30">
        <v>4.16</v>
      </c>
      <c r="M18" s="31">
        <v>4.13</v>
      </c>
    </row>
    <row r="19" spans="1:13" x14ac:dyDescent="0.15">
      <c r="A19" s="5"/>
      <c r="B19" s="24" t="s">
        <v>1</v>
      </c>
      <c r="C19" s="32">
        <v>8680</v>
      </c>
      <c r="D19" s="26" t="s">
        <v>15</v>
      </c>
      <c r="E19" s="32">
        <v>9260</v>
      </c>
      <c r="F19" s="28" t="s">
        <v>3</v>
      </c>
      <c r="G19" s="29">
        <v>98.4</v>
      </c>
      <c r="H19" s="30">
        <v>98.4</v>
      </c>
      <c r="I19" s="30">
        <v>98.3</v>
      </c>
      <c r="J19" s="30">
        <v>97.9</v>
      </c>
      <c r="K19" s="30">
        <v>97.7</v>
      </c>
      <c r="L19" s="30">
        <v>98.1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7037</v>
      </c>
      <c r="H20" s="70">
        <v>6609</v>
      </c>
      <c r="I20" s="70">
        <v>6110</v>
      </c>
      <c r="J20" s="70">
        <v>8007</v>
      </c>
      <c r="K20" s="70">
        <v>8244</v>
      </c>
      <c r="L20" s="70">
        <v>9882</v>
      </c>
      <c r="M20" s="86">
        <v>9021</v>
      </c>
    </row>
    <row r="21" spans="1:13" x14ac:dyDescent="0.15">
      <c r="A21" s="5"/>
      <c r="B21" s="24"/>
      <c r="C21" s="32"/>
      <c r="D21" s="26"/>
      <c r="E21" s="32"/>
      <c r="F21" s="56" t="s">
        <v>29</v>
      </c>
      <c r="G21" s="74">
        <f t="shared" ref="G21:M21" si="2">G17/G$4</f>
        <v>1.6550055309734513</v>
      </c>
      <c r="H21" s="75">
        <f t="shared" si="2"/>
        <v>1.587239944521498</v>
      </c>
      <c r="I21" s="75">
        <f t="shared" si="2"/>
        <v>1.5198826118855466</v>
      </c>
      <c r="J21" s="75">
        <f t="shared" si="2"/>
        <v>1.5538256819693945</v>
      </c>
      <c r="K21" s="75">
        <f t="shared" si="2"/>
        <v>1.5062673175880723</v>
      </c>
      <c r="L21" s="75">
        <f t="shared" si="2"/>
        <v>1.380105344961575</v>
      </c>
      <c r="M21" s="76">
        <f t="shared" si="2"/>
        <v>1.3668918293698529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8680</v>
      </c>
      <c r="H22" s="35">
        <v>8970</v>
      </c>
      <c r="I22" s="35">
        <v>9110</v>
      </c>
      <c r="J22" s="35">
        <v>9220</v>
      </c>
      <c r="K22" s="35">
        <v>9260</v>
      </c>
      <c r="L22" s="35">
        <v>9240</v>
      </c>
      <c r="M22" s="36">
        <v>9260</v>
      </c>
    </row>
    <row r="23" spans="1:13" x14ac:dyDescent="0.15">
      <c r="A23" s="5"/>
      <c r="B23" s="37" t="s">
        <v>79</v>
      </c>
      <c r="C23" s="38"/>
      <c r="D23" s="39"/>
      <c r="E23" s="40"/>
      <c r="F23" s="41" t="s">
        <v>10</v>
      </c>
      <c r="G23" s="42">
        <v>16433</v>
      </c>
      <c r="H23" s="43">
        <v>16187</v>
      </c>
      <c r="I23" s="43">
        <v>15929</v>
      </c>
      <c r="J23" s="43">
        <v>15935</v>
      </c>
      <c r="K23" s="43">
        <v>16621</v>
      </c>
      <c r="L23" s="43">
        <v>20849</v>
      </c>
      <c r="M23" s="44">
        <v>19645</v>
      </c>
    </row>
    <row r="24" spans="1:13" x14ac:dyDescent="0.15">
      <c r="A24" s="5"/>
      <c r="B24" s="45" t="s">
        <v>0</v>
      </c>
      <c r="C24" s="3">
        <v>45768</v>
      </c>
      <c r="F24" s="46" t="s">
        <v>2</v>
      </c>
      <c r="G24" s="47">
        <v>4.29</v>
      </c>
      <c r="H24" s="48">
        <v>4.2699999999999996</v>
      </c>
      <c r="I24" s="48">
        <v>4.3</v>
      </c>
      <c r="J24" s="48">
        <v>4.22</v>
      </c>
      <c r="K24" s="48">
        <v>4.2699999999999996</v>
      </c>
      <c r="L24" s="48">
        <v>3.92</v>
      </c>
      <c r="M24" s="49">
        <v>3.97</v>
      </c>
    </row>
    <row r="25" spans="1:13" x14ac:dyDescent="0.15">
      <c r="A25" s="5"/>
      <c r="B25" s="45" t="s">
        <v>1</v>
      </c>
      <c r="C25" s="50">
        <v>6720</v>
      </c>
      <c r="D25" s="4" t="s">
        <v>15</v>
      </c>
      <c r="E25" s="50">
        <v>6950</v>
      </c>
      <c r="F25" s="46" t="s">
        <v>3</v>
      </c>
      <c r="G25" s="47">
        <v>97.9</v>
      </c>
      <c r="H25" s="48">
        <v>98.2</v>
      </c>
      <c r="I25" s="48">
        <v>97.9</v>
      </c>
      <c r="J25" s="48">
        <v>98.7</v>
      </c>
      <c r="K25" s="48">
        <v>98.1</v>
      </c>
      <c r="L25" s="48">
        <v>98.5</v>
      </c>
      <c r="M25" s="49">
        <v>97.9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11190</v>
      </c>
      <c r="H26" s="71">
        <v>10207</v>
      </c>
      <c r="I26" s="71">
        <v>10822</v>
      </c>
      <c r="J26" s="71">
        <v>8289</v>
      </c>
      <c r="K26" s="71">
        <v>10487</v>
      </c>
      <c r="L26" s="71">
        <v>11257</v>
      </c>
      <c r="M26" s="87">
        <v>13032</v>
      </c>
    </row>
    <row r="27" spans="1:13" x14ac:dyDescent="0.15">
      <c r="A27" s="5"/>
      <c r="B27" s="45"/>
      <c r="C27" s="50"/>
      <c r="E27" s="50"/>
      <c r="F27" s="55" t="s">
        <v>28</v>
      </c>
      <c r="G27" s="83">
        <f t="shared" ref="G27:M27" si="3">G23/G$4</f>
        <v>2.2722621681415931</v>
      </c>
      <c r="H27" s="84">
        <f t="shared" si="3"/>
        <v>2.2450762829403605</v>
      </c>
      <c r="I27" s="84">
        <f t="shared" si="3"/>
        <v>2.3373440939104917</v>
      </c>
      <c r="J27" s="84">
        <f t="shared" si="3"/>
        <v>2.1204258150365933</v>
      </c>
      <c r="K27" s="84">
        <f t="shared" si="3"/>
        <v>2.1930333817126271</v>
      </c>
      <c r="L27" s="84">
        <f t="shared" si="3"/>
        <v>1.8002763146533114</v>
      </c>
      <c r="M27" s="85">
        <f t="shared" si="3"/>
        <v>1.8178032756546683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6720</v>
      </c>
      <c r="H28" s="53">
        <v>6780</v>
      </c>
      <c r="I28" s="53">
        <v>6810</v>
      </c>
      <c r="J28" s="53">
        <v>6880</v>
      </c>
      <c r="K28" s="53">
        <v>6940</v>
      </c>
      <c r="L28" s="53">
        <v>6940</v>
      </c>
      <c r="M28" s="54">
        <v>6950</v>
      </c>
    </row>
    <row r="29" spans="1:13" x14ac:dyDescent="0.15">
      <c r="A29" s="5"/>
      <c r="B29" s="16" t="s">
        <v>80</v>
      </c>
      <c r="C29" s="17"/>
      <c r="D29" s="18"/>
      <c r="E29" s="19"/>
      <c r="F29" s="20" t="s">
        <v>10</v>
      </c>
      <c r="G29" s="21">
        <v>10187</v>
      </c>
      <c r="H29" s="22">
        <v>10061</v>
      </c>
      <c r="I29" s="22">
        <v>9432</v>
      </c>
      <c r="J29" s="22">
        <v>9722</v>
      </c>
      <c r="K29" s="22">
        <v>9685</v>
      </c>
      <c r="L29" s="22">
        <v>15257</v>
      </c>
      <c r="M29" s="23">
        <v>14063</v>
      </c>
    </row>
    <row r="30" spans="1:13" x14ac:dyDescent="0.15">
      <c r="A30" s="5"/>
      <c r="B30" s="24" t="s">
        <v>0</v>
      </c>
      <c r="C30" s="25">
        <v>45768</v>
      </c>
      <c r="D30" s="26"/>
      <c r="E30" s="27"/>
      <c r="F30" s="28" t="s">
        <v>2</v>
      </c>
      <c r="G30" s="29">
        <v>3.61</v>
      </c>
      <c r="H30" s="30">
        <v>3.6</v>
      </c>
      <c r="I30" s="30">
        <v>3.68</v>
      </c>
      <c r="J30" s="30">
        <v>3.61</v>
      </c>
      <c r="K30" s="30">
        <v>3.66</v>
      </c>
      <c r="L30" s="30">
        <v>3.34</v>
      </c>
      <c r="M30" s="31">
        <v>3.36</v>
      </c>
    </row>
    <row r="31" spans="1:13" x14ac:dyDescent="0.15">
      <c r="A31" s="5"/>
      <c r="B31" s="24" t="s">
        <v>1</v>
      </c>
      <c r="C31" s="32">
        <v>4420</v>
      </c>
      <c r="D31" s="26" t="s">
        <v>15</v>
      </c>
      <c r="E31" s="32">
        <v>4580</v>
      </c>
      <c r="F31" s="28" t="s">
        <v>3</v>
      </c>
      <c r="G31" s="29">
        <v>99.3</v>
      </c>
      <c r="H31" s="30">
        <v>98.6</v>
      </c>
      <c r="I31" s="30">
        <v>98.3</v>
      </c>
      <c r="J31" s="30">
        <v>98.8</v>
      </c>
      <c r="K31" s="30">
        <v>98.5</v>
      </c>
      <c r="L31" s="30">
        <v>98.7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3487</v>
      </c>
      <c r="H32" s="70">
        <v>4828</v>
      </c>
      <c r="I32" s="70">
        <v>5233</v>
      </c>
      <c r="J32" s="70">
        <v>4308</v>
      </c>
      <c r="K32" s="70">
        <v>5049</v>
      </c>
      <c r="L32" s="70">
        <v>7187</v>
      </c>
      <c r="M32" s="86">
        <v>5299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 t="shared" ref="G33:M33" si="4">G29/G$4</f>
        <v>1.4086006637168142</v>
      </c>
      <c r="H33" s="81">
        <f t="shared" si="4"/>
        <v>1.3954230235783633</v>
      </c>
      <c r="I33" s="81">
        <f t="shared" si="4"/>
        <v>1.3840058694057227</v>
      </c>
      <c r="J33" s="81">
        <f t="shared" si="4"/>
        <v>1.2936793080505655</v>
      </c>
      <c r="K33" s="81">
        <f t="shared" si="4"/>
        <v>1.2778730703259005</v>
      </c>
      <c r="L33" s="81">
        <f t="shared" si="4"/>
        <v>1.3174164579915379</v>
      </c>
      <c r="M33" s="82">
        <f t="shared" si="4"/>
        <v>1.3012862033866939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4420</v>
      </c>
      <c r="H34" s="35">
        <v>4480</v>
      </c>
      <c r="I34" s="35">
        <v>4480</v>
      </c>
      <c r="J34" s="35">
        <v>4540</v>
      </c>
      <c r="K34" s="35">
        <v>4570</v>
      </c>
      <c r="L34" s="35">
        <v>4570</v>
      </c>
      <c r="M34" s="36">
        <v>4580</v>
      </c>
    </row>
    <row r="35" spans="1:13" x14ac:dyDescent="0.15">
      <c r="A35" s="5"/>
      <c r="B35" s="37" t="s">
        <v>81</v>
      </c>
      <c r="C35" s="38"/>
      <c r="D35" s="39"/>
      <c r="E35" s="40"/>
      <c r="F35" s="41" t="s">
        <v>10</v>
      </c>
      <c r="G35" s="42">
        <v>4791</v>
      </c>
      <c r="H35" s="43">
        <v>4574</v>
      </c>
      <c r="I35" s="43">
        <v>4140</v>
      </c>
      <c r="J35" s="43">
        <v>4598</v>
      </c>
      <c r="K35" s="43">
        <v>4885</v>
      </c>
      <c r="L35" s="43">
        <v>8513</v>
      </c>
      <c r="M35" s="44">
        <v>7880</v>
      </c>
    </row>
    <row r="36" spans="1:13" x14ac:dyDescent="0.15">
      <c r="A36" s="5"/>
      <c r="B36" s="45" t="s">
        <v>0</v>
      </c>
      <c r="C36" s="3">
        <v>45768</v>
      </c>
      <c r="F36" s="46" t="s">
        <v>2</v>
      </c>
      <c r="G36" s="47">
        <v>3.5</v>
      </c>
      <c r="H36" s="48">
        <v>3.56</v>
      </c>
      <c r="I36" s="48">
        <v>3.67</v>
      </c>
      <c r="J36" s="48">
        <v>3.58</v>
      </c>
      <c r="K36" s="48">
        <v>3.46</v>
      </c>
      <c r="L36" s="48">
        <v>3.33</v>
      </c>
      <c r="M36" s="49">
        <v>3.33</v>
      </c>
    </row>
    <row r="37" spans="1:13" x14ac:dyDescent="0.15">
      <c r="A37" s="5"/>
      <c r="B37" s="45" t="s">
        <v>1</v>
      </c>
      <c r="C37" s="50">
        <v>3640</v>
      </c>
      <c r="D37" s="4" t="s">
        <v>15</v>
      </c>
      <c r="E37" s="50">
        <v>3780</v>
      </c>
      <c r="F37" s="46" t="s">
        <v>3</v>
      </c>
      <c r="G37" s="47">
        <v>98.9</v>
      </c>
      <c r="H37" s="48">
        <v>98.6</v>
      </c>
      <c r="I37" s="48">
        <v>97.2</v>
      </c>
      <c r="J37" s="48">
        <v>97.9</v>
      </c>
      <c r="K37" s="48">
        <v>99.2</v>
      </c>
      <c r="L37" s="48">
        <v>97.9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2064</v>
      </c>
      <c r="H38" s="71">
        <v>2150</v>
      </c>
      <c r="I38" s="71">
        <v>3173</v>
      </c>
      <c r="J38" s="71">
        <v>2921</v>
      </c>
      <c r="K38" s="71">
        <v>1732</v>
      </c>
      <c r="L38" s="71">
        <v>5338</v>
      </c>
      <c r="M38" s="87">
        <v>4195</v>
      </c>
    </row>
    <row r="39" spans="1:13" x14ac:dyDescent="0.15">
      <c r="A39" s="5"/>
      <c r="B39" s="45"/>
      <c r="C39" s="50"/>
      <c r="E39" s="50"/>
      <c r="F39" s="55" t="s">
        <v>28</v>
      </c>
      <c r="G39" s="83">
        <f t="shared" ref="G39:M39" si="5">G35/G$4</f>
        <v>0.66247234513274333</v>
      </c>
      <c r="H39" s="84">
        <f t="shared" si="5"/>
        <v>0.6343966712898752</v>
      </c>
      <c r="I39" s="84">
        <f t="shared" si="5"/>
        <v>0.60748349229640497</v>
      </c>
      <c r="J39" s="84">
        <f t="shared" si="5"/>
        <v>0.61184298070525611</v>
      </c>
      <c r="K39" s="84">
        <f t="shared" si="5"/>
        <v>0.64454413511017283</v>
      </c>
      <c r="L39" s="84">
        <f t="shared" si="5"/>
        <v>0.73508332613763927</v>
      </c>
      <c r="M39" s="85">
        <f t="shared" si="5"/>
        <v>0.72915702785231795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3640</v>
      </c>
      <c r="H40" s="53">
        <v>3720</v>
      </c>
      <c r="I40" s="53">
        <v>3680</v>
      </c>
      <c r="J40" s="53">
        <v>3770</v>
      </c>
      <c r="K40" s="53">
        <v>3740</v>
      </c>
      <c r="L40" s="53">
        <v>3810</v>
      </c>
      <c r="M40" s="54">
        <v>3780</v>
      </c>
    </row>
    <row r="41" spans="1:13" x14ac:dyDescent="0.15">
      <c r="A41" s="5"/>
      <c r="B41" s="16" t="s">
        <v>75</v>
      </c>
      <c r="C41" s="17"/>
      <c r="D41" s="18"/>
      <c r="E41" s="19"/>
      <c r="F41" s="20" t="s">
        <v>10</v>
      </c>
      <c r="G41" s="21">
        <v>13352</v>
      </c>
      <c r="H41" s="22">
        <v>13053</v>
      </c>
      <c r="I41" s="22">
        <v>12436</v>
      </c>
      <c r="J41" s="22">
        <v>13253</v>
      </c>
      <c r="K41" s="22">
        <v>13461</v>
      </c>
      <c r="L41" s="22">
        <v>20458</v>
      </c>
      <c r="M41" s="23">
        <v>19416</v>
      </c>
    </row>
    <row r="42" spans="1:13" x14ac:dyDescent="0.15">
      <c r="A42" s="5"/>
      <c r="B42" s="24" t="s">
        <v>0</v>
      </c>
      <c r="C42" s="25">
        <v>45754</v>
      </c>
      <c r="D42" s="26"/>
      <c r="E42" s="27"/>
      <c r="F42" s="28" t="s">
        <v>2</v>
      </c>
      <c r="G42" s="29">
        <v>3.08</v>
      </c>
      <c r="H42" s="30">
        <v>3.09</v>
      </c>
      <c r="I42" s="30">
        <v>3.13</v>
      </c>
      <c r="J42" s="30">
        <v>3.04</v>
      </c>
      <c r="K42" s="30">
        <v>3.08</v>
      </c>
      <c r="L42" s="30">
        <v>2.73</v>
      </c>
      <c r="M42" s="31">
        <v>2.78</v>
      </c>
    </row>
    <row r="43" spans="1:13" x14ac:dyDescent="0.15">
      <c r="A43" s="5"/>
      <c r="B43" s="24" t="s">
        <v>1</v>
      </c>
      <c r="C43" s="32">
        <v>6500</v>
      </c>
      <c r="D43" s="26" t="s">
        <v>15</v>
      </c>
      <c r="E43" s="32">
        <v>6710</v>
      </c>
      <c r="F43" s="28" t="s">
        <v>3</v>
      </c>
      <c r="G43" s="29">
        <v>99.1</v>
      </c>
      <c r="H43" s="30">
        <v>98.9</v>
      </c>
      <c r="I43" s="30">
        <v>99</v>
      </c>
      <c r="J43" s="30">
        <v>99.6</v>
      </c>
      <c r="K43" s="30">
        <v>99.1</v>
      </c>
      <c r="L43" s="30">
        <v>99.5</v>
      </c>
      <c r="M43" s="31">
        <v>99.4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4866</v>
      </c>
      <c r="H44" s="70">
        <v>5187</v>
      </c>
      <c r="I44" s="70">
        <v>4745</v>
      </c>
      <c r="J44" s="70">
        <v>3567</v>
      </c>
      <c r="K44" s="70">
        <v>4998</v>
      </c>
      <c r="L44" s="70">
        <v>5610</v>
      </c>
      <c r="M44" s="86">
        <v>5489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 t="shared" ref="G45:M45" si="6">G41/G$4</f>
        <v>1.8462389380530972</v>
      </c>
      <c r="H45" s="81">
        <f t="shared" si="6"/>
        <v>1.8104022191400833</v>
      </c>
      <c r="I45" s="81">
        <f t="shared" si="6"/>
        <v>1.8247982391782831</v>
      </c>
      <c r="J45" s="81">
        <f t="shared" si="6"/>
        <v>1.7635395874916833</v>
      </c>
      <c r="K45" s="81">
        <f t="shared" si="6"/>
        <v>1.7760918326956063</v>
      </c>
      <c r="L45" s="81">
        <f t="shared" si="6"/>
        <v>1.7665141179518176</v>
      </c>
      <c r="M45" s="82">
        <f t="shared" si="6"/>
        <v>1.7966133061904321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6500</v>
      </c>
      <c r="H46" s="35">
        <v>6560</v>
      </c>
      <c r="I46" s="35">
        <v>6590</v>
      </c>
      <c r="J46" s="35">
        <v>6660</v>
      </c>
      <c r="K46" s="35">
        <v>6700</v>
      </c>
      <c r="L46" s="35">
        <v>6710</v>
      </c>
      <c r="M46" s="36">
        <v>6710</v>
      </c>
    </row>
    <row r="47" spans="1:13" x14ac:dyDescent="0.15">
      <c r="A47" s="5"/>
      <c r="B47" s="16" t="s">
        <v>77</v>
      </c>
      <c r="C47" s="17"/>
      <c r="D47" s="18"/>
      <c r="E47" s="19"/>
      <c r="F47" s="20" t="s">
        <v>10</v>
      </c>
      <c r="G47" s="21">
        <v>6483</v>
      </c>
      <c r="H47" s="22">
        <v>6308</v>
      </c>
      <c r="I47" s="22">
        <v>5936</v>
      </c>
      <c r="J47" s="22">
        <v>6200</v>
      </c>
      <c r="K47" s="22">
        <v>6298</v>
      </c>
      <c r="L47" s="22">
        <v>10102</v>
      </c>
      <c r="M47" s="23">
        <v>9119</v>
      </c>
    </row>
    <row r="48" spans="1:13" x14ac:dyDescent="0.15">
      <c r="A48" s="5"/>
      <c r="B48" s="24" t="s">
        <v>0</v>
      </c>
      <c r="C48" s="25">
        <v>45754</v>
      </c>
      <c r="D48" s="26"/>
      <c r="E48" s="27"/>
      <c r="F48" s="28" t="s">
        <v>2</v>
      </c>
      <c r="G48" s="29">
        <v>5.14</v>
      </c>
      <c r="H48" s="30">
        <v>5.14</v>
      </c>
      <c r="I48" s="30">
        <v>5.07</v>
      </c>
      <c r="J48" s="30">
        <v>5.0199999999999996</v>
      </c>
      <c r="K48" s="30">
        <v>5.13</v>
      </c>
      <c r="L48" s="30">
        <v>4.8</v>
      </c>
      <c r="M48" s="31">
        <v>4.87</v>
      </c>
    </row>
    <row r="49" spans="1:13" x14ac:dyDescent="0.15">
      <c r="A49" s="5"/>
      <c r="B49" s="24" t="s">
        <v>1</v>
      </c>
      <c r="C49" s="32">
        <v>1520</v>
      </c>
      <c r="D49" s="26" t="s">
        <v>15</v>
      </c>
      <c r="E49" s="32">
        <v>1550</v>
      </c>
      <c r="F49" s="28" t="s">
        <v>3</v>
      </c>
      <c r="G49" s="29">
        <v>99.8</v>
      </c>
      <c r="H49" s="30">
        <v>101.5</v>
      </c>
      <c r="I49" s="30">
        <v>102</v>
      </c>
      <c r="J49" s="30">
        <v>101.2</v>
      </c>
      <c r="K49" s="30">
        <v>101.8</v>
      </c>
      <c r="L49" s="30">
        <v>99.2</v>
      </c>
      <c r="M49" s="31">
        <v>101.1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2009</v>
      </c>
      <c r="H50" s="58">
        <v>-148</v>
      </c>
      <c r="I50" s="58">
        <v>-830</v>
      </c>
      <c r="J50" s="58">
        <v>259</v>
      </c>
      <c r="K50" s="58">
        <v>-616</v>
      </c>
      <c r="L50" s="70">
        <v>4377</v>
      </c>
      <c r="M50" s="59">
        <v>495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 t="shared" ref="G51:M51" si="7">G47/G$4</f>
        <v>0.89643252212389379</v>
      </c>
      <c r="H51" s="81">
        <f t="shared" si="7"/>
        <v>0.87489597780859918</v>
      </c>
      <c r="I51" s="81">
        <f t="shared" si="7"/>
        <v>0.87101980924431399</v>
      </c>
      <c r="J51" s="81">
        <f t="shared" si="7"/>
        <v>0.82501663339986697</v>
      </c>
      <c r="K51" s="81">
        <f t="shared" si="7"/>
        <v>0.83098034041430269</v>
      </c>
      <c r="L51" s="81">
        <f t="shared" si="7"/>
        <v>0.87229082117261036</v>
      </c>
      <c r="M51" s="82">
        <f t="shared" si="7"/>
        <v>0.84380494124178773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1520</v>
      </c>
      <c r="H52" s="35">
        <v>1520</v>
      </c>
      <c r="I52" s="35">
        <v>1520</v>
      </c>
      <c r="J52" s="35">
        <v>1540</v>
      </c>
      <c r="K52" s="35">
        <v>1540</v>
      </c>
      <c r="L52" s="35">
        <v>1550</v>
      </c>
      <c r="M52" s="36">
        <v>1550</v>
      </c>
    </row>
    <row r="53" spans="1:13" x14ac:dyDescent="0.15">
      <c r="A53" s="5"/>
      <c r="B53" s="37" t="s">
        <v>76</v>
      </c>
      <c r="C53" s="38"/>
      <c r="D53" s="39"/>
      <c r="E53" s="40"/>
      <c r="F53" s="41" t="s">
        <v>10</v>
      </c>
      <c r="G53" s="42">
        <v>2581</v>
      </c>
      <c r="H53" s="43">
        <v>2507</v>
      </c>
      <c r="I53" s="43">
        <v>2204</v>
      </c>
      <c r="J53" s="43">
        <v>2374</v>
      </c>
      <c r="K53" s="43">
        <v>2451</v>
      </c>
      <c r="L53" s="43">
        <v>4873</v>
      </c>
      <c r="M53" s="44">
        <v>4320</v>
      </c>
    </row>
    <row r="54" spans="1:13" x14ac:dyDescent="0.15">
      <c r="A54" s="5"/>
      <c r="B54" s="45" t="s">
        <v>0</v>
      </c>
      <c r="C54" s="3">
        <v>45754</v>
      </c>
      <c r="F54" s="46" t="s">
        <v>2</v>
      </c>
      <c r="G54" s="47">
        <v>4.22</v>
      </c>
      <c r="H54" s="48">
        <v>4.1100000000000003</v>
      </c>
      <c r="I54" s="48">
        <v>4.3499999999999996</v>
      </c>
      <c r="J54" s="48">
        <v>4.03</v>
      </c>
      <c r="K54" s="48">
        <v>4.3099999999999996</v>
      </c>
      <c r="L54" s="48">
        <v>3.88</v>
      </c>
      <c r="M54" s="49">
        <v>3.93</v>
      </c>
    </row>
    <row r="55" spans="1:13" x14ac:dyDescent="0.15">
      <c r="A55" s="5"/>
      <c r="B55" s="45" t="s">
        <v>1</v>
      </c>
      <c r="C55" s="50">
        <v>2470</v>
      </c>
      <c r="D55" s="4" t="s">
        <v>15</v>
      </c>
      <c r="E55" s="50">
        <v>2580</v>
      </c>
      <c r="F55" s="46" t="s">
        <v>3</v>
      </c>
      <c r="G55" s="47">
        <v>99.7</v>
      </c>
      <c r="H55" s="48">
        <v>102.2</v>
      </c>
      <c r="I55" s="48">
        <v>98.6</v>
      </c>
      <c r="J55" s="48">
        <v>100.2</v>
      </c>
      <c r="K55" s="48">
        <v>99.8</v>
      </c>
      <c r="L55" s="48">
        <v>99.5</v>
      </c>
      <c r="M55" s="49">
        <v>98.6</v>
      </c>
    </row>
    <row r="56" spans="1:13" x14ac:dyDescent="0.15">
      <c r="A56" s="5"/>
      <c r="B56" s="45"/>
      <c r="C56" s="50"/>
      <c r="E56" s="50"/>
      <c r="F56" s="55" t="s">
        <v>20</v>
      </c>
      <c r="G56" s="60">
        <v>808</v>
      </c>
      <c r="H56" s="61">
        <v>-457</v>
      </c>
      <c r="I56" s="71">
        <v>1202</v>
      </c>
      <c r="J56" s="61">
        <v>491</v>
      </c>
      <c r="K56" s="61">
        <v>689</v>
      </c>
      <c r="L56" s="71">
        <v>1646</v>
      </c>
      <c r="M56" s="87">
        <v>2247</v>
      </c>
    </row>
    <row r="57" spans="1:13" x14ac:dyDescent="0.15">
      <c r="A57" s="5"/>
      <c r="B57" s="45"/>
      <c r="C57" s="50"/>
      <c r="E57" s="50"/>
      <c r="F57" s="55" t="s">
        <v>28</v>
      </c>
      <c r="G57" s="83">
        <f t="shared" ref="G57:M57" si="8">G53/G$4</f>
        <v>0.35688606194690264</v>
      </c>
      <c r="H57" s="84">
        <f t="shared" si="8"/>
        <v>0.34771151178918169</v>
      </c>
      <c r="I57" s="84">
        <f t="shared" si="8"/>
        <v>0.32340425531914896</v>
      </c>
      <c r="J57" s="84">
        <f t="shared" si="8"/>
        <v>0.31590153027278778</v>
      </c>
      <c r="K57" s="84">
        <f t="shared" si="8"/>
        <v>0.32339358754453096</v>
      </c>
      <c r="L57" s="84">
        <f t="shared" si="8"/>
        <v>0.42077540799585528</v>
      </c>
      <c r="M57" s="85">
        <f t="shared" si="8"/>
        <v>0.39974090867030626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2470</v>
      </c>
      <c r="H58" s="53">
        <v>2530</v>
      </c>
      <c r="I58" s="53">
        <v>2510</v>
      </c>
      <c r="J58" s="53">
        <v>2530</v>
      </c>
      <c r="K58" s="53">
        <v>2520</v>
      </c>
      <c r="L58" s="53">
        <v>2600</v>
      </c>
      <c r="M58" s="54">
        <v>2580</v>
      </c>
    </row>
    <row r="59" spans="1:13" x14ac:dyDescent="0.15">
      <c r="A59" s="5"/>
      <c r="B59" s="37" t="s">
        <v>73</v>
      </c>
      <c r="C59" s="38"/>
      <c r="D59" s="39"/>
      <c r="E59" s="40"/>
      <c r="F59" s="41" t="s">
        <v>10</v>
      </c>
      <c r="G59" s="42">
        <v>1508</v>
      </c>
      <c r="H59" s="43">
        <v>1351</v>
      </c>
      <c r="I59" s="43">
        <v>1370</v>
      </c>
      <c r="J59" s="43">
        <v>1551</v>
      </c>
      <c r="K59" s="43">
        <v>1716</v>
      </c>
      <c r="L59" s="43">
        <v>3632</v>
      </c>
      <c r="M59" s="44">
        <v>3399</v>
      </c>
    </row>
    <row r="60" spans="1:13" x14ac:dyDescent="0.15">
      <c r="A60" s="5"/>
      <c r="B60" s="45" t="s">
        <v>0</v>
      </c>
      <c r="C60" s="3">
        <v>45733</v>
      </c>
      <c r="F60" s="46" t="s">
        <v>2</v>
      </c>
      <c r="G60" s="47">
        <v>4.3499999999999996</v>
      </c>
      <c r="H60" s="48">
        <v>4.28</v>
      </c>
      <c r="I60" s="48">
        <v>4.25</v>
      </c>
      <c r="J60" s="48">
        <v>4.34</v>
      </c>
      <c r="K60" s="48">
        <v>4.1100000000000003</v>
      </c>
      <c r="L60" s="48">
        <v>3.89</v>
      </c>
      <c r="M60" s="49">
        <v>3.79</v>
      </c>
    </row>
    <row r="61" spans="1:13" x14ac:dyDescent="0.15">
      <c r="A61" s="5"/>
      <c r="B61" s="45" t="s">
        <v>1</v>
      </c>
      <c r="C61" s="50">
        <v>730</v>
      </c>
      <c r="D61" s="4" t="s">
        <v>15</v>
      </c>
      <c r="E61" s="50">
        <v>690</v>
      </c>
      <c r="F61" s="46" t="s">
        <v>3</v>
      </c>
      <c r="G61" s="47">
        <v>95.7</v>
      </c>
      <c r="H61" s="48">
        <v>96</v>
      </c>
      <c r="I61" s="48">
        <v>99</v>
      </c>
      <c r="J61" s="48">
        <v>97.8</v>
      </c>
      <c r="K61" s="48">
        <v>99.5</v>
      </c>
      <c r="L61" s="48">
        <v>98.4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1661</v>
      </c>
      <c r="H62" s="71">
        <v>1392</v>
      </c>
      <c r="I62" s="61">
        <v>595</v>
      </c>
      <c r="J62" s="71">
        <v>1121</v>
      </c>
      <c r="K62" s="61">
        <v>644</v>
      </c>
      <c r="L62" s="71">
        <v>1997</v>
      </c>
      <c r="M62" s="87">
        <v>1593</v>
      </c>
    </row>
    <row r="63" spans="1:13" x14ac:dyDescent="0.15">
      <c r="A63" s="5"/>
      <c r="B63" s="45"/>
      <c r="C63" s="50"/>
      <c r="E63" s="50"/>
      <c r="F63" s="55" t="s">
        <v>28</v>
      </c>
      <c r="G63" s="83">
        <f t="shared" ref="G63:M63" si="9">G59/G$4</f>
        <v>0.20851769911504425</v>
      </c>
      <c r="H63" s="84">
        <f t="shared" si="9"/>
        <v>0.18737864077669902</v>
      </c>
      <c r="I63" s="84">
        <f t="shared" si="9"/>
        <v>0.20102714600146734</v>
      </c>
      <c r="J63" s="84">
        <f t="shared" si="9"/>
        <v>0.20638722554890221</v>
      </c>
      <c r="K63" s="84">
        <f t="shared" si="9"/>
        <v>0.22641509433962265</v>
      </c>
      <c r="L63" s="84">
        <f t="shared" si="9"/>
        <v>0.31361713150850529</v>
      </c>
      <c r="M63" s="85">
        <f t="shared" si="9"/>
        <v>0.31451836772462294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730</v>
      </c>
      <c r="H64" s="53">
        <v>720</v>
      </c>
      <c r="I64" s="53">
        <v>720</v>
      </c>
      <c r="J64" s="53">
        <v>730</v>
      </c>
      <c r="K64" s="53">
        <v>720</v>
      </c>
      <c r="L64" s="53">
        <v>700</v>
      </c>
      <c r="M64" s="54">
        <v>690</v>
      </c>
    </row>
    <row r="65" spans="1:13" x14ac:dyDescent="0.15">
      <c r="A65" s="5"/>
      <c r="B65" s="37" t="s">
        <v>70</v>
      </c>
      <c r="C65" s="38"/>
      <c r="D65" s="39"/>
      <c r="E65" s="40"/>
      <c r="F65" s="41" t="s">
        <v>10</v>
      </c>
      <c r="G65" s="42">
        <v>10955</v>
      </c>
      <c r="H65" s="43">
        <v>10317</v>
      </c>
      <c r="I65" s="43">
        <v>10396</v>
      </c>
      <c r="J65" s="43">
        <v>10805</v>
      </c>
      <c r="K65" s="43">
        <v>11351</v>
      </c>
      <c r="L65" s="43">
        <v>17106</v>
      </c>
      <c r="M65" s="44">
        <v>16580</v>
      </c>
    </row>
    <row r="66" spans="1:13" x14ac:dyDescent="0.15">
      <c r="A66" s="5"/>
      <c r="B66" s="45" t="s">
        <v>0</v>
      </c>
      <c r="C66" s="3">
        <v>45719</v>
      </c>
      <c r="F66" s="46" t="s">
        <v>2</v>
      </c>
      <c r="G66" s="47">
        <v>2.42</v>
      </c>
      <c r="H66" s="48">
        <v>2.44</v>
      </c>
      <c r="I66" s="48">
        <v>2.46</v>
      </c>
      <c r="J66" s="48">
        <v>2.33</v>
      </c>
      <c r="K66" s="48">
        <v>2.37</v>
      </c>
      <c r="L66" s="48">
        <v>2.12</v>
      </c>
      <c r="M66" s="49">
        <v>2.1800000000000002</v>
      </c>
    </row>
    <row r="67" spans="1:13" x14ac:dyDescent="0.15">
      <c r="A67" s="5"/>
      <c r="B67" s="45" t="s">
        <v>1</v>
      </c>
      <c r="C67" s="50">
        <v>770</v>
      </c>
      <c r="D67" s="4" t="s">
        <v>15</v>
      </c>
      <c r="E67" s="50">
        <v>800</v>
      </c>
      <c r="F67" s="46" t="s">
        <v>3</v>
      </c>
      <c r="G67" s="47">
        <v>98.2</v>
      </c>
      <c r="H67" s="48">
        <v>98.2</v>
      </c>
      <c r="I67" s="48">
        <v>98.6</v>
      </c>
      <c r="J67" s="48">
        <v>100</v>
      </c>
      <c r="K67" s="48">
        <v>99.7</v>
      </c>
      <c r="L67" s="48">
        <v>98.9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5353</v>
      </c>
      <c r="H68" s="71">
        <v>4951</v>
      </c>
      <c r="I68" s="71">
        <v>4249</v>
      </c>
      <c r="J68" s="71">
        <v>1339</v>
      </c>
      <c r="K68" s="71">
        <v>2235</v>
      </c>
      <c r="L68" s="71">
        <v>5927</v>
      </c>
      <c r="M68" s="87">
        <v>6099</v>
      </c>
    </row>
    <row r="69" spans="1:13" x14ac:dyDescent="0.15">
      <c r="A69" s="5"/>
      <c r="B69" s="45"/>
      <c r="C69" s="50"/>
      <c r="E69" s="50"/>
      <c r="F69" s="55" t="s">
        <v>28</v>
      </c>
      <c r="G69" s="83">
        <f t="shared" ref="G69:M69" si="10">G65/G$4</f>
        <v>1.5147953539823009</v>
      </c>
      <c r="H69" s="84">
        <f t="shared" si="10"/>
        <v>1.4309292649098475</v>
      </c>
      <c r="I69" s="84">
        <f t="shared" si="10"/>
        <v>1.5254585473220836</v>
      </c>
      <c r="J69" s="84">
        <f t="shared" si="10"/>
        <v>1.4377910844976713</v>
      </c>
      <c r="K69" s="84">
        <f t="shared" si="10"/>
        <v>1.497690988257026</v>
      </c>
      <c r="L69" s="84">
        <f t="shared" si="10"/>
        <v>1.4770745186080649</v>
      </c>
      <c r="M69" s="85">
        <f t="shared" si="10"/>
        <v>1.5341908022577959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770</v>
      </c>
      <c r="H70" s="53">
        <v>790</v>
      </c>
      <c r="I70" s="53">
        <v>750</v>
      </c>
      <c r="J70" s="53">
        <v>770</v>
      </c>
      <c r="K70" s="53">
        <v>790</v>
      </c>
      <c r="L70" s="53">
        <v>810</v>
      </c>
      <c r="M70" s="54">
        <v>800</v>
      </c>
    </row>
    <row r="71" spans="1:13" x14ac:dyDescent="0.15">
      <c r="A71" s="5"/>
      <c r="B71" s="16" t="s">
        <v>67</v>
      </c>
      <c r="C71" s="17"/>
      <c r="D71" s="18"/>
      <c r="E71" s="19"/>
      <c r="F71" s="20" t="s">
        <v>10</v>
      </c>
      <c r="G71" s="21">
        <v>7017</v>
      </c>
      <c r="H71" s="22">
        <v>8006</v>
      </c>
      <c r="I71" s="22">
        <v>7542</v>
      </c>
      <c r="J71" s="22">
        <v>8058</v>
      </c>
      <c r="K71" s="22">
        <v>8232</v>
      </c>
      <c r="L71" s="22">
        <v>14286</v>
      </c>
      <c r="M71" s="23">
        <v>12791</v>
      </c>
    </row>
    <row r="72" spans="1:13" x14ac:dyDescent="0.15">
      <c r="A72" s="5"/>
      <c r="B72" s="24" t="s">
        <v>0</v>
      </c>
      <c r="C72" s="25">
        <v>45719</v>
      </c>
      <c r="D72" s="26"/>
      <c r="E72" s="27"/>
      <c r="F72" s="28" t="s">
        <v>2</v>
      </c>
      <c r="G72" s="29">
        <v>3.3</v>
      </c>
      <c r="H72" s="30">
        <v>3.28</v>
      </c>
      <c r="I72" s="30">
        <v>3.31</v>
      </c>
      <c r="J72" s="30">
        <v>3.21</v>
      </c>
      <c r="K72" s="30">
        <v>3.32</v>
      </c>
      <c r="L72" s="30">
        <v>2.99</v>
      </c>
      <c r="M72" s="31">
        <v>3.01</v>
      </c>
    </row>
    <row r="73" spans="1:13" x14ac:dyDescent="0.15">
      <c r="A73" s="5"/>
      <c r="B73" s="24" t="s">
        <v>1</v>
      </c>
      <c r="C73" s="32">
        <v>6810</v>
      </c>
      <c r="D73" s="26" t="s">
        <v>15</v>
      </c>
      <c r="E73" s="32">
        <v>7060</v>
      </c>
      <c r="F73" s="28" t="s">
        <v>3</v>
      </c>
      <c r="G73" s="29">
        <v>98.3</v>
      </c>
      <c r="H73" s="30">
        <v>98.5</v>
      </c>
      <c r="I73" s="30">
        <v>98.5</v>
      </c>
      <c r="J73" s="30">
        <v>99.1</v>
      </c>
      <c r="K73" s="30">
        <v>98.5</v>
      </c>
      <c r="L73" s="30">
        <v>99.2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3797</v>
      </c>
      <c r="H74" s="70">
        <v>3974</v>
      </c>
      <c r="I74" s="70">
        <v>3692</v>
      </c>
      <c r="J74" s="70">
        <v>2918</v>
      </c>
      <c r="K74" s="70">
        <v>4047</v>
      </c>
      <c r="L74" s="70">
        <v>4981</v>
      </c>
      <c r="M74" s="86">
        <v>5084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 t="shared" ref="G75:M75" si="11">G71/G$4</f>
        <v>0.97027101769911506</v>
      </c>
      <c r="H75" s="81">
        <f t="shared" si="11"/>
        <v>1.1104022191400833</v>
      </c>
      <c r="I75" s="81">
        <f t="shared" si="11"/>
        <v>1.1066764490095378</v>
      </c>
      <c r="J75" s="81">
        <f t="shared" si="11"/>
        <v>1.072255489021956</v>
      </c>
      <c r="K75" s="81">
        <f t="shared" si="11"/>
        <v>1.086159123894973</v>
      </c>
      <c r="L75" s="81">
        <f t="shared" si="11"/>
        <v>1.2335722303773422</v>
      </c>
      <c r="M75" s="82">
        <f t="shared" si="11"/>
        <v>1.183584713611548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6810</v>
      </c>
      <c r="H76" s="35">
        <v>6880</v>
      </c>
      <c r="I76" s="35">
        <v>6920</v>
      </c>
      <c r="J76" s="35">
        <v>6970</v>
      </c>
      <c r="K76" s="35">
        <v>7020</v>
      </c>
      <c r="L76" s="35">
        <v>7050</v>
      </c>
      <c r="M76" s="36">
        <v>7060</v>
      </c>
    </row>
    <row r="77" spans="1:13" x14ac:dyDescent="0.15">
      <c r="A77" s="5"/>
      <c r="B77" s="37" t="s">
        <v>68</v>
      </c>
      <c r="C77" s="38"/>
      <c r="D77" s="39"/>
      <c r="E77" s="40"/>
      <c r="F77" s="41" t="s">
        <v>10</v>
      </c>
      <c r="G77" s="42">
        <v>4724</v>
      </c>
      <c r="H77" s="43">
        <v>4820</v>
      </c>
      <c r="I77" s="43">
        <v>4534</v>
      </c>
      <c r="J77" s="43">
        <v>4815</v>
      </c>
      <c r="K77" s="43">
        <v>4816</v>
      </c>
      <c r="L77" s="43">
        <v>8554</v>
      </c>
      <c r="M77" s="44">
        <v>7655</v>
      </c>
    </row>
    <row r="78" spans="1:13" x14ac:dyDescent="0.15">
      <c r="A78" s="5"/>
      <c r="B78" s="45" t="s">
        <v>0</v>
      </c>
      <c r="C78" s="3">
        <v>45719</v>
      </c>
      <c r="F78" s="46" t="s">
        <v>2</v>
      </c>
      <c r="G78" s="47">
        <v>3.5</v>
      </c>
      <c r="H78" s="48">
        <v>3.61</v>
      </c>
      <c r="I78" s="48">
        <v>3.61</v>
      </c>
      <c r="J78" s="48">
        <v>3.53</v>
      </c>
      <c r="K78" s="48">
        <v>3.56</v>
      </c>
      <c r="L78" s="48">
        <v>3.24</v>
      </c>
      <c r="M78" s="49">
        <v>3.29</v>
      </c>
    </row>
    <row r="79" spans="1:13" x14ac:dyDescent="0.15">
      <c r="A79" s="5"/>
      <c r="B79" s="45" t="s">
        <v>1</v>
      </c>
      <c r="C79" s="50">
        <v>3370</v>
      </c>
      <c r="D79" s="4" t="s">
        <v>15</v>
      </c>
      <c r="E79" s="50">
        <v>3530</v>
      </c>
      <c r="F79" s="46" t="s">
        <v>3</v>
      </c>
      <c r="G79" s="47">
        <v>99.4</v>
      </c>
      <c r="H79" s="48">
        <v>97.8</v>
      </c>
      <c r="I79" s="48">
        <v>98.3</v>
      </c>
      <c r="J79" s="48">
        <v>98.2</v>
      </c>
      <c r="K79" s="48">
        <v>98.6</v>
      </c>
      <c r="L79" s="48">
        <v>98.2</v>
      </c>
      <c r="M79" s="49">
        <v>98.5</v>
      </c>
    </row>
    <row r="80" spans="1:13" x14ac:dyDescent="0.15">
      <c r="A80" s="5"/>
      <c r="B80" s="45"/>
      <c r="C80" s="50"/>
      <c r="E80" s="50"/>
      <c r="F80" s="55" t="s">
        <v>20</v>
      </c>
      <c r="G80" s="89">
        <v>1452</v>
      </c>
      <c r="H80" s="71">
        <v>3064</v>
      </c>
      <c r="I80" s="71">
        <v>2408</v>
      </c>
      <c r="J80" s="71">
        <v>2632</v>
      </c>
      <c r="K80" s="71">
        <v>2317</v>
      </c>
      <c r="L80" s="71">
        <v>4641</v>
      </c>
      <c r="M80" s="87">
        <v>3721</v>
      </c>
    </row>
    <row r="81" spans="1:13" x14ac:dyDescent="0.15">
      <c r="A81" s="5"/>
      <c r="B81" s="45"/>
      <c r="C81" s="50"/>
      <c r="E81" s="50"/>
      <c r="F81" s="55" t="s">
        <v>28</v>
      </c>
      <c r="G81" s="83">
        <f t="shared" ref="G81:M81" si="12">G77/G$4</f>
        <v>0.65320796460176989</v>
      </c>
      <c r="H81" s="84">
        <f t="shared" si="12"/>
        <v>0.66851595006934816</v>
      </c>
      <c r="I81" s="84">
        <f t="shared" si="12"/>
        <v>0.66529713866471019</v>
      </c>
      <c r="J81" s="84">
        <f t="shared" si="12"/>
        <v>0.64071856287425155</v>
      </c>
      <c r="K81" s="84">
        <f t="shared" si="12"/>
        <v>0.6354400316664468</v>
      </c>
      <c r="L81" s="84">
        <f t="shared" si="12"/>
        <v>0.73862360763319235</v>
      </c>
      <c r="M81" s="85">
        <f t="shared" si="12"/>
        <v>0.70833718885907282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3370</v>
      </c>
      <c r="H82" s="53">
        <v>3420</v>
      </c>
      <c r="I82" s="53">
        <v>3410</v>
      </c>
      <c r="J82" s="53">
        <v>3430</v>
      </c>
      <c r="K82" s="53">
        <v>3480</v>
      </c>
      <c r="L82" s="53">
        <v>3520</v>
      </c>
      <c r="M82" s="54">
        <v>3530</v>
      </c>
    </row>
    <row r="83" spans="1:13" x14ac:dyDescent="0.15">
      <c r="A83" s="5"/>
      <c r="B83" s="16" t="s">
        <v>69</v>
      </c>
      <c r="C83" s="17"/>
      <c r="D83" s="18"/>
      <c r="E83" s="19"/>
      <c r="F83" s="20" t="s">
        <v>10</v>
      </c>
      <c r="G83" s="21">
        <v>3648</v>
      </c>
      <c r="H83" s="22">
        <v>3508</v>
      </c>
      <c r="I83" s="22">
        <v>3163</v>
      </c>
      <c r="J83" s="22">
        <v>3813</v>
      </c>
      <c r="K83" s="22">
        <v>3921</v>
      </c>
      <c r="L83" s="22">
        <v>8267</v>
      </c>
      <c r="M83" s="23">
        <v>7715</v>
      </c>
    </row>
    <row r="84" spans="1:13" x14ac:dyDescent="0.15">
      <c r="A84" s="5"/>
      <c r="B84" s="24" t="s">
        <v>0</v>
      </c>
      <c r="C84" s="25">
        <v>45719</v>
      </c>
      <c r="D84" s="26"/>
      <c r="E84" s="27"/>
      <c r="F84" s="28" t="s">
        <v>2</v>
      </c>
      <c r="G84" s="29">
        <v>4.0599999999999996</v>
      </c>
      <c r="H84" s="30">
        <v>3.98</v>
      </c>
      <c r="I84" s="30">
        <v>4.04</v>
      </c>
      <c r="J84" s="30">
        <v>3.81</v>
      </c>
      <c r="K84" s="30">
        <v>3.87</v>
      </c>
      <c r="L84" s="30">
        <v>3.6</v>
      </c>
      <c r="M84" s="31">
        <v>3.79</v>
      </c>
    </row>
    <row r="85" spans="1:13" x14ac:dyDescent="0.15">
      <c r="A85" s="5"/>
      <c r="B85" s="24" t="s">
        <v>1</v>
      </c>
      <c r="C85" s="32">
        <v>1240</v>
      </c>
      <c r="D85" s="26" t="s">
        <v>15</v>
      </c>
      <c r="E85" s="32">
        <v>1320</v>
      </c>
      <c r="F85" s="28" t="s">
        <v>3</v>
      </c>
      <c r="G85" s="29">
        <v>97.7</v>
      </c>
      <c r="H85" s="30">
        <v>98.9</v>
      </c>
      <c r="I85" s="30">
        <v>97.8</v>
      </c>
      <c r="J85" s="30">
        <v>99.3</v>
      </c>
      <c r="K85" s="30">
        <v>101</v>
      </c>
      <c r="L85" s="30">
        <v>99.8</v>
      </c>
      <c r="M85" s="31">
        <v>97.8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2569</v>
      </c>
      <c r="H86" s="70">
        <v>1496</v>
      </c>
      <c r="I86" s="70">
        <v>2102</v>
      </c>
      <c r="J86" s="70">
        <v>1309</v>
      </c>
      <c r="K86" s="58">
        <v>82</v>
      </c>
      <c r="L86" s="70">
        <v>2137</v>
      </c>
      <c r="M86" s="86">
        <v>5151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 t="shared" ref="G87:M87" si="13">G83/G$4</f>
        <v>0.50442477876106195</v>
      </c>
      <c r="H87" s="81">
        <f t="shared" si="13"/>
        <v>0.48654646324549239</v>
      </c>
      <c r="I87" s="81">
        <f t="shared" si="13"/>
        <v>0.46412325752017608</v>
      </c>
      <c r="J87" s="81">
        <f t="shared" si="13"/>
        <v>0.50738522954091814</v>
      </c>
      <c r="K87" s="81">
        <f t="shared" si="13"/>
        <v>0.51735057395434758</v>
      </c>
      <c r="L87" s="81">
        <f t="shared" si="13"/>
        <v>0.71384163716432092</v>
      </c>
      <c r="M87" s="82">
        <f t="shared" si="13"/>
        <v>0.71388914592393815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1240</v>
      </c>
      <c r="H88" s="35">
        <v>1280</v>
      </c>
      <c r="I88" s="35">
        <v>1260</v>
      </c>
      <c r="J88" s="35">
        <v>1290</v>
      </c>
      <c r="K88" s="35">
        <v>1230</v>
      </c>
      <c r="L88" s="35">
        <v>1310</v>
      </c>
      <c r="M88" s="36">
        <v>1320</v>
      </c>
    </row>
    <row r="89" spans="1:13" x14ac:dyDescent="0.15">
      <c r="A89" s="5"/>
      <c r="B89" s="16" t="s">
        <v>62</v>
      </c>
      <c r="C89" s="17"/>
      <c r="D89" s="18"/>
      <c r="E89" s="19"/>
      <c r="F89" s="20" t="s">
        <v>10</v>
      </c>
      <c r="G89" s="21">
        <v>14235</v>
      </c>
      <c r="H89" s="22">
        <v>14448</v>
      </c>
      <c r="I89" s="22">
        <v>14186</v>
      </c>
      <c r="J89" s="22">
        <v>14593</v>
      </c>
      <c r="K89" s="22">
        <v>15321</v>
      </c>
      <c r="L89" s="22">
        <v>20218</v>
      </c>
      <c r="M89" s="23">
        <v>19266</v>
      </c>
    </row>
    <row r="90" spans="1:13" x14ac:dyDescent="0.15">
      <c r="A90" s="5"/>
      <c r="B90" s="24" t="s">
        <v>0</v>
      </c>
      <c r="C90" s="25">
        <v>45691</v>
      </c>
      <c r="D90" s="26"/>
      <c r="E90" s="27"/>
      <c r="F90" s="28" t="s">
        <v>2</v>
      </c>
      <c r="G90" s="29">
        <v>4.03</v>
      </c>
      <c r="H90" s="30">
        <v>4</v>
      </c>
      <c r="I90" s="30">
        <v>4.09</v>
      </c>
      <c r="J90" s="30">
        <v>3.95</v>
      </c>
      <c r="K90" s="30">
        <v>4.0199999999999996</v>
      </c>
      <c r="L90" s="30">
        <v>3.63</v>
      </c>
      <c r="M90" s="31">
        <v>3.68</v>
      </c>
    </row>
    <row r="91" spans="1:13" x14ac:dyDescent="0.15">
      <c r="A91" s="5"/>
      <c r="B91" s="24" t="s">
        <v>1</v>
      </c>
      <c r="C91" s="32">
        <v>9900</v>
      </c>
      <c r="D91" s="26" t="s">
        <v>15</v>
      </c>
      <c r="E91" s="32">
        <v>10230</v>
      </c>
      <c r="F91" s="28" t="s">
        <v>3</v>
      </c>
      <c r="G91" s="29">
        <v>98.3</v>
      </c>
      <c r="H91" s="30">
        <v>98.6</v>
      </c>
      <c r="I91" s="30">
        <v>98.2</v>
      </c>
      <c r="J91" s="30">
        <v>99</v>
      </c>
      <c r="K91" s="30">
        <v>98.8</v>
      </c>
      <c r="L91" s="30">
        <v>99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8099</v>
      </c>
      <c r="H92" s="70">
        <v>7299</v>
      </c>
      <c r="I92" s="70">
        <v>8575</v>
      </c>
      <c r="J92" s="70">
        <v>6222</v>
      </c>
      <c r="K92" s="70">
        <v>7390</v>
      </c>
      <c r="L92" s="70">
        <v>8394</v>
      </c>
      <c r="M92" s="86">
        <v>9428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 t="shared" ref="G93:M93" si="14">G89/G$4</f>
        <v>1.9683351769911503</v>
      </c>
      <c r="H93" s="81">
        <f t="shared" si="14"/>
        <v>2.0038834951456312</v>
      </c>
      <c r="I93" s="81">
        <f t="shared" si="14"/>
        <v>2.081584739545121</v>
      </c>
      <c r="J93" s="81">
        <f t="shared" si="14"/>
        <v>1.9418496340652029</v>
      </c>
      <c r="K93" s="81">
        <f t="shared" si="14"/>
        <v>2.0215067950917009</v>
      </c>
      <c r="L93" s="81">
        <f t="shared" si="14"/>
        <v>1.7457905189534582</v>
      </c>
      <c r="M93" s="82">
        <f t="shared" si="14"/>
        <v>1.7827334135282686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9900</v>
      </c>
      <c r="H94" s="35">
        <v>10040</v>
      </c>
      <c r="I94" s="35">
        <v>10060</v>
      </c>
      <c r="J94" s="35">
        <v>10140</v>
      </c>
      <c r="K94" s="35">
        <v>10220</v>
      </c>
      <c r="L94" s="35">
        <v>10220</v>
      </c>
      <c r="M94" s="36">
        <v>10230</v>
      </c>
    </row>
    <row r="95" spans="1:13" x14ac:dyDescent="0.15">
      <c r="A95" s="5"/>
      <c r="B95" s="37" t="s">
        <v>59</v>
      </c>
      <c r="C95" s="38"/>
      <c r="D95" s="39"/>
      <c r="E95" s="40"/>
      <c r="F95" s="41" t="s">
        <v>10</v>
      </c>
      <c r="G95" s="42">
        <v>6570</v>
      </c>
      <c r="H95" s="43">
        <v>6928</v>
      </c>
      <c r="I95" s="43">
        <v>6490</v>
      </c>
      <c r="J95" s="43">
        <v>6888</v>
      </c>
      <c r="K95" s="43">
        <v>6909</v>
      </c>
      <c r="L95" s="43">
        <v>12629</v>
      </c>
      <c r="M95" s="44">
        <v>11616</v>
      </c>
    </row>
    <row r="96" spans="1:13" x14ac:dyDescent="0.15">
      <c r="A96" s="5"/>
      <c r="B96" s="45" t="s">
        <v>0</v>
      </c>
      <c r="C96" s="3">
        <v>45677</v>
      </c>
      <c r="F96" s="46" t="s">
        <v>2</v>
      </c>
      <c r="G96" s="47">
        <v>3.21</v>
      </c>
      <c r="H96" s="48">
        <v>3.17</v>
      </c>
      <c r="I96" s="48">
        <v>3.22</v>
      </c>
      <c r="J96" s="48">
        <v>3.16</v>
      </c>
      <c r="K96" s="48">
        <v>3.2</v>
      </c>
      <c r="L96" s="48">
        <v>2.83</v>
      </c>
      <c r="M96" s="49">
        <v>2.92</v>
      </c>
    </row>
    <row r="97" spans="1:13" x14ac:dyDescent="0.15">
      <c r="A97" s="5"/>
      <c r="B97" s="45" t="s">
        <v>1</v>
      </c>
      <c r="C97" s="50">
        <v>1290</v>
      </c>
      <c r="D97" s="4" t="s">
        <v>15</v>
      </c>
      <c r="E97" s="50">
        <v>1370</v>
      </c>
      <c r="F97" s="46" t="s">
        <v>3</v>
      </c>
      <c r="G97" s="47">
        <v>97.9</v>
      </c>
      <c r="H97" s="48">
        <v>97.9</v>
      </c>
      <c r="I97" s="48">
        <v>98.9</v>
      </c>
      <c r="J97" s="48">
        <v>97.8</v>
      </c>
      <c r="K97" s="48">
        <v>97.9</v>
      </c>
      <c r="L97" s="48">
        <v>98.9</v>
      </c>
      <c r="M97" s="49">
        <v>98.2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3975</v>
      </c>
      <c r="H98" s="71">
        <v>4250</v>
      </c>
      <c r="I98" s="71">
        <v>2669</v>
      </c>
      <c r="J98" s="71">
        <v>4256</v>
      </c>
      <c r="K98" s="71">
        <v>4259</v>
      </c>
      <c r="L98" s="71">
        <v>4890</v>
      </c>
      <c r="M98" s="87">
        <v>6113</v>
      </c>
    </row>
    <row r="99" spans="1:13" x14ac:dyDescent="0.15">
      <c r="A99" s="5"/>
      <c r="B99" s="45"/>
      <c r="C99" s="50"/>
      <c r="E99" s="50"/>
      <c r="F99" s="55" t="s">
        <v>28</v>
      </c>
      <c r="G99" s="83">
        <f t="shared" ref="G99:M99" si="15">G95/G$4</f>
        <v>0.90846238938053092</v>
      </c>
      <c r="H99" s="84">
        <f t="shared" si="15"/>
        <v>0.96088765603328707</v>
      </c>
      <c r="I99" s="84">
        <f t="shared" si="15"/>
        <v>0.95231107850330154</v>
      </c>
      <c r="J99" s="84">
        <f t="shared" si="15"/>
        <v>0.91656686626746509</v>
      </c>
      <c r="K99" s="84">
        <f t="shared" si="15"/>
        <v>0.91159783612613798</v>
      </c>
      <c r="L99" s="84">
        <f t="shared" si="15"/>
        <v>1.0904930489595026</v>
      </c>
      <c r="M99" s="85">
        <f t="shared" si="15"/>
        <v>1.0748588877579346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1290</v>
      </c>
      <c r="H100" s="53">
        <v>1290</v>
      </c>
      <c r="I100" s="53">
        <v>1300</v>
      </c>
      <c r="J100" s="53">
        <v>1300</v>
      </c>
      <c r="K100" s="53">
        <v>1310</v>
      </c>
      <c r="L100" s="53">
        <v>1350</v>
      </c>
      <c r="M100" s="54">
        <v>1370</v>
      </c>
    </row>
    <row r="101" spans="1:13" x14ac:dyDescent="0.15">
      <c r="A101" s="5"/>
      <c r="B101" s="16" t="s">
        <v>39</v>
      </c>
      <c r="C101" s="17"/>
      <c r="D101" s="18"/>
      <c r="E101" s="19"/>
      <c r="F101" s="20" t="s">
        <v>10</v>
      </c>
      <c r="G101" s="21">
        <v>6998</v>
      </c>
      <c r="H101" s="22">
        <v>7128</v>
      </c>
      <c r="I101" s="22">
        <v>6551</v>
      </c>
      <c r="J101" s="22">
        <v>6960</v>
      </c>
      <c r="K101" s="22">
        <v>7071</v>
      </c>
      <c r="L101" s="22">
        <v>12556</v>
      </c>
      <c r="M101" s="23">
        <v>11454</v>
      </c>
    </row>
    <row r="102" spans="1:13" x14ac:dyDescent="0.15">
      <c r="A102" s="5"/>
      <c r="B102" s="24" t="s">
        <v>0</v>
      </c>
      <c r="C102" s="25">
        <v>45614</v>
      </c>
      <c r="D102" s="26"/>
      <c r="E102" s="27"/>
      <c r="F102" s="28" t="s">
        <v>2</v>
      </c>
      <c r="G102" s="29">
        <v>3.26</v>
      </c>
      <c r="H102" s="30">
        <v>3.23</v>
      </c>
      <c r="I102" s="30">
        <v>3.41</v>
      </c>
      <c r="J102" s="30">
        <v>3.28</v>
      </c>
      <c r="K102" s="30">
        <v>3.36</v>
      </c>
      <c r="L102" s="30">
        <v>3</v>
      </c>
      <c r="M102" s="31">
        <v>3.09</v>
      </c>
    </row>
    <row r="103" spans="1:13" x14ac:dyDescent="0.15">
      <c r="A103" s="5"/>
      <c r="B103" s="24" t="s">
        <v>1</v>
      </c>
      <c r="C103" s="32">
        <v>10630</v>
      </c>
      <c r="D103" s="26" t="s">
        <v>15</v>
      </c>
      <c r="E103" s="32">
        <v>11010</v>
      </c>
      <c r="F103" s="28" t="s">
        <v>3</v>
      </c>
      <c r="G103" s="29">
        <v>100.2</v>
      </c>
      <c r="H103" s="30">
        <v>100</v>
      </c>
      <c r="I103" s="30">
        <v>99.2</v>
      </c>
      <c r="J103" s="30">
        <v>100.2</v>
      </c>
      <c r="K103" s="30">
        <v>99.3</v>
      </c>
      <c r="L103" s="30">
        <v>99.9</v>
      </c>
      <c r="M103" s="31">
        <v>99.6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1094</v>
      </c>
      <c r="H104" s="70">
        <v>1226</v>
      </c>
      <c r="I104" s="70">
        <v>2401</v>
      </c>
      <c r="J104" s="58">
        <v>971</v>
      </c>
      <c r="K104" s="70">
        <v>2361</v>
      </c>
      <c r="L104" s="70">
        <v>2503</v>
      </c>
      <c r="M104" s="86">
        <v>3045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 t="shared" ref="G105:M105" si="16">G101/G$4</f>
        <v>0.96764380530973448</v>
      </c>
      <c r="H105" s="81">
        <f t="shared" si="16"/>
        <v>0.98862690707350898</v>
      </c>
      <c r="I105" s="81">
        <f t="shared" si="16"/>
        <v>0.96126192223037421</v>
      </c>
      <c r="J105" s="81">
        <f t="shared" si="16"/>
        <v>0.92614770459081841</v>
      </c>
      <c r="K105" s="81">
        <f t="shared" si="16"/>
        <v>0.93297268768966879</v>
      </c>
      <c r="L105" s="81">
        <f t="shared" si="16"/>
        <v>1.084189620930835</v>
      </c>
      <c r="M105" s="82">
        <f t="shared" si="16"/>
        <v>1.0598686036827982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10630</v>
      </c>
      <c r="H106" s="35">
        <v>10780</v>
      </c>
      <c r="I106" s="35">
        <v>10770</v>
      </c>
      <c r="J106" s="35">
        <v>10890</v>
      </c>
      <c r="K106" s="35">
        <v>10970</v>
      </c>
      <c r="L106" s="35">
        <v>10990</v>
      </c>
      <c r="M106" s="36">
        <v>11010</v>
      </c>
    </row>
    <row r="107" spans="1:13" x14ac:dyDescent="0.15">
      <c r="A107" s="5"/>
      <c r="B107" s="37" t="s">
        <v>34</v>
      </c>
      <c r="C107" s="38"/>
      <c r="D107" s="39"/>
      <c r="E107" s="40"/>
      <c r="F107" s="41" t="s">
        <v>10</v>
      </c>
      <c r="G107" s="42">
        <v>7014</v>
      </c>
      <c r="H107" s="43">
        <v>7421</v>
      </c>
      <c r="I107" s="43">
        <v>6635</v>
      </c>
      <c r="J107" s="43">
        <v>7417</v>
      </c>
      <c r="K107" s="43">
        <v>7797</v>
      </c>
      <c r="L107" s="43">
        <v>13335</v>
      </c>
      <c r="M107" s="44">
        <v>12225</v>
      </c>
    </row>
    <row r="108" spans="1:13" x14ac:dyDescent="0.15">
      <c r="A108" s="5"/>
      <c r="B108" s="45" t="s">
        <v>0</v>
      </c>
      <c r="C108" s="3">
        <v>45537</v>
      </c>
      <c r="F108" s="46" t="s">
        <v>2</v>
      </c>
      <c r="G108" s="47">
        <v>3.96</v>
      </c>
      <c r="H108" s="48">
        <v>3.89</v>
      </c>
      <c r="I108" s="48">
        <v>4.03</v>
      </c>
      <c r="J108" s="48">
        <v>3.96</v>
      </c>
      <c r="K108" s="48">
        <v>3.97</v>
      </c>
      <c r="L108" s="48">
        <v>3.61</v>
      </c>
      <c r="M108" s="49">
        <v>3.66</v>
      </c>
    </row>
    <row r="109" spans="1:13" x14ac:dyDescent="0.15">
      <c r="A109" s="5"/>
      <c r="B109" s="45" t="s">
        <v>1</v>
      </c>
      <c r="C109" s="50">
        <v>11230</v>
      </c>
      <c r="D109" s="4" t="s">
        <v>15</v>
      </c>
      <c r="E109" s="50">
        <v>11600</v>
      </c>
      <c r="F109" s="46" t="s">
        <v>3</v>
      </c>
      <c r="G109" s="47">
        <v>98.6</v>
      </c>
      <c r="H109" s="48">
        <v>98.7</v>
      </c>
      <c r="I109" s="48">
        <v>98.4</v>
      </c>
      <c r="J109" s="48">
        <v>98.2</v>
      </c>
      <c r="K109" s="48">
        <v>98.2</v>
      </c>
      <c r="L109" s="48">
        <v>98.8</v>
      </c>
      <c r="M109" s="49">
        <v>98.3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3560</v>
      </c>
      <c r="H110" s="71">
        <v>3539</v>
      </c>
      <c r="I110" s="71">
        <v>3628</v>
      </c>
      <c r="J110" s="71">
        <v>4317</v>
      </c>
      <c r="K110" s="71">
        <v>4543</v>
      </c>
      <c r="L110" s="71">
        <v>6044</v>
      </c>
      <c r="M110" s="87">
        <v>6771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 t="shared" ref="G111:M111" si="17">G107/G$4</f>
        <v>0.96985619469026552</v>
      </c>
      <c r="H111" s="84">
        <f t="shared" si="17"/>
        <v>1.029264909847434</v>
      </c>
      <c r="I111" s="84">
        <f t="shared" si="17"/>
        <v>0.97358767424798243</v>
      </c>
      <c r="J111" s="84">
        <f t="shared" si="17"/>
        <v>0.98695941450432467</v>
      </c>
      <c r="K111" s="84">
        <f t="shared" si="17"/>
        <v>1.0287636891410477</v>
      </c>
      <c r="L111" s="84">
        <f t="shared" si="17"/>
        <v>1.1514549693463432</v>
      </c>
      <c r="M111" s="85">
        <f t="shared" si="17"/>
        <v>1.1312112519663182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11230</v>
      </c>
      <c r="H112" s="53">
        <v>11270</v>
      </c>
      <c r="I112" s="53">
        <v>11340</v>
      </c>
      <c r="J112" s="53">
        <v>11490</v>
      </c>
      <c r="K112" s="53">
        <v>11580</v>
      </c>
      <c r="L112" s="53">
        <v>11580</v>
      </c>
      <c r="M112" s="54">
        <v>11600</v>
      </c>
    </row>
    <row r="113" spans="1:13" x14ac:dyDescent="0.15">
      <c r="A113" s="5"/>
      <c r="B113" s="37" t="s">
        <v>30</v>
      </c>
      <c r="C113" s="38"/>
      <c r="D113" s="39"/>
      <c r="E113" s="40"/>
      <c r="F113" s="41" t="s">
        <v>10</v>
      </c>
      <c r="G113" s="42">
        <v>7583</v>
      </c>
      <c r="H113" s="43">
        <v>7867</v>
      </c>
      <c r="I113" s="43">
        <v>7276</v>
      </c>
      <c r="J113" s="43">
        <v>8020</v>
      </c>
      <c r="K113" s="43">
        <v>8070</v>
      </c>
      <c r="L113" s="43">
        <v>13542</v>
      </c>
      <c r="M113" s="44">
        <v>12653</v>
      </c>
    </row>
    <row r="114" spans="1:13" x14ac:dyDescent="0.15">
      <c r="A114" s="5"/>
      <c r="B114" s="45" t="s">
        <v>0</v>
      </c>
      <c r="C114" s="3">
        <v>45264</v>
      </c>
      <c r="F114" s="46" t="s">
        <v>2</v>
      </c>
      <c r="G114" s="47">
        <v>3.26</v>
      </c>
      <c r="H114" s="48">
        <v>3.23</v>
      </c>
      <c r="I114" s="48">
        <v>3.34</v>
      </c>
      <c r="J114" s="48">
        <v>3.19</v>
      </c>
      <c r="K114" s="48">
        <v>3.31</v>
      </c>
      <c r="L114" s="48">
        <v>2.92</v>
      </c>
      <c r="M114" s="49">
        <v>2.96</v>
      </c>
    </row>
    <row r="115" spans="1:13" x14ac:dyDescent="0.15">
      <c r="A115" s="5"/>
      <c r="B115" s="45" t="s">
        <v>1</v>
      </c>
      <c r="C115" s="50">
        <v>17260</v>
      </c>
      <c r="D115" s="4" t="s">
        <v>15</v>
      </c>
      <c r="E115" s="50">
        <v>17850</v>
      </c>
      <c r="F115" s="46" t="s">
        <v>3</v>
      </c>
      <c r="G115" s="47">
        <v>100.2</v>
      </c>
      <c r="H115" s="48">
        <v>100.4</v>
      </c>
      <c r="I115" s="48">
        <v>100</v>
      </c>
      <c r="J115" s="48">
        <v>100.6</v>
      </c>
      <c r="K115" s="48">
        <v>100.3</v>
      </c>
      <c r="L115" s="48">
        <v>100.4</v>
      </c>
      <c r="M115" s="49">
        <v>99.9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1093</v>
      </c>
      <c r="H116" s="61">
        <v>745</v>
      </c>
      <c r="I116" s="71">
        <v>1301</v>
      </c>
      <c r="J116" s="61">
        <v>425</v>
      </c>
      <c r="K116" s="61">
        <v>940</v>
      </c>
      <c r="L116" s="71">
        <v>1254</v>
      </c>
      <c r="M116" s="87">
        <v>2453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 t="shared" ref="G117:M117" si="18">G113/G$4</f>
        <v>1.0485342920353982</v>
      </c>
      <c r="H117" s="84">
        <f t="shared" si="18"/>
        <v>1.091123439667129</v>
      </c>
      <c r="I117" s="84">
        <f t="shared" si="18"/>
        <v>1.0676449009537785</v>
      </c>
      <c r="J117" s="84">
        <f t="shared" si="18"/>
        <v>1.0671989354624085</v>
      </c>
      <c r="K117" s="84">
        <f t="shared" si="18"/>
        <v>1.0647842723314422</v>
      </c>
      <c r="L117" s="84">
        <f t="shared" si="18"/>
        <v>1.1693290734824282</v>
      </c>
      <c r="M117" s="85">
        <f t="shared" si="18"/>
        <v>1.1708152123623576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17260</v>
      </c>
      <c r="H118" s="53">
        <v>17460</v>
      </c>
      <c r="I118" s="53">
        <v>17520</v>
      </c>
      <c r="J118" s="53">
        <v>17700</v>
      </c>
      <c r="K118" s="53">
        <v>17810</v>
      </c>
      <c r="L118" s="53">
        <v>17810</v>
      </c>
      <c r="M118" s="54">
        <v>17850</v>
      </c>
    </row>
    <row r="119" spans="1:13" x14ac:dyDescent="0.15">
      <c r="A119" s="5"/>
      <c r="B119" s="16" t="s">
        <v>31</v>
      </c>
      <c r="C119" s="17"/>
      <c r="D119" s="18"/>
      <c r="E119" s="19"/>
      <c r="F119" s="20" t="s">
        <v>10</v>
      </c>
      <c r="G119" s="21">
        <v>6140</v>
      </c>
      <c r="H119" s="22">
        <v>6341</v>
      </c>
      <c r="I119" s="22">
        <v>5632</v>
      </c>
      <c r="J119" s="22">
        <v>6158</v>
      </c>
      <c r="K119" s="22">
        <v>6653</v>
      </c>
      <c r="L119" s="22">
        <v>12349</v>
      </c>
      <c r="M119" s="23">
        <v>11538</v>
      </c>
    </row>
    <row r="120" spans="1:13" x14ac:dyDescent="0.15">
      <c r="A120" s="5"/>
      <c r="B120" s="24" t="s">
        <v>0</v>
      </c>
      <c r="C120" s="25">
        <v>45110</v>
      </c>
      <c r="D120" s="26"/>
      <c r="E120" s="27"/>
      <c r="F120" s="28" t="s">
        <v>2</v>
      </c>
      <c r="G120" s="29">
        <v>4.0999999999999996</v>
      </c>
      <c r="H120" s="30">
        <v>4.09</v>
      </c>
      <c r="I120" s="30">
        <v>4.24</v>
      </c>
      <c r="J120" s="30">
        <v>4.18</v>
      </c>
      <c r="K120" s="30">
        <v>4.1399999999999997</v>
      </c>
      <c r="L120" s="30">
        <v>3.77</v>
      </c>
      <c r="M120" s="31">
        <v>3.88</v>
      </c>
    </row>
    <row r="121" spans="1:13" x14ac:dyDescent="0.15">
      <c r="A121" s="5"/>
      <c r="B121" s="24" t="s">
        <v>1</v>
      </c>
      <c r="C121" s="32">
        <v>14210</v>
      </c>
      <c r="D121" s="26" t="s">
        <v>15</v>
      </c>
      <c r="E121" s="32">
        <v>14740</v>
      </c>
      <c r="F121" s="28" t="s">
        <v>3</v>
      </c>
      <c r="G121" s="29">
        <v>99.4</v>
      </c>
      <c r="H121" s="30">
        <v>99.1</v>
      </c>
      <c r="I121" s="30">
        <v>98.8</v>
      </c>
      <c r="J121" s="30">
        <v>98.8</v>
      </c>
      <c r="K121" s="30">
        <v>99.2</v>
      </c>
      <c r="L121" s="30">
        <v>99.8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2282</v>
      </c>
      <c r="H122" s="70">
        <v>2756</v>
      </c>
      <c r="I122" s="70">
        <v>2689</v>
      </c>
      <c r="J122" s="70">
        <v>3030</v>
      </c>
      <c r="K122" s="70">
        <v>2651</v>
      </c>
      <c r="L122" s="70">
        <v>3371</v>
      </c>
      <c r="M122" s="86">
        <v>4421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 t="shared" ref="G123:M123" si="19">G119/G$4</f>
        <v>0.84900442477876104</v>
      </c>
      <c r="H123" s="81">
        <f t="shared" si="19"/>
        <v>0.87947295423023575</v>
      </c>
      <c r="I123" s="81">
        <f t="shared" si="19"/>
        <v>0.82641232575201762</v>
      </c>
      <c r="J123" s="81">
        <f t="shared" si="19"/>
        <v>0.81942781104457751</v>
      </c>
      <c r="K123" s="81">
        <f t="shared" si="19"/>
        <v>0.87782029291463248</v>
      </c>
      <c r="L123" s="81">
        <f t="shared" si="19"/>
        <v>1.06631551679475</v>
      </c>
      <c r="M123" s="82">
        <f t="shared" si="19"/>
        <v>1.0676413435736096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14210</v>
      </c>
      <c r="H124" s="35">
        <v>14380</v>
      </c>
      <c r="I124" s="35">
        <v>14450</v>
      </c>
      <c r="J124" s="35">
        <v>14610</v>
      </c>
      <c r="K124" s="35">
        <v>14670</v>
      </c>
      <c r="L124" s="35">
        <v>14730</v>
      </c>
      <c r="M124" s="36">
        <v>14740</v>
      </c>
    </row>
    <row r="125" spans="1:13" x14ac:dyDescent="0.15">
      <c r="A125" s="5"/>
      <c r="B125" s="16" t="s">
        <v>27</v>
      </c>
      <c r="C125" s="17"/>
      <c r="D125" s="18"/>
      <c r="E125" s="19"/>
      <c r="F125" s="20" t="s">
        <v>10</v>
      </c>
      <c r="G125" s="21">
        <v>5363</v>
      </c>
      <c r="H125" s="22">
        <v>5759</v>
      </c>
      <c r="I125" s="22">
        <v>5080</v>
      </c>
      <c r="J125" s="22">
        <v>5446</v>
      </c>
      <c r="K125" s="22">
        <v>5781</v>
      </c>
      <c r="L125" s="22">
        <v>11437</v>
      </c>
      <c r="M125" s="23">
        <v>9224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3.41</v>
      </c>
      <c r="H126" s="30">
        <v>3.28</v>
      </c>
      <c r="I126" s="30">
        <v>3.43</v>
      </c>
      <c r="J126" s="30">
        <v>3.36</v>
      </c>
      <c r="K126" s="30">
        <v>3.41</v>
      </c>
      <c r="L126" s="30">
        <v>2.92</v>
      </c>
      <c r="M126" s="31">
        <v>3.22</v>
      </c>
    </row>
    <row r="127" spans="1:13" x14ac:dyDescent="0.15">
      <c r="A127" s="5"/>
      <c r="B127" s="24" t="s">
        <v>1</v>
      </c>
      <c r="C127" s="32">
        <v>30890</v>
      </c>
      <c r="D127" s="26" t="s">
        <v>15</v>
      </c>
      <c r="E127" s="32">
        <v>32000</v>
      </c>
      <c r="F127" s="28" t="s">
        <v>3</v>
      </c>
      <c r="G127" s="29">
        <v>99.9</v>
      </c>
      <c r="H127" s="30">
        <v>100.5</v>
      </c>
      <c r="I127" s="30">
        <v>100.1</v>
      </c>
      <c r="J127" s="30">
        <v>100.2</v>
      </c>
      <c r="K127" s="30">
        <v>99.8</v>
      </c>
      <c r="L127" s="30">
        <v>100.7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1131</v>
      </c>
      <c r="H128" s="58">
        <v>491</v>
      </c>
      <c r="I128" s="58">
        <v>941</v>
      </c>
      <c r="J128" s="58">
        <v>870</v>
      </c>
      <c r="K128" s="70">
        <v>1336</v>
      </c>
      <c r="L128" s="58">
        <v>407</v>
      </c>
      <c r="M128" s="86">
        <v>2131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 t="shared" ref="G129:M129" si="20">G125/G$4</f>
        <v>0.74156526548672563</v>
      </c>
      <c r="H129" s="81">
        <f t="shared" si="20"/>
        <v>0.79875173370318997</v>
      </c>
      <c r="I129" s="81">
        <f t="shared" si="20"/>
        <v>0.74541452677916364</v>
      </c>
      <c r="J129" s="81">
        <f t="shared" si="20"/>
        <v>0.72468396540252833</v>
      </c>
      <c r="K129" s="81">
        <f t="shared" si="20"/>
        <v>0.76276553635044197</v>
      </c>
      <c r="L129" s="81">
        <f t="shared" si="20"/>
        <v>0.9875658406009844</v>
      </c>
      <c r="M129" s="82">
        <f t="shared" si="20"/>
        <v>0.85352086610530209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30890</v>
      </c>
      <c r="H130" s="35">
        <v>31230</v>
      </c>
      <c r="I130" s="35">
        <v>31470</v>
      </c>
      <c r="J130" s="35">
        <v>31770</v>
      </c>
      <c r="K130" s="35">
        <v>31930</v>
      </c>
      <c r="L130" s="35">
        <v>31940</v>
      </c>
      <c r="M130" s="36">
        <v>32000</v>
      </c>
    </row>
    <row r="131" spans="1:13" x14ac:dyDescent="0.15">
      <c r="A131" s="5"/>
      <c r="B131" s="16" t="s">
        <v>26</v>
      </c>
      <c r="C131" s="17"/>
      <c r="D131" s="18"/>
      <c r="E131" s="19"/>
      <c r="F131" s="20" t="s">
        <v>10</v>
      </c>
      <c r="G131" s="21">
        <v>8821</v>
      </c>
      <c r="H131" s="22">
        <v>8480</v>
      </c>
      <c r="I131" s="22">
        <v>8055</v>
      </c>
      <c r="J131" s="22">
        <v>9253</v>
      </c>
      <c r="K131" s="22">
        <v>10902</v>
      </c>
      <c r="L131" s="22">
        <v>15178</v>
      </c>
      <c r="M131" s="23">
        <v>14016</v>
      </c>
    </row>
    <row r="132" spans="1:13" x14ac:dyDescent="0.15">
      <c r="A132" s="5"/>
      <c r="B132" s="24" t="s">
        <v>0</v>
      </c>
      <c r="C132" s="25">
        <v>45005</v>
      </c>
      <c r="D132" s="26"/>
      <c r="E132" s="27"/>
      <c r="F132" s="28" t="s">
        <v>2</v>
      </c>
      <c r="G132" s="29">
        <v>1.7</v>
      </c>
      <c r="H132" s="30">
        <v>1.72</v>
      </c>
      <c r="I132" s="30">
        <v>1.78</v>
      </c>
      <c r="J132" s="30">
        <v>1.66</v>
      </c>
      <c r="K132" s="30">
        <v>1.58</v>
      </c>
      <c r="L132" s="30">
        <v>1.47</v>
      </c>
      <c r="M132" s="31">
        <v>1.53</v>
      </c>
    </row>
    <row r="133" spans="1:13" x14ac:dyDescent="0.15">
      <c r="A133" s="5"/>
      <c r="B133" s="24" t="s">
        <v>1</v>
      </c>
      <c r="C133" s="32">
        <v>7700</v>
      </c>
      <c r="D133" s="26" t="s">
        <v>15</v>
      </c>
      <c r="E133" s="32">
        <v>7950</v>
      </c>
      <c r="F133" s="28" t="s">
        <v>3</v>
      </c>
      <c r="G133" s="29">
        <v>99.8</v>
      </c>
      <c r="H133" s="30">
        <v>99.7</v>
      </c>
      <c r="I133" s="30">
        <v>99.3</v>
      </c>
      <c r="J133" s="30">
        <v>100.1</v>
      </c>
      <c r="K133" s="30">
        <v>100.4</v>
      </c>
      <c r="L133" s="30">
        <v>100.1</v>
      </c>
      <c r="M133" s="31">
        <v>99.8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1295</v>
      </c>
      <c r="H134" s="70">
        <v>1432</v>
      </c>
      <c r="I134" s="70">
        <v>1973</v>
      </c>
      <c r="J134" s="58">
        <v>736</v>
      </c>
      <c r="K134" s="58">
        <v>318</v>
      </c>
      <c r="L134" s="70">
        <v>1273</v>
      </c>
      <c r="M134" s="86">
        <v>1916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 t="shared" ref="G135:M135" si="21">G131/G$4</f>
        <v>1.2197179203539823</v>
      </c>
      <c r="H135" s="81">
        <f t="shared" si="21"/>
        <v>1.1761442441054091</v>
      </c>
      <c r="I135" s="81">
        <f t="shared" si="21"/>
        <v>1.181951577402788</v>
      </c>
      <c r="J135" s="81">
        <f t="shared" si="21"/>
        <v>1.2312707917498336</v>
      </c>
      <c r="K135" s="81">
        <f t="shared" si="21"/>
        <v>1.4384483441087215</v>
      </c>
      <c r="L135" s="81">
        <f t="shared" si="21"/>
        <v>1.3105949399879113</v>
      </c>
      <c r="M135" s="82">
        <f t="shared" si="21"/>
        <v>1.2969371703525492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7700</v>
      </c>
      <c r="H136" s="35">
        <v>7840</v>
      </c>
      <c r="I136" s="35">
        <v>7870</v>
      </c>
      <c r="J136" s="35">
        <v>7860</v>
      </c>
      <c r="K136" s="35">
        <v>7920</v>
      </c>
      <c r="L136" s="35">
        <v>7950</v>
      </c>
      <c r="M136" s="36">
        <v>7950</v>
      </c>
    </row>
    <row r="137" spans="1:13" x14ac:dyDescent="0.15">
      <c r="A137" s="5"/>
      <c r="B137" s="37" t="s">
        <v>25</v>
      </c>
      <c r="C137" s="38"/>
      <c r="D137" s="39"/>
      <c r="E137" s="40"/>
      <c r="F137" s="41" t="s">
        <v>10</v>
      </c>
      <c r="G137" s="42">
        <v>6354</v>
      </c>
      <c r="H137" s="43">
        <v>6159</v>
      </c>
      <c r="I137" s="43">
        <v>5558</v>
      </c>
      <c r="J137" s="43">
        <v>6101</v>
      </c>
      <c r="K137" s="43">
        <v>6355</v>
      </c>
      <c r="L137" s="43">
        <v>9767</v>
      </c>
      <c r="M137" s="44">
        <v>9808</v>
      </c>
    </row>
    <row r="138" spans="1:13" x14ac:dyDescent="0.15">
      <c r="A138" s="5"/>
      <c r="B138" s="45" t="s">
        <v>0</v>
      </c>
      <c r="C138" s="3">
        <v>44914</v>
      </c>
      <c r="F138" s="46" t="s">
        <v>2</v>
      </c>
      <c r="G138" s="47">
        <v>3.86</v>
      </c>
      <c r="H138" s="48">
        <v>3.78</v>
      </c>
      <c r="I138" s="48">
        <v>3.89</v>
      </c>
      <c r="J138" s="48">
        <v>3.87</v>
      </c>
      <c r="K138" s="48">
        <v>3.87</v>
      </c>
      <c r="L138" s="48">
        <v>3.72</v>
      </c>
      <c r="M138" s="49">
        <v>3.69</v>
      </c>
    </row>
    <row r="139" spans="1:13" x14ac:dyDescent="0.15">
      <c r="A139" s="5"/>
      <c r="B139" s="45" t="s">
        <v>1</v>
      </c>
      <c r="C139" s="50">
        <v>9550</v>
      </c>
      <c r="D139" s="4" t="s">
        <v>15</v>
      </c>
      <c r="E139" s="50">
        <v>9900</v>
      </c>
      <c r="F139" s="46" t="s">
        <v>3</v>
      </c>
      <c r="G139" s="47">
        <v>98.6</v>
      </c>
      <c r="H139" s="48">
        <v>99.1</v>
      </c>
      <c r="I139" s="48">
        <v>99</v>
      </c>
      <c r="J139" s="48">
        <v>98.8</v>
      </c>
      <c r="K139" s="48">
        <v>98.9</v>
      </c>
      <c r="L139" s="48">
        <v>98.4</v>
      </c>
      <c r="M139" s="49">
        <v>98.5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3259</v>
      </c>
      <c r="H140" s="71">
        <v>2516</v>
      </c>
      <c r="I140" s="71">
        <v>2419</v>
      </c>
      <c r="J140" s="71">
        <v>2858</v>
      </c>
      <c r="K140" s="71">
        <v>2981</v>
      </c>
      <c r="L140" s="71">
        <v>5293</v>
      </c>
      <c r="M140" s="87">
        <v>5200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 t="shared" ref="G141:M141" si="22">G137/G$4</f>
        <v>0.87859513274336287</v>
      </c>
      <c r="H141" s="84">
        <f t="shared" si="22"/>
        <v>0.85423023578363388</v>
      </c>
      <c r="I141" s="84">
        <f t="shared" si="22"/>
        <v>0.81555392516507708</v>
      </c>
      <c r="J141" s="84">
        <f t="shared" si="22"/>
        <v>0.81184298070525618</v>
      </c>
      <c r="K141" s="84">
        <f t="shared" si="22"/>
        <v>0.83850112151998946</v>
      </c>
      <c r="L141" s="84">
        <f t="shared" si="22"/>
        <v>0.84336413090406703</v>
      </c>
      <c r="M141" s="85">
        <f t="shared" si="22"/>
        <v>0.90755991486999166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9550</v>
      </c>
      <c r="H142" s="53">
        <v>9810</v>
      </c>
      <c r="I142" s="53">
        <v>9770</v>
      </c>
      <c r="J142" s="53">
        <v>9790</v>
      </c>
      <c r="K142" s="53">
        <v>9820</v>
      </c>
      <c r="L142" s="53">
        <v>9930</v>
      </c>
      <c r="M142" s="54">
        <v>9900</v>
      </c>
    </row>
    <row r="143" spans="1:13" x14ac:dyDescent="0.15">
      <c r="A143" s="5"/>
      <c r="B143" s="37" t="s">
        <v>19</v>
      </c>
      <c r="C143" s="38"/>
      <c r="D143" s="39"/>
      <c r="E143" s="40"/>
      <c r="F143" s="41" t="s">
        <v>10</v>
      </c>
      <c r="G143" s="42">
        <v>11731</v>
      </c>
      <c r="H143" s="43">
        <v>11728</v>
      </c>
      <c r="I143" s="43">
        <v>11092</v>
      </c>
      <c r="J143" s="43">
        <v>13300</v>
      </c>
      <c r="K143" s="43">
        <v>11976</v>
      </c>
      <c r="L143" s="43">
        <v>16005</v>
      </c>
      <c r="M143" s="44">
        <v>15313</v>
      </c>
    </row>
    <row r="144" spans="1:13" x14ac:dyDescent="0.15">
      <c r="A144" s="5"/>
      <c r="B144" s="45" t="s">
        <v>0</v>
      </c>
      <c r="C144" s="3">
        <v>44536</v>
      </c>
      <c r="F144" s="46" t="s">
        <v>2</v>
      </c>
      <c r="G144" s="47">
        <v>1.82</v>
      </c>
      <c r="H144" s="48">
        <v>1.81</v>
      </c>
      <c r="I144" s="48">
        <v>1.84</v>
      </c>
      <c r="J144" s="48">
        <v>1.69</v>
      </c>
      <c r="K144" s="48">
        <v>1.83</v>
      </c>
      <c r="L144" s="48">
        <v>1.68</v>
      </c>
      <c r="M144" s="49">
        <v>1.7</v>
      </c>
    </row>
    <row r="145" spans="1:13" x14ac:dyDescent="0.15">
      <c r="A145" s="5"/>
      <c r="B145" s="45" t="s">
        <v>1</v>
      </c>
      <c r="C145" s="50">
        <v>31630</v>
      </c>
      <c r="D145" s="4" t="s">
        <v>15</v>
      </c>
      <c r="E145" s="50">
        <v>32860</v>
      </c>
      <c r="F145" s="46" t="s">
        <v>3</v>
      </c>
      <c r="G145" s="47">
        <v>99.5</v>
      </c>
      <c r="H145" s="48">
        <v>99.5</v>
      </c>
      <c r="I145" s="48">
        <v>99.5</v>
      </c>
      <c r="J145" s="48">
        <v>100.1</v>
      </c>
      <c r="K145" s="48">
        <v>99.4</v>
      </c>
      <c r="L145" s="48">
        <v>99.4</v>
      </c>
      <c r="M145" s="49">
        <v>99.3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2555</v>
      </c>
      <c r="H146" s="71">
        <v>2420</v>
      </c>
      <c r="I146" s="71">
        <v>2425</v>
      </c>
      <c r="J146" s="61">
        <v>999</v>
      </c>
      <c r="K146" s="71">
        <v>2778</v>
      </c>
      <c r="L146" s="71">
        <v>3549</v>
      </c>
      <c r="M146" s="87">
        <v>3728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 t="shared" ref="G147:M147" si="23">G143/G$4</f>
        <v>1.6220962389380531</v>
      </c>
      <c r="H147" s="84">
        <f t="shared" si="23"/>
        <v>1.6266296809986129</v>
      </c>
      <c r="I147" s="84">
        <f t="shared" si="23"/>
        <v>1.6275862068965516</v>
      </c>
      <c r="J147" s="84">
        <f t="shared" si="23"/>
        <v>1.7697937458416499</v>
      </c>
      <c r="K147" s="84">
        <f t="shared" si="23"/>
        <v>1.5801556933632406</v>
      </c>
      <c r="L147" s="84">
        <f t="shared" si="23"/>
        <v>1.3820050082030912</v>
      </c>
      <c r="M147" s="85">
        <f t="shared" si="23"/>
        <v>1.4169519755713889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31630</v>
      </c>
      <c r="H148" s="53">
        <v>32060</v>
      </c>
      <c r="I148" s="53">
        <v>32230</v>
      </c>
      <c r="J148" s="53">
        <v>32610</v>
      </c>
      <c r="K148" s="53">
        <v>32710</v>
      </c>
      <c r="L148" s="53">
        <v>32720</v>
      </c>
      <c r="M148" s="54">
        <v>32860</v>
      </c>
    </row>
    <row r="149" spans="1:13" x14ac:dyDescent="0.15">
      <c r="A149" s="5"/>
      <c r="B149" s="16" t="s">
        <v>18</v>
      </c>
      <c r="C149" s="17"/>
      <c r="D149" s="18"/>
      <c r="E149" s="19"/>
      <c r="F149" s="20" t="s">
        <v>10</v>
      </c>
      <c r="G149" s="21">
        <v>7925</v>
      </c>
      <c r="H149" s="22">
        <v>7944</v>
      </c>
      <c r="I149" s="22">
        <v>7411</v>
      </c>
      <c r="J149" s="22">
        <v>9088</v>
      </c>
      <c r="K149" s="22">
        <v>8392</v>
      </c>
      <c r="L149" s="22">
        <v>11754</v>
      </c>
      <c r="M149" s="23">
        <v>11234</v>
      </c>
    </row>
    <row r="150" spans="1:13" x14ac:dyDescent="0.15">
      <c r="A150" s="5"/>
      <c r="B150" s="24" t="s">
        <v>0</v>
      </c>
      <c r="C150" s="25">
        <v>44179</v>
      </c>
      <c r="D150" s="26"/>
      <c r="E150" s="27"/>
      <c r="F150" s="28" t="s">
        <v>2</v>
      </c>
      <c r="G150" s="29">
        <v>2</v>
      </c>
      <c r="H150" s="30">
        <v>1.98</v>
      </c>
      <c r="I150" s="30">
        <v>2.0299999999999998</v>
      </c>
      <c r="J150" s="30">
        <v>1.88</v>
      </c>
      <c r="K150" s="30">
        <v>1.99</v>
      </c>
      <c r="L150" s="30">
        <v>1.83</v>
      </c>
      <c r="M150" s="31">
        <v>1.85</v>
      </c>
    </row>
    <row r="151" spans="1:13" x14ac:dyDescent="0.15">
      <c r="A151" s="5"/>
      <c r="B151" s="24" t="s">
        <v>1</v>
      </c>
      <c r="C151" s="32">
        <v>34660</v>
      </c>
      <c r="D151" s="26" t="s">
        <v>15</v>
      </c>
      <c r="E151" s="32">
        <v>36090</v>
      </c>
      <c r="F151" s="28" t="s">
        <v>3</v>
      </c>
      <c r="G151" s="29">
        <v>99.3</v>
      </c>
      <c r="H151" s="30">
        <v>99.4</v>
      </c>
      <c r="I151" s="30">
        <v>99.3</v>
      </c>
      <c r="J151" s="30">
        <v>100.1</v>
      </c>
      <c r="K151" s="30">
        <v>99.5</v>
      </c>
      <c r="L151" s="30">
        <v>99.4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2134</v>
      </c>
      <c r="H152" s="70">
        <v>1884</v>
      </c>
      <c r="I152" s="70">
        <v>2016</v>
      </c>
      <c r="J152" s="58">
        <v>980</v>
      </c>
      <c r="K152" s="70">
        <v>1979</v>
      </c>
      <c r="L152" s="70">
        <v>2751</v>
      </c>
      <c r="M152" s="86">
        <v>2990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 t="shared" ref="G153:M153" si="24">G149/G$4</f>
        <v>1.0958241150442478</v>
      </c>
      <c r="H153" s="81">
        <f t="shared" si="24"/>
        <v>1.1018030513176145</v>
      </c>
      <c r="I153" s="81">
        <f t="shared" si="24"/>
        <v>1.0874541452677917</v>
      </c>
      <c r="J153" s="81">
        <f t="shared" si="24"/>
        <v>1.2093147039254823</v>
      </c>
      <c r="K153" s="81">
        <f t="shared" si="24"/>
        <v>1.1072700884021638</v>
      </c>
      <c r="L153" s="81">
        <f t="shared" si="24"/>
        <v>1.0149382609446507</v>
      </c>
      <c r="M153" s="82">
        <f t="shared" si="24"/>
        <v>1.0395114277782918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34660</v>
      </c>
      <c r="H154" s="35">
        <v>35070</v>
      </c>
      <c r="I154" s="35">
        <v>35550</v>
      </c>
      <c r="J154" s="35">
        <v>35670</v>
      </c>
      <c r="K154" s="35">
        <v>35980</v>
      </c>
      <c r="L154" s="35">
        <v>36040</v>
      </c>
      <c r="M154" s="36">
        <v>36090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1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5" sqref="N1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45782</v>
      </c>
      <c r="H3" s="11">
        <v>45783</v>
      </c>
      <c r="I3" s="11">
        <v>45784</v>
      </c>
      <c r="J3" s="11">
        <v>45785</v>
      </c>
      <c r="K3" s="11">
        <v>45786</v>
      </c>
      <c r="L3" s="11">
        <v>45787</v>
      </c>
      <c r="M3" s="12">
        <v>45788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13630</v>
      </c>
      <c r="H4" s="14">
        <v>10815</v>
      </c>
      <c r="I4" s="14">
        <v>8367</v>
      </c>
      <c r="J4" s="14">
        <v>7880</v>
      </c>
      <c r="K4" s="14">
        <v>8065</v>
      </c>
      <c r="L4" s="14">
        <v>11915</v>
      </c>
      <c r="M4" s="15">
        <v>11261</v>
      </c>
    </row>
    <row r="5" spans="1:13" x14ac:dyDescent="0.15">
      <c r="A5" s="5"/>
      <c r="B5" s="90" t="s">
        <v>85</v>
      </c>
      <c r="C5" s="91"/>
      <c r="D5" s="92"/>
      <c r="E5" s="93"/>
      <c r="F5" s="94" t="s">
        <v>10</v>
      </c>
      <c r="G5" s="95"/>
      <c r="H5" s="96"/>
      <c r="I5" s="96"/>
      <c r="J5" s="96">
        <v>20500</v>
      </c>
      <c r="K5" s="96">
        <v>19154</v>
      </c>
      <c r="L5" s="96">
        <v>21789</v>
      </c>
      <c r="M5" s="97">
        <v>20035</v>
      </c>
    </row>
    <row r="6" spans="1:13" x14ac:dyDescent="0.15">
      <c r="A6" s="5"/>
      <c r="B6" s="98" t="s">
        <v>0</v>
      </c>
      <c r="C6" s="99" t="s">
        <v>86</v>
      </c>
      <c r="D6" s="100"/>
      <c r="E6" s="117" t="s">
        <v>51</v>
      </c>
      <c r="F6" s="101" t="s">
        <v>2</v>
      </c>
      <c r="G6" s="102"/>
      <c r="H6" s="103"/>
      <c r="I6" s="103"/>
      <c r="J6" s="103">
        <v>3.25</v>
      </c>
      <c r="K6" s="103">
        <v>3.35</v>
      </c>
      <c r="L6" s="103">
        <v>3.16</v>
      </c>
      <c r="M6" s="104">
        <v>3.13</v>
      </c>
    </row>
    <row r="7" spans="1:13" x14ac:dyDescent="0.15">
      <c r="A7" s="5"/>
      <c r="B7" s="98" t="s">
        <v>1</v>
      </c>
      <c r="C7" s="105">
        <v>2000</v>
      </c>
      <c r="D7" s="100" t="s">
        <v>15</v>
      </c>
      <c r="E7" s="105">
        <v>2530</v>
      </c>
      <c r="F7" s="101" t="s">
        <v>3</v>
      </c>
      <c r="G7" s="102"/>
      <c r="H7" s="103"/>
      <c r="I7" s="103"/>
      <c r="J7" s="103">
        <v>97.9</v>
      </c>
      <c r="K7" s="103">
        <v>98</v>
      </c>
      <c r="L7" s="103">
        <v>97.9</v>
      </c>
      <c r="M7" s="104">
        <v>97.8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9"/>
      <c r="I8" s="109"/>
      <c r="J8" s="108">
        <v>12593</v>
      </c>
      <c r="K8" s="108">
        <v>11531</v>
      </c>
      <c r="L8" s="108">
        <v>13471</v>
      </c>
      <c r="M8" s="129">
        <v>12607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0</v>
      </c>
      <c r="I9" s="111">
        <f t="shared" si="0"/>
        <v>0</v>
      </c>
      <c r="J9" s="111">
        <f t="shared" si="0"/>
        <v>2.6015228426395938</v>
      </c>
      <c r="K9" s="111">
        <f t="shared" si="0"/>
        <v>2.3749535027898325</v>
      </c>
      <c r="L9" s="111">
        <f t="shared" si="0"/>
        <v>1.8287033151489718</v>
      </c>
      <c r="M9" s="112">
        <f t="shared" si="0"/>
        <v>1.7791492762632093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/>
      <c r="I10" s="115"/>
      <c r="J10" s="115">
        <v>2000</v>
      </c>
      <c r="K10" s="115">
        <v>2480</v>
      </c>
      <c r="L10" s="115">
        <v>2550</v>
      </c>
      <c r="M10" s="116">
        <v>2530</v>
      </c>
    </row>
    <row r="11" spans="1:13" x14ac:dyDescent="0.15">
      <c r="A11" s="5"/>
      <c r="B11" s="90" t="s">
        <v>84</v>
      </c>
      <c r="C11" s="91"/>
      <c r="D11" s="92"/>
      <c r="E11" s="93"/>
      <c r="F11" s="94" t="s">
        <v>10</v>
      </c>
      <c r="G11" s="118"/>
      <c r="H11" s="119"/>
      <c r="I11" s="119"/>
      <c r="J11" s="119">
        <v>20755</v>
      </c>
      <c r="K11" s="119">
        <v>20436</v>
      </c>
      <c r="L11" s="119">
        <v>22282</v>
      </c>
      <c r="M11" s="120">
        <v>20423</v>
      </c>
    </row>
    <row r="12" spans="1:13" x14ac:dyDescent="0.15">
      <c r="A12" s="5"/>
      <c r="B12" s="98" t="s">
        <v>0</v>
      </c>
      <c r="C12" s="99" t="s">
        <v>86</v>
      </c>
      <c r="D12" s="100"/>
      <c r="E12" s="117" t="s">
        <v>51</v>
      </c>
      <c r="F12" s="101" t="s">
        <v>2</v>
      </c>
      <c r="G12" s="121"/>
      <c r="H12" s="122"/>
      <c r="I12" s="122"/>
      <c r="J12" s="122">
        <v>3.37</v>
      </c>
      <c r="K12" s="122">
        <v>3.4</v>
      </c>
      <c r="L12" s="122">
        <v>3.18</v>
      </c>
      <c r="M12" s="123">
        <v>3.25</v>
      </c>
    </row>
    <row r="13" spans="1:13" x14ac:dyDescent="0.15">
      <c r="A13" s="5"/>
      <c r="B13" s="98" t="s">
        <v>1</v>
      </c>
      <c r="C13" s="105">
        <v>4440</v>
      </c>
      <c r="D13" s="100" t="s">
        <v>15</v>
      </c>
      <c r="E13" s="105">
        <v>5930</v>
      </c>
      <c r="F13" s="101" t="s">
        <v>3</v>
      </c>
      <c r="G13" s="121"/>
      <c r="H13" s="122"/>
      <c r="I13" s="122"/>
      <c r="J13" s="122">
        <v>98.9</v>
      </c>
      <c r="K13" s="122">
        <v>99.3</v>
      </c>
      <c r="L13" s="122">
        <v>99.3</v>
      </c>
      <c r="M13" s="123">
        <v>99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31"/>
      <c r="I14" s="131"/>
      <c r="J14" s="125">
        <v>9087</v>
      </c>
      <c r="K14" s="125">
        <v>6900</v>
      </c>
      <c r="L14" s="125">
        <v>7730</v>
      </c>
      <c r="M14" s="130">
        <v>8081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0</v>
      </c>
      <c r="I15" s="127">
        <f t="shared" si="1"/>
        <v>0</v>
      </c>
      <c r="J15" s="127">
        <f t="shared" si="1"/>
        <v>2.6338832487309647</v>
      </c>
      <c r="K15" s="127">
        <f t="shared" si="1"/>
        <v>2.533911965282083</v>
      </c>
      <c r="L15" s="127">
        <f t="shared" si="1"/>
        <v>1.8700797314309694</v>
      </c>
      <c r="M15" s="128">
        <f t="shared" si="1"/>
        <v>1.8136044756238345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/>
      <c r="I16" s="115"/>
      <c r="J16" s="115">
        <v>4440</v>
      </c>
      <c r="K16" s="115">
        <v>5790</v>
      </c>
      <c r="L16" s="115">
        <v>5970</v>
      </c>
      <c r="M16" s="116">
        <v>5930</v>
      </c>
    </row>
    <row r="17" spans="1:13" x14ac:dyDescent="0.15">
      <c r="A17" s="5"/>
      <c r="B17" s="90" t="s">
        <v>83</v>
      </c>
      <c r="C17" s="91"/>
      <c r="D17" s="92"/>
      <c r="E17" s="93"/>
      <c r="F17" s="94" t="s">
        <v>10</v>
      </c>
      <c r="G17" s="95"/>
      <c r="H17" s="96"/>
      <c r="I17" s="96"/>
      <c r="J17" s="96">
        <v>18099</v>
      </c>
      <c r="K17" s="96">
        <v>17016</v>
      </c>
      <c r="L17" s="96">
        <v>19641</v>
      </c>
      <c r="M17" s="97">
        <v>17416</v>
      </c>
    </row>
    <row r="18" spans="1:13" x14ac:dyDescent="0.15">
      <c r="A18" s="5"/>
      <c r="B18" s="98" t="s">
        <v>0</v>
      </c>
      <c r="C18" s="99" t="s">
        <v>86</v>
      </c>
      <c r="D18" s="100"/>
      <c r="E18" s="117" t="s">
        <v>51</v>
      </c>
      <c r="F18" s="101" t="s">
        <v>2</v>
      </c>
      <c r="G18" s="102"/>
      <c r="H18" s="103"/>
      <c r="I18" s="103"/>
      <c r="J18" s="103">
        <v>4.2699999999999996</v>
      </c>
      <c r="K18" s="103">
        <v>4.37</v>
      </c>
      <c r="L18" s="103">
        <v>4.0599999999999996</v>
      </c>
      <c r="M18" s="104">
        <v>4.1100000000000003</v>
      </c>
    </row>
    <row r="19" spans="1:13" x14ac:dyDescent="0.15">
      <c r="A19" s="5"/>
      <c r="B19" s="98" t="s">
        <v>1</v>
      </c>
      <c r="C19" s="105">
        <v>6630</v>
      </c>
      <c r="D19" s="100" t="s">
        <v>15</v>
      </c>
      <c r="E19" s="105">
        <v>8690</v>
      </c>
      <c r="F19" s="101" t="s">
        <v>3</v>
      </c>
      <c r="G19" s="102"/>
      <c r="H19" s="103"/>
      <c r="I19" s="103"/>
      <c r="J19" s="103">
        <v>98.5</v>
      </c>
      <c r="K19" s="103">
        <v>98.4</v>
      </c>
      <c r="L19" s="103">
        <v>98.4</v>
      </c>
      <c r="M19" s="104">
        <v>98.3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9"/>
      <c r="I20" s="109"/>
      <c r="J20" s="108">
        <v>10207</v>
      </c>
      <c r="K20" s="108">
        <v>9853</v>
      </c>
      <c r="L20" s="108">
        <v>11206</v>
      </c>
      <c r="M20" s="129">
        <v>10218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0</v>
      </c>
      <c r="I21" s="111">
        <f t="shared" si="2"/>
        <v>0</v>
      </c>
      <c r="J21" s="111">
        <f t="shared" si="2"/>
        <v>2.2968274111675129</v>
      </c>
      <c r="K21" s="111">
        <f t="shared" si="2"/>
        <v>2.1098574085554866</v>
      </c>
      <c r="L21" s="111">
        <f t="shared" si="2"/>
        <v>1.648426353336131</v>
      </c>
      <c r="M21" s="112">
        <f t="shared" si="2"/>
        <v>1.5465766805789893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/>
      <c r="I22" s="115"/>
      <c r="J22" s="115">
        <v>6630</v>
      </c>
      <c r="K22" s="115">
        <v>8470</v>
      </c>
      <c r="L22" s="115">
        <v>8740</v>
      </c>
      <c r="M22" s="116">
        <v>8690</v>
      </c>
    </row>
    <row r="23" spans="1:13" x14ac:dyDescent="0.15">
      <c r="A23" s="5"/>
      <c r="B23" s="16" t="s">
        <v>79</v>
      </c>
      <c r="C23" s="17"/>
      <c r="D23" s="18"/>
      <c r="E23" s="19"/>
      <c r="F23" s="20" t="s">
        <v>10</v>
      </c>
      <c r="G23" s="21">
        <v>22711</v>
      </c>
      <c r="H23" s="22">
        <v>21935</v>
      </c>
      <c r="I23" s="22">
        <v>19718</v>
      </c>
      <c r="J23" s="22">
        <v>18254</v>
      </c>
      <c r="K23" s="22">
        <v>18456</v>
      </c>
      <c r="L23" s="22">
        <v>21703</v>
      </c>
      <c r="M23" s="23">
        <v>20349</v>
      </c>
    </row>
    <row r="24" spans="1:13" x14ac:dyDescent="0.15">
      <c r="A24" s="5"/>
      <c r="B24" s="24" t="s">
        <v>0</v>
      </c>
      <c r="C24" s="25">
        <v>45768</v>
      </c>
      <c r="D24" s="26"/>
      <c r="E24" s="27"/>
      <c r="F24" s="28" t="s">
        <v>2</v>
      </c>
      <c r="G24" s="29">
        <v>3.8</v>
      </c>
      <c r="H24" s="30">
        <v>3.96</v>
      </c>
      <c r="I24" s="30">
        <v>4.17</v>
      </c>
      <c r="J24" s="30">
        <v>4.2699999999999996</v>
      </c>
      <c r="K24" s="30">
        <v>4.24</v>
      </c>
      <c r="L24" s="30">
        <v>3.96</v>
      </c>
      <c r="M24" s="31">
        <v>3.94</v>
      </c>
    </row>
    <row r="25" spans="1:13" x14ac:dyDescent="0.15">
      <c r="A25" s="5"/>
      <c r="B25" s="24" t="s">
        <v>1</v>
      </c>
      <c r="C25" s="32">
        <v>7010</v>
      </c>
      <c r="D25" s="26" t="s">
        <v>15</v>
      </c>
      <c r="E25" s="32">
        <v>6890</v>
      </c>
      <c r="F25" s="28" t="s">
        <v>3</v>
      </c>
      <c r="G25" s="29">
        <v>98.3</v>
      </c>
      <c r="H25" s="30">
        <v>97.8</v>
      </c>
      <c r="I25" s="30">
        <v>98.4</v>
      </c>
      <c r="J25" s="30">
        <v>98</v>
      </c>
      <c r="K25" s="30">
        <v>98.3</v>
      </c>
      <c r="L25" s="30">
        <v>98.3</v>
      </c>
      <c r="M25" s="31">
        <v>98.6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13120</v>
      </c>
      <c r="H26" s="70">
        <v>15177</v>
      </c>
      <c r="I26" s="70">
        <v>11456</v>
      </c>
      <c r="J26" s="70">
        <v>12143</v>
      </c>
      <c r="K26" s="70">
        <v>10979</v>
      </c>
      <c r="L26" s="70">
        <v>12857</v>
      </c>
      <c r="M26" s="86">
        <v>10876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1.6662509170946442</v>
      </c>
      <c r="H27" s="75">
        <f t="shared" ref="H27:M27" si="3">H23/H$4</f>
        <v>2.0282015718908921</v>
      </c>
      <c r="I27" s="75">
        <f t="shared" si="3"/>
        <v>2.3566391777220033</v>
      </c>
      <c r="J27" s="75">
        <f t="shared" si="3"/>
        <v>2.3164974619289338</v>
      </c>
      <c r="K27" s="75">
        <f t="shared" si="3"/>
        <v>2.288406695598264</v>
      </c>
      <c r="L27" s="75">
        <f t="shared" si="3"/>
        <v>1.8214855224506925</v>
      </c>
      <c r="M27" s="76">
        <f t="shared" si="3"/>
        <v>1.8070331231684575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7010</v>
      </c>
      <c r="H28" s="35">
        <v>7020</v>
      </c>
      <c r="I28" s="35">
        <v>6200</v>
      </c>
      <c r="J28" s="35">
        <v>6230</v>
      </c>
      <c r="K28" s="35">
        <v>6790</v>
      </c>
      <c r="L28" s="35">
        <v>6910</v>
      </c>
      <c r="M28" s="36">
        <v>6890</v>
      </c>
    </row>
    <row r="29" spans="1:13" x14ac:dyDescent="0.15">
      <c r="A29" s="5"/>
      <c r="B29" s="37" t="s">
        <v>80</v>
      </c>
      <c r="C29" s="38"/>
      <c r="D29" s="39"/>
      <c r="E29" s="40"/>
      <c r="F29" s="41" t="s">
        <v>10</v>
      </c>
      <c r="G29" s="42">
        <v>19821</v>
      </c>
      <c r="H29" s="43">
        <v>18215</v>
      </c>
      <c r="I29" s="43">
        <v>14797</v>
      </c>
      <c r="J29" s="43">
        <v>12395</v>
      </c>
      <c r="K29" s="43">
        <v>12227</v>
      </c>
      <c r="L29" s="43">
        <v>16851</v>
      </c>
      <c r="M29" s="44">
        <v>15941</v>
      </c>
    </row>
    <row r="30" spans="1:13" x14ac:dyDescent="0.15">
      <c r="A30" s="5"/>
      <c r="B30" s="45" t="s">
        <v>0</v>
      </c>
      <c r="C30" s="3">
        <v>45768</v>
      </c>
      <c r="F30" s="46" t="s">
        <v>2</v>
      </c>
      <c r="G30" s="47">
        <v>3.2</v>
      </c>
      <c r="H30" s="48">
        <v>3.37</v>
      </c>
      <c r="I30" s="48">
        <v>3.58</v>
      </c>
      <c r="J30" s="48">
        <v>3.64</v>
      </c>
      <c r="K30" s="48">
        <v>3.51</v>
      </c>
      <c r="L30" s="48">
        <v>3.31</v>
      </c>
      <c r="M30" s="49">
        <v>3.32</v>
      </c>
    </row>
    <row r="31" spans="1:13" x14ac:dyDescent="0.15">
      <c r="A31" s="5"/>
      <c r="B31" s="45" t="s">
        <v>1</v>
      </c>
      <c r="C31" s="50">
        <v>4650</v>
      </c>
      <c r="D31" s="4" t="s">
        <v>15</v>
      </c>
      <c r="E31" s="50">
        <v>4580</v>
      </c>
      <c r="F31" s="46" t="s">
        <v>3</v>
      </c>
      <c r="G31" s="47">
        <v>98.7</v>
      </c>
      <c r="H31" s="48">
        <v>98.3</v>
      </c>
      <c r="I31" s="48">
        <v>98.8</v>
      </c>
      <c r="J31" s="48">
        <v>98</v>
      </c>
      <c r="K31" s="48">
        <v>99.4</v>
      </c>
      <c r="L31" s="48">
        <v>99.1</v>
      </c>
      <c r="M31" s="49">
        <v>98.8</v>
      </c>
    </row>
    <row r="32" spans="1:13" x14ac:dyDescent="0.15">
      <c r="A32" s="5"/>
      <c r="B32" s="45"/>
      <c r="C32" s="50"/>
      <c r="E32" s="50"/>
      <c r="F32" s="55" t="s">
        <v>20</v>
      </c>
      <c r="G32" s="89">
        <v>9006</v>
      </c>
      <c r="H32" s="71">
        <v>9630</v>
      </c>
      <c r="I32" s="71">
        <v>6754</v>
      </c>
      <c r="J32" s="71">
        <v>7535</v>
      </c>
      <c r="K32" s="71">
        <v>4013</v>
      </c>
      <c r="L32" s="71">
        <v>6527</v>
      </c>
      <c r="M32" s="87">
        <v>7035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1.4542186353631694</v>
      </c>
      <c r="H33" s="78">
        <f t="shared" ref="H33:M33" si="4">H29/H$4</f>
        <v>1.6842348589921405</v>
      </c>
      <c r="I33" s="78">
        <f t="shared" si="4"/>
        <v>1.768495279072547</v>
      </c>
      <c r="J33" s="78">
        <f t="shared" si="4"/>
        <v>1.5729695431472082</v>
      </c>
      <c r="K33" s="78">
        <f t="shared" si="4"/>
        <v>1.5160570365778054</v>
      </c>
      <c r="L33" s="78">
        <f t="shared" si="4"/>
        <v>1.4142677297524129</v>
      </c>
      <c r="M33" s="79">
        <f t="shared" si="4"/>
        <v>1.415593641772489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4650</v>
      </c>
      <c r="H34" s="53">
        <v>4650</v>
      </c>
      <c r="I34" s="53">
        <v>4160</v>
      </c>
      <c r="J34" s="53">
        <v>4130</v>
      </c>
      <c r="K34" s="53">
        <v>4480</v>
      </c>
      <c r="L34" s="53">
        <v>4590</v>
      </c>
      <c r="M34" s="54">
        <v>4580</v>
      </c>
    </row>
    <row r="35" spans="1:13" x14ac:dyDescent="0.15">
      <c r="A35" s="5"/>
      <c r="B35" s="16" t="s">
        <v>81</v>
      </c>
      <c r="C35" s="17"/>
      <c r="D35" s="18"/>
      <c r="E35" s="19"/>
      <c r="F35" s="20" t="s">
        <v>10</v>
      </c>
      <c r="G35" s="21">
        <v>13339</v>
      </c>
      <c r="H35" s="22">
        <v>11060</v>
      </c>
      <c r="I35" s="22">
        <v>7686</v>
      </c>
      <c r="J35" s="22">
        <v>6667</v>
      </c>
      <c r="K35" s="22">
        <v>5825</v>
      </c>
      <c r="L35" s="22">
        <v>10020</v>
      </c>
      <c r="M35" s="23">
        <v>9341</v>
      </c>
    </row>
    <row r="36" spans="1:13" x14ac:dyDescent="0.15">
      <c r="A36" s="5"/>
      <c r="B36" s="24" t="s">
        <v>0</v>
      </c>
      <c r="C36" s="25">
        <v>45768</v>
      </c>
      <c r="D36" s="26"/>
      <c r="E36" s="27"/>
      <c r="F36" s="28" t="s">
        <v>2</v>
      </c>
      <c r="G36" s="29">
        <v>3.24</v>
      </c>
      <c r="H36" s="30">
        <v>3.41</v>
      </c>
      <c r="I36" s="30">
        <v>3.57</v>
      </c>
      <c r="J36" s="30">
        <v>3.46</v>
      </c>
      <c r="K36" s="30">
        <v>3.6</v>
      </c>
      <c r="L36" s="30">
        <v>3.29</v>
      </c>
      <c r="M36" s="31">
        <v>3.26</v>
      </c>
    </row>
    <row r="37" spans="1:13" x14ac:dyDescent="0.15">
      <c r="A37" s="5"/>
      <c r="B37" s="24" t="s">
        <v>1</v>
      </c>
      <c r="C37" s="32">
        <v>4020</v>
      </c>
      <c r="D37" s="26" t="s">
        <v>15</v>
      </c>
      <c r="E37" s="32">
        <v>3860</v>
      </c>
      <c r="F37" s="28" t="s">
        <v>3</v>
      </c>
      <c r="G37" s="29">
        <v>98</v>
      </c>
      <c r="H37" s="30">
        <v>97.3</v>
      </c>
      <c r="I37" s="30">
        <v>98.1</v>
      </c>
      <c r="J37" s="30">
        <v>98.8</v>
      </c>
      <c r="K37" s="30">
        <v>97.4</v>
      </c>
      <c r="L37" s="30">
        <v>98</v>
      </c>
      <c r="M37" s="31">
        <v>98.1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7836</v>
      </c>
      <c r="H38" s="70">
        <v>8099</v>
      </c>
      <c r="I38" s="70">
        <v>4517</v>
      </c>
      <c r="J38" s="70">
        <v>2992</v>
      </c>
      <c r="K38" s="70">
        <v>4290</v>
      </c>
      <c r="L38" s="70">
        <v>5983</v>
      </c>
      <c r="M38" s="86">
        <v>5435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0.97865003668378581</v>
      </c>
      <c r="H39" s="81">
        <f t="shared" ref="H39:M39" si="5">H35/H$4</f>
        <v>1.022653721682848</v>
      </c>
      <c r="I39" s="81">
        <f t="shared" si="5"/>
        <v>0.91860882036572244</v>
      </c>
      <c r="J39" s="81">
        <f t="shared" si="5"/>
        <v>0.84606598984771575</v>
      </c>
      <c r="K39" s="81">
        <f t="shared" si="5"/>
        <v>0.72225666460012394</v>
      </c>
      <c r="L39" s="81">
        <f t="shared" si="5"/>
        <v>0.84095677717163242</v>
      </c>
      <c r="M39" s="82">
        <f t="shared" si="5"/>
        <v>0.82950004440103009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4020</v>
      </c>
      <c r="H40" s="35">
        <v>4000</v>
      </c>
      <c r="I40" s="35">
        <v>3500</v>
      </c>
      <c r="J40" s="35">
        <v>3440</v>
      </c>
      <c r="K40" s="35">
        <v>3670</v>
      </c>
      <c r="L40" s="35">
        <v>3860</v>
      </c>
      <c r="M40" s="36">
        <v>3860</v>
      </c>
    </row>
    <row r="41" spans="1:13" x14ac:dyDescent="0.15">
      <c r="A41" s="5"/>
      <c r="B41" s="37" t="s">
        <v>75</v>
      </c>
      <c r="C41" s="38"/>
      <c r="D41" s="39"/>
      <c r="E41" s="40"/>
      <c r="F41" s="41" t="s">
        <v>10</v>
      </c>
      <c r="G41" s="42">
        <v>21753</v>
      </c>
      <c r="H41" s="43">
        <v>20331</v>
      </c>
      <c r="I41" s="43">
        <v>16669</v>
      </c>
      <c r="J41" s="43">
        <v>14707</v>
      </c>
      <c r="K41" s="43">
        <v>14954</v>
      </c>
      <c r="L41" s="43">
        <v>20688</v>
      </c>
      <c r="M41" s="44">
        <v>19556</v>
      </c>
    </row>
    <row r="42" spans="1:13" x14ac:dyDescent="0.15">
      <c r="A42" s="5"/>
      <c r="B42" s="45" t="s">
        <v>0</v>
      </c>
      <c r="C42" s="3">
        <v>45754</v>
      </c>
      <c r="F42" s="46" t="s">
        <v>2</v>
      </c>
      <c r="G42" s="47">
        <v>2.72</v>
      </c>
      <c r="H42" s="48">
        <v>2.85</v>
      </c>
      <c r="I42" s="48">
        <v>2.99</v>
      </c>
      <c r="J42" s="48">
        <v>3.05</v>
      </c>
      <c r="K42" s="48">
        <v>3.07</v>
      </c>
      <c r="L42" s="48">
        <v>2.72</v>
      </c>
      <c r="M42" s="49">
        <v>2.72</v>
      </c>
    </row>
    <row r="43" spans="1:13" x14ac:dyDescent="0.15">
      <c r="A43" s="5"/>
      <c r="B43" s="45" t="s">
        <v>1</v>
      </c>
      <c r="C43" s="50">
        <v>6740</v>
      </c>
      <c r="D43" s="4" t="s">
        <v>15</v>
      </c>
      <c r="E43" s="50">
        <v>6670</v>
      </c>
      <c r="F43" s="46" t="s">
        <v>3</v>
      </c>
      <c r="G43" s="47">
        <v>99</v>
      </c>
      <c r="H43" s="48">
        <v>98.7</v>
      </c>
      <c r="I43" s="48">
        <v>99.5</v>
      </c>
      <c r="J43" s="48">
        <v>99.4</v>
      </c>
      <c r="K43" s="48">
        <v>98.6</v>
      </c>
      <c r="L43" s="48">
        <v>99.5</v>
      </c>
      <c r="M43" s="49">
        <v>99.7</v>
      </c>
    </row>
    <row r="44" spans="1:13" x14ac:dyDescent="0.15">
      <c r="A44" s="5"/>
      <c r="B44" s="45"/>
      <c r="C44" s="50"/>
      <c r="E44" s="50"/>
      <c r="F44" s="55" t="s">
        <v>20</v>
      </c>
      <c r="G44" s="89">
        <v>8230</v>
      </c>
      <c r="H44" s="71">
        <v>8740</v>
      </c>
      <c r="I44" s="71">
        <v>4823</v>
      </c>
      <c r="J44" s="71">
        <v>4392</v>
      </c>
      <c r="K44" s="71">
        <v>6838</v>
      </c>
      <c r="L44" s="71">
        <v>5719</v>
      </c>
      <c r="M44" s="87">
        <v>4237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1.5959647835656641</v>
      </c>
      <c r="H45" s="84">
        <f t="shared" ref="H45:M45" si="6">H41/H$4</f>
        <v>1.879889042995839</v>
      </c>
      <c r="I45" s="84">
        <f t="shared" si="6"/>
        <v>1.9922313852037767</v>
      </c>
      <c r="J45" s="84">
        <f t="shared" si="6"/>
        <v>1.8663705583756345</v>
      </c>
      <c r="K45" s="84">
        <f t="shared" si="6"/>
        <v>1.8541847489150651</v>
      </c>
      <c r="L45" s="84">
        <f t="shared" si="6"/>
        <v>1.7362987830465799</v>
      </c>
      <c r="M45" s="85">
        <f t="shared" si="6"/>
        <v>1.7366130894236746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6740</v>
      </c>
      <c r="H46" s="53">
        <v>6750</v>
      </c>
      <c r="I46" s="53">
        <v>6030</v>
      </c>
      <c r="J46" s="53">
        <v>6020</v>
      </c>
      <c r="K46" s="53">
        <v>6540</v>
      </c>
      <c r="L46" s="53">
        <v>6700</v>
      </c>
      <c r="M46" s="54">
        <v>6670</v>
      </c>
    </row>
    <row r="47" spans="1:13" x14ac:dyDescent="0.15">
      <c r="A47" s="5"/>
      <c r="B47" s="16" t="s">
        <v>76</v>
      </c>
      <c r="C47" s="17"/>
      <c r="D47" s="18"/>
      <c r="E47" s="19"/>
      <c r="F47" s="20" t="s">
        <v>10</v>
      </c>
      <c r="G47" s="21">
        <v>6997</v>
      </c>
      <c r="H47" s="22">
        <v>5342</v>
      </c>
      <c r="I47" s="22">
        <v>3507</v>
      </c>
      <c r="J47" s="22">
        <v>2958</v>
      </c>
      <c r="K47" s="22">
        <v>3328</v>
      </c>
      <c r="L47" s="22">
        <v>5850</v>
      </c>
      <c r="M47" s="23">
        <v>5443</v>
      </c>
    </row>
    <row r="48" spans="1:13" x14ac:dyDescent="0.15">
      <c r="A48" s="5"/>
      <c r="B48" s="24" t="s">
        <v>0</v>
      </c>
      <c r="C48" s="25">
        <v>45754</v>
      </c>
      <c r="D48" s="26"/>
      <c r="E48" s="27"/>
      <c r="F48" s="28" t="s">
        <v>2</v>
      </c>
      <c r="G48" s="29">
        <v>3.93</v>
      </c>
      <c r="H48" s="30">
        <v>3.95</v>
      </c>
      <c r="I48" s="30">
        <v>4.2</v>
      </c>
      <c r="J48" s="30">
        <v>3.93</v>
      </c>
      <c r="K48" s="30">
        <v>4.16</v>
      </c>
      <c r="L48" s="30">
        <v>3.98</v>
      </c>
      <c r="M48" s="31">
        <v>3.93</v>
      </c>
    </row>
    <row r="49" spans="1:13" x14ac:dyDescent="0.15">
      <c r="A49" s="5"/>
      <c r="B49" s="24" t="s">
        <v>1</v>
      </c>
      <c r="C49" s="32">
        <v>3360</v>
      </c>
      <c r="D49" s="26" t="s">
        <v>15</v>
      </c>
      <c r="E49" s="32">
        <v>2710</v>
      </c>
      <c r="F49" s="28" t="s">
        <v>3</v>
      </c>
      <c r="G49" s="29">
        <v>98.8</v>
      </c>
      <c r="H49" s="30">
        <v>99.7</v>
      </c>
      <c r="I49" s="30">
        <v>99.2</v>
      </c>
      <c r="J49" s="30">
        <v>102.7</v>
      </c>
      <c r="K49" s="30">
        <v>99.7</v>
      </c>
      <c r="L49" s="30">
        <v>99.2</v>
      </c>
      <c r="M49" s="31">
        <v>99.3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3313</v>
      </c>
      <c r="H50" s="70">
        <v>1600</v>
      </c>
      <c r="I50" s="70">
        <v>1509</v>
      </c>
      <c r="J50" s="58">
        <v>-792</v>
      </c>
      <c r="K50" s="70">
        <v>1048</v>
      </c>
      <c r="L50" s="70">
        <v>2357</v>
      </c>
      <c r="M50" s="86">
        <v>2104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0.51335289801907558</v>
      </c>
      <c r="H51" s="81">
        <f t="shared" ref="H51:M51" si="7">H47/H$4</f>
        <v>0.49394359685621819</v>
      </c>
      <c r="I51" s="81">
        <f t="shared" si="7"/>
        <v>0.41914664754392256</v>
      </c>
      <c r="J51" s="81">
        <f t="shared" si="7"/>
        <v>0.37538071065989848</v>
      </c>
      <c r="K51" s="81">
        <f t="shared" si="7"/>
        <v>0.41264724116553009</v>
      </c>
      <c r="L51" s="81">
        <f t="shared" si="7"/>
        <v>0.49097775912715064</v>
      </c>
      <c r="M51" s="82">
        <f t="shared" si="7"/>
        <v>0.48334961371103807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3360</v>
      </c>
      <c r="H52" s="35">
        <v>3360</v>
      </c>
      <c r="I52" s="35">
        <v>2590</v>
      </c>
      <c r="J52" s="35">
        <v>2450</v>
      </c>
      <c r="K52" s="35">
        <v>2570</v>
      </c>
      <c r="L52" s="35">
        <v>2730</v>
      </c>
      <c r="M52" s="36">
        <v>2710</v>
      </c>
    </row>
    <row r="53" spans="1:13" x14ac:dyDescent="0.15">
      <c r="A53" s="5"/>
      <c r="B53" s="37" t="s">
        <v>77</v>
      </c>
      <c r="C53" s="38"/>
      <c r="D53" s="39"/>
      <c r="E53" s="40"/>
      <c r="F53" s="41" t="s">
        <v>10</v>
      </c>
      <c r="G53" s="42">
        <v>13149</v>
      </c>
      <c r="H53" s="43">
        <v>11548</v>
      </c>
      <c r="I53" s="43">
        <v>9109</v>
      </c>
      <c r="J53" s="43">
        <v>7549</v>
      </c>
      <c r="K53" s="43">
        <v>7247</v>
      </c>
      <c r="L53" s="43">
        <v>10877</v>
      </c>
      <c r="M53" s="44">
        <v>10601</v>
      </c>
    </row>
    <row r="54" spans="1:13" x14ac:dyDescent="0.15">
      <c r="A54" s="5"/>
      <c r="B54" s="45" t="s">
        <v>0</v>
      </c>
      <c r="C54" s="3">
        <v>45754</v>
      </c>
      <c r="F54" s="46" t="s">
        <v>2</v>
      </c>
      <c r="G54" s="47">
        <v>4.76</v>
      </c>
      <c r="H54" s="48">
        <v>4.9800000000000004</v>
      </c>
      <c r="I54" s="48">
        <v>5.0599999999999996</v>
      </c>
      <c r="J54" s="48">
        <v>5.12</v>
      </c>
      <c r="K54" s="48">
        <v>4.96</v>
      </c>
      <c r="L54" s="48">
        <v>4.8</v>
      </c>
      <c r="M54" s="49">
        <v>4.75</v>
      </c>
    </row>
    <row r="55" spans="1:13" x14ac:dyDescent="0.15">
      <c r="A55" s="5"/>
      <c r="B55" s="45" t="s">
        <v>1</v>
      </c>
      <c r="C55" s="50">
        <v>1720</v>
      </c>
      <c r="D55" s="4" t="s">
        <v>15</v>
      </c>
      <c r="E55" s="50">
        <v>1560</v>
      </c>
      <c r="F55" s="46" t="s">
        <v>3</v>
      </c>
      <c r="G55" s="47">
        <v>98.2</v>
      </c>
      <c r="H55" s="48">
        <v>98.7</v>
      </c>
      <c r="I55" s="48">
        <v>99.2</v>
      </c>
      <c r="J55" s="48">
        <v>99.9</v>
      </c>
      <c r="K55" s="48">
        <v>102.2</v>
      </c>
      <c r="L55" s="48">
        <v>99.5</v>
      </c>
      <c r="M55" s="49">
        <v>101.4</v>
      </c>
    </row>
    <row r="56" spans="1:13" x14ac:dyDescent="0.15">
      <c r="A56" s="5"/>
      <c r="B56" s="45"/>
      <c r="C56" s="50"/>
      <c r="E56" s="50"/>
      <c r="F56" s="55" t="s">
        <v>20</v>
      </c>
      <c r="G56" s="89">
        <v>8509</v>
      </c>
      <c r="H56" s="71">
        <v>6179</v>
      </c>
      <c r="I56" s="71">
        <v>4110</v>
      </c>
      <c r="J56" s="71">
        <v>2064</v>
      </c>
      <c r="K56" s="71">
        <v>-1191</v>
      </c>
      <c r="L56" s="71">
        <v>4064</v>
      </c>
      <c r="M56" s="62">
        <v>-179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0.96471019809244318</v>
      </c>
      <c r="H57" s="84">
        <f t="shared" ref="H57:M57" si="8">H53/H$4</f>
        <v>1.0677762367082755</v>
      </c>
      <c r="I57" s="84">
        <f t="shared" si="8"/>
        <v>1.0886817258276562</v>
      </c>
      <c r="J57" s="84">
        <f t="shared" si="8"/>
        <v>0.957994923857868</v>
      </c>
      <c r="K57" s="84">
        <f t="shared" si="8"/>
        <v>0.89857408555486673</v>
      </c>
      <c r="L57" s="84">
        <f t="shared" si="8"/>
        <v>0.91288292068820809</v>
      </c>
      <c r="M57" s="85">
        <f t="shared" si="8"/>
        <v>0.94139064026285413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1720</v>
      </c>
      <c r="H58" s="53">
        <v>1720</v>
      </c>
      <c r="I58" s="53">
        <v>1430</v>
      </c>
      <c r="J58" s="53">
        <v>1390</v>
      </c>
      <c r="K58" s="53">
        <v>1530</v>
      </c>
      <c r="L58" s="53">
        <v>1580</v>
      </c>
      <c r="M58" s="54">
        <v>1560</v>
      </c>
    </row>
    <row r="59" spans="1:13" x14ac:dyDescent="0.15">
      <c r="A59" s="5"/>
      <c r="B59" s="16" t="s">
        <v>73</v>
      </c>
      <c r="C59" s="17"/>
      <c r="D59" s="18"/>
      <c r="E59" s="19"/>
      <c r="F59" s="20" t="s">
        <v>10</v>
      </c>
      <c r="G59" s="21">
        <v>5896</v>
      </c>
      <c r="H59" s="22">
        <v>4363</v>
      </c>
      <c r="I59" s="22">
        <v>2566</v>
      </c>
      <c r="J59" s="22">
        <v>1995</v>
      </c>
      <c r="K59" s="22">
        <v>1859</v>
      </c>
      <c r="L59" s="22">
        <v>4153</v>
      </c>
      <c r="M59" s="23">
        <v>3657</v>
      </c>
    </row>
    <row r="60" spans="1:13" x14ac:dyDescent="0.15">
      <c r="A60" s="5"/>
      <c r="B60" s="24" t="s">
        <v>0</v>
      </c>
      <c r="C60" s="25">
        <v>45733</v>
      </c>
      <c r="D60" s="26"/>
      <c r="E60" s="27"/>
      <c r="F60" s="28" t="s">
        <v>2</v>
      </c>
      <c r="G60" s="29">
        <v>3.76</v>
      </c>
      <c r="H60" s="30">
        <v>3.77</v>
      </c>
      <c r="I60" s="30">
        <v>4.29</v>
      </c>
      <c r="J60" s="30">
        <v>4.0599999999999996</v>
      </c>
      <c r="K60" s="30">
        <v>4.33</v>
      </c>
      <c r="L60" s="30">
        <v>3.79</v>
      </c>
      <c r="M60" s="31">
        <v>3.98</v>
      </c>
    </row>
    <row r="61" spans="1:13" x14ac:dyDescent="0.15">
      <c r="A61" s="5"/>
      <c r="B61" s="24" t="s">
        <v>1</v>
      </c>
      <c r="C61" s="32">
        <v>1040</v>
      </c>
      <c r="D61" s="26" t="s">
        <v>15</v>
      </c>
      <c r="E61" s="32">
        <v>730</v>
      </c>
      <c r="F61" s="28" t="s">
        <v>3</v>
      </c>
      <c r="G61" s="29">
        <v>98.1</v>
      </c>
      <c r="H61" s="30">
        <v>99.2</v>
      </c>
      <c r="I61" s="30">
        <v>95.1</v>
      </c>
      <c r="J61" s="30">
        <v>98.3</v>
      </c>
      <c r="K61" s="30">
        <v>95.1</v>
      </c>
      <c r="L61" s="30">
        <v>99.7</v>
      </c>
      <c r="M61" s="31">
        <v>97.2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3461</v>
      </c>
      <c r="H62" s="70">
        <v>1642</v>
      </c>
      <c r="I62" s="70">
        <v>3197</v>
      </c>
      <c r="J62" s="70">
        <v>1105</v>
      </c>
      <c r="K62" s="70">
        <v>2305</v>
      </c>
      <c r="L62" s="70">
        <v>1219</v>
      </c>
      <c r="M62" s="86">
        <v>2895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0.4325752017608217</v>
      </c>
      <c r="H63" s="81">
        <f t="shared" ref="H63:M63" si="9">H59/H$4</f>
        <v>0.40342117429496072</v>
      </c>
      <c r="I63" s="81">
        <f t="shared" si="9"/>
        <v>0.30668100872475201</v>
      </c>
      <c r="J63" s="81">
        <f t="shared" si="9"/>
        <v>0.25317258883248733</v>
      </c>
      <c r="K63" s="81">
        <f t="shared" si="9"/>
        <v>0.23050216986980782</v>
      </c>
      <c r="L63" s="81">
        <f t="shared" si="9"/>
        <v>0.34855224506924043</v>
      </c>
      <c r="M63" s="82">
        <f t="shared" si="9"/>
        <v>0.32474913417991297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1040</v>
      </c>
      <c r="H64" s="35">
        <v>1010</v>
      </c>
      <c r="I64" s="35">
        <v>770</v>
      </c>
      <c r="J64" s="35">
        <v>700</v>
      </c>
      <c r="K64" s="35">
        <v>720</v>
      </c>
      <c r="L64" s="35">
        <v>750</v>
      </c>
      <c r="M64" s="36">
        <v>730</v>
      </c>
    </row>
    <row r="65" spans="1:13" x14ac:dyDescent="0.15">
      <c r="A65" s="5"/>
      <c r="B65" s="37" t="s">
        <v>67</v>
      </c>
      <c r="C65" s="38"/>
      <c r="D65" s="39"/>
      <c r="E65" s="40"/>
      <c r="F65" s="41" t="s">
        <v>10</v>
      </c>
      <c r="G65" s="42">
        <v>16029</v>
      </c>
      <c r="H65" s="43">
        <v>13567</v>
      </c>
      <c r="I65" s="43">
        <v>9657</v>
      </c>
      <c r="J65" s="43">
        <v>8295</v>
      </c>
      <c r="K65" s="43">
        <v>8268</v>
      </c>
      <c r="L65" s="43">
        <v>13595</v>
      </c>
      <c r="M65" s="44">
        <v>13047</v>
      </c>
    </row>
    <row r="66" spans="1:13" x14ac:dyDescent="0.15">
      <c r="A66" s="5"/>
      <c r="B66" s="45" t="s">
        <v>0</v>
      </c>
      <c r="C66" s="3">
        <v>45719</v>
      </c>
      <c r="F66" s="46" t="s">
        <v>2</v>
      </c>
      <c r="G66" s="47">
        <v>2.91</v>
      </c>
      <c r="H66" s="48">
        <v>3.08</v>
      </c>
      <c r="I66" s="48">
        <v>3.22</v>
      </c>
      <c r="J66" s="48">
        <v>3.24</v>
      </c>
      <c r="K66" s="48">
        <v>3.2</v>
      </c>
      <c r="L66" s="48">
        <v>2.98</v>
      </c>
      <c r="M66" s="49">
        <v>2.98</v>
      </c>
    </row>
    <row r="67" spans="1:13" x14ac:dyDescent="0.15">
      <c r="A67" s="5"/>
      <c r="B67" s="45" t="s">
        <v>1</v>
      </c>
      <c r="C67" s="50">
        <v>7160</v>
      </c>
      <c r="D67" s="4" t="s">
        <v>15</v>
      </c>
      <c r="E67" s="50">
        <v>7010</v>
      </c>
      <c r="F67" s="46" t="s">
        <v>3</v>
      </c>
      <c r="G67" s="47">
        <v>99.2</v>
      </c>
      <c r="H67" s="48">
        <v>98.4</v>
      </c>
      <c r="I67" s="48">
        <v>98.8</v>
      </c>
      <c r="J67" s="48">
        <v>98.6</v>
      </c>
      <c r="K67" s="48">
        <v>99.1</v>
      </c>
      <c r="L67" s="48">
        <v>99.4</v>
      </c>
      <c r="M67" s="49">
        <v>99.6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5478</v>
      </c>
      <c r="H68" s="71">
        <v>6898</v>
      </c>
      <c r="I68" s="71">
        <v>4103</v>
      </c>
      <c r="J68" s="71">
        <v>3926</v>
      </c>
      <c r="K68" s="71">
        <v>3025</v>
      </c>
      <c r="L68" s="71">
        <v>4147</v>
      </c>
      <c r="M68" s="87">
        <v>3373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1.1760088041085841</v>
      </c>
      <c r="H69" s="84">
        <f t="shared" ref="H69:M69" si="10">H65/H$4</f>
        <v>1.254461396208969</v>
      </c>
      <c r="I69" s="84">
        <f t="shared" si="10"/>
        <v>1.154177124417354</v>
      </c>
      <c r="J69" s="84">
        <f t="shared" si="10"/>
        <v>1.0526649746192893</v>
      </c>
      <c r="K69" s="84">
        <f t="shared" si="10"/>
        <v>1.0251704897706138</v>
      </c>
      <c r="L69" s="84">
        <f t="shared" si="10"/>
        <v>1.140998741082669</v>
      </c>
      <c r="M69" s="85">
        <f t="shared" si="10"/>
        <v>1.1586004795311251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7160</v>
      </c>
      <c r="H70" s="53">
        <v>7170</v>
      </c>
      <c r="I70" s="53">
        <v>6320</v>
      </c>
      <c r="J70" s="53">
        <v>6260</v>
      </c>
      <c r="K70" s="53">
        <v>6810</v>
      </c>
      <c r="L70" s="53">
        <v>7030</v>
      </c>
      <c r="M70" s="54">
        <v>7010</v>
      </c>
    </row>
    <row r="71" spans="1:13" x14ac:dyDescent="0.15">
      <c r="A71" s="5"/>
      <c r="B71" s="16" t="s">
        <v>68</v>
      </c>
      <c r="C71" s="17"/>
      <c r="D71" s="18"/>
      <c r="E71" s="19"/>
      <c r="F71" s="20" t="s">
        <v>10</v>
      </c>
      <c r="G71" s="21">
        <v>10647</v>
      </c>
      <c r="H71" s="22">
        <v>8599</v>
      </c>
      <c r="I71" s="22">
        <v>6248</v>
      </c>
      <c r="J71" s="22">
        <v>5324</v>
      </c>
      <c r="K71" s="22">
        <v>5094</v>
      </c>
      <c r="L71" s="22">
        <v>8765</v>
      </c>
      <c r="M71" s="23">
        <v>8513</v>
      </c>
    </row>
    <row r="72" spans="1:13" x14ac:dyDescent="0.15">
      <c r="A72" s="5"/>
      <c r="B72" s="24" t="s">
        <v>0</v>
      </c>
      <c r="C72" s="25">
        <v>45719</v>
      </c>
      <c r="D72" s="26"/>
      <c r="E72" s="27"/>
      <c r="F72" s="28" t="s">
        <v>2</v>
      </c>
      <c r="G72" s="29">
        <v>3.19</v>
      </c>
      <c r="H72" s="30">
        <v>3.29</v>
      </c>
      <c r="I72" s="30">
        <v>3.44</v>
      </c>
      <c r="J72" s="30">
        <v>3.52</v>
      </c>
      <c r="K72" s="30">
        <v>3.57</v>
      </c>
      <c r="L72" s="30">
        <v>3.27</v>
      </c>
      <c r="M72" s="31">
        <v>3.24</v>
      </c>
    </row>
    <row r="73" spans="1:13" x14ac:dyDescent="0.15">
      <c r="A73" s="5"/>
      <c r="B73" s="24" t="s">
        <v>1</v>
      </c>
      <c r="C73" s="32">
        <v>3860</v>
      </c>
      <c r="D73" s="26" t="s">
        <v>15</v>
      </c>
      <c r="E73" s="32">
        <v>3540</v>
      </c>
      <c r="F73" s="28" t="s">
        <v>3</v>
      </c>
      <c r="G73" s="29">
        <v>98.4</v>
      </c>
      <c r="H73" s="30">
        <v>98.1</v>
      </c>
      <c r="I73" s="30">
        <v>98.8</v>
      </c>
      <c r="J73" s="30">
        <v>98.6</v>
      </c>
      <c r="K73" s="30">
        <v>98.5</v>
      </c>
      <c r="L73" s="30">
        <v>98.4</v>
      </c>
      <c r="M73" s="31">
        <v>98.6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5390</v>
      </c>
      <c r="H74" s="70">
        <v>4836</v>
      </c>
      <c r="I74" s="70">
        <v>2761</v>
      </c>
      <c r="J74" s="70">
        <v>2600</v>
      </c>
      <c r="K74" s="70">
        <v>2547</v>
      </c>
      <c r="L74" s="70">
        <v>4506</v>
      </c>
      <c r="M74" s="86">
        <v>3965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0.78114453411592077</v>
      </c>
      <c r="H75" s="81">
        <f t="shared" ref="H75:M75" si="11">H71/H$4</f>
        <v>0.79509939898289417</v>
      </c>
      <c r="I75" s="81">
        <f t="shared" si="11"/>
        <v>0.74674315764312182</v>
      </c>
      <c r="J75" s="81">
        <f t="shared" si="11"/>
        <v>0.67563451776649741</v>
      </c>
      <c r="K75" s="81">
        <f t="shared" si="11"/>
        <v>0.63161810291382514</v>
      </c>
      <c r="L75" s="81">
        <f t="shared" si="11"/>
        <v>0.73562736046999577</v>
      </c>
      <c r="M75" s="82">
        <f t="shared" si="11"/>
        <v>0.75597193854897438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3860</v>
      </c>
      <c r="H76" s="35">
        <v>3870</v>
      </c>
      <c r="I76" s="35">
        <v>3260</v>
      </c>
      <c r="J76" s="35">
        <v>3190</v>
      </c>
      <c r="K76" s="35">
        <v>3430</v>
      </c>
      <c r="L76" s="35">
        <v>3580</v>
      </c>
      <c r="M76" s="36">
        <v>3540</v>
      </c>
    </row>
    <row r="77" spans="1:13" x14ac:dyDescent="0.15">
      <c r="A77" s="5"/>
      <c r="B77" s="37" t="s">
        <v>69</v>
      </c>
      <c r="C77" s="38"/>
      <c r="D77" s="39"/>
      <c r="E77" s="40"/>
      <c r="F77" s="41" t="s">
        <v>10</v>
      </c>
      <c r="G77" s="42">
        <v>10083</v>
      </c>
      <c r="H77" s="43">
        <v>8052</v>
      </c>
      <c r="I77" s="43">
        <v>5208</v>
      </c>
      <c r="J77" s="43">
        <v>4121</v>
      </c>
      <c r="K77" s="43">
        <v>4317</v>
      </c>
      <c r="L77" s="43">
        <v>8593</v>
      </c>
      <c r="M77" s="44">
        <v>8102</v>
      </c>
    </row>
    <row r="78" spans="1:13" x14ac:dyDescent="0.15">
      <c r="A78" s="5"/>
      <c r="B78" s="45" t="s">
        <v>0</v>
      </c>
      <c r="C78" s="3">
        <v>45719</v>
      </c>
      <c r="F78" s="46" t="s">
        <v>2</v>
      </c>
      <c r="G78" s="47">
        <v>3.68</v>
      </c>
      <c r="H78" s="48">
        <v>3.73</v>
      </c>
      <c r="I78" s="48">
        <v>3.98</v>
      </c>
      <c r="J78" s="48">
        <v>4.08</v>
      </c>
      <c r="K78" s="48">
        <v>3.85</v>
      </c>
      <c r="L78" s="48">
        <v>3.64</v>
      </c>
      <c r="M78" s="49">
        <v>3.69</v>
      </c>
    </row>
    <row r="79" spans="1:13" x14ac:dyDescent="0.15">
      <c r="A79" s="5"/>
      <c r="B79" s="45" t="s">
        <v>1</v>
      </c>
      <c r="C79" s="50">
        <v>1640</v>
      </c>
      <c r="D79" s="4" t="s">
        <v>15</v>
      </c>
      <c r="E79" s="50">
        <v>1330</v>
      </c>
      <c r="F79" s="46" t="s">
        <v>3</v>
      </c>
      <c r="G79" s="47">
        <v>98.3</v>
      </c>
      <c r="H79" s="48">
        <v>98.4</v>
      </c>
      <c r="I79" s="48">
        <v>98</v>
      </c>
      <c r="J79" s="48">
        <v>96.9</v>
      </c>
      <c r="K79" s="48">
        <v>98.4</v>
      </c>
      <c r="L79" s="48">
        <v>98.2</v>
      </c>
      <c r="M79" s="49">
        <v>99.4</v>
      </c>
    </row>
    <row r="80" spans="1:13" x14ac:dyDescent="0.15">
      <c r="A80" s="5"/>
      <c r="B80" s="45"/>
      <c r="C80" s="50"/>
      <c r="E80" s="50"/>
      <c r="F80" s="55" t="s">
        <v>20</v>
      </c>
      <c r="G80" s="89">
        <v>5724</v>
      </c>
      <c r="H80" s="71">
        <v>4346</v>
      </c>
      <c r="I80" s="71">
        <v>3364</v>
      </c>
      <c r="J80" s="71">
        <v>3550</v>
      </c>
      <c r="K80" s="71">
        <v>2371</v>
      </c>
      <c r="L80" s="71">
        <v>5103</v>
      </c>
      <c r="M80" s="87">
        <v>2968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0.73976522377109322</v>
      </c>
      <c r="H81" s="84">
        <f t="shared" ref="H81:M81" si="12">H77/H$4</f>
        <v>0.74452149791955613</v>
      </c>
      <c r="I81" s="84">
        <f t="shared" si="12"/>
        <v>0.62244532090354965</v>
      </c>
      <c r="J81" s="84">
        <f t="shared" si="12"/>
        <v>0.52296954314720812</v>
      </c>
      <c r="K81" s="84">
        <f t="shared" si="12"/>
        <v>0.53527588344699317</v>
      </c>
      <c r="L81" s="84">
        <f t="shared" si="12"/>
        <v>0.72119177507343679</v>
      </c>
      <c r="M81" s="85">
        <f t="shared" si="12"/>
        <v>0.71947429180356981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1640</v>
      </c>
      <c r="H82" s="53">
        <v>1600</v>
      </c>
      <c r="I82" s="53">
        <v>1270</v>
      </c>
      <c r="J82" s="53">
        <v>1200</v>
      </c>
      <c r="K82" s="53">
        <v>1280</v>
      </c>
      <c r="L82" s="53">
        <v>1340</v>
      </c>
      <c r="M82" s="54">
        <v>1330</v>
      </c>
    </row>
    <row r="83" spans="1:13" x14ac:dyDescent="0.15">
      <c r="A83" s="5"/>
      <c r="B83" s="16" t="s">
        <v>70</v>
      </c>
      <c r="C83" s="17"/>
      <c r="D83" s="18"/>
      <c r="E83" s="19"/>
      <c r="F83" s="20" t="s">
        <v>10</v>
      </c>
      <c r="G83" s="21">
        <v>19104</v>
      </c>
      <c r="H83" s="22">
        <v>16869</v>
      </c>
      <c r="I83" s="22">
        <v>12415</v>
      </c>
      <c r="J83" s="22">
        <v>11189</v>
      </c>
      <c r="K83" s="22">
        <v>10772</v>
      </c>
      <c r="L83" s="22">
        <v>17180</v>
      </c>
      <c r="M83" s="23">
        <v>16386</v>
      </c>
    </row>
    <row r="84" spans="1:13" x14ac:dyDescent="0.15">
      <c r="A84" s="5"/>
      <c r="B84" s="24" t="s">
        <v>0</v>
      </c>
      <c r="C84" s="25">
        <v>45719</v>
      </c>
      <c r="D84" s="26"/>
      <c r="E84" s="27"/>
      <c r="F84" s="28" t="s">
        <v>2</v>
      </c>
      <c r="G84" s="29">
        <v>2.15</v>
      </c>
      <c r="H84" s="30">
        <v>2.2000000000000002</v>
      </c>
      <c r="I84" s="30">
        <v>2.38</v>
      </c>
      <c r="J84" s="30">
        <v>2.31</v>
      </c>
      <c r="K84" s="30">
        <v>2.44</v>
      </c>
      <c r="L84" s="30">
        <v>2.1</v>
      </c>
      <c r="M84" s="31">
        <v>2.25</v>
      </c>
    </row>
    <row r="85" spans="1:13" x14ac:dyDescent="0.15">
      <c r="A85" s="5"/>
      <c r="B85" s="24" t="s">
        <v>1</v>
      </c>
      <c r="C85" s="32">
        <v>810</v>
      </c>
      <c r="D85" s="26" t="s">
        <v>15</v>
      </c>
      <c r="E85" s="32">
        <v>790</v>
      </c>
      <c r="F85" s="28" t="s">
        <v>3</v>
      </c>
      <c r="G85" s="29">
        <v>98.7</v>
      </c>
      <c r="H85" s="30">
        <v>99.1</v>
      </c>
      <c r="I85" s="30">
        <v>98.1</v>
      </c>
      <c r="J85" s="30">
        <v>100.1</v>
      </c>
      <c r="K85" s="30">
        <v>99.1</v>
      </c>
      <c r="L85" s="30">
        <v>99.4</v>
      </c>
      <c r="M85" s="31">
        <v>97.8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7470</v>
      </c>
      <c r="H86" s="70">
        <v>5256</v>
      </c>
      <c r="I86" s="70">
        <v>6289</v>
      </c>
      <c r="J86" s="70">
        <v>1379</v>
      </c>
      <c r="K86" s="70">
        <v>3451</v>
      </c>
      <c r="L86" s="70">
        <v>4337</v>
      </c>
      <c r="M86" s="86">
        <v>9342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1.4016140865737343</v>
      </c>
      <c r="H87" s="81">
        <f t="shared" ref="H87:M87" si="13">H83/H$4</f>
        <v>1.5597780859916783</v>
      </c>
      <c r="I87" s="81">
        <f t="shared" si="13"/>
        <v>1.4838054260786422</v>
      </c>
      <c r="J87" s="81">
        <f t="shared" si="13"/>
        <v>1.4199238578680202</v>
      </c>
      <c r="K87" s="81">
        <f t="shared" si="13"/>
        <v>1.3356478611283322</v>
      </c>
      <c r="L87" s="81">
        <f t="shared" si="13"/>
        <v>1.4418799832144356</v>
      </c>
      <c r="M87" s="82">
        <f t="shared" si="13"/>
        <v>1.4551105585649586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810</v>
      </c>
      <c r="H88" s="35">
        <v>800</v>
      </c>
      <c r="I88" s="35">
        <v>730</v>
      </c>
      <c r="J88" s="35">
        <v>720</v>
      </c>
      <c r="K88" s="35">
        <v>780</v>
      </c>
      <c r="L88" s="35">
        <v>800</v>
      </c>
      <c r="M88" s="36">
        <v>790</v>
      </c>
    </row>
    <row r="89" spans="1:13" x14ac:dyDescent="0.15">
      <c r="A89" s="5"/>
      <c r="B89" s="37" t="s">
        <v>71</v>
      </c>
      <c r="C89" s="38"/>
      <c r="D89" s="39"/>
      <c r="E89" s="40"/>
      <c r="F89" s="41" t="s">
        <v>10</v>
      </c>
      <c r="G89" s="42">
        <v>5449</v>
      </c>
      <c r="H89" s="43">
        <v>4929</v>
      </c>
      <c r="I89" s="43">
        <v>4452</v>
      </c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45719</v>
      </c>
      <c r="F90" s="46" t="s">
        <v>2</v>
      </c>
      <c r="G90" s="47">
        <v>3.91</v>
      </c>
      <c r="H90" s="48">
        <v>4.2300000000000004</v>
      </c>
      <c r="I90" s="48">
        <v>4.0999999999999996</v>
      </c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100</v>
      </c>
      <c r="D91" s="4" t="s">
        <v>15</v>
      </c>
      <c r="E91" s="50"/>
      <c r="F91" s="46" t="s">
        <v>3</v>
      </c>
      <c r="G91" s="47">
        <v>103.5</v>
      </c>
      <c r="H91" s="48">
        <v>90.6</v>
      </c>
      <c r="I91" s="48">
        <v>100.3</v>
      </c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-2825</v>
      </c>
      <c r="H92" s="71">
        <v>10099</v>
      </c>
      <c r="I92" s="61">
        <v>577</v>
      </c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0.39977989728539987</v>
      </c>
      <c r="H93" s="84">
        <f t="shared" ref="H93:M93" si="14">H89/H$4</f>
        <v>0.45575589459084603</v>
      </c>
      <c r="I93" s="84">
        <f t="shared" si="14"/>
        <v>0.5320903549659376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100</v>
      </c>
      <c r="H94" s="53">
        <v>110</v>
      </c>
      <c r="I94" s="53">
        <v>50</v>
      </c>
      <c r="J94" s="53"/>
      <c r="K94" s="53"/>
      <c r="L94" s="53"/>
      <c r="M94" s="54"/>
    </row>
    <row r="95" spans="1:13" x14ac:dyDescent="0.15">
      <c r="A95" s="5"/>
      <c r="B95" s="16" t="s">
        <v>62</v>
      </c>
      <c r="C95" s="17"/>
      <c r="D95" s="18"/>
      <c r="E95" s="19"/>
      <c r="F95" s="20" t="s">
        <v>10</v>
      </c>
      <c r="G95" s="21">
        <v>21020</v>
      </c>
      <c r="H95" s="22">
        <v>20120</v>
      </c>
      <c r="I95" s="22">
        <v>16906</v>
      </c>
      <c r="J95" s="22">
        <v>14927</v>
      </c>
      <c r="K95" s="22">
        <v>15507</v>
      </c>
      <c r="L95" s="22">
        <v>20068</v>
      </c>
      <c r="M95" s="23">
        <v>19393</v>
      </c>
    </row>
    <row r="96" spans="1:13" x14ac:dyDescent="0.15">
      <c r="A96" s="5"/>
      <c r="B96" s="24" t="s">
        <v>0</v>
      </c>
      <c r="C96" s="25">
        <v>45691</v>
      </c>
      <c r="D96" s="26"/>
      <c r="E96" s="27"/>
      <c r="F96" s="28" t="s">
        <v>2</v>
      </c>
      <c r="G96" s="29">
        <v>3.57</v>
      </c>
      <c r="H96" s="30">
        <v>3.76</v>
      </c>
      <c r="I96" s="30">
        <v>3.88</v>
      </c>
      <c r="J96" s="30">
        <v>3.97</v>
      </c>
      <c r="K96" s="30">
        <v>3.94</v>
      </c>
      <c r="L96" s="30">
        <v>3.67</v>
      </c>
      <c r="M96" s="31">
        <v>3.59</v>
      </c>
    </row>
    <row r="97" spans="1:13" x14ac:dyDescent="0.15">
      <c r="A97" s="5"/>
      <c r="B97" s="24" t="s">
        <v>1</v>
      </c>
      <c r="C97" s="32">
        <v>10220</v>
      </c>
      <c r="D97" s="26" t="s">
        <v>15</v>
      </c>
      <c r="E97" s="32">
        <v>10140</v>
      </c>
      <c r="F97" s="28" t="s">
        <v>3</v>
      </c>
      <c r="G97" s="29">
        <v>98.4</v>
      </c>
      <c r="H97" s="30">
        <v>98.4</v>
      </c>
      <c r="I97" s="30">
        <v>99</v>
      </c>
      <c r="J97" s="30">
        <v>99</v>
      </c>
      <c r="K97" s="30">
        <v>98.9</v>
      </c>
      <c r="L97" s="30">
        <v>98.9</v>
      </c>
      <c r="M97" s="31">
        <v>99.3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11161</v>
      </c>
      <c r="H98" s="70">
        <v>10999</v>
      </c>
      <c r="I98" s="70">
        <v>7168</v>
      </c>
      <c r="J98" s="70">
        <v>6365</v>
      </c>
      <c r="K98" s="70">
        <v>7159</v>
      </c>
      <c r="L98" s="70">
        <v>8812</v>
      </c>
      <c r="M98" s="86">
        <v>6704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1.5421863536316949</v>
      </c>
      <c r="H99" s="81">
        <f t="shared" ref="H99:M99" si="15">H95/H$4</f>
        <v>1.8603791030975496</v>
      </c>
      <c r="I99" s="81">
        <f t="shared" si="15"/>
        <v>2.0205569499223137</v>
      </c>
      <c r="J99" s="81">
        <f t="shared" si="15"/>
        <v>1.8942893401015228</v>
      </c>
      <c r="K99" s="81">
        <f t="shared" si="15"/>
        <v>1.9227526348419095</v>
      </c>
      <c r="L99" s="81">
        <f t="shared" si="15"/>
        <v>1.6842635333613092</v>
      </c>
      <c r="M99" s="82">
        <f t="shared" si="15"/>
        <v>1.7221383536098038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10220</v>
      </c>
      <c r="H100" s="35">
        <v>10240</v>
      </c>
      <c r="I100" s="35">
        <v>9150</v>
      </c>
      <c r="J100" s="35">
        <v>9230</v>
      </c>
      <c r="K100" s="35">
        <v>9980</v>
      </c>
      <c r="L100" s="35">
        <v>10180</v>
      </c>
      <c r="M100" s="36">
        <v>10140</v>
      </c>
    </row>
    <row r="101" spans="1:13" x14ac:dyDescent="0.15">
      <c r="A101" s="5"/>
      <c r="B101" s="37" t="s">
        <v>63</v>
      </c>
      <c r="C101" s="38"/>
      <c r="D101" s="39"/>
      <c r="E101" s="40"/>
      <c r="F101" s="41" t="s">
        <v>10</v>
      </c>
      <c r="G101" s="42">
        <v>15170</v>
      </c>
      <c r="H101" s="43">
        <v>12935</v>
      </c>
      <c r="I101" s="43">
        <v>9414</v>
      </c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45691</v>
      </c>
      <c r="F102" s="46" t="s">
        <v>2</v>
      </c>
      <c r="G102" s="47">
        <v>3.16</v>
      </c>
      <c r="H102" s="48">
        <v>3.3</v>
      </c>
      <c r="I102" s="48">
        <v>3.42</v>
      </c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6060</v>
      </c>
      <c r="D103" s="4" t="s">
        <v>15</v>
      </c>
      <c r="E103" s="50"/>
      <c r="F103" s="46" t="s">
        <v>3</v>
      </c>
      <c r="G103" s="47">
        <v>98.3</v>
      </c>
      <c r="H103" s="48">
        <v>98.3</v>
      </c>
      <c r="I103" s="48">
        <v>98.7</v>
      </c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8014</v>
      </c>
      <c r="H104" s="71">
        <v>6865</v>
      </c>
      <c r="I104" s="71">
        <v>4374</v>
      </c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1.1129860601614086</v>
      </c>
      <c r="H105" s="84">
        <f t="shared" ref="H105:M105" si="16">H101/H$4</f>
        <v>1.1960240406842348</v>
      </c>
      <c r="I105" s="84">
        <f t="shared" si="16"/>
        <v>1.12513445679455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6060</v>
      </c>
      <c r="H106" s="53">
        <v>6070</v>
      </c>
      <c r="I106" s="53">
        <v>5330</v>
      </c>
      <c r="J106" s="53"/>
      <c r="K106" s="53"/>
      <c r="L106" s="53"/>
      <c r="M106" s="54"/>
    </row>
    <row r="107" spans="1:13" x14ac:dyDescent="0.15">
      <c r="A107" s="5"/>
      <c r="B107" s="16" t="s">
        <v>59</v>
      </c>
      <c r="C107" s="17"/>
      <c r="D107" s="18"/>
      <c r="E107" s="19"/>
      <c r="F107" s="20" t="s">
        <v>10</v>
      </c>
      <c r="G107" s="21">
        <v>15136</v>
      </c>
      <c r="H107" s="22">
        <v>12631</v>
      </c>
      <c r="I107" s="22">
        <v>9410</v>
      </c>
      <c r="J107" s="22">
        <v>7881</v>
      </c>
      <c r="K107" s="22">
        <v>7719</v>
      </c>
      <c r="L107" s="22">
        <v>12703</v>
      </c>
      <c r="M107" s="23">
        <v>12831</v>
      </c>
    </row>
    <row r="108" spans="1:13" x14ac:dyDescent="0.15">
      <c r="A108" s="5"/>
      <c r="B108" s="24" t="s">
        <v>0</v>
      </c>
      <c r="C108" s="25">
        <v>45677</v>
      </c>
      <c r="D108" s="26"/>
      <c r="E108" s="27"/>
      <c r="F108" s="28" t="s">
        <v>2</v>
      </c>
      <c r="G108" s="29">
        <v>2.71</v>
      </c>
      <c r="H108" s="30">
        <v>2.96</v>
      </c>
      <c r="I108" s="30">
        <v>3.03</v>
      </c>
      <c r="J108" s="30">
        <v>3.18</v>
      </c>
      <c r="K108" s="30">
        <v>3.14</v>
      </c>
      <c r="L108" s="30">
        <v>2.87</v>
      </c>
      <c r="M108" s="31">
        <v>2.77</v>
      </c>
    </row>
    <row r="109" spans="1:13" x14ac:dyDescent="0.15">
      <c r="A109" s="5"/>
      <c r="B109" s="24" t="s">
        <v>1</v>
      </c>
      <c r="C109" s="32">
        <v>1430</v>
      </c>
      <c r="D109" s="26" t="s">
        <v>15</v>
      </c>
      <c r="E109" s="32">
        <v>1370</v>
      </c>
      <c r="F109" s="28" t="s">
        <v>3</v>
      </c>
      <c r="G109" s="29">
        <v>98.8</v>
      </c>
      <c r="H109" s="30">
        <v>98.7</v>
      </c>
      <c r="I109" s="30">
        <v>98.6</v>
      </c>
      <c r="J109" s="30">
        <v>98.1</v>
      </c>
      <c r="K109" s="30">
        <v>99.6</v>
      </c>
      <c r="L109" s="30">
        <v>98</v>
      </c>
      <c r="M109" s="31">
        <v>99.9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5911</v>
      </c>
      <c r="H110" s="70">
        <v>5400</v>
      </c>
      <c r="I110" s="70">
        <v>4301</v>
      </c>
      <c r="J110" s="70">
        <v>4507</v>
      </c>
      <c r="K110" s="70">
        <v>2119</v>
      </c>
      <c r="L110" s="70">
        <v>7226</v>
      </c>
      <c r="M110" s="86">
        <v>2195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1.1104915627292737</v>
      </c>
      <c r="H111" s="81">
        <f t="shared" ref="H111:M111" si="17">H107/H$4</f>
        <v>1.1679149329634766</v>
      </c>
      <c r="I111" s="81">
        <f t="shared" si="17"/>
        <v>1.1246563881917055</v>
      </c>
      <c r="J111" s="81">
        <f t="shared" si="17"/>
        <v>1.0001269035532996</v>
      </c>
      <c r="K111" s="81">
        <f t="shared" si="17"/>
        <v>0.95709857408555488</v>
      </c>
      <c r="L111" s="81">
        <f t="shared" si="17"/>
        <v>1.0661351237935375</v>
      </c>
      <c r="M111" s="82">
        <f t="shared" si="17"/>
        <v>1.1394192345262411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1430</v>
      </c>
      <c r="H112" s="35">
        <v>1420</v>
      </c>
      <c r="I112" s="35">
        <v>1220</v>
      </c>
      <c r="J112" s="35">
        <v>1230</v>
      </c>
      <c r="K112" s="35">
        <v>1320</v>
      </c>
      <c r="L112" s="35">
        <v>1370</v>
      </c>
      <c r="M112" s="36">
        <v>1370</v>
      </c>
    </row>
    <row r="113" spans="1:13" x14ac:dyDescent="0.15">
      <c r="A113" s="5"/>
      <c r="B113" s="37" t="s">
        <v>39</v>
      </c>
      <c r="C113" s="38"/>
      <c r="D113" s="39"/>
      <c r="E113" s="40"/>
      <c r="F113" s="41" t="s">
        <v>10</v>
      </c>
      <c r="G113" s="42">
        <v>14698</v>
      </c>
      <c r="H113" s="43">
        <v>12571</v>
      </c>
      <c r="I113" s="43">
        <v>9181</v>
      </c>
      <c r="J113" s="43">
        <v>8038</v>
      </c>
      <c r="K113" s="43">
        <v>7664</v>
      </c>
      <c r="L113" s="43">
        <v>12848</v>
      </c>
      <c r="M113" s="44">
        <v>12517</v>
      </c>
    </row>
    <row r="114" spans="1:13" x14ac:dyDescent="0.15">
      <c r="A114" s="5"/>
      <c r="B114" s="45" t="s">
        <v>0</v>
      </c>
      <c r="C114" s="3">
        <v>45614</v>
      </c>
      <c r="F114" s="46" t="s">
        <v>2</v>
      </c>
      <c r="G114" s="47">
        <v>2.97</v>
      </c>
      <c r="H114" s="48">
        <v>3.14</v>
      </c>
      <c r="I114" s="48">
        <v>3.2</v>
      </c>
      <c r="J114" s="48">
        <v>3.23</v>
      </c>
      <c r="K114" s="48">
        <v>3.32</v>
      </c>
      <c r="L114" s="48">
        <v>3</v>
      </c>
      <c r="M114" s="49">
        <v>2.96</v>
      </c>
    </row>
    <row r="115" spans="1:13" x14ac:dyDescent="0.15">
      <c r="A115" s="5"/>
      <c r="B115" s="45" t="s">
        <v>1</v>
      </c>
      <c r="C115" s="50">
        <v>11140</v>
      </c>
      <c r="D115" s="4" t="s">
        <v>15</v>
      </c>
      <c r="E115" s="50">
        <v>10890</v>
      </c>
      <c r="F115" s="46" t="s">
        <v>3</v>
      </c>
      <c r="G115" s="47">
        <v>99.6</v>
      </c>
      <c r="H115" s="48">
        <v>99.3</v>
      </c>
      <c r="I115" s="48">
        <v>100</v>
      </c>
      <c r="J115" s="48">
        <v>100.2</v>
      </c>
      <c r="K115" s="48">
        <v>99.7</v>
      </c>
      <c r="L115" s="48">
        <v>100.3</v>
      </c>
      <c r="M115" s="49">
        <v>100.6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3709</v>
      </c>
      <c r="H116" s="71">
        <v>4036</v>
      </c>
      <c r="I116" s="71">
        <v>1755</v>
      </c>
      <c r="J116" s="71">
        <v>1209</v>
      </c>
      <c r="K116" s="71">
        <v>1929</v>
      </c>
      <c r="L116" s="71">
        <v>1442</v>
      </c>
      <c r="M116" s="62">
        <v>587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1.0783565663976522</v>
      </c>
      <c r="H117" s="84">
        <f t="shared" ref="H117:M117" si="18">H113/H$4</f>
        <v>1.1623670827554322</v>
      </c>
      <c r="I117" s="84">
        <f t="shared" si="18"/>
        <v>1.0972869606788573</v>
      </c>
      <c r="J117" s="84">
        <f t="shared" si="18"/>
        <v>1.0200507614213199</v>
      </c>
      <c r="K117" s="84">
        <f t="shared" si="18"/>
        <v>0.95027898326100435</v>
      </c>
      <c r="L117" s="84">
        <f t="shared" si="18"/>
        <v>1.0783046579941251</v>
      </c>
      <c r="M117" s="85">
        <f t="shared" si="18"/>
        <v>1.1115353876209928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11140</v>
      </c>
      <c r="H118" s="53">
        <v>11150</v>
      </c>
      <c r="I118" s="53">
        <v>9830</v>
      </c>
      <c r="J118" s="53">
        <v>9890</v>
      </c>
      <c r="K118" s="53">
        <v>10710</v>
      </c>
      <c r="L118" s="53">
        <v>10980</v>
      </c>
      <c r="M118" s="54">
        <v>10890</v>
      </c>
    </row>
    <row r="119" spans="1:13" x14ac:dyDescent="0.15">
      <c r="A119" s="5"/>
      <c r="B119" s="16" t="s">
        <v>34</v>
      </c>
      <c r="C119" s="17"/>
      <c r="D119" s="18"/>
      <c r="E119" s="19"/>
      <c r="F119" s="20" t="s">
        <v>10</v>
      </c>
      <c r="G119" s="21">
        <v>16056</v>
      </c>
      <c r="H119" s="22">
        <v>13351</v>
      </c>
      <c r="I119" s="22">
        <v>9871</v>
      </c>
      <c r="J119" s="22">
        <v>8198</v>
      </c>
      <c r="K119" s="22">
        <v>8285</v>
      </c>
      <c r="L119" s="22">
        <v>13554</v>
      </c>
      <c r="M119" s="23">
        <v>13519</v>
      </c>
    </row>
    <row r="120" spans="1:13" x14ac:dyDescent="0.15">
      <c r="A120" s="5"/>
      <c r="B120" s="24" t="s">
        <v>0</v>
      </c>
      <c r="C120" s="25">
        <v>45537</v>
      </c>
      <c r="D120" s="26"/>
      <c r="E120" s="27"/>
      <c r="F120" s="28" t="s">
        <v>2</v>
      </c>
      <c r="G120" s="29">
        <v>3.52</v>
      </c>
      <c r="H120" s="30">
        <v>3.68</v>
      </c>
      <c r="I120" s="30">
        <v>3.82</v>
      </c>
      <c r="J120" s="30">
        <v>3.96</v>
      </c>
      <c r="K120" s="30">
        <v>3.9</v>
      </c>
      <c r="L120" s="30">
        <v>3.59</v>
      </c>
      <c r="M120" s="31">
        <v>3.56</v>
      </c>
    </row>
    <row r="121" spans="1:13" x14ac:dyDescent="0.15">
      <c r="A121" s="5"/>
      <c r="B121" s="24" t="s">
        <v>1</v>
      </c>
      <c r="C121" s="32">
        <v>11800</v>
      </c>
      <c r="D121" s="26" t="s">
        <v>15</v>
      </c>
      <c r="E121" s="32">
        <v>11530</v>
      </c>
      <c r="F121" s="28" t="s">
        <v>3</v>
      </c>
      <c r="G121" s="29">
        <v>98.4</v>
      </c>
      <c r="H121" s="30">
        <v>98.1</v>
      </c>
      <c r="I121" s="30">
        <v>99.2</v>
      </c>
      <c r="J121" s="30">
        <v>98.5</v>
      </c>
      <c r="K121" s="30">
        <v>98.7</v>
      </c>
      <c r="L121" s="30">
        <v>98.6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8516</v>
      </c>
      <c r="H122" s="70">
        <v>7927</v>
      </c>
      <c r="I122" s="70">
        <v>3749</v>
      </c>
      <c r="J122" s="70">
        <v>4409</v>
      </c>
      <c r="K122" s="70">
        <v>4157</v>
      </c>
      <c r="L122" s="70">
        <v>6757</v>
      </c>
      <c r="M122" s="86">
        <v>5112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1.1779897285399854</v>
      </c>
      <c r="H123" s="81">
        <f t="shared" ref="H123:M123" si="19">H119/H$4</f>
        <v>1.2344891354600092</v>
      </c>
      <c r="I123" s="81">
        <f t="shared" si="19"/>
        <v>1.1797537946695351</v>
      </c>
      <c r="J123" s="81">
        <f t="shared" si="19"/>
        <v>1.0403553299492385</v>
      </c>
      <c r="K123" s="81">
        <f t="shared" si="19"/>
        <v>1.0272783632982021</v>
      </c>
      <c r="L123" s="81">
        <f t="shared" si="19"/>
        <v>1.1375577003776751</v>
      </c>
      <c r="M123" s="82">
        <f t="shared" si="19"/>
        <v>1.2005150519492052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11800</v>
      </c>
      <c r="H124" s="35">
        <v>11820</v>
      </c>
      <c r="I124" s="35">
        <v>10180</v>
      </c>
      <c r="J124" s="35">
        <v>10410</v>
      </c>
      <c r="K124" s="35">
        <v>11310</v>
      </c>
      <c r="L124" s="35">
        <v>11560</v>
      </c>
      <c r="M124" s="36">
        <v>11530</v>
      </c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14264</v>
      </c>
      <c r="H125" s="43">
        <v>12942</v>
      </c>
      <c r="I125" s="43">
        <v>9229</v>
      </c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3.68</v>
      </c>
      <c r="H126" s="48">
        <v>3.73</v>
      </c>
      <c r="I126" s="48">
        <v>3.89</v>
      </c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9250</v>
      </c>
      <c r="D127" s="4" t="s">
        <v>15</v>
      </c>
      <c r="E127" s="50"/>
      <c r="F127" s="46" t="s">
        <v>3</v>
      </c>
      <c r="G127" s="47">
        <v>98</v>
      </c>
      <c r="H127" s="48">
        <v>98.1</v>
      </c>
      <c r="I127" s="48">
        <v>98.7</v>
      </c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20</v>
      </c>
      <c r="G128" s="89">
        <v>8842</v>
      </c>
      <c r="H128" s="71">
        <v>7777</v>
      </c>
      <c r="I128" s="71">
        <v>4423</v>
      </c>
      <c r="J128" s="61"/>
      <c r="K128" s="61"/>
      <c r="L128" s="61"/>
      <c r="M128" s="62"/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1.0465150403521644</v>
      </c>
      <c r="H129" s="84">
        <f t="shared" ref="H129:M129" si="20">H125/H$4</f>
        <v>1.1966712898751735</v>
      </c>
      <c r="I129" s="84">
        <f t="shared" si="20"/>
        <v>1.1030237839129915</v>
      </c>
      <c r="J129" s="84">
        <f t="shared" si="20"/>
        <v>0</v>
      </c>
      <c r="K129" s="84">
        <f t="shared" si="20"/>
        <v>0</v>
      </c>
      <c r="L129" s="84">
        <f t="shared" si="20"/>
        <v>0</v>
      </c>
      <c r="M129" s="85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9250</v>
      </c>
      <c r="H130" s="53">
        <v>9250</v>
      </c>
      <c r="I130" s="53">
        <v>7930</v>
      </c>
      <c r="J130" s="53"/>
      <c r="K130" s="53"/>
      <c r="L130" s="53"/>
      <c r="M130" s="54"/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18018</v>
      </c>
      <c r="H131" s="22">
        <v>11531</v>
      </c>
      <c r="I131" s="22">
        <v>9085</v>
      </c>
      <c r="J131" s="22">
        <v>8682</v>
      </c>
      <c r="K131" s="22">
        <v>8883</v>
      </c>
      <c r="L131" s="22">
        <v>12302</v>
      </c>
      <c r="M131" s="23">
        <v>11783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1.56</v>
      </c>
      <c r="H132" s="30">
        <v>1.89</v>
      </c>
      <c r="I132" s="30">
        <v>1.95</v>
      </c>
      <c r="J132" s="30">
        <v>1.98</v>
      </c>
      <c r="K132" s="30">
        <v>1.96</v>
      </c>
      <c r="L132" s="30">
        <v>1.83</v>
      </c>
      <c r="M132" s="31">
        <v>1.82</v>
      </c>
    </row>
    <row r="133" spans="1:13" x14ac:dyDescent="0.15">
      <c r="A133" s="5"/>
      <c r="B133" s="24" t="s">
        <v>1</v>
      </c>
      <c r="C133" s="32">
        <v>36170</v>
      </c>
      <c r="D133" s="26" t="s">
        <v>15</v>
      </c>
      <c r="E133" s="32">
        <v>36030</v>
      </c>
      <c r="F133" s="28" t="s">
        <v>3</v>
      </c>
      <c r="G133" s="29">
        <v>100.1</v>
      </c>
      <c r="H133" s="30">
        <v>98.9</v>
      </c>
      <c r="I133" s="30">
        <v>99.4</v>
      </c>
      <c r="J133" s="30">
        <v>99.5</v>
      </c>
      <c r="K133" s="30">
        <v>99.5</v>
      </c>
      <c r="L133" s="30">
        <v>99.3</v>
      </c>
      <c r="M133" s="31">
        <v>99.4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1369</v>
      </c>
      <c r="H134" s="70">
        <v>4043</v>
      </c>
      <c r="I134" s="70">
        <v>2215</v>
      </c>
      <c r="J134" s="70">
        <v>1997</v>
      </c>
      <c r="K134" s="70">
        <v>2068</v>
      </c>
      <c r="L134" s="70">
        <v>3116</v>
      </c>
      <c r="M134" s="86">
        <v>2793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1.3219369038884814</v>
      </c>
      <c r="H135" s="81">
        <f t="shared" ref="H135:M135" si="21">H131/H$4</f>
        <v>1.0662043458159962</v>
      </c>
      <c r="I135" s="81">
        <f t="shared" si="21"/>
        <v>1.0858133142105892</v>
      </c>
      <c r="J135" s="81">
        <f t="shared" si="21"/>
        <v>1.1017766497461929</v>
      </c>
      <c r="K135" s="81">
        <f t="shared" si="21"/>
        <v>1.1014259144451333</v>
      </c>
      <c r="L135" s="81">
        <f t="shared" si="21"/>
        <v>1.0324800671422576</v>
      </c>
      <c r="M135" s="82">
        <f t="shared" si="21"/>
        <v>1.04635467542847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36170</v>
      </c>
      <c r="H136" s="35">
        <v>36220</v>
      </c>
      <c r="I136" s="35">
        <v>31570</v>
      </c>
      <c r="J136" s="35">
        <v>32490</v>
      </c>
      <c r="K136" s="35">
        <v>35230</v>
      </c>
      <c r="L136" s="35">
        <v>36090</v>
      </c>
      <c r="M136" s="36">
        <v>36030</v>
      </c>
    </row>
    <row r="137" spans="1:13" x14ac:dyDescent="0.15">
      <c r="A137" s="5"/>
      <c r="B137" s="37" t="s">
        <v>19</v>
      </c>
      <c r="C137" s="38"/>
      <c r="D137" s="39"/>
      <c r="E137" s="40"/>
      <c r="F137" s="41" t="s">
        <v>10</v>
      </c>
      <c r="G137" s="42">
        <v>21393</v>
      </c>
      <c r="H137" s="43">
        <v>15168</v>
      </c>
      <c r="I137" s="43">
        <v>12856</v>
      </c>
      <c r="J137" s="43">
        <v>12332</v>
      </c>
      <c r="K137" s="43">
        <v>12614</v>
      </c>
      <c r="L137" s="43">
        <v>16477</v>
      </c>
      <c r="M137" s="44">
        <v>15944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1.4</v>
      </c>
      <c r="H138" s="48">
        <v>1.74</v>
      </c>
      <c r="I138" s="48">
        <v>1.79</v>
      </c>
      <c r="J138" s="48">
        <v>1.82</v>
      </c>
      <c r="K138" s="48">
        <v>1.79</v>
      </c>
      <c r="L138" s="48">
        <v>1.67</v>
      </c>
      <c r="M138" s="49">
        <v>1.66</v>
      </c>
    </row>
    <row r="139" spans="1:13" x14ac:dyDescent="0.15">
      <c r="A139" s="5"/>
      <c r="B139" s="45" t="s">
        <v>1</v>
      </c>
      <c r="C139" s="50">
        <v>32830</v>
      </c>
      <c r="D139" s="4" t="s">
        <v>15</v>
      </c>
      <c r="E139" s="50">
        <v>32670</v>
      </c>
      <c r="F139" s="46" t="s">
        <v>3</v>
      </c>
      <c r="G139" s="47">
        <v>100.4</v>
      </c>
      <c r="H139" s="48">
        <v>98.8</v>
      </c>
      <c r="I139" s="48">
        <v>99.5</v>
      </c>
      <c r="J139" s="48">
        <v>99.5</v>
      </c>
      <c r="K139" s="48">
        <v>99.6</v>
      </c>
      <c r="L139" s="48">
        <v>99.4</v>
      </c>
      <c r="M139" s="49">
        <v>99.4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156</v>
      </c>
      <c r="H140" s="71">
        <v>5144</v>
      </c>
      <c r="I140" s="71">
        <v>2581</v>
      </c>
      <c r="J140" s="71">
        <v>2666</v>
      </c>
      <c r="K140" s="71">
        <v>2405</v>
      </c>
      <c r="L140" s="71">
        <v>3516</v>
      </c>
      <c r="M140" s="87">
        <v>3406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1.5695524578136464</v>
      </c>
      <c r="H141" s="84">
        <f t="shared" ref="H141:M141" si="22">H137/H$4</f>
        <v>1.4024965325936201</v>
      </c>
      <c r="I141" s="84">
        <f t="shared" si="22"/>
        <v>1.5365124895422493</v>
      </c>
      <c r="J141" s="84">
        <f t="shared" si="22"/>
        <v>1.5649746192893401</v>
      </c>
      <c r="K141" s="84">
        <f t="shared" si="22"/>
        <v>1.5640421574705519</v>
      </c>
      <c r="L141" s="84">
        <f t="shared" si="22"/>
        <v>1.3828787242971046</v>
      </c>
      <c r="M141" s="85">
        <f t="shared" si="22"/>
        <v>1.4158600479531125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32830</v>
      </c>
      <c r="H142" s="53">
        <v>32910</v>
      </c>
      <c r="I142" s="53">
        <v>29070</v>
      </c>
      <c r="J142" s="53">
        <v>29500</v>
      </c>
      <c r="K142" s="53">
        <v>32150</v>
      </c>
      <c r="L142" s="53">
        <v>32800</v>
      </c>
      <c r="M142" s="54">
        <v>32670</v>
      </c>
    </row>
    <row r="143" spans="1:13" x14ac:dyDescent="0.15">
      <c r="A143" s="5"/>
      <c r="B143" s="16" t="s">
        <v>27</v>
      </c>
      <c r="C143" s="17"/>
      <c r="D143" s="18"/>
      <c r="E143" s="19"/>
      <c r="F143" s="20" t="s">
        <v>10</v>
      </c>
      <c r="G143" s="21">
        <v>11793</v>
      </c>
      <c r="H143" s="22">
        <v>9738</v>
      </c>
      <c r="I143" s="22">
        <v>7801</v>
      </c>
      <c r="J143" s="22">
        <v>6215</v>
      </c>
      <c r="K143" s="22">
        <v>6278</v>
      </c>
      <c r="L143" s="22">
        <v>10343</v>
      </c>
      <c r="M143" s="23">
        <v>9803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3.12</v>
      </c>
      <c r="H144" s="30">
        <v>3.3</v>
      </c>
      <c r="I144" s="30">
        <v>3.08</v>
      </c>
      <c r="J144" s="30">
        <v>3.26</v>
      </c>
      <c r="K144" s="30">
        <v>3.26</v>
      </c>
      <c r="L144" s="30">
        <v>3.13</v>
      </c>
      <c r="M144" s="31">
        <v>3.11</v>
      </c>
    </row>
    <row r="145" spans="1:13" x14ac:dyDescent="0.15">
      <c r="A145" s="5"/>
      <c r="B145" s="24" t="s">
        <v>1</v>
      </c>
      <c r="C145" s="32">
        <v>32720</v>
      </c>
      <c r="D145" s="26" t="s">
        <v>15</v>
      </c>
      <c r="E145" s="32">
        <v>31820</v>
      </c>
      <c r="F145" s="28" t="s">
        <v>3</v>
      </c>
      <c r="G145" s="29">
        <v>99.6</v>
      </c>
      <c r="H145" s="30">
        <v>99.2</v>
      </c>
      <c r="I145" s="30">
        <v>101</v>
      </c>
      <c r="J145" s="30">
        <v>100.4</v>
      </c>
      <c r="K145" s="30">
        <v>100.6</v>
      </c>
      <c r="L145" s="30">
        <v>99.8</v>
      </c>
      <c r="M145" s="31">
        <v>100.2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3253</v>
      </c>
      <c r="H146" s="70">
        <v>3514</v>
      </c>
      <c r="I146" s="58">
        <v>-120</v>
      </c>
      <c r="J146" s="58">
        <v>693</v>
      </c>
      <c r="K146" s="58">
        <v>448</v>
      </c>
      <c r="L146" s="70">
        <v>2347</v>
      </c>
      <c r="M146" s="86">
        <v>1405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0.86522377109317683</v>
      </c>
      <c r="H147" s="81">
        <f t="shared" ref="H147:M147" si="23">H143/H$4</f>
        <v>0.90041608876560331</v>
      </c>
      <c r="I147" s="81">
        <f t="shared" si="23"/>
        <v>0.93235329269750211</v>
      </c>
      <c r="J147" s="81">
        <f t="shared" si="23"/>
        <v>0.78870558375634514</v>
      </c>
      <c r="K147" s="81">
        <f t="shared" si="23"/>
        <v>0.77842529448233111</v>
      </c>
      <c r="L147" s="81">
        <f t="shared" si="23"/>
        <v>0.86806546370121695</v>
      </c>
      <c r="M147" s="82">
        <f t="shared" si="23"/>
        <v>0.87052659621703221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32720</v>
      </c>
      <c r="H148" s="35">
        <v>32770</v>
      </c>
      <c r="I148" s="35">
        <v>28690</v>
      </c>
      <c r="J148" s="35">
        <v>28850</v>
      </c>
      <c r="K148" s="35">
        <v>31170</v>
      </c>
      <c r="L148" s="35">
        <v>31900</v>
      </c>
      <c r="M148" s="36">
        <v>31820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15148</v>
      </c>
      <c r="H149" s="43">
        <v>12611</v>
      </c>
      <c r="I149" s="43">
        <v>9435</v>
      </c>
      <c r="J149" s="43">
        <v>8956</v>
      </c>
      <c r="K149" s="43">
        <v>8498</v>
      </c>
      <c r="L149" s="43">
        <v>13360</v>
      </c>
      <c r="M149" s="44">
        <v>12838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2.83</v>
      </c>
      <c r="H150" s="48">
        <v>3.08</v>
      </c>
      <c r="I150" s="48">
        <v>3.2</v>
      </c>
      <c r="J150" s="48">
        <v>3.17</v>
      </c>
      <c r="K150" s="48">
        <v>3.22</v>
      </c>
      <c r="L150" s="48">
        <v>2.97</v>
      </c>
      <c r="M150" s="49">
        <v>2.96</v>
      </c>
    </row>
    <row r="151" spans="1:13" x14ac:dyDescent="0.15">
      <c r="A151" s="5"/>
      <c r="B151" s="45" t="s">
        <v>1</v>
      </c>
      <c r="C151" s="50">
        <v>17950</v>
      </c>
      <c r="D151" s="4" t="s">
        <v>15</v>
      </c>
      <c r="E151" s="50">
        <v>17770</v>
      </c>
      <c r="F151" s="46" t="s">
        <v>3</v>
      </c>
      <c r="G151" s="47">
        <v>100</v>
      </c>
      <c r="H151" s="48">
        <v>99.4</v>
      </c>
      <c r="I151" s="48">
        <v>100.5</v>
      </c>
      <c r="J151" s="48">
        <v>100.7</v>
      </c>
      <c r="K151" s="48">
        <v>100.5</v>
      </c>
      <c r="L151" s="48">
        <v>100.1</v>
      </c>
      <c r="M151" s="49">
        <v>100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2475</v>
      </c>
      <c r="H152" s="71">
        <v>3754</v>
      </c>
      <c r="I152" s="61">
        <v>793</v>
      </c>
      <c r="J152" s="61">
        <v>379</v>
      </c>
      <c r="K152" s="61">
        <v>763</v>
      </c>
      <c r="L152" s="71">
        <v>2164</v>
      </c>
      <c r="M152" s="87">
        <v>2185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1.1113719735876741</v>
      </c>
      <c r="H153" s="84">
        <f t="shared" ref="H153:M153" si="24">H149/H$4</f>
        <v>1.1660656495607953</v>
      </c>
      <c r="I153" s="84">
        <f t="shared" si="24"/>
        <v>1.1276443169594836</v>
      </c>
      <c r="J153" s="84">
        <f t="shared" si="24"/>
        <v>1.1365482233502537</v>
      </c>
      <c r="K153" s="84">
        <f t="shared" si="24"/>
        <v>1.0536887786732796</v>
      </c>
      <c r="L153" s="84">
        <f t="shared" si="24"/>
        <v>1.1212757028955098</v>
      </c>
      <c r="M153" s="85">
        <f t="shared" si="24"/>
        <v>1.1400408489476956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17950</v>
      </c>
      <c r="H154" s="53">
        <v>17950</v>
      </c>
      <c r="I154" s="53">
        <v>15890</v>
      </c>
      <c r="J154" s="53">
        <v>16030</v>
      </c>
      <c r="K154" s="53">
        <v>17440</v>
      </c>
      <c r="L154" s="53">
        <v>17820</v>
      </c>
      <c r="M154" s="54">
        <v>17770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13338</v>
      </c>
      <c r="H155" s="22">
        <v>11305</v>
      </c>
      <c r="I155" s="22">
        <v>8200</v>
      </c>
      <c r="J155" s="22">
        <v>7281</v>
      </c>
      <c r="K155" s="22">
        <v>6977</v>
      </c>
      <c r="L155" s="22">
        <v>12303</v>
      </c>
      <c r="M155" s="23">
        <v>12419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3.73</v>
      </c>
      <c r="H156" s="30">
        <v>3.91</v>
      </c>
      <c r="I156" s="30">
        <v>4.04</v>
      </c>
      <c r="J156" s="30">
        <v>4.05</v>
      </c>
      <c r="K156" s="30">
        <v>4.1500000000000004</v>
      </c>
      <c r="L156" s="30">
        <v>3.83</v>
      </c>
      <c r="M156" s="31">
        <v>3.78</v>
      </c>
    </row>
    <row r="157" spans="1:13" x14ac:dyDescent="0.15">
      <c r="A157" s="5"/>
      <c r="B157" s="24" t="s">
        <v>1</v>
      </c>
      <c r="C157" s="32">
        <v>15100</v>
      </c>
      <c r="D157" s="26" t="s">
        <v>15</v>
      </c>
      <c r="E157" s="32">
        <v>14670</v>
      </c>
      <c r="F157" s="28" t="s">
        <v>3</v>
      </c>
      <c r="G157" s="29">
        <v>99.3</v>
      </c>
      <c r="H157" s="30">
        <v>98.5</v>
      </c>
      <c r="I157" s="30">
        <v>99.7</v>
      </c>
      <c r="J157" s="30">
        <v>99.7</v>
      </c>
      <c r="K157" s="30">
        <v>98.9</v>
      </c>
      <c r="L157" s="30">
        <v>99.3</v>
      </c>
      <c r="M157" s="31">
        <v>99.2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5010</v>
      </c>
      <c r="H158" s="70">
        <v>6112</v>
      </c>
      <c r="I158" s="70">
        <v>2409</v>
      </c>
      <c r="J158" s="70">
        <v>2275</v>
      </c>
      <c r="K158" s="70">
        <v>3220</v>
      </c>
      <c r="L158" s="70">
        <v>4605</v>
      </c>
      <c r="M158" s="86">
        <v>4854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0.97857666911225238</v>
      </c>
      <c r="H159" s="81">
        <f t="shared" ref="H159:M159" si="25">H155/H$4</f>
        <v>1.0453074433656957</v>
      </c>
      <c r="I159" s="81">
        <f t="shared" si="25"/>
        <v>0.98004063583124179</v>
      </c>
      <c r="J159" s="81">
        <f t="shared" si="25"/>
        <v>0.92398477157360404</v>
      </c>
      <c r="K159" s="81">
        <f t="shared" si="25"/>
        <v>0.86509609423434597</v>
      </c>
      <c r="L159" s="81">
        <f t="shared" si="25"/>
        <v>1.0325639949643306</v>
      </c>
      <c r="M159" s="82">
        <f t="shared" si="25"/>
        <v>1.1028327857206288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15100</v>
      </c>
      <c r="H160" s="35">
        <v>15100</v>
      </c>
      <c r="I160" s="35">
        <v>12910</v>
      </c>
      <c r="J160" s="35">
        <v>13280</v>
      </c>
      <c r="K160" s="35">
        <v>14340</v>
      </c>
      <c r="L160" s="35">
        <v>14730</v>
      </c>
      <c r="M160" s="36">
        <v>14670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11644</v>
      </c>
      <c r="H161" s="43">
        <v>10160</v>
      </c>
      <c r="I161" s="43">
        <v>6884</v>
      </c>
      <c r="J161" s="43">
        <v>6904</v>
      </c>
      <c r="K161" s="43">
        <v>6979</v>
      </c>
      <c r="L161" s="43">
        <v>10687</v>
      </c>
      <c r="M161" s="44">
        <v>10176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3.65</v>
      </c>
      <c r="H162" s="48">
        <v>3.7</v>
      </c>
      <c r="I162" s="48">
        <v>3.87</v>
      </c>
      <c r="J162" s="48">
        <v>3.9</v>
      </c>
      <c r="K162" s="48">
        <v>3.86</v>
      </c>
      <c r="L162" s="48">
        <v>3.64</v>
      </c>
      <c r="M162" s="49">
        <v>3.65</v>
      </c>
    </row>
    <row r="163" spans="1:13" x14ac:dyDescent="0.15">
      <c r="A163" s="5"/>
      <c r="B163" s="45" t="s">
        <v>1</v>
      </c>
      <c r="C163" s="50">
        <v>9910</v>
      </c>
      <c r="D163" s="4" t="s">
        <v>15</v>
      </c>
      <c r="E163" s="50">
        <v>9890</v>
      </c>
      <c r="F163" s="46" t="s">
        <v>3</v>
      </c>
      <c r="G163" s="47">
        <v>98.3</v>
      </c>
      <c r="H163" s="48">
        <v>98.5</v>
      </c>
      <c r="I163" s="48">
        <v>98.4</v>
      </c>
      <c r="J163" s="48">
        <v>98</v>
      </c>
      <c r="K163" s="48">
        <v>98.5</v>
      </c>
      <c r="L163" s="48">
        <v>98.4</v>
      </c>
      <c r="M163" s="49">
        <v>98.6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6602</v>
      </c>
      <c r="H164" s="71">
        <v>5417</v>
      </c>
      <c r="I164" s="71">
        <v>3809</v>
      </c>
      <c r="J164" s="71">
        <v>4448</v>
      </c>
      <c r="K164" s="71">
        <v>3759</v>
      </c>
      <c r="L164" s="71">
        <v>5806</v>
      </c>
      <c r="M164" s="87">
        <v>5064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0.85429200293470287</v>
      </c>
      <c r="H165" s="84">
        <f t="shared" ref="H165:M165" si="26">H161/H$4</f>
        <v>0.93943596856218214</v>
      </c>
      <c r="I165" s="84">
        <f t="shared" si="26"/>
        <v>0.82275606549539859</v>
      </c>
      <c r="J165" s="84">
        <f t="shared" si="26"/>
        <v>0.87614213197969548</v>
      </c>
      <c r="K165" s="84">
        <f t="shared" si="26"/>
        <v>0.86534407935523872</v>
      </c>
      <c r="L165" s="84">
        <f t="shared" si="26"/>
        <v>0.89693663449433492</v>
      </c>
      <c r="M165" s="85">
        <f t="shared" si="26"/>
        <v>0.9036497646745405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9910</v>
      </c>
      <c r="H166" s="53">
        <v>9930</v>
      </c>
      <c r="I166" s="53">
        <v>8340</v>
      </c>
      <c r="J166" s="53">
        <v>8830</v>
      </c>
      <c r="K166" s="53">
        <v>9500</v>
      </c>
      <c r="L166" s="53">
        <v>9920</v>
      </c>
      <c r="M166" s="54">
        <v>9890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16601</v>
      </c>
      <c r="H167" s="22">
        <v>13060</v>
      </c>
      <c r="I167" s="22">
        <v>10950</v>
      </c>
      <c r="J167" s="22">
        <v>9587</v>
      </c>
      <c r="K167" s="22">
        <v>10341</v>
      </c>
      <c r="L167" s="22">
        <v>16083</v>
      </c>
      <c r="M167" s="23">
        <v>14235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1.46</v>
      </c>
      <c r="H168" s="30">
        <v>1.64</v>
      </c>
      <c r="I168" s="30">
        <v>1.62</v>
      </c>
      <c r="J168" s="30">
        <v>1.71</v>
      </c>
      <c r="K168" s="30">
        <v>1.65</v>
      </c>
      <c r="L168" s="30">
        <v>1.46</v>
      </c>
      <c r="M168" s="31">
        <v>1.52</v>
      </c>
    </row>
    <row r="169" spans="1:13" x14ac:dyDescent="0.15">
      <c r="A169" s="5"/>
      <c r="B169" s="24" t="s">
        <v>1</v>
      </c>
      <c r="C169" s="32">
        <v>7930</v>
      </c>
      <c r="D169" s="26" t="s">
        <v>15</v>
      </c>
      <c r="E169" s="32">
        <v>7910</v>
      </c>
      <c r="F169" s="28" t="s">
        <v>3</v>
      </c>
      <c r="G169" s="29">
        <v>100.1</v>
      </c>
      <c r="H169" s="30">
        <v>99.1</v>
      </c>
      <c r="I169" s="30">
        <v>99.9</v>
      </c>
      <c r="J169" s="30">
        <v>99.8</v>
      </c>
      <c r="K169" s="30">
        <v>100.1</v>
      </c>
      <c r="L169" s="30">
        <v>100.1</v>
      </c>
      <c r="M169" s="31">
        <v>99.8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1225</v>
      </c>
      <c r="H170" s="70">
        <v>3819</v>
      </c>
      <c r="I170" s="70">
        <v>1246</v>
      </c>
      <c r="J170" s="70">
        <v>1527</v>
      </c>
      <c r="K170" s="58">
        <v>770</v>
      </c>
      <c r="L170" s="70">
        <v>1230</v>
      </c>
      <c r="M170" s="86">
        <v>1880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1.2179750550256787</v>
      </c>
      <c r="H171" s="81">
        <f t="shared" ref="H171:M171" si="27">H167/H$4</f>
        <v>1.207582061950994</v>
      </c>
      <c r="I171" s="81">
        <f t="shared" si="27"/>
        <v>1.3087128002868411</v>
      </c>
      <c r="J171" s="81">
        <f t="shared" si="27"/>
        <v>1.2166243654822335</v>
      </c>
      <c r="K171" s="81">
        <f t="shared" si="27"/>
        <v>1.2822070675759454</v>
      </c>
      <c r="L171" s="81">
        <f t="shared" si="27"/>
        <v>1.3498111624003357</v>
      </c>
      <c r="M171" s="82">
        <f t="shared" si="27"/>
        <v>1.2640973270579878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7930</v>
      </c>
      <c r="H172" s="35">
        <v>7950</v>
      </c>
      <c r="I172" s="35">
        <v>7010</v>
      </c>
      <c r="J172" s="35">
        <v>6960</v>
      </c>
      <c r="K172" s="35">
        <v>7540</v>
      </c>
      <c r="L172" s="35">
        <v>7910</v>
      </c>
      <c r="M172" s="36">
        <v>7910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4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45775</v>
      </c>
      <c r="H3" s="11">
        <v>45776</v>
      </c>
      <c r="I3" s="11">
        <v>45777</v>
      </c>
      <c r="J3" s="11">
        <v>45778</v>
      </c>
      <c r="K3" s="11">
        <v>45779</v>
      </c>
      <c r="L3" s="11">
        <v>45780</v>
      </c>
      <c r="M3" s="12">
        <v>45781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9975</v>
      </c>
      <c r="H4" s="14">
        <v>11636</v>
      </c>
      <c r="I4" s="14">
        <v>9601</v>
      </c>
      <c r="J4" s="14">
        <v>10174</v>
      </c>
      <c r="K4" s="14">
        <v>10439</v>
      </c>
      <c r="L4" s="14">
        <v>11714</v>
      </c>
      <c r="M4" s="15">
        <v>10638</v>
      </c>
    </row>
    <row r="5" spans="1:13" x14ac:dyDescent="0.15">
      <c r="A5" s="5"/>
      <c r="B5" s="16" t="s">
        <v>79</v>
      </c>
      <c r="C5" s="17"/>
      <c r="D5" s="18"/>
      <c r="E5" s="19"/>
      <c r="F5" s="20" t="s">
        <v>10</v>
      </c>
      <c r="G5" s="21">
        <v>22930</v>
      </c>
      <c r="H5" s="22">
        <v>23331</v>
      </c>
      <c r="I5" s="22">
        <v>22567</v>
      </c>
      <c r="J5" s="22">
        <v>22927</v>
      </c>
      <c r="K5" s="22">
        <v>23268</v>
      </c>
      <c r="L5" s="22">
        <v>23043</v>
      </c>
      <c r="M5" s="23">
        <v>22204</v>
      </c>
    </row>
    <row r="6" spans="1:13" x14ac:dyDescent="0.15">
      <c r="A6" s="5"/>
      <c r="B6" s="24" t="s">
        <v>0</v>
      </c>
      <c r="C6" s="25">
        <v>45768</v>
      </c>
      <c r="D6" s="26"/>
      <c r="E6" s="27"/>
      <c r="F6" s="28" t="s">
        <v>2</v>
      </c>
      <c r="G6" s="29">
        <v>4.08</v>
      </c>
      <c r="H6" s="30">
        <v>3.95</v>
      </c>
      <c r="I6" s="30">
        <v>4.09</v>
      </c>
      <c r="J6" s="30">
        <v>4.05</v>
      </c>
      <c r="K6" s="30">
        <v>4.07</v>
      </c>
      <c r="L6" s="30">
        <v>3.9</v>
      </c>
      <c r="M6" s="31">
        <v>3.94</v>
      </c>
    </row>
    <row r="7" spans="1:13" x14ac:dyDescent="0.15">
      <c r="A7" s="5"/>
      <c r="B7" s="24" t="s">
        <v>1</v>
      </c>
      <c r="C7" s="32">
        <v>6970</v>
      </c>
      <c r="D7" s="26" t="s">
        <v>15</v>
      </c>
      <c r="E7" s="32">
        <v>7020</v>
      </c>
      <c r="F7" s="28" t="s">
        <v>3</v>
      </c>
      <c r="G7" s="29">
        <v>97.8</v>
      </c>
      <c r="H7" s="30">
        <v>97.7</v>
      </c>
      <c r="I7" s="30">
        <v>98.4</v>
      </c>
      <c r="J7" s="30">
        <v>98.2</v>
      </c>
      <c r="K7" s="30">
        <v>97.7</v>
      </c>
      <c r="L7" s="30">
        <v>97.5</v>
      </c>
      <c r="M7" s="31">
        <v>97.9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15997</v>
      </c>
      <c r="H8" s="70">
        <v>16502</v>
      </c>
      <c r="I8" s="70">
        <v>13264</v>
      </c>
      <c r="J8" s="70">
        <v>14252</v>
      </c>
      <c r="K8" s="70">
        <v>16566</v>
      </c>
      <c r="L8" s="70">
        <v>17013</v>
      </c>
      <c r="M8" s="86">
        <v>14812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2.2987468671679196</v>
      </c>
      <c r="H9" s="75">
        <f t="shared" ref="H9:M9" si="0">H5/H$4</f>
        <v>2.0050704709522171</v>
      </c>
      <c r="I9" s="75">
        <f t="shared" si="0"/>
        <v>2.3504843245495262</v>
      </c>
      <c r="J9" s="75">
        <f t="shared" si="0"/>
        <v>2.2534892864163556</v>
      </c>
      <c r="K9" s="75">
        <f t="shared" si="0"/>
        <v>2.2289491330587219</v>
      </c>
      <c r="L9" s="75">
        <f t="shared" si="0"/>
        <v>1.9671333447157249</v>
      </c>
      <c r="M9" s="76">
        <f t="shared" si="0"/>
        <v>2.0872344425643918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6970</v>
      </c>
      <c r="H10" s="35">
        <v>6980</v>
      </c>
      <c r="I10" s="35">
        <v>6990</v>
      </c>
      <c r="J10" s="35">
        <v>7000</v>
      </c>
      <c r="K10" s="35">
        <v>7000</v>
      </c>
      <c r="L10" s="35">
        <v>7010</v>
      </c>
      <c r="M10" s="36">
        <v>7020</v>
      </c>
    </row>
    <row r="11" spans="1:13" x14ac:dyDescent="0.15">
      <c r="A11" s="5"/>
      <c r="B11" s="37" t="s">
        <v>80</v>
      </c>
      <c r="C11" s="38"/>
      <c r="D11" s="39"/>
      <c r="E11" s="40"/>
      <c r="F11" s="41" t="s">
        <v>10</v>
      </c>
      <c r="G11" s="42">
        <v>20569</v>
      </c>
      <c r="H11" s="43">
        <v>21644</v>
      </c>
      <c r="I11" s="43">
        <v>20025</v>
      </c>
      <c r="J11" s="43">
        <v>20164</v>
      </c>
      <c r="K11" s="43">
        <v>19835</v>
      </c>
      <c r="L11" s="43">
        <v>20116</v>
      </c>
      <c r="M11" s="44">
        <v>18878</v>
      </c>
    </row>
    <row r="12" spans="1:13" x14ac:dyDescent="0.15">
      <c r="A12" s="5"/>
      <c r="B12" s="45" t="s">
        <v>0</v>
      </c>
      <c r="C12" s="3">
        <v>45768</v>
      </c>
      <c r="F12" s="46" t="s">
        <v>2</v>
      </c>
      <c r="G12" s="47">
        <v>3.39</v>
      </c>
      <c r="H12" s="48">
        <v>3.28</v>
      </c>
      <c r="I12" s="48">
        <v>3.45</v>
      </c>
      <c r="J12" s="48">
        <v>3.44</v>
      </c>
      <c r="K12" s="48">
        <v>3.47</v>
      </c>
      <c r="L12" s="48">
        <v>3.29</v>
      </c>
      <c r="M12" s="49">
        <v>3.33</v>
      </c>
    </row>
    <row r="13" spans="1:13" x14ac:dyDescent="0.15">
      <c r="A13" s="5"/>
      <c r="B13" s="45" t="s">
        <v>1</v>
      </c>
      <c r="C13" s="50">
        <v>4620</v>
      </c>
      <c r="D13" s="4" t="s">
        <v>15</v>
      </c>
      <c r="E13" s="50">
        <v>4650</v>
      </c>
      <c r="F13" s="46" t="s">
        <v>3</v>
      </c>
      <c r="G13" s="47">
        <v>98.5</v>
      </c>
      <c r="H13" s="48">
        <v>98.3</v>
      </c>
      <c r="I13" s="48">
        <v>98.5</v>
      </c>
      <c r="J13" s="48">
        <v>98.4</v>
      </c>
      <c r="K13" s="48">
        <v>98.2</v>
      </c>
      <c r="L13" s="48">
        <v>98.4</v>
      </c>
      <c r="M13" s="49">
        <v>98.6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10485</v>
      </c>
      <c r="H14" s="71">
        <v>11677</v>
      </c>
      <c r="I14" s="71">
        <v>10445</v>
      </c>
      <c r="J14" s="71">
        <v>10826</v>
      </c>
      <c r="K14" s="71">
        <v>11285</v>
      </c>
      <c r="L14" s="71">
        <v>10391</v>
      </c>
      <c r="M14" s="87">
        <v>9266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2.0620551378446117</v>
      </c>
      <c r="H15" s="78">
        <f t="shared" ref="H15:M15" si="1">H11/H$4</f>
        <v>1.8600893777930561</v>
      </c>
      <c r="I15" s="78">
        <f t="shared" si="1"/>
        <v>2.0857202374752628</v>
      </c>
      <c r="J15" s="78">
        <f t="shared" si="1"/>
        <v>1.9819146844898761</v>
      </c>
      <c r="K15" s="78">
        <f t="shared" si="1"/>
        <v>1.9000862151547082</v>
      </c>
      <c r="L15" s="78">
        <f t="shared" si="1"/>
        <v>1.7172613966194297</v>
      </c>
      <c r="M15" s="79">
        <f t="shared" si="1"/>
        <v>1.774581688287272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4620</v>
      </c>
      <c r="H16" s="53">
        <v>4640</v>
      </c>
      <c r="I16" s="53">
        <v>4650</v>
      </c>
      <c r="J16" s="53">
        <v>4650</v>
      </c>
      <c r="K16" s="53">
        <v>4650</v>
      </c>
      <c r="L16" s="53">
        <v>4650</v>
      </c>
      <c r="M16" s="54">
        <v>4650</v>
      </c>
    </row>
    <row r="17" spans="1:13" x14ac:dyDescent="0.15">
      <c r="A17" s="5"/>
      <c r="B17" s="16" t="s">
        <v>81</v>
      </c>
      <c r="C17" s="17"/>
      <c r="D17" s="18"/>
      <c r="E17" s="19"/>
      <c r="F17" s="20" t="s">
        <v>10</v>
      </c>
      <c r="G17" s="21">
        <v>14186</v>
      </c>
      <c r="H17" s="22">
        <v>15556</v>
      </c>
      <c r="I17" s="22">
        <v>12480</v>
      </c>
      <c r="J17" s="22">
        <v>12409</v>
      </c>
      <c r="K17" s="22">
        <v>11836</v>
      </c>
      <c r="L17" s="22">
        <v>12849</v>
      </c>
      <c r="M17" s="23">
        <v>11527</v>
      </c>
    </row>
    <row r="18" spans="1:13" x14ac:dyDescent="0.15">
      <c r="A18" s="5"/>
      <c r="B18" s="24" t="s">
        <v>0</v>
      </c>
      <c r="C18" s="25">
        <v>45768</v>
      </c>
      <c r="D18" s="26"/>
      <c r="E18" s="27"/>
      <c r="F18" s="28" t="s">
        <v>2</v>
      </c>
      <c r="G18" s="29">
        <v>3.41</v>
      </c>
      <c r="H18" s="30">
        <v>3.27</v>
      </c>
      <c r="I18" s="30">
        <v>3.47</v>
      </c>
      <c r="J18" s="30">
        <v>3.53</v>
      </c>
      <c r="K18" s="30">
        <v>3.47</v>
      </c>
      <c r="L18" s="30">
        <v>3.3</v>
      </c>
      <c r="M18" s="31">
        <v>3.35</v>
      </c>
    </row>
    <row r="19" spans="1:13" x14ac:dyDescent="0.15">
      <c r="A19" s="5"/>
      <c r="B19" s="24" t="s">
        <v>1</v>
      </c>
      <c r="C19" s="32">
        <v>3990</v>
      </c>
      <c r="D19" s="26" t="s">
        <v>15</v>
      </c>
      <c r="E19" s="32">
        <v>4010</v>
      </c>
      <c r="F19" s="28" t="s">
        <v>3</v>
      </c>
      <c r="G19" s="29">
        <v>98</v>
      </c>
      <c r="H19" s="30">
        <v>98</v>
      </c>
      <c r="I19" s="30">
        <v>97.5</v>
      </c>
      <c r="J19" s="30">
        <v>96.7</v>
      </c>
      <c r="K19" s="30">
        <v>97.6</v>
      </c>
      <c r="L19" s="30">
        <v>97.7</v>
      </c>
      <c r="M19" s="31">
        <v>97.7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8422</v>
      </c>
      <c r="H20" s="70">
        <v>9331</v>
      </c>
      <c r="I20" s="70">
        <v>8865</v>
      </c>
      <c r="J20" s="70">
        <v>10910</v>
      </c>
      <c r="K20" s="70">
        <v>8125</v>
      </c>
      <c r="L20" s="70">
        <v>8423</v>
      </c>
      <c r="M20" s="86">
        <v>7576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1.422155388471178</v>
      </c>
      <c r="H21" s="81">
        <f t="shared" ref="H21:M21" si="2">H17/H$4</f>
        <v>1.3368855276727398</v>
      </c>
      <c r="I21" s="81">
        <f t="shared" si="2"/>
        <v>1.2998645974377669</v>
      </c>
      <c r="J21" s="81">
        <f t="shared" si="2"/>
        <v>1.2196776095930804</v>
      </c>
      <c r="K21" s="81">
        <f t="shared" si="2"/>
        <v>1.1338250790305584</v>
      </c>
      <c r="L21" s="81">
        <f t="shared" si="2"/>
        <v>1.0968926071367595</v>
      </c>
      <c r="M21" s="82">
        <f t="shared" si="2"/>
        <v>1.0835683399135176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3990</v>
      </c>
      <c r="H22" s="35">
        <v>4040</v>
      </c>
      <c r="I22" s="35">
        <v>4030</v>
      </c>
      <c r="J22" s="35">
        <v>4000</v>
      </c>
      <c r="K22" s="35">
        <v>4030</v>
      </c>
      <c r="L22" s="35">
        <v>4020</v>
      </c>
      <c r="M22" s="36">
        <v>4010</v>
      </c>
    </row>
    <row r="23" spans="1:13" x14ac:dyDescent="0.15">
      <c r="A23" s="5"/>
      <c r="B23" s="37" t="s">
        <v>75</v>
      </c>
      <c r="C23" s="38"/>
      <c r="D23" s="39"/>
      <c r="E23" s="40"/>
      <c r="F23" s="41" t="s">
        <v>10</v>
      </c>
      <c r="G23" s="42">
        <v>21042</v>
      </c>
      <c r="H23" s="43">
        <v>22057</v>
      </c>
      <c r="I23" s="43">
        <v>20767</v>
      </c>
      <c r="J23" s="43">
        <v>20820</v>
      </c>
      <c r="K23" s="43">
        <v>20753</v>
      </c>
      <c r="L23" s="43">
        <v>21801</v>
      </c>
      <c r="M23" s="44">
        <v>20896</v>
      </c>
    </row>
    <row r="24" spans="1:13" x14ac:dyDescent="0.15">
      <c r="A24" s="5"/>
      <c r="B24" s="45" t="s">
        <v>0</v>
      </c>
      <c r="C24" s="3">
        <v>45754</v>
      </c>
      <c r="F24" s="46" t="s">
        <v>2</v>
      </c>
      <c r="G24" s="47">
        <v>2.89</v>
      </c>
      <c r="H24" s="48">
        <v>2.77</v>
      </c>
      <c r="I24" s="48">
        <v>2.83</v>
      </c>
      <c r="J24" s="48">
        <v>2.88</v>
      </c>
      <c r="K24" s="48">
        <v>2.94</v>
      </c>
      <c r="L24" s="48">
        <v>2.76</v>
      </c>
      <c r="M24" s="49">
        <v>2.82</v>
      </c>
    </row>
    <row r="25" spans="1:13" x14ac:dyDescent="0.15">
      <c r="A25" s="5"/>
      <c r="B25" s="45" t="s">
        <v>1</v>
      </c>
      <c r="C25" s="50">
        <v>6710</v>
      </c>
      <c r="D25" s="4" t="s">
        <v>15</v>
      </c>
      <c r="E25" s="50">
        <v>6740</v>
      </c>
      <c r="F25" s="46" t="s">
        <v>3</v>
      </c>
      <c r="G25" s="47">
        <v>99.1</v>
      </c>
      <c r="H25" s="48">
        <v>98.9</v>
      </c>
      <c r="I25" s="48">
        <v>99.5</v>
      </c>
      <c r="J25" s="48">
        <v>99.4</v>
      </c>
      <c r="K25" s="48">
        <v>98.9</v>
      </c>
      <c r="L25" s="48">
        <v>98.6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7519</v>
      </c>
      <c r="H26" s="71">
        <v>8570</v>
      </c>
      <c r="I26" s="71">
        <v>5908</v>
      </c>
      <c r="J26" s="71">
        <v>6129</v>
      </c>
      <c r="K26" s="71">
        <v>8390</v>
      </c>
      <c r="L26" s="71">
        <v>9622</v>
      </c>
      <c r="M26" s="87">
        <v>9222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2.1094736842105264</v>
      </c>
      <c r="H27" s="84">
        <f t="shared" ref="H27:M27" si="3">H23/H$4</f>
        <v>1.8955826744585769</v>
      </c>
      <c r="I27" s="84">
        <f t="shared" si="3"/>
        <v>2.163003853765233</v>
      </c>
      <c r="J27" s="84">
        <f t="shared" si="3"/>
        <v>2.0463927658737959</v>
      </c>
      <c r="K27" s="84">
        <f t="shared" si="3"/>
        <v>1.9880256729571799</v>
      </c>
      <c r="L27" s="84">
        <f t="shared" si="3"/>
        <v>1.8611063684480109</v>
      </c>
      <c r="M27" s="85">
        <f t="shared" si="3"/>
        <v>1.9642789998119947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6710</v>
      </c>
      <c r="H28" s="53">
        <v>6730</v>
      </c>
      <c r="I28" s="53">
        <v>6740</v>
      </c>
      <c r="J28" s="53">
        <v>6740</v>
      </c>
      <c r="K28" s="53">
        <v>6750</v>
      </c>
      <c r="L28" s="53">
        <v>6740</v>
      </c>
      <c r="M28" s="54">
        <v>6740</v>
      </c>
    </row>
    <row r="29" spans="1:13" x14ac:dyDescent="0.15">
      <c r="A29" s="5"/>
      <c r="B29" s="16" t="s">
        <v>76</v>
      </c>
      <c r="C29" s="17"/>
      <c r="D29" s="18"/>
      <c r="E29" s="19"/>
      <c r="F29" s="20" t="s">
        <v>10</v>
      </c>
      <c r="G29" s="21">
        <v>6128</v>
      </c>
      <c r="H29" s="22">
        <v>7564</v>
      </c>
      <c r="I29" s="22">
        <v>5383</v>
      </c>
      <c r="J29" s="22">
        <v>5696</v>
      </c>
      <c r="K29" s="22">
        <v>5356</v>
      </c>
      <c r="L29" s="22">
        <v>6257</v>
      </c>
      <c r="M29" s="23">
        <v>5003</v>
      </c>
    </row>
    <row r="30" spans="1:13" x14ac:dyDescent="0.15">
      <c r="A30" s="5"/>
      <c r="B30" s="24" t="s">
        <v>0</v>
      </c>
      <c r="C30" s="25">
        <v>45754</v>
      </c>
      <c r="D30" s="26"/>
      <c r="E30" s="27"/>
      <c r="F30" s="28" t="s">
        <v>2</v>
      </c>
      <c r="G30" s="29">
        <v>4.03</v>
      </c>
      <c r="H30" s="30">
        <v>3.87</v>
      </c>
      <c r="I30" s="30">
        <v>4.03</v>
      </c>
      <c r="J30" s="30">
        <v>4.0999999999999996</v>
      </c>
      <c r="K30" s="30">
        <v>4.09</v>
      </c>
      <c r="L30" s="30">
        <v>3.89</v>
      </c>
      <c r="M30" s="31">
        <v>3.96</v>
      </c>
    </row>
    <row r="31" spans="1:13" x14ac:dyDescent="0.15">
      <c r="A31" s="5"/>
      <c r="B31" s="24" t="s">
        <v>1</v>
      </c>
      <c r="C31" s="32">
        <v>3380</v>
      </c>
      <c r="D31" s="26" t="s">
        <v>15</v>
      </c>
      <c r="E31" s="32">
        <v>3320</v>
      </c>
      <c r="F31" s="28" t="s">
        <v>3</v>
      </c>
      <c r="G31" s="29">
        <v>99.4</v>
      </c>
      <c r="H31" s="30">
        <v>99.3</v>
      </c>
      <c r="I31" s="30">
        <v>99.4</v>
      </c>
      <c r="J31" s="30">
        <v>98.8</v>
      </c>
      <c r="K31" s="30">
        <v>98.8</v>
      </c>
      <c r="L31" s="30">
        <v>99.4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2324</v>
      </c>
      <c r="H32" s="70">
        <v>2788</v>
      </c>
      <c r="I32" s="70">
        <v>2012</v>
      </c>
      <c r="J32" s="70">
        <v>2847</v>
      </c>
      <c r="K32" s="70">
        <v>2650</v>
      </c>
      <c r="L32" s="70">
        <v>2208</v>
      </c>
      <c r="M32" s="86">
        <v>2203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0.61433583959899751</v>
      </c>
      <c r="H33" s="81">
        <f t="shared" ref="H33:M33" si="4">H29/H$4</f>
        <v>0.65005156411137843</v>
      </c>
      <c r="I33" s="81">
        <f t="shared" si="4"/>
        <v>0.5606707634621394</v>
      </c>
      <c r="J33" s="81">
        <f t="shared" si="4"/>
        <v>0.55985846274818163</v>
      </c>
      <c r="K33" s="81">
        <f t="shared" si="4"/>
        <v>0.5130759651307597</v>
      </c>
      <c r="L33" s="81">
        <f t="shared" si="4"/>
        <v>0.53414717432132486</v>
      </c>
      <c r="M33" s="82">
        <f t="shared" si="4"/>
        <v>0.47029516826471141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3380</v>
      </c>
      <c r="H34" s="35">
        <v>3400</v>
      </c>
      <c r="I34" s="35">
        <v>3410</v>
      </c>
      <c r="J34" s="35">
        <v>3380</v>
      </c>
      <c r="K34" s="35">
        <v>3360</v>
      </c>
      <c r="L34" s="35">
        <v>3370</v>
      </c>
      <c r="M34" s="36">
        <v>3320</v>
      </c>
    </row>
    <row r="35" spans="1:13" x14ac:dyDescent="0.15">
      <c r="A35" s="5"/>
      <c r="B35" s="37" t="s">
        <v>77</v>
      </c>
      <c r="C35" s="38"/>
      <c r="D35" s="39"/>
      <c r="E35" s="40"/>
      <c r="F35" s="41" t="s">
        <v>10</v>
      </c>
      <c r="G35" s="42">
        <v>12096</v>
      </c>
      <c r="H35" s="43">
        <v>13368</v>
      </c>
      <c r="I35" s="43">
        <v>11276</v>
      </c>
      <c r="J35" s="43">
        <v>12101</v>
      </c>
      <c r="K35" s="43">
        <v>11740</v>
      </c>
      <c r="L35" s="43">
        <v>12230</v>
      </c>
      <c r="M35" s="44">
        <v>10968</v>
      </c>
    </row>
    <row r="36" spans="1:13" x14ac:dyDescent="0.15">
      <c r="A36" s="5"/>
      <c r="B36" s="45" t="s">
        <v>0</v>
      </c>
      <c r="C36" s="3">
        <v>45754</v>
      </c>
      <c r="F36" s="46" t="s">
        <v>2</v>
      </c>
      <c r="G36" s="47">
        <v>4.99</v>
      </c>
      <c r="H36" s="48">
        <v>4.79</v>
      </c>
      <c r="I36" s="48">
        <v>5.0999999999999996</v>
      </c>
      <c r="J36" s="48">
        <v>4.99</v>
      </c>
      <c r="K36" s="48">
        <v>4.9000000000000004</v>
      </c>
      <c r="L36" s="48">
        <v>4.74</v>
      </c>
      <c r="M36" s="49">
        <v>4.93</v>
      </c>
    </row>
    <row r="37" spans="1:13" x14ac:dyDescent="0.15">
      <c r="A37" s="5"/>
      <c r="B37" s="45" t="s">
        <v>1</v>
      </c>
      <c r="C37" s="50">
        <v>1710</v>
      </c>
      <c r="D37" s="4" t="s">
        <v>15</v>
      </c>
      <c r="E37" s="50">
        <v>1720</v>
      </c>
      <c r="F37" s="46" t="s">
        <v>3</v>
      </c>
      <c r="G37" s="47">
        <v>99</v>
      </c>
      <c r="H37" s="48">
        <v>100.1</v>
      </c>
      <c r="I37" s="48">
        <v>98.6</v>
      </c>
      <c r="J37" s="48">
        <v>99.6</v>
      </c>
      <c r="K37" s="48">
        <v>100.5</v>
      </c>
      <c r="L37" s="48">
        <v>100.1</v>
      </c>
      <c r="M37" s="49">
        <v>100.1</v>
      </c>
    </row>
    <row r="38" spans="1:13" x14ac:dyDescent="0.15">
      <c r="A38" s="5"/>
      <c r="B38" s="45"/>
      <c r="C38" s="50"/>
      <c r="E38" s="50"/>
      <c r="F38" s="55" t="s">
        <v>20</v>
      </c>
      <c r="G38" s="89">
        <v>5755</v>
      </c>
      <c r="H38" s="71">
        <v>3407</v>
      </c>
      <c r="I38" s="71">
        <v>6657</v>
      </c>
      <c r="J38" s="71">
        <v>4593</v>
      </c>
      <c r="K38" s="71">
        <v>2344</v>
      </c>
      <c r="L38" s="71">
        <v>3231</v>
      </c>
      <c r="M38" s="87">
        <v>2888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1.2126315789473685</v>
      </c>
      <c r="H39" s="84">
        <f t="shared" ref="H39:M39" si="5">H35/H$4</f>
        <v>1.1488484015125473</v>
      </c>
      <c r="I39" s="84">
        <f t="shared" si="5"/>
        <v>1.1744609936464951</v>
      </c>
      <c r="J39" s="84">
        <f t="shared" si="5"/>
        <v>1.1894043640652645</v>
      </c>
      <c r="K39" s="84">
        <f t="shared" si="5"/>
        <v>1.1246287958616725</v>
      </c>
      <c r="L39" s="84">
        <f t="shared" si="5"/>
        <v>1.0440498548745092</v>
      </c>
      <c r="M39" s="85">
        <f t="shared" si="5"/>
        <v>1.0310208685843203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1710</v>
      </c>
      <c r="H40" s="53">
        <v>1720</v>
      </c>
      <c r="I40" s="53">
        <v>1720</v>
      </c>
      <c r="J40" s="53">
        <v>1710</v>
      </c>
      <c r="K40" s="53">
        <v>1720</v>
      </c>
      <c r="L40" s="53">
        <v>1720</v>
      </c>
      <c r="M40" s="54">
        <v>1720</v>
      </c>
    </row>
    <row r="41" spans="1:13" x14ac:dyDescent="0.15">
      <c r="A41" s="5"/>
      <c r="B41" s="16" t="s">
        <v>73</v>
      </c>
      <c r="C41" s="17"/>
      <c r="D41" s="18"/>
      <c r="E41" s="19"/>
      <c r="F41" s="20" t="s">
        <v>10</v>
      </c>
      <c r="G41" s="21">
        <v>3877</v>
      </c>
      <c r="H41" s="22">
        <v>5432</v>
      </c>
      <c r="I41" s="22">
        <v>3460</v>
      </c>
      <c r="J41" s="22">
        <v>3994</v>
      </c>
      <c r="K41" s="22">
        <v>3929</v>
      </c>
      <c r="L41" s="22">
        <v>4445</v>
      </c>
      <c r="M41" s="23">
        <v>4005</v>
      </c>
    </row>
    <row r="42" spans="1:13" x14ac:dyDescent="0.15">
      <c r="A42" s="5"/>
      <c r="B42" s="24" t="s">
        <v>0</v>
      </c>
      <c r="C42" s="25">
        <v>45733</v>
      </c>
      <c r="D42" s="26"/>
      <c r="E42" s="27"/>
      <c r="F42" s="28" t="s">
        <v>2</v>
      </c>
      <c r="G42" s="29">
        <v>4.0199999999999996</v>
      </c>
      <c r="H42" s="30">
        <v>3.83</v>
      </c>
      <c r="I42" s="30">
        <v>3.82</v>
      </c>
      <c r="J42" s="30">
        <v>3.92</v>
      </c>
      <c r="K42" s="30">
        <v>3.65</v>
      </c>
      <c r="L42" s="30">
        <v>3.75</v>
      </c>
      <c r="M42" s="31">
        <v>3.94</v>
      </c>
    </row>
    <row r="43" spans="1:13" x14ac:dyDescent="0.15">
      <c r="A43" s="5"/>
      <c r="B43" s="24" t="s">
        <v>1</v>
      </c>
      <c r="C43" s="32">
        <v>1020</v>
      </c>
      <c r="D43" s="26" t="s">
        <v>15</v>
      </c>
      <c r="E43" s="32">
        <v>980</v>
      </c>
      <c r="F43" s="28" t="s">
        <v>3</v>
      </c>
      <c r="G43" s="29">
        <v>96</v>
      </c>
      <c r="H43" s="30">
        <v>97.2</v>
      </c>
      <c r="I43" s="30">
        <v>99.5</v>
      </c>
      <c r="J43" s="30">
        <v>98</v>
      </c>
      <c r="K43" s="30">
        <v>102.3</v>
      </c>
      <c r="L43" s="30">
        <v>100.1</v>
      </c>
      <c r="M43" s="31">
        <v>98.1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3960</v>
      </c>
      <c r="H44" s="70">
        <v>4190</v>
      </c>
      <c r="I44" s="70">
        <v>1059</v>
      </c>
      <c r="J44" s="70">
        <v>2512</v>
      </c>
      <c r="K44" s="58">
        <v>-998</v>
      </c>
      <c r="L44" s="58">
        <v>933</v>
      </c>
      <c r="M44" s="86">
        <v>2469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0.388671679197995</v>
      </c>
      <c r="H45" s="81">
        <f t="shared" ref="H45:M45" si="6">H41/H$4</f>
        <v>0.46682708834651082</v>
      </c>
      <c r="I45" s="81">
        <f t="shared" si="6"/>
        <v>0.36037912717425269</v>
      </c>
      <c r="J45" s="81">
        <f t="shared" si="6"/>
        <v>0.39256929427953607</v>
      </c>
      <c r="K45" s="81">
        <f t="shared" si="6"/>
        <v>0.3763770476099243</v>
      </c>
      <c r="L45" s="81">
        <f t="shared" si="6"/>
        <v>0.37946047464572308</v>
      </c>
      <c r="M45" s="82">
        <f t="shared" si="6"/>
        <v>0.37648054145516074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1020</v>
      </c>
      <c r="H46" s="35">
        <v>1010</v>
      </c>
      <c r="I46" s="35">
        <v>1010</v>
      </c>
      <c r="J46" s="35">
        <v>990</v>
      </c>
      <c r="K46" s="35">
        <v>1010</v>
      </c>
      <c r="L46" s="35">
        <v>1020</v>
      </c>
      <c r="M46" s="36">
        <v>980</v>
      </c>
    </row>
    <row r="47" spans="1:13" x14ac:dyDescent="0.15">
      <c r="A47" s="5"/>
      <c r="B47" s="37" t="s">
        <v>67</v>
      </c>
      <c r="C47" s="38"/>
      <c r="D47" s="39"/>
      <c r="E47" s="40"/>
      <c r="F47" s="41" t="s">
        <v>10</v>
      </c>
      <c r="G47" s="42">
        <v>12300</v>
      </c>
      <c r="H47" s="43">
        <v>14545</v>
      </c>
      <c r="I47" s="43">
        <v>11765</v>
      </c>
      <c r="J47" s="43">
        <v>12689</v>
      </c>
      <c r="K47" s="43">
        <v>12511</v>
      </c>
      <c r="L47" s="43">
        <v>14657</v>
      </c>
      <c r="M47" s="44">
        <v>13391</v>
      </c>
    </row>
    <row r="48" spans="1:13" x14ac:dyDescent="0.15">
      <c r="A48" s="5"/>
      <c r="B48" s="45" t="s">
        <v>0</v>
      </c>
      <c r="C48" s="3">
        <v>45719</v>
      </c>
      <c r="F48" s="46" t="s">
        <v>2</v>
      </c>
      <c r="G48" s="47">
        <v>3.11</v>
      </c>
      <c r="H48" s="48">
        <v>3.04</v>
      </c>
      <c r="I48" s="48">
        <v>3.17</v>
      </c>
      <c r="J48" s="48">
        <v>3.11</v>
      </c>
      <c r="K48" s="48">
        <v>3.18</v>
      </c>
      <c r="L48" s="48">
        <v>3.02</v>
      </c>
      <c r="M48" s="49">
        <v>3.11</v>
      </c>
    </row>
    <row r="49" spans="1:13" x14ac:dyDescent="0.15">
      <c r="A49" s="5"/>
      <c r="B49" s="45" t="s">
        <v>1</v>
      </c>
      <c r="C49" s="50">
        <v>7120</v>
      </c>
      <c r="D49" s="4" t="s">
        <v>15</v>
      </c>
      <c r="E49" s="50">
        <v>7170</v>
      </c>
      <c r="F49" s="46" t="s">
        <v>3</v>
      </c>
      <c r="G49" s="47">
        <v>98.9</v>
      </c>
      <c r="H49" s="48">
        <v>98.8</v>
      </c>
      <c r="I49" s="48">
        <v>98.8</v>
      </c>
      <c r="J49" s="48">
        <v>99.1</v>
      </c>
      <c r="K49" s="48">
        <v>98.1</v>
      </c>
      <c r="L49" s="48">
        <v>98.8</v>
      </c>
      <c r="M49" s="49">
        <v>98.1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5162</v>
      </c>
      <c r="H50" s="71">
        <v>6136</v>
      </c>
      <c r="I50" s="71">
        <v>5099</v>
      </c>
      <c r="J50" s="71">
        <v>4721</v>
      </c>
      <c r="K50" s="71">
        <v>7207</v>
      </c>
      <c r="L50" s="71">
        <v>6272</v>
      </c>
      <c r="M50" s="87">
        <v>7480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1.2330827067669172</v>
      </c>
      <c r="H51" s="84">
        <f t="shared" ref="H51:M51" si="7">H47/H$4</f>
        <v>1.25</v>
      </c>
      <c r="I51" s="84">
        <f t="shared" si="7"/>
        <v>1.2253931882095614</v>
      </c>
      <c r="J51" s="84">
        <f t="shared" si="7"/>
        <v>1.247198741891095</v>
      </c>
      <c r="K51" s="84">
        <f t="shared" si="7"/>
        <v>1.1984864450617876</v>
      </c>
      <c r="L51" s="84">
        <f t="shared" si="7"/>
        <v>1.251237835069148</v>
      </c>
      <c r="M51" s="85">
        <f t="shared" si="7"/>
        <v>1.2587892460988908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7120</v>
      </c>
      <c r="H52" s="53">
        <v>7160</v>
      </c>
      <c r="I52" s="53">
        <v>7150</v>
      </c>
      <c r="J52" s="53">
        <v>7160</v>
      </c>
      <c r="K52" s="53">
        <v>7170</v>
      </c>
      <c r="L52" s="53">
        <v>7170</v>
      </c>
      <c r="M52" s="54">
        <v>7170</v>
      </c>
    </row>
    <row r="53" spans="1:13" x14ac:dyDescent="0.15">
      <c r="A53" s="5"/>
      <c r="B53" s="16" t="s">
        <v>68</v>
      </c>
      <c r="C53" s="17"/>
      <c r="D53" s="18"/>
      <c r="E53" s="19"/>
      <c r="F53" s="20" t="s">
        <v>10</v>
      </c>
      <c r="G53" s="21">
        <v>8388</v>
      </c>
      <c r="H53" s="22">
        <v>9972</v>
      </c>
      <c r="I53" s="22">
        <v>7771</v>
      </c>
      <c r="J53" s="22">
        <v>8268</v>
      </c>
      <c r="K53" s="22">
        <v>8131</v>
      </c>
      <c r="L53" s="22">
        <v>9606</v>
      </c>
      <c r="M53" s="23">
        <v>8320</v>
      </c>
    </row>
    <row r="54" spans="1:13" x14ac:dyDescent="0.15">
      <c r="A54" s="5"/>
      <c r="B54" s="24" t="s">
        <v>0</v>
      </c>
      <c r="C54" s="25">
        <v>45719</v>
      </c>
      <c r="D54" s="26"/>
      <c r="E54" s="27"/>
      <c r="F54" s="28" t="s">
        <v>2</v>
      </c>
      <c r="G54" s="29">
        <v>3.37</v>
      </c>
      <c r="H54" s="30">
        <v>3.2</v>
      </c>
      <c r="I54" s="30">
        <v>3.31</v>
      </c>
      <c r="J54" s="30">
        <v>3.38</v>
      </c>
      <c r="K54" s="30">
        <v>3.42</v>
      </c>
      <c r="L54" s="30">
        <v>3.2</v>
      </c>
      <c r="M54" s="31">
        <v>3.33</v>
      </c>
    </row>
    <row r="55" spans="1:13" x14ac:dyDescent="0.15">
      <c r="A55" s="5"/>
      <c r="B55" s="24" t="s">
        <v>1</v>
      </c>
      <c r="C55" s="32">
        <v>3840</v>
      </c>
      <c r="D55" s="26" t="s">
        <v>15</v>
      </c>
      <c r="E55" s="32">
        <v>3840</v>
      </c>
      <c r="F55" s="28" t="s">
        <v>3</v>
      </c>
      <c r="G55" s="29">
        <v>98.3</v>
      </c>
      <c r="H55" s="30">
        <v>98.8</v>
      </c>
      <c r="I55" s="30">
        <v>99.2</v>
      </c>
      <c r="J55" s="30">
        <v>98.8</v>
      </c>
      <c r="K55" s="30">
        <v>98.3</v>
      </c>
      <c r="L55" s="30">
        <v>98.5</v>
      </c>
      <c r="M55" s="31">
        <v>97.6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4563</v>
      </c>
      <c r="H56" s="70">
        <v>4367</v>
      </c>
      <c r="I56" s="70">
        <v>2749</v>
      </c>
      <c r="J56" s="70">
        <v>3648</v>
      </c>
      <c r="K56" s="70">
        <v>4362</v>
      </c>
      <c r="L56" s="70">
        <v>4723</v>
      </c>
      <c r="M56" s="86">
        <v>5671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0.84090225563909771</v>
      </c>
      <c r="H57" s="81">
        <f t="shared" ref="H57:M57" si="8">H53/H$4</f>
        <v>0.85699553111034721</v>
      </c>
      <c r="I57" s="81">
        <f t="shared" si="8"/>
        <v>0.80939485470263517</v>
      </c>
      <c r="J57" s="81">
        <f t="shared" si="8"/>
        <v>0.81265972085708671</v>
      </c>
      <c r="K57" s="81">
        <f t="shared" si="8"/>
        <v>0.77890602548136789</v>
      </c>
      <c r="L57" s="81">
        <f t="shared" si="8"/>
        <v>0.82004439132661777</v>
      </c>
      <c r="M57" s="82">
        <f t="shared" si="8"/>
        <v>0.78210189885316794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3840</v>
      </c>
      <c r="H58" s="35">
        <v>3860</v>
      </c>
      <c r="I58" s="35">
        <v>3860</v>
      </c>
      <c r="J58" s="35">
        <v>3860</v>
      </c>
      <c r="K58" s="35">
        <v>3840</v>
      </c>
      <c r="L58" s="35">
        <v>3860</v>
      </c>
      <c r="M58" s="36">
        <v>3840</v>
      </c>
    </row>
    <row r="59" spans="1:13" x14ac:dyDescent="0.15">
      <c r="A59" s="5"/>
      <c r="B59" s="37" t="s">
        <v>69</v>
      </c>
      <c r="C59" s="38"/>
      <c r="D59" s="39"/>
      <c r="E59" s="40"/>
      <c r="F59" s="41" t="s">
        <v>10</v>
      </c>
      <c r="G59" s="42">
        <v>7509</v>
      </c>
      <c r="H59" s="43">
        <v>10014</v>
      </c>
      <c r="I59" s="43">
        <v>6991</v>
      </c>
      <c r="J59" s="43">
        <v>7292</v>
      </c>
      <c r="K59" s="43">
        <v>7490</v>
      </c>
      <c r="L59" s="43">
        <v>9335</v>
      </c>
      <c r="M59" s="44">
        <v>7865</v>
      </c>
    </row>
    <row r="60" spans="1:13" x14ac:dyDescent="0.15">
      <c r="A60" s="5"/>
      <c r="B60" s="45" t="s">
        <v>0</v>
      </c>
      <c r="C60" s="3">
        <v>45719</v>
      </c>
      <c r="F60" s="46" t="s">
        <v>2</v>
      </c>
      <c r="G60" s="47">
        <v>3.81</v>
      </c>
      <c r="H60" s="48">
        <v>3.67</v>
      </c>
      <c r="I60" s="48">
        <v>3.84</v>
      </c>
      <c r="J60" s="48">
        <v>3.93</v>
      </c>
      <c r="K60" s="48">
        <v>3.74</v>
      </c>
      <c r="L60" s="48">
        <v>3.67</v>
      </c>
      <c r="M60" s="49">
        <v>3.74</v>
      </c>
    </row>
    <row r="61" spans="1:13" x14ac:dyDescent="0.15">
      <c r="A61" s="5"/>
      <c r="B61" s="45" t="s">
        <v>1</v>
      </c>
      <c r="C61" s="50">
        <v>1600</v>
      </c>
      <c r="D61" s="4" t="s">
        <v>15</v>
      </c>
      <c r="E61" s="50">
        <v>1630</v>
      </c>
      <c r="F61" s="46" t="s">
        <v>3</v>
      </c>
      <c r="G61" s="47">
        <v>98.8</v>
      </c>
      <c r="H61" s="48">
        <v>99.1</v>
      </c>
      <c r="I61" s="48">
        <v>97.8</v>
      </c>
      <c r="J61" s="48">
        <v>97.3</v>
      </c>
      <c r="K61" s="48">
        <v>98.9</v>
      </c>
      <c r="L61" s="48">
        <v>98.7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3368</v>
      </c>
      <c r="H62" s="71">
        <v>4008</v>
      </c>
      <c r="I62" s="71">
        <v>4730</v>
      </c>
      <c r="J62" s="71">
        <v>5556</v>
      </c>
      <c r="K62" s="71">
        <v>3287</v>
      </c>
      <c r="L62" s="71">
        <v>4429</v>
      </c>
      <c r="M62" s="87">
        <v>4181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0.752781954887218</v>
      </c>
      <c r="H63" s="84">
        <f t="shared" ref="H63:M63" si="9">H59/H$4</f>
        <v>0.86060501890684082</v>
      </c>
      <c r="I63" s="84">
        <f t="shared" si="9"/>
        <v>0.72815331736277467</v>
      </c>
      <c r="J63" s="84">
        <f t="shared" si="9"/>
        <v>0.71672891684686457</v>
      </c>
      <c r="K63" s="84">
        <f t="shared" si="9"/>
        <v>0.71750167640578599</v>
      </c>
      <c r="L63" s="84">
        <f t="shared" si="9"/>
        <v>0.7969096807239201</v>
      </c>
      <c r="M63" s="85">
        <f t="shared" si="9"/>
        <v>0.73933070125963529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1600</v>
      </c>
      <c r="H64" s="53">
        <v>1650</v>
      </c>
      <c r="I64" s="53">
        <v>1610</v>
      </c>
      <c r="J64" s="53">
        <v>1630</v>
      </c>
      <c r="K64" s="53">
        <v>1620</v>
      </c>
      <c r="L64" s="53">
        <v>1630</v>
      </c>
      <c r="M64" s="54">
        <v>1630</v>
      </c>
    </row>
    <row r="65" spans="1:13" x14ac:dyDescent="0.15">
      <c r="A65" s="5"/>
      <c r="B65" s="16" t="s">
        <v>70</v>
      </c>
      <c r="C65" s="17"/>
      <c r="D65" s="18"/>
      <c r="E65" s="19"/>
      <c r="F65" s="20" t="s">
        <v>10</v>
      </c>
      <c r="G65" s="21">
        <v>16909</v>
      </c>
      <c r="H65" s="22">
        <v>18202</v>
      </c>
      <c r="I65" s="22">
        <v>16011</v>
      </c>
      <c r="J65" s="22">
        <v>17074</v>
      </c>
      <c r="K65" s="22">
        <v>16832</v>
      </c>
      <c r="L65" s="22">
        <v>18848</v>
      </c>
      <c r="M65" s="23">
        <v>17974</v>
      </c>
    </row>
    <row r="66" spans="1:13" x14ac:dyDescent="0.15">
      <c r="A66" s="5"/>
      <c r="B66" s="24" t="s">
        <v>0</v>
      </c>
      <c r="C66" s="25">
        <v>45719</v>
      </c>
      <c r="D66" s="26"/>
      <c r="E66" s="27"/>
      <c r="F66" s="28" t="s">
        <v>2</v>
      </c>
      <c r="G66" s="29">
        <v>2.2799999999999998</v>
      </c>
      <c r="H66" s="30">
        <v>2.2200000000000002</v>
      </c>
      <c r="I66" s="30">
        <v>2.29</v>
      </c>
      <c r="J66" s="30">
        <v>2.2999999999999998</v>
      </c>
      <c r="K66" s="30">
        <v>2.2599999999999998</v>
      </c>
      <c r="L66" s="30">
        <v>2.19</v>
      </c>
      <c r="M66" s="31">
        <v>2.21</v>
      </c>
    </row>
    <row r="67" spans="1:13" x14ac:dyDescent="0.15">
      <c r="A67" s="5"/>
      <c r="B67" s="24" t="s">
        <v>1</v>
      </c>
      <c r="C67" s="32">
        <v>780</v>
      </c>
      <c r="D67" s="26" t="s">
        <v>15</v>
      </c>
      <c r="E67" s="32">
        <v>810</v>
      </c>
      <c r="F67" s="28" t="s">
        <v>3</v>
      </c>
      <c r="G67" s="29">
        <v>98.7</v>
      </c>
      <c r="H67" s="30">
        <v>98.2</v>
      </c>
      <c r="I67" s="30">
        <v>99.2</v>
      </c>
      <c r="J67" s="30">
        <v>98.7</v>
      </c>
      <c r="K67" s="30">
        <v>98.6</v>
      </c>
      <c r="L67" s="30">
        <v>98.7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6631</v>
      </c>
      <c r="H68" s="70">
        <v>9065</v>
      </c>
      <c r="I68" s="70">
        <v>4625</v>
      </c>
      <c r="J68" s="70">
        <v>6719</v>
      </c>
      <c r="K68" s="70">
        <v>7042</v>
      </c>
      <c r="L68" s="70">
        <v>7489</v>
      </c>
      <c r="M68" s="86">
        <v>7984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1.6951378446115288</v>
      </c>
      <c r="H69" s="81">
        <f t="shared" ref="H69:M69" si="10">H65/H$4</f>
        <v>1.5642832588518392</v>
      </c>
      <c r="I69" s="81">
        <f t="shared" si="10"/>
        <v>1.667638787626289</v>
      </c>
      <c r="J69" s="81">
        <f t="shared" si="10"/>
        <v>1.6781993316296442</v>
      </c>
      <c r="K69" s="81">
        <f t="shared" si="10"/>
        <v>1.6124149822779961</v>
      </c>
      <c r="L69" s="81">
        <f t="shared" si="10"/>
        <v>1.6090148540208298</v>
      </c>
      <c r="M69" s="82">
        <f t="shared" si="10"/>
        <v>1.689603308892649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780</v>
      </c>
      <c r="H70" s="35">
        <v>800</v>
      </c>
      <c r="I70" s="35">
        <v>790</v>
      </c>
      <c r="J70" s="35">
        <v>790</v>
      </c>
      <c r="K70" s="35">
        <v>800</v>
      </c>
      <c r="L70" s="35">
        <v>800</v>
      </c>
      <c r="M70" s="36">
        <v>810</v>
      </c>
    </row>
    <row r="71" spans="1:13" x14ac:dyDescent="0.15">
      <c r="A71" s="5"/>
      <c r="B71" s="37" t="s">
        <v>71</v>
      </c>
      <c r="C71" s="38"/>
      <c r="D71" s="39"/>
      <c r="E71" s="40"/>
      <c r="F71" s="41" t="s">
        <v>10</v>
      </c>
      <c r="G71" s="42">
        <v>4138</v>
      </c>
      <c r="H71" s="43">
        <v>5739</v>
      </c>
      <c r="I71" s="43">
        <v>4306</v>
      </c>
      <c r="J71" s="43">
        <v>4491</v>
      </c>
      <c r="K71" s="43">
        <v>4925</v>
      </c>
      <c r="L71" s="43">
        <v>5549</v>
      </c>
      <c r="M71" s="44">
        <v>3398</v>
      </c>
    </row>
    <row r="72" spans="1:13" x14ac:dyDescent="0.15">
      <c r="A72" s="5"/>
      <c r="B72" s="45" t="s">
        <v>0</v>
      </c>
      <c r="C72" s="3">
        <v>45719</v>
      </c>
      <c r="F72" s="46" t="s">
        <v>2</v>
      </c>
      <c r="G72" s="47">
        <v>4.29</v>
      </c>
      <c r="H72" s="48">
        <v>3.73</v>
      </c>
      <c r="I72" s="48">
        <v>4.08</v>
      </c>
      <c r="J72" s="48">
        <v>4.68</v>
      </c>
      <c r="K72" s="48">
        <v>4.09</v>
      </c>
      <c r="L72" s="48">
        <v>4.34</v>
      </c>
      <c r="M72" s="49">
        <v>3.92</v>
      </c>
    </row>
    <row r="73" spans="1:13" x14ac:dyDescent="0.15">
      <c r="A73" s="5"/>
      <c r="B73" s="45" t="s">
        <v>1</v>
      </c>
      <c r="C73" s="50">
        <v>110</v>
      </c>
      <c r="D73" s="4" t="s">
        <v>15</v>
      </c>
      <c r="E73" s="50">
        <v>110</v>
      </c>
      <c r="F73" s="46" t="s">
        <v>3</v>
      </c>
      <c r="G73" s="47">
        <v>96.1</v>
      </c>
      <c r="H73" s="48">
        <v>99</v>
      </c>
      <c r="I73" s="48">
        <v>109.4</v>
      </c>
      <c r="J73" s="48">
        <v>97.8</v>
      </c>
      <c r="K73" s="48">
        <v>102.7</v>
      </c>
      <c r="L73" s="48">
        <v>95.2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4259</v>
      </c>
      <c r="H74" s="71">
        <v>1854</v>
      </c>
      <c r="I74" s="71">
        <v>-7631</v>
      </c>
      <c r="J74" s="71">
        <v>3011</v>
      </c>
      <c r="K74" s="71">
        <v>-1957</v>
      </c>
      <c r="L74" s="71">
        <v>6315</v>
      </c>
      <c r="M74" s="87">
        <v>2221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0.41483709273182956</v>
      </c>
      <c r="H75" s="84">
        <f t="shared" ref="H75:M75" si="11">H71/H$4</f>
        <v>0.49321072533516674</v>
      </c>
      <c r="I75" s="84">
        <f t="shared" si="11"/>
        <v>0.44849494844287052</v>
      </c>
      <c r="J75" s="84">
        <f t="shared" si="11"/>
        <v>0.44141930410851188</v>
      </c>
      <c r="K75" s="84">
        <f t="shared" si="11"/>
        <v>0.47178848548711561</v>
      </c>
      <c r="L75" s="84">
        <f t="shared" si="11"/>
        <v>0.4737066757725798</v>
      </c>
      <c r="M75" s="85">
        <f t="shared" si="11"/>
        <v>0.31942094378642599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110</v>
      </c>
      <c r="H76" s="53">
        <v>110</v>
      </c>
      <c r="I76" s="53">
        <v>100</v>
      </c>
      <c r="J76" s="53">
        <v>100</v>
      </c>
      <c r="K76" s="53">
        <v>110</v>
      </c>
      <c r="L76" s="53">
        <v>100</v>
      </c>
      <c r="M76" s="54">
        <v>110</v>
      </c>
    </row>
    <row r="77" spans="1:13" x14ac:dyDescent="0.15">
      <c r="A77" s="5"/>
      <c r="B77" s="16" t="s">
        <v>62</v>
      </c>
      <c r="C77" s="17"/>
      <c r="D77" s="18"/>
      <c r="E77" s="19"/>
      <c r="F77" s="20" t="s">
        <v>10</v>
      </c>
      <c r="G77" s="21">
        <v>19617</v>
      </c>
      <c r="H77" s="22">
        <v>20994</v>
      </c>
      <c r="I77" s="22">
        <v>19251</v>
      </c>
      <c r="J77" s="22">
        <v>19820</v>
      </c>
      <c r="K77" s="22">
        <v>20078</v>
      </c>
      <c r="L77" s="22">
        <v>20708</v>
      </c>
      <c r="M77" s="23">
        <v>19883</v>
      </c>
    </row>
    <row r="78" spans="1:13" x14ac:dyDescent="0.15">
      <c r="A78" s="5"/>
      <c r="B78" s="24" t="s">
        <v>0</v>
      </c>
      <c r="C78" s="25">
        <v>45691</v>
      </c>
      <c r="D78" s="26"/>
      <c r="E78" s="27"/>
      <c r="F78" s="28" t="s">
        <v>2</v>
      </c>
      <c r="G78" s="29">
        <v>3.79</v>
      </c>
      <c r="H78" s="30">
        <v>3.67</v>
      </c>
      <c r="I78" s="30">
        <v>3.85</v>
      </c>
      <c r="J78" s="30">
        <v>3.84</v>
      </c>
      <c r="K78" s="30">
        <v>3.88</v>
      </c>
      <c r="L78" s="30">
        <v>3.67</v>
      </c>
      <c r="M78" s="31">
        <v>3.75</v>
      </c>
    </row>
    <row r="79" spans="1:13" x14ac:dyDescent="0.15">
      <c r="A79" s="5"/>
      <c r="B79" s="24" t="s">
        <v>1</v>
      </c>
      <c r="C79" s="32">
        <v>10150</v>
      </c>
      <c r="D79" s="26" t="s">
        <v>15</v>
      </c>
      <c r="E79" s="32">
        <v>10240</v>
      </c>
      <c r="F79" s="28" t="s">
        <v>3</v>
      </c>
      <c r="G79" s="29">
        <v>98.8</v>
      </c>
      <c r="H79" s="30">
        <v>98.4</v>
      </c>
      <c r="I79" s="30">
        <v>98.4</v>
      </c>
      <c r="J79" s="30">
        <v>98.5</v>
      </c>
      <c r="K79" s="30">
        <v>98.2</v>
      </c>
      <c r="L79" s="30">
        <v>98.3</v>
      </c>
      <c r="M79" s="31">
        <v>98.1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9204</v>
      </c>
      <c r="H80" s="70">
        <v>11322</v>
      </c>
      <c r="I80" s="70">
        <v>10610</v>
      </c>
      <c r="J80" s="70">
        <v>10475</v>
      </c>
      <c r="K80" s="70">
        <v>11795</v>
      </c>
      <c r="L80" s="70">
        <v>11740</v>
      </c>
      <c r="M80" s="86">
        <v>12233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1.9666165413533834</v>
      </c>
      <c r="H81" s="81">
        <f t="shared" ref="H81:M81" si="12">H77/H$4</f>
        <v>1.8042282571330355</v>
      </c>
      <c r="I81" s="81">
        <f t="shared" si="12"/>
        <v>2.0051036350380169</v>
      </c>
      <c r="J81" s="81">
        <f t="shared" si="12"/>
        <v>1.948103007666601</v>
      </c>
      <c r="K81" s="81">
        <f t="shared" si="12"/>
        <v>1.9233643069259507</v>
      </c>
      <c r="L81" s="81">
        <f t="shared" si="12"/>
        <v>1.7677992146149906</v>
      </c>
      <c r="M81" s="82">
        <f t="shared" si="12"/>
        <v>1.8690543335213385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10150</v>
      </c>
      <c r="H82" s="35">
        <v>10190</v>
      </c>
      <c r="I82" s="35">
        <v>10200</v>
      </c>
      <c r="J82" s="35">
        <v>10210</v>
      </c>
      <c r="K82" s="35">
        <v>10230</v>
      </c>
      <c r="L82" s="35">
        <v>10240</v>
      </c>
      <c r="M82" s="36">
        <v>10240</v>
      </c>
    </row>
    <row r="83" spans="1:13" x14ac:dyDescent="0.15">
      <c r="A83" s="5"/>
      <c r="B83" s="37" t="s">
        <v>63</v>
      </c>
      <c r="C83" s="38"/>
      <c r="D83" s="39"/>
      <c r="E83" s="40"/>
      <c r="F83" s="41" t="s">
        <v>10</v>
      </c>
      <c r="G83" s="42">
        <v>12865</v>
      </c>
      <c r="H83" s="43">
        <v>14828</v>
      </c>
      <c r="I83" s="43">
        <v>11802</v>
      </c>
      <c r="J83" s="43">
        <v>12423</v>
      </c>
      <c r="K83" s="43">
        <v>12373</v>
      </c>
      <c r="L83" s="43">
        <v>14124</v>
      </c>
      <c r="M83" s="44">
        <v>12825</v>
      </c>
    </row>
    <row r="84" spans="1:13" x14ac:dyDescent="0.15">
      <c r="A84" s="5"/>
      <c r="B84" s="45" t="s">
        <v>0</v>
      </c>
      <c r="C84" s="3">
        <v>45691</v>
      </c>
      <c r="F84" s="46" t="s">
        <v>2</v>
      </c>
      <c r="G84" s="47">
        <v>3.25</v>
      </c>
      <c r="H84" s="48">
        <v>3.18</v>
      </c>
      <c r="I84" s="48">
        <v>3.39</v>
      </c>
      <c r="J84" s="48">
        <v>3.34</v>
      </c>
      <c r="K84" s="48">
        <v>3.35</v>
      </c>
      <c r="L84" s="48">
        <v>3.18</v>
      </c>
      <c r="M84" s="49">
        <v>3.29</v>
      </c>
    </row>
    <row r="85" spans="1:13" x14ac:dyDescent="0.15">
      <c r="A85" s="5"/>
      <c r="B85" s="45" t="s">
        <v>1</v>
      </c>
      <c r="C85" s="50">
        <v>5990</v>
      </c>
      <c r="D85" s="4" t="s">
        <v>15</v>
      </c>
      <c r="E85" s="50">
        <v>6060</v>
      </c>
      <c r="F85" s="46" t="s">
        <v>3</v>
      </c>
      <c r="G85" s="47">
        <v>99.1</v>
      </c>
      <c r="H85" s="48">
        <v>98.2</v>
      </c>
      <c r="I85" s="48">
        <v>97.9</v>
      </c>
      <c r="J85" s="48">
        <v>98.2</v>
      </c>
      <c r="K85" s="48">
        <v>98.8</v>
      </c>
      <c r="L85" s="48">
        <v>98.7</v>
      </c>
      <c r="M85" s="49">
        <v>97.9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4776</v>
      </c>
      <c r="H86" s="71">
        <v>8033</v>
      </c>
      <c r="I86" s="71">
        <v>7405</v>
      </c>
      <c r="J86" s="71">
        <v>6896</v>
      </c>
      <c r="K86" s="71">
        <v>5415</v>
      </c>
      <c r="L86" s="71">
        <v>6296</v>
      </c>
      <c r="M86" s="87">
        <v>7804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1.2897243107769423</v>
      </c>
      <c r="H87" s="84">
        <f t="shared" ref="H87:M87" si="13">H83/H$4</f>
        <v>1.2743210725335166</v>
      </c>
      <c r="I87" s="84">
        <f t="shared" si="13"/>
        <v>1.2292469534423498</v>
      </c>
      <c r="J87" s="84">
        <f t="shared" si="13"/>
        <v>1.2210536662079812</v>
      </c>
      <c r="K87" s="84">
        <f t="shared" si="13"/>
        <v>1.185266788006514</v>
      </c>
      <c r="L87" s="84">
        <f t="shared" si="13"/>
        <v>1.2057367252859825</v>
      </c>
      <c r="M87" s="85">
        <f t="shared" si="13"/>
        <v>1.2055837563451777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5990</v>
      </c>
      <c r="H88" s="53">
        <v>6060</v>
      </c>
      <c r="I88" s="53">
        <v>6050</v>
      </c>
      <c r="J88" s="53">
        <v>6040</v>
      </c>
      <c r="K88" s="53">
        <v>6060</v>
      </c>
      <c r="L88" s="53">
        <v>6050</v>
      </c>
      <c r="M88" s="54">
        <v>6060</v>
      </c>
    </row>
    <row r="89" spans="1:13" x14ac:dyDescent="0.15">
      <c r="A89" s="5"/>
      <c r="B89" s="16" t="s">
        <v>59</v>
      </c>
      <c r="C89" s="17"/>
      <c r="D89" s="18"/>
      <c r="E89" s="19"/>
      <c r="F89" s="20" t="s">
        <v>10</v>
      </c>
      <c r="G89" s="21">
        <v>10851</v>
      </c>
      <c r="H89" s="22">
        <v>12941</v>
      </c>
      <c r="I89" s="22">
        <v>10271</v>
      </c>
      <c r="J89" s="22">
        <v>11058</v>
      </c>
      <c r="K89" s="22">
        <v>12228</v>
      </c>
      <c r="L89" s="22">
        <v>14378</v>
      </c>
      <c r="M89" s="23">
        <v>12813</v>
      </c>
    </row>
    <row r="90" spans="1:13" x14ac:dyDescent="0.15">
      <c r="A90" s="5"/>
      <c r="B90" s="24" t="s">
        <v>0</v>
      </c>
      <c r="C90" s="25">
        <v>45677</v>
      </c>
      <c r="D90" s="26"/>
      <c r="E90" s="27"/>
      <c r="F90" s="28" t="s">
        <v>2</v>
      </c>
      <c r="G90" s="29">
        <v>2.99</v>
      </c>
      <c r="H90" s="30">
        <v>2.86</v>
      </c>
      <c r="I90" s="30">
        <v>3.14</v>
      </c>
      <c r="J90" s="30">
        <v>2.97</v>
      </c>
      <c r="K90" s="30">
        <v>3.07</v>
      </c>
      <c r="L90" s="30">
        <v>2.88</v>
      </c>
      <c r="M90" s="31">
        <v>2.92</v>
      </c>
    </row>
    <row r="91" spans="1:13" x14ac:dyDescent="0.15">
      <c r="A91" s="5"/>
      <c r="B91" s="24" t="s">
        <v>1</v>
      </c>
      <c r="C91" s="32">
        <v>1390</v>
      </c>
      <c r="D91" s="26" t="s">
        <v>15</v>
      </c>
      <c r="E91" s="32">
        <v>1420</v>
      </c>
      <c r="F91" s="28" t="s">
        <v>3</v>
      </c>
      <c r="G91" s="29">
        <v>99.1</v>
      </c>
      <c r="H91" s="30">
        <v>98.4</v>
      </c>
      <c r="I91" s="30">
        <v>97.8</v>
      </c>
      <c r="J91" s="30">
        <v>98.8</v>
      </c>
      <c r="K91" s="30">
        <v>98.9</v>
      </c>
      <c r="L91" s="30">
        <v>98.7</v>
      </c>
      <c r="M91" s="31">
        <v>98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3828</v>
      </c>
      <c r="H92" s="70">
        <v>6428</v>
      </c>
      <c r="I92" s="70">
        <v>6498</v>
      </c>
      <c r="J92" s="70">
        <v>4535</v>
      </c>
      <c r="K92" s="70">
        <v>4927</v>
      </c>
      <c r="L92" s="70">
        <v>6232</v>
      </c>
      <c r="M92" s="86">
        <v>7424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1.0878195488721805</v>
      </c>
      <c r="H93" s="81">
        <f t="shared" ref="H93:M93" si="14">H89/H$4</f>
        <v>1.1121519422481954</v>
      </c>
      <c r="I93" s="81">
        <f t="shared" si="14"/>
        <v>1.0697843974585981</v>
      </c>
      <c r="J93" s="81">
        <f t="shared" si="14"/>
        <v>1.0868881462551603</v>
      </c>
      <c r="K93" s="81">
        <f t="shared" si="14"/>
        <v>1.1713765686368427</v>
      </c>
      <c r="L93" s="81">
        <f t="shared" si="14"/>
        <v>1.2274201809800238</v>
      </c>
      <c r="M93" s="82">
        <f t="shared" si="14"/>
        <v>1.2044557247602934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1390</v>
      </c>
      <c r="H94" s="35">
        <v>1410</v>
      </c>
      <c r="I94" s="35">
        <v>1410</v>
      </c>
      <c r="J94" s="35">
        <v>1410</v>
      </c>
      <c r="K94" s="35">
        <v>1420</v>
      </c>
      <c r="L94" s="35">
        <v>1410</v>
      </c>
      <c r="M94" s="36">
        <v>1420</v>
      </c>
    </row>
    <row r="95" spans="1:13" x14ac:dyDescent="0.15">
      <c r="A95" s="5"/>
      <c r="B95" s="37" t="s">
        <v>39</v>
      </c>
      <c r="C95" s="38"/>
      <c r="D95" s="39"/>
      <c r="E95" s="40"/>
      <c r="F95" s="41" t="s">
        <v>10</v>
      </c>
      <c r="G95" s="42">
        <v>11566</v>
      </c>
      <c r="H95" s="43">
        <v>13921</v>
      </c>
      <c r="I95" s="43">
        <v>10925</v>
      </c>
      <c r="J95" s="43">
        <v>11964</v>
      </c>
      <c r="K95" s="43">
        <v>11577</v>
      </c>
      <c r="L95" s="43">
        <v>13133</v>
      </c>
      <c r="M95" s="44">
        <v>12042</v>
      </c>
    </row>
    <row r="96" spans="1:13" x14ac:dyDescent="0.15">
      <c r="A96" s="5"/>
      <c r="B96" s="45" t="s">
        <v>0</v>
      </c>
      <c r="C96" s="3">
        <v>45614</v>
      </c>
      <c r="F96" s="46" t="s">
        <v>2</v>
      </c>
      <c r="G96" s="47">
        <v>3.18</v>
      </c>
      <c r="H96" s="48">
        <v>3.02</v>
      </c>
      <c r="I96" s="48">
        <v>3.21</v>
      </c>
      <c r="J96" s="48">
        <v>3.15</v>
      </c>
      <c r="K96" s="48">
        <v>3.23</v>
      </c>
      <c r="L96" s="48">
        <v>3.13</v>
      </c>
      <c r="M96" s="49">
        <v>3.18</v>
      </c>
    </row>
    <row r="97" spans="1:13" x14ac:dyDescent="0.15">
      <c r="A97" s="5"/>
      <c r="B97" s="45" t="s">
        <v>1</v>
      </c>
      <c r="C97" s="50">
        <v>11060</v>
      </c>
      <c r="D97" s="4" t="s">
        <v>15</v>
      </c>
      <c r="E97" s="50">
        <v>11150</v>
      </c>
      <c r="F97" s="46" t="s">
        <v>3</v>
      </c>
      <c r="G97" s="47">
        <v>99.6</v>
      </c>
      <c r="H97" s="48">
        <v>100.2</v>
      </c>
      <c r="I97" s="48">
        <v>99.5</v>
      </c>
      <c r="J97" s="48">
        <v>99.9</v>
      </c>
      <c r="K97" s="48">
        <v>99.7</v>
      </c>
      <c r="L97" s="48">
        <v>99.2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3128</v>
      </c>
      <c r="H98" s="71">
        <v>1969</v>
      </c>
      <c r="I98" s="71">
        <v>3300</v>
      </c>
      <c r="J98" s="71">
        <v>2437</v>
      </c>
      <c r="K98" s="71">
        <v>2963</v>
      </c>
      <c r="L98" s="71">
        <v>4655</v>
      </c>
      <c r="M98" s="87">
        <v>4970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1.159498746867168</v>
      </c>
      <c r="H99" s="84">
        <f t="shared" ref="H99:M99" si="15">H95/H$4</f>
        <v>1.1963733241663801</v>
      </c>
      <c r="I99" s="84">
        <f t="shared" si="15"/>
        <v>1.1379023018435579</v>
      </c>
      <c r="J99" s="84">
        <f t="shared" si="15"/>
        <v>1.1759386671908787</v>
      </c>
      <c r="K99" s="84">
        <f t="shared" si="15"/>
        <v>1.109014273397835</v>
      </c>
      <c r="L99" s="84">
        <f t="shared" si="15"/>
        <v>1.1211371009049</v>
      </c>
      <c r="M99" s="85">
        <f t="shared" si="15"/>
        <v>1.131979695431472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11060</v>
      </c>
      <c r="H100" s="53">
        <v>11130</v>
      </c>
      <c r="I100" s="53">
        <v>11140</v>
      </c>
      <c r="J100" s="53">
        <v>11120</v>
      </c>
      <c r="K100" s="53">
        <v>11150</v>
      </c>
      <c r="L100" s="53">
        <v>11140</v>
      </c>
      <c r="M100" s="54">
        <v>11150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>
        <v>12670</v>
      </c>
      <c r="H101" s="22">
        <v>14903</v>
      </c>
      <c r="I101" s="22">
        <v>11733</v>
      </c>
      <c r="J101" s="22">
        <v>12968</v>
      </c>
      <c r="K101" s="22">
        <v>12565</v>
      </c>
      <c r="L101" s="22">
        <v>14246</v>
      </c>
      <c r="M101" s="23">
        <v>12725</v>
      </c>
    </row>
    <row r="102" spans="1:13" x14ac:dyDescent="0.15">
      <c r="A102" s="5"/>
      <c r="B102" s="24" t="s">
        <v>0</v>
      </c>
      <c r="C102" s="25">
        <v>45537</v>
      </c>
      <c r="D102" s="26"/>
      <c r="E102" s="27"/>
      <c r="F102" s="28" t="s">
        <v>2</v>
      </c>
      <c r="G102" s="29">
        <v>3.71</v>
      </c>
      <c r="H102" s="30">
        <v>3.56</v>
      </c>
      <c r="I102" s="30">
        <v>3.79</v>
      </c>
      <c r="J102" s="30">
        <v>3.77</v>
      </c>
      <c r="K102" s="30">
        <v>3.81</v>
      </c>
      <c r="L102" s="30">
        <v>3.63</v>
      </c>
      <c r="M102" s="31">
        <v>3.68</v>
      </c>
    </row>
    <row r="103" spans="1:13" x14ac:dyDescent="0.15">
      <c r="A103" s="5"/>
      <c r="B103" s="24" t="s">
        <v>1</v>
      </c>
      <c r="C103" s="32">
        <v>11710</v>
      </c>
      <c r="D103" s="26" t="s">
        <v>15</v>
      </c>
      <c r="E103" s="32">
        <v>11790</v>
      </c>
      <c r="F103" s="28" t="s">
        <v>3</v>
      </c>
      <c r="G103" s="29">
        <v>99</v>
      </c>
      <c r="H103" s="30">
        <v>99</v>
      </c>
      <c r="I103" s="30">
        <v>98.9</v>
      </c>
      <c r="J103" s="30">
        <v>98.4</v>
      </c>
      <c r="K103" s="30">
        <v>98.4</v>
      </c>
      <c r="L103" s="30">
        <v>98.2</v>
      </c>
      <c r="M103" s="31">
        <v>98.3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5372</v>
      </c>
      <c r="H104" s="70">
        <v>6326</v>
      </c>
      <c r="I104" s="70">
        <v>5294</v>
      </c>
      <c r="J104" s="70">
        <v>7144</v>
      </c>
      <c r="K104" s="70">
        <v>7051</v>
      </c>
      <c r="L104" s="70">
        <v>8096</v>
      </c>
      <c r="M104" s="86">
        <v>7198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1.2701754385964912</v>
      </c>
      <c r="H105" s="81">
        <f t="shared" ref="H105:M105" si="16">H101/H$4</f>
        <v>1.2807665864558266</v>
      </c>
      <c r="I105" s="81">
        <f t="shared" si="16"/>
        <v>1.2220602020622853</v>
      </c>
      <c r="J105" s="81">
        <f t="shared" si="16"/>
        <v>1.2746215844309023</v>
      </c>
      <c r="K105" s="81">
        <f t="shared" si="16"/>
        <v>1.2036593543442859</v>
      </c>
      <c r="L105" s="81">
        <f t="shared" si="16"/>
        <v>1.2161516134539867</v>
      </c>
      <c r="M105" s="82">
        <f t="shared" si="16"/>
        <v>1.1961834931378079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11710</v>
      </c>
      <c r="H106" s="35">
        <v>11770</v>
      </c>
      <c r="I106" s="35">
        <v>11760</v>
      </c>
      <c r="J106" s="35">
        <v>11770</v>
      </c>
      <c r="K106" s="35">
        <v>11790</v>
      </c>
      <c r="L106" s="35">
        <v>11800</v>
      </c>
      <c r="M106" s="36">
        <v>11790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10850</v>
      </c>
      <c r="H107" s="43">
        <v>12983</v>
      </c>
      <c r="I107" s="43">
        <v>10763</v>
      </c>
      <c r="J107" s="43">
        <v>11196</v>
      </c>
      <c r="K107" s="43">
        <v>12287</v>
      </c>
      <c r="L107" s="43">
        <v>13135</v>
      </c>
      <c r="M107" s="44">
        <v>12452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3.79</v>
      </c>
      <c r="H108" s="48">
        <v>3.71</v>
      </c>
      <c r="I108" s="48">
        <v>3.76</v>
      </c>
      <c r="J108" s="48">
        <v>3.83</v>
      </c>
      <c r="K108" s="48">
        <v>3.8</v>
      </c>
      <c r="L108" s="48">
        <v>3.72</v>
      </c>
      <c r="M108" s="49">
        <v>3.78</v>
      </c>
    </row>
    <row r="109" spans="1:13" x14ac:dyDescent="0.15">
      <c r="A109" s="5"/>
      <c r="B109" s="45" t="s">
        <v>1</v>
      </c>
      <c r="C109" s="50">
        <v>9180</v>
      </c>
      <c r="D109" s="4" t="s">
        <v>15</v>
      </c>
      <c r="E109" s="50">
        <v>9260</v>
      </c>
      <c r="F109" s="46" t="s">
        <v>3</v>
      </c>
      <c r="G109" s="47">
        <v>98.6</v>
      </c>
      <c r="H109" s="48">
        <v>98.3</v>
      </c>
      <c r="I109" s="48">
        <v>98.7</v>
      </c>
      <c r="J109" s="48">
        <v>98.2</v>
      </c>
      <c r="K109" s="48">
        <v>98.2</v>
      </c>
      <c r="L109" s="48">
        <v>98.3</v>
      </c>
      <c r="M109" s="49">
        <v>97.7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5395</v>
      </c>
      <c r="H110" s="71">
        <v>7131</v>
      </c>
      <c r="I110" s="71">
        <v>5143</v>
      </c>
      <c r="J110" s="71">
        <v>6384</v>
      </c>
      <c r="K110" s="71">
        <v>7085</v>
      </c>
      <c r="L110" s="71">
        <v>7367</v>
      </c>
      <c r="M110" s="87">
        <v>8288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1.0877192982456141</v>
      </c>
      <c r="H111" s="84">
        <f t="shared" ref="H111:M111" si="17">H107/H$4</f>
        <v>1.115761430044689</v>
      </c>
      <c r="I111" s="84">
        <f t="shared" si="17"/>
        <v>1.1210290594729715</v>
      </c>
      <c r="J111" s="84">
        <f t="shared" si="17"/>
        <v>1.100452132887753</v>
      </c>
      <c r="K111" s="84">
        <f t="shared" si="17"/>
        <v>1.1770284510010538</v>
      </c>
      <c r="L111" s="84">
        <f t="shared" si="17"/>
        <v>1.1213078367765068</v>
      </c>
      <c r="M111" s="85">
        <f t="shared" si="17"/>
        <v>1.1705207745816884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9180</v>
      </c>
      <c r="H112" s="53">
        <v>9190</v>
      </c>
      <c r="I112" s="53">
        <v>9260</v>
      </c>
      <c r="J112" s="53">
        <v>9240</v>
      </c>
      <c r="K112" s="53">
        <v>9270</v>
      </c>
      <c r="L112" s="53">
        <v>9250</v>
      </c>
      <c r="M112" s="54">
        <v>9260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10438</v>
      </c>
      <c r="H113" s="22">
        <v>12101</v>
      </c>
      <c r="I113" s="22">
        <v>10195</v>
      </c>
      <c r="J113" s="22">
        <v>10967</v>
      </c>
      <c r="K113" s="22">
        <v>11122</v>
      </c>
      <c r="L113" s="22">
        <v>12502</v>
      </c>
      <c r="M113" s="23">
        <v>11146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1.92</v>
      </c>
      <c r="H114" s="30">
        <v>1.85</v>
      </c>
      <c r="I114" s="30">
        <v>1.94</v>
      </c>
      <c r="J114" s="30">
        <v>1.93</v>
      </c>
      <c r="K114" s="30">
        <v>1.96</v>
      </c>
      <c r="L114" s="30">
        <v>1.89</v>
      </c>
      <c r="M114" s="31">
        <v>1.94</v>
      </c>
    </row>
    <row r="115" spans="1:13" x14ac:dyDescent="0.15">
      <c r="A115" s="5"/>
      <c r="B115" s="24" t="s">
        <v>1</v>
      </c>
      <c r="C115" s="32">
        <v>36040</v>
      </c>
      <c r="D115" s="26" t="s">
        <v>15</v>
      </c>
      <c r="E115" s="32">
        <v>36210</v>
      </c>
      <c r="F115" s="28" t="s">
        <v>3</v>
      </c>
      <c r="G115" s="29">
        <v>99.3</v>
      </c>
      <c r="H115" s="30">
        <v>99.2</v>
      </c>
      <c r="I115" s="30">
        <v>99.3</v>
      </c>
      <c r="J115" s="30">
        <v>99.2</v>
      </c>
      <c r="K115" s="30">
        <v>98.9</v>
      </c>
      <c r="L115" s="30">
        <v>98.8</v>
      </c>
      <c r="M115" s="31">
        <v>98.7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2802</v>
      </c>
      <c r="H116" s="70">
        <v>3307</v>
      </c>
      <c r="I116" s="70">
        <v>2776</v>
      </c>
      <c r="J116" s="70">
        <v>3241</v>
      </c>
      <c r="K116" s="70">
        <v>3781</v>
      </c>
      <c r="L116" s="70">
        <v>4566</v>
      </c>
      <c r="M116" s="86">
        <v>4393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1.0464160401002507</v>
      </c>
      <c r="H117" s="81">
        <f t="shared" ref="H117:M117" si="18">H113/H$4</f>
        <v>1.0399621863183224</v>
      </c>
      <c r="I117" s="81">
        <f t="shared" si="18"/>
        <v>1.0618685553588167</v>
      </c>
      <c r="J117" s="81">
        <f t="shared" si="18"/>
        <v>1.0779437782583055</v>
      </c>
      <c r="K117" s="81">
        <f t="shared" si="18"/>
        <v>1.0654277229619695</v>
      </c>
      <c r="L117" s="81">
        <f t="shared" si="18"/>
        <v>1.06726993341301</v>
      </c>
      <c r="M117" s="82">
        <f t="shared" si="18"/>
        <v>1.0477533370934387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36040</v>
      </c>
      <c r="H118" s="35">
        <v>36150</v>
      </c>
      <c r="I118" s="35">
        <v>36190</v>
      </c>
      <c r="J118" s="35">
        <v>36160</v>
      </c>
      <c r="K118" s="35">
        <v>36240</v>
      </c>
      <c r="L118" s="35">
        <v>36170</v>
      </c>
      <c r="M118" s="36">
        <v>36210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8827</v>
      </c>
      <c r="H119" s="43">
        <v>10832</v>
      </c>
      <c r="I119" s="43">
        <v>8203</v>
      </c>
      <c r="J119" s="43">
        <v>8850</v>
      </c>
      <c r="K119" s="43">
        <v>8951</v>
      </c>
      <c r="L119" s="43">
        <v>10750</v>
      </c>
      <c r="M119" s="44">
        <v>8875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3.23</v>
      </c>
      <c r="H120" s="48">
        <v>3.11</v>
      </c>
      <c r="I120" s="48">
        <v>3.29</v>
      </c>
      <c r="J120" s="48">
        <v>3.3</v>
      </c>
      <c r="K120" s="48">
        <v>3.41</v>
      </c>
      <c r="L120" s="48">
        <v>3.16</v>
      </c>
      <c r="M120" s="49">
        <v>3.35</v>
      </c>
    </row>
    <row r="121" spans="1:13" x14ac:dyDescent="0.15">
      <c r="A121" s="5"/>
      <c r="B121" s="45" t="s">
        <v>1</v>
      </c>
      <c r="C121" s="50">
        <v>32620</v>
      </c>
      <c r="D121" s="4" t="s">
        <v>15</v>
      </c>
      <c r="E121" s="50">
        <v>32770</v>
      </c>
      <c r="F121" s="46" t="s">
        <v>3</v>
      </c>
      <c r="G121" s="47">
        <v>99.9</v>
      </c>
      <c r="H121" s="48">
        <v>99.7</v>
      </c>
      <c r="I121" s="48">
        <v>99.8</v>
      </c>
      <c r="J121" s="48">
        <v>99.4</v>
      </c>
      <c r="K121" s="48">
        <v>99</v>
      </c>
      <c r="L121" s="48">
        <v>99.6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1906</v>
      </c>
      <c r="H122" s="71">
        <v>2677</v>
      </c>
      <c r="I122" s="71">
        <v>1961</v>
      </c>
      <c r="J122" s="71">
        <v>2730</v>
      </c>
      <c r="K122" s="71">
        <v>3614</v>
      </c>
      <c r="L122" s="71">
        <v>2967</v>
      </c>
      <c r="M122" s="87">
        <v>3723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0.88491228070175443</v>
      </c>
      <c r="H123" s="84">
        <f t="shared" ref="H123:M123" si="19">H119/H$4</f>
        <v>0.93090409075283598</v>
      </c>
      <c r="I123" s="84">
        <f t="shared" si="19"/>
        <v>0.85439016769086551</v>
      </c>
      <c r="J123" s="84">
        <f t="shared" si="19"/>
        <v>0.86986436013367407</v>
      </c>
      <c r="K123" s="84">
        <f t="shared" si="19"/>
        <v>0.85745761088226846</v>
      </c>
      <c r="L123" s="84">
        <f t="shared" si="19"/>
        <v>0.91770530988560695</v>
      </c>
      <c r="M123" s="85">
        <f t="shared" si="19"/>
        <v>0.83427335965407035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32620</v>
      </c>
      <c r="H124" s="53">
        <v>32690</v>
      </c>
      <c r="I124" s="53">
        <v>32730</v>
      </c>
      <c r="J124" s="53">
        <v>32720</v>
      </c>
      <c r="K124" s="53">
        <v>32760</v>
      </c>
      <c r="L124" s="53">
        <v>32730</v>
      </c>
      <c r="M124" s="54">
        <v>32770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14405</v>
      </c>
      <c r="H125" s="22">
        <v>16147</v>
      </c>
      <c r="I125" s="22">
        <v>13973</v>
      </c>
      <c r="J125" s="22">
        <v>14907</v>
      </c>
      <c r="K125" s="22">
        <v>14957</v>
      </c>
      <c r="L125" s="22">
        <v>16542</v>
      </c>
      <c r="M125" s="23">
        <v>15099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1.76</v>
      </c>
      <c r="H126" s="30">
        <v>1.71</v>
      </c>
      <c r="I126" s="30">
        <v>1.79</v>
      </c>
      <c r="J126" s="30">
        <v>1.76</v>
      </c>
      <c r="K126" s="30">
        <v>1.81</v>
      </c>
      <c r="L126" s="30">
        <v>1.73</v>
      </c>
      <c r="M126" s="31">
        <v>1.78</v>
      </c>
    </row>
    <row r="127" spans="1:13" x14ac:dyDescent="0.15">
      <c r="A127" s="5"/>
      <c r="B127" s="24" t="s">
        <v>1</v>
      </c>
      <c r="C127" s="32">
        <v>32700</v>
      </c>
      <c r="D127" s="26" t="s">
        <v>15</v>
      </c>
      <c r="E127" s="32">
        <v>32910</v>
      </c>
      <c r="F127" s="28" t="s">
        <v>3</v>
      </c>
      <c r="G127" s="29">
        <v>99.3</v>
      </c>
      <c r="H127" s="30">
        <v>99.2</v>
      </c>
      <c r="I127" s="30">
        <v>99.3</v>
      </c>
      <c r="J127" s="30">
        <v>99.2</v>
      </c>
      <c r="K127" s="30">
        <v>98.9</v>
      </c>
      <c r="L127" s="30">
        <v>98.8</v>
      </c>
      <c r="M127" s="31">
        <v>98.7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3569</v>
      </c>
      <c r="H128" s="70">
        <v>4369</v>
      </c>
      <c r="I128" s="70">
        <v>3410</v>
      </c>
      <c r="J128" s="70">
        <v>4011</v>
      </c>
      <c r="K128" s="70">
        <v>5013</v>
      </c>
      <c r="L128" s="70">
        <v>5745</v>
      </c>
      <c r="M128" s="86">
        <v>5663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1.444110275689223</v>
      </c>
      <c r="H129" s="81">
        <f t="shared" ref="H129:M129" si="20">H125/H$4</f>
        <v>1.3876761773805431</v>
      </c>
      <c r="I129" s="81">
        <f t="shared" si="20"/>
        <v>1.4553692323716279</v>
      </c>
      <c r="J129" s="81">
        <f t="shared" si="20"/>
        <v>1.4652054255946529</v>
      </c>
      <c r="K129" s="81">
        <f t="shared" si="20"/>
        <v>1.432800076635693</v>
      </c>
      <c r="L129" s="81">
        <f t="shared" si="20"/>
        <v>1.4121563940583917</v>
      </c>
      <c r="M129" s="82">
        <f t="shared" si="20"/>
        <v>1.4193457416807671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32700</v>
      </c>
      <c r="H130" s="35">
        <v>32880</v>
      </c>
      <c r="I130" s="35">
        <v>32830</v>
      </c>
      <c r="J130" s="35">
        <v>32810</v>
      </c>
      <c r="K130" s="35">
        <v>32860</v>
      </c>
      <c r="L130" s="35">
        <v>32840</v>
      </c>
      <c r="M130" s="36">
        <v>32910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11849</v>
      </c>
      <c r="H131" s="43">
        <v>13688</v>
      </c>
      <c r="I131" s="43">
        <v>10970</v>
      </c>
      <c r="J131" s="43">
        <v>12060</v>
      </c>
      <c r="K131" s="43">
        <v>11909</v>
      </c>
      <c r="L131" s="43">
        <v>13520</v>
      </c>
      <c r="M131" s="44">
        <v>12136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3.08</v>
      </c>
      <c r="H132" s="48">
        <v>3.02</v>
      </c>
      <c r="I132" s="48">
        <v>3.15</v>
      </c>
      <c r="J132" s="48">
        <v>3.06</v>
      </c>
      <c r="K132" s="48">
        <v>3.23</v>
      </c>
      <c r="L132" s="48">
        <v>3</v>
      </c>
      <c r="M132" s="49">
        <v>3.08</v>
      </c>
    </row>
    <row r="133" spans="1:13" x14ac:dyDescent="0.15">
      <c r="A133" s="5"/>
      <c r="B133" s="45" t="s">
        <v>1</v>
      </c>
      <c r="C133" s="50">
        <v>17860</v>
      </c>
      <c r="D133" s="4" t="s">
        <v>15</v>
      </c>
      <c r="E133" s="50">
        <v>17970</v>
      </c>
      <c r="F133" s="46" t="s">
        <v>3</v>
      </c>
      <c r="G133" s="47">
        <v>100</v>
      </c>
      <c r="H133" s="48">
        <v>99.6</v>
      </c>
      <c r="I133" s="48">
        <v>100</v>
      </c>
      <c r="J133" s="48">
        <v>100.3</v>
      </c>
      <c r="K133" s="48">
        <v>99.3</v>
      </c>
      <c r="L133" s="48">
        <v>99.6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2221</v>
      </c>
      <c r="H134" s="71">
        <v>3437</v>
      </c>
      <c r="I134" s="71">
        <v>1936</v>
      </c>
      <c r="J134" s="71">
        <v>1444</v>
      </c>
      <c r="K134" s="71">
        <v>3982</v>
      </c>
      <c r="L134" s="71">
        <v>3562</v>
      </c>
      <c r="M134" s="87">
        <v>3601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1.1878696741854637</v>
      </c>
      <c r="H135" s="84">
        <f t="shared" ref="H135:M135" si="21">H131/H$4</f>
        <v>1.1763492609144035</v>
      </c>
      <c r="I135" s="84">
        <f t="shared" si="21"/>
        <v>1.1425893136131653</v>
      </c>
      <c r="J135" s="84">
        <f t="shared" si="21"/>
        <v>1.1853744839787694</v>
      </c>
      <c r="K135" s="84">
        <f t="shared" si="21"/>
        <v>1.1408180860235655</v>
      </c>
      <c r="L135" s="84">
        <f t="shared" si="21"/>
        <v>1.1541744920607819</v>
      </c>
      <c r="M135" s="85">
        <f t="shared" si="21"/>
        <v>1.1408159428463998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17860</v>
      </c>
      <c r="H136" s="53">
        <v>17920</v>
      </c>
      <c r="I136" s="53">
        <v>17930</v>
      </c>
      <c r="J136" s="53">
        <v>17920</v>
      </c>
      <c r="K136" s="53">
        <v>17940</v>
      </c>
      <c r="L136" s="53">
        <v>17940</v>
      </c>
      <c r="M136" s="54">
        <v>17970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9546</v>
      </c>
      <c r="H137" s="22">
        <v>12086</v>
      </c>
      <c r="I137" s="22">
        <v>8865</v>
      </c>
      <c r="J137" s="22">
        <v>10047</v>
      </c>
      <c r="K137" s="22">
        <v>9727</v>
      </c>
      <c r="L137" s="22">
        <v>11657</v>
      </c>
      <c r="M137" s="23">
        <v>10031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3.94</v>
      </c>
      <c r="H138" s="30">
        <v>3.85</v>
      </c>
      <c r="I138" s="30">
        <v>4.0199999999999996</v>
      </c>
      <c r="J138" s="30">
        <v>3.98</v>
      </c>
      <c r="K138" s="30">
        <v>4.0999999999999996</v>
      </c>
      <c r="L138" s="30">
        <v>3.85</v>
      </c>
      <c r="M138" s="31">
        <v>3.98</v>
      </c>
    </row>
    <row r="139" spans="1:13" x14ac:dyDescent="0.15">
      <c r="A139" s="5"/>
      <c r="B139" s="24" t="s">
        <v>1</v>
      </c>
      <c r="C139" s="32">
        <v>14980</v>
      </c>
      <c r="D139" s="26" t="s">
        <v>15</v>
      </c>
      <c r="E139" s="32">
        <v>15110</v>
      </c>
      <c r="F139" s="28" t="s">
        <v>3</v>
      </c>
      <c r="G139" s="29">
        <v>99.4</v>
      </c>
      <c r="H139" s="30">
        <v>98.9</v>
      </c>
      <c r="I139" s="30">
        <v>99.2</v>
      </c>
      <c r="J139" s="30">
        <v>98.8</v>
      </c>
      <c r="K139" s="30">
        <v>98.2</v>
      </c>
      <c r="L139" s="30">
        <v>99</v>
      </c>
      <c r="M139" s="31">
        <v>98.5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3548</v>
      </c>
      <c r="H140" s="70">
        <v>5596</v>
      </c>
      <c r="I140" s="70">
        <v>3612</v>
      </c>
      <c r="J140" s="70">
        <v>4836</v>
      </c>
      <c r="K140" s="70">
        <v>6077</v>
      </c>
      <c r="L140" s="70">
        <v>5099</v>
      </c>
      <c r="M140" s="86">
        <v>5495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0.95699248120300751</v>
      </c>
      <c r="H141" s="81">
        <f t="shared" ref="H141:M141" si="22">H137/H$4</f>
        <v>1.0386730835338605</v>
      </c>
      <c r="I141" s="81">
        <f t="shared" si="22"/>
        <v>0.92334131861264457</v>
      </c>
      <c r="J141" s="81">
        <f t="shared" si="22"/>
        <v>0.98751720070768623</v>
      </c>
      <c r="K141" s="81">
        <f t="shared" si="22"/>
        <v>0.93179423316409615</v>
      </c>
      <c r="L141" s="81">
        <f t="shared" si="22"/>
        <v>0.99513402765921122</v>
      </c>
      <c r="M141" s="82">
        <f t="shared" si="22"/>
        <v>0.9429404023312653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14980</v>
      </c>
      <c r="H142" s="35">
        <v>15070</v>
      </c>
      <c r="I142" s="35">
        <v>15070</v>
      </c>
      <c r="J142" s="35">
        <v>15050</v>
      </c>
      <c r="K142" s="35">
        <v>15080</v>
      </c>
      <c r="L142" s="35">
        <v>15090</v>
      </c>
      <c r="M142" s="36">
        <v>15110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8549</v>
      </c>
      <c r="H143" s="43">
        <v>10404</v>
      </c>
      <c r="I143" s="43">
        <v>8686</v>
      </c>
      <c r="J143" s="43">
        <v>8741</v>
      </c>
      <c r="K143" s="43">
        <v>9813</v>
      </c>
      <c r="L143" s="43">
        <v>10731</v>
      </c>
      <c r="M143" s="44">
        <v>9979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3.72</v>
      </c>
      <c r="H144" s="48">
        <v>3.7</v>
      </c>
      <c r="I144" s="48">
        <v>3.76</v>
      </c>
      <c r="J144" s="48">
        <v>3.81</v>
      </c>
      <c r="K144" s="48">
        <v>3.76</v>
      </c>
      <c r="L144" s="48">
        <v>3.69</v>
      </c>
      <c r="M144" s="49">
        <v>3.73</v>
      </c>
    </row>
    <row r="145" spans="1:13" x14ac:dyDescent="0.15">
      <c r="A145" s="5"/>
      <c r="B145" s="45" t="s">
        <v>1</v>
      </c>
      <c r="C145" s="50">
        <v>9810</v>
      </c>
      <c r="D145" s="4" t="s">
        <v>15</v>
      </c>
      <c r="E145" s="50">
        <v>9940</v>
      </c>
      <c r="F145" s="46" t="s">
        <v>3</v>
      </c>
      <c r="G145" s="47">
        <v>99</v>
      </c>
      <c r="H145" s="48">
        <v>98.1</v>
      </c>
      <c r="I145" s="48">
        <v>98.3</v>
      </c>
      <c r="J145" s="48">
        <v>98</v>
      </c>
      <c r="K145" s="48">
        <v>98.3</v>
      </c>
      <c r="L145" s="48">
        <v>98.2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3738</v>
      </c>
      <c r="H146" s="71">
        <v>6311</v>
      </c>
      <c r="I146" s="71">
        <v>4904</v>
      </c>
      <c r="J146" s="71">
        <v>5587</v>
      </c>
      <c r="K146" s="71">
        <v>5706</v>
      </c>
      <c r="L146" s="71">
        <v>6312</v>
      </c>
      <c r="M146" s="87">
        <v>6263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0.85704260651629072</v>
      </c>
      <c r="H147" s="84">
        <f t="shared" ref="H147:M147" si="23">H143/H$4</f>
        <v>0.89412169130285324</v>
      </c>
      <c r="I147" s="84">
        <f t="shared" si="23"/>
        <v>0.90469742735131753</v>
      </c>
      <c r="J147" s="84">
        <f t="shared" si="23"/>
        <v>0.85915077648908988</v>
      </c>
      <c r="K147" s="84">
        <f t="shared" si="23"/>
        <v>0.94003257016955644</v>
      </c>
      <c r="L147" s="84">
        <f t="shared" si="23"/>
        <v>0.91608331910534402</v>
      </c>
      <c r="M147" s="85">
        <f t="shared" si="23"/>
        <v>0.93805226546343301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9810</v>
      </c>
      <c r="H148" s="53">
        <v>9920</v>
      </c>
      <c r="I148" s="53">
        <v>9910</v>
      </c>
      <c r="J148" s="53">
        <v>9950</v>
      </c>
      <c r="K148" s="53">
        <v>9950</v>
      </c>
      <c r="L148" s="53">
        <v>9960</v>
      </c>
      <c r="M148" s="54">
        <v>9940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12800</v>
      </c>
      <c r="H149" s="22">
        <v>13948</v>
      </c>
      <c r="I149" s="22">
        <v>13781</v>
      </c>
      <c r="J149" s="22">
        <v>12912</v>
      </c>
      <c r="K149" s="22">
        <v>14363</v>
      </c>
      <c r="L149" s="22">
        <v>14391</v>
      </c>
      <c r="M149" s="23">
        <v>13402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1.61</v>
      </c>
      <c r="H150" s="30">
        <v>1.59</v>
      </c>
      <c r="I150" s="30">
        <v>1.55</v>
      </c>
      <c r="J150" s="30">
        <v>1.64</v>
      </c>
      <c r="K150" s="30">
        <v>1.63</v>
      </c>
      <c r="L150" s="30">
        <v>1.6</v>
      </c>
      <c r="M150" s="31">
        <v>1.65</v>
      </c>
    </row>
    <row r="151" spans="1:13" x14ac:dyDescent="0.15">
      <c r="A151" s="5"/>
      <c r="B151" s="24" t="s">
        <v>1</v>
      </c>
      <c r="C151" s="32">
        <v>7880</v>
      </c>
      <c r="D151" s="26" t="s">
        <v>15</v>
      </c>
      <c r="E151" s="32">
        <v>7960</v>
      </c>
      <c r="F151" s="28" t="s">
        <v>3</v>
      </c>
      <c r="G151" s="29">
        <v>99.5</v>
      </c>
      <c r="H151" s="30">
        <v>99.3</v>
      </c>
      <c r="I151" s="30">
        <v>99.8</v>
      </c>
      <c r="J151" s="30">
        <v>99.3</v>
      </c>
      <c r="K151" s="30">
        <v>99.3</v>
      </c>
      <c r="L151" s="30">
        <v>99.1</v>
      </c>
      <c r="M151" s="31">
        <v>98.9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2735</v>
      </c>
      <c r="H152" s="70">
        <v>3501</v>
      </c>
      <c r="I152" s="70">
        <v>1821</v>
      </c>
      <c r="J152" s="70">
        <v>3232</v>
      </c>
      <c r="K152" s="70">
        <v>3505</v>
      </c>
      <c r="L152" s="70">
        <v>4150</v>
      </c>
      <c r="M152" s="86">
        <v>4376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1.2832080200501252</v>
      </c>
      <c r="H153" s="81">
        <f t="shared" ref="H153:M153" si="24">H149/H$4</f>
        <v>1.1986937091784118</v>
      </c>
      <c r="I153" s="81">
        <f t="shared" si="24"/>
        <v>1.4353713154879699</v>
      </c>
      <c r="J153" s="81">
        <f t="shared" si="24"/>
        <v>1.2691173579712993</v>
      </c>
      <c r="K153" s="81">
        <f t="shared" si="24"/>
        <v>1.3758980745282114</v>
      </c>
      <c r="L153" s="81">
        <f t="shared" si="24"/>
        <v>1.228529964145467</v>
      </c>
      <c r="M153" s="82">
        <f t="shared" si="24"/>
        <v>1.2598232750517016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7880</v>
      </c>
      <c r="H154" s="35">
        <v>7900</v>
      </c>
      <c r="I154" s="35">
        <v>7950</v>
      </c>
      <c r="J154" s="35">
        <v>7960</v>
      </c>
      <c r="K154" s="35">
        <v>7970</v>
      </c>
      <c r="L154" s="35">
        <v>7960</v>
      </c>
      <c r="M154" s="36">
        <v>7960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006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M268"/>
  <sheetViews>
    <sheetView showGridLines="0" zoomScale="85" zoomScaleNormal="85" workbookViewId="0">
      <pane ySplit="4" topLeftCell="A5" activePane="bottomLeft" state="frozen"/>
      <selection pane="bottomLeft" activeCell="M13" sqref="M1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45768</v>
      </c>
      <c r="H3" s="11">
        <v>45769</v>
      </c>
      <c r="I3" s="11">
        <v>45770</v>
      </c>
      <c r="J3" s="11">
        <v>45771</v>
      </c>
      <c r="K3" s="11">
        <v>45772</v>
      </c>
      <c r="L3" s="11">
        <v>45773</v>
      </c>
      <c r="M3" s="12">
        <v>45774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7930</v>
      </c>
      <c r="H4" s="14">
        <v>7946</v>
      </c>
      <c r="I4" s="14">
        <v>8159</v>
      </c>
      <c r="J4" s="14">
        <v>7354</v>
      </c>
      <c r="K4" s="14">
        <v>8713</v>
      </c>
      <c r="L4" s="14">
        <v>12018</v>
      </c>
      <c r="M4" s="15">
        <v>11884</v>
      </c>
    </row>
    <row r="5" spans="1:13" x14ac:dyDescent="0.15">
      <c r="A5" s="5"/>
      <c r="B5" s="90" t="s">
        <v>81</v>
      </c>
      <c r="C5" s="91"/>
      <c r="D5" s="92"/>
      <c r="E5" s="93"/>
      <c r="F5" s="94" t="s">
        <v>10</v>
      </c>
      <c r="G5" s="95"/>
      <c r="H5" s="96">
        <v>17789</v>
      </c>
      <c r="I5" s="96">
        <v>16274</v>
      </c>
      <c r="J5" s="96">
        <v>13939</v>
      </c>
      <c r="K5" s="96">
        <v>14296</v>
      </c>
      <c r="L5" s="96">
        <v>18348</v>
      </c>
      <c r="M5" s="97">
        <v>16878</v>
      </c>
    </row>
    <row r="6" spans="1:13" x14ac:dyDescent="0.15">
      <c r="A6" s="5"/>
      <c r="B6" s="98" t="s">
        <v>0</v>
      </c>
      <c r="C6" s="99" t="s">
        <v>82</v>
      </c>
      <c r="D6" s="100"/>
      <c r="E6" s="117" t="s">
        <v>51</v>
      </c>
      <c r="F6" s="101" t="s">
        <v>2</v>
      </c>
      <c r="G6" s="102"/>
      <c r="H6" s="103">
        <v>3.29</v>
      </c>
      <c r="I6" s="103">
        <v>3.43</v>
      </c>
      <c r="J6" s="103">
        <v>3.53</v>
      </c>
      <c r="K6" s="103">
        <v>3.53</v>
      </c>
      <c r="L6" s="103">
        <v>3.11</v>
      </c>
      <c r="M6" s="104">
        <v>3.28</v>
      </c>
    </row>
    <row r="7" spans="1:13" x14ac:dyDescent="0.15">
      <c r="A7" s="5"/>
      <c r="B7" s="98" t="s">
        <v>1</v>
      </c>
      <c r="C7" s="105">
        <v>2760</v>
      </c>
      <c r="D7" s="100" t="s">
        <v>15</v>
      </c>
      <c r="E7" s="105">
        <v>4030</v>
      </c>
      <c r="F7" s="101" t="s">
        <v>3</v>
      </c>
      <c r="G7" s="102"/>
      <c r="H7" s="103">
        <v>97.8</v>
      </c>
      <c r="I7" s="103">
        <v>97.6</v>
      </c>
      <c r="J7" s="103">
        <v>97.8</v>
      </c>
      <c r="K7" s="103">
        <v>97.4</v>
      </c>
      <c r="L7" s="103">
        <v>98</v>
      </c>
      <c r="M7" s="104">
        <v>97.3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11191</v>
      </c>
      <c r="I8" s="108">
        <v>10928</v>
      </c>
      <c r="J8" s="108">
        <v>9124</v>
      </c>
      <c r="K8" s="108">
        <v>10478</v>
      </c>
      <c r="L8" s="108">
        <v>10741</v>
      </c>
      <c r="M8" s="129">
        <v>12353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2.2387364711804683</v>
      </c>
      <c r="I9" s="111">
        <f t="shared" si="0"/>
        <v>1.9946071822527272</v>
      </c>
      <c r="J9" s="111">
        <f t="shared" si="0"/>
        <v>1.8954310579276583</v>
      </c>
      <c r="K9" s="111">
        <f t="shared" si="0"/>
        <v>1.6407666704923678</v>
      </c>
      <c r="L9" s="111">
        <f t="shared" si="0"/>
        <v>1.5267099350973539</v>
      </c>
      <c r="M9" s="112">
        <f t="shared" si="0"/>
        <v>1.4202288791652642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2760</v>
      </c>
      <c r="I10" s="115">
        <v>3400</v>
      </c>
      <c r="J10" s="115">
        <v>3590</v>
      </c>
      <c r="K10" s="115">
        <v>3940</v>
      </c>
      <c r="L10" s="115">
        <v>4010</v>
      </c>
      <c r="M10" s="116">
        <v>4030</v>
      </c>
    </row>
    <row r="11" spans="1:13" x14ac:dyDescent="0.15">
      <c r="A11" s="5"/>
      <c r="B11" s="90" t="s">
        <v>80</v>
      </c>
      <c r="C11" s="91"/>
      <c r="D11" s="92"/>
      <c r="E11" s="93"/>
      <c r="F11" s="94" t="s">
        <v>10</v>
      </c>
      <c r="G11" s="118"/>
      <c r="H11" s="119">
        <v>21670</v>
      </c>
      <c r="I11" s="119">
        <v>21463</v>
      </c>
      <c r="J11" s="119">
        <v>19635</v>
      </c>
      <c r="K11" s="119">
        <v>20148</v>
      </c>
      <c r="L11" s="119">
        <v>22964</v>
      </c>
      <c r="M11" s="120">
        <v>21875</v>
      </c>
    </row>
    <row r="12" spans="1:13" x14ac:dyDescent="0.15">
      <c r="A12" s="5"/>
      <c r="B12" s="98" t="s">
        <v>0</v>
      </c>
      <c r="C12" s="99" t="s">
        <v>82</v>
      </c>
      <c r="D12" s="100"/>
      <c r="E12" s="117" t="s">
        <v>51</v>
      </c>
      <c r="F12" s="101" t="s">
        <v>2</v>
      </c>
      <c r="G12" s="121"/>
      <c r="H12" s="122">
        <v>3.39</v>
      </c>
      <c r="I12" s="122">
        <v>3.42</v>
      </c>
      <c r="J12" s="122">
        <v>3.54</v>
      </c>
      <c r="K12" s="122">
        <v>3.54</v>
      </c>
      <c r="L12" s="122">
        <v>3.18</v>
      </c>
      <c r="M12" s="123">
        <v>3.23</v>
      </c>
    </row>
    <row r="13" spans="1:13" x14ac:dyDescent="0.15">
      <c r="A13" s="5"/>
      <c r="B13" s="98" t="s">
        <v>1</v>
      </c>
      <c r="C13" s="105">
        <v>3140</v>
      </c>
      <c r="D13" s="100" t="s">
        <v>15</v>
      </c>
      <c r="E13" s="105">
        <v>4640</v>
      </c>
      <c r="F13" s="101" t="s">
        <v>3</v>
      </c>
      <c r="G13" s="121"/>
      <c r="H13" s="122">
        <v>98.7</v>
      </c>
      <c r="I13" s="122">
        <v>98.8</v>
      </c>
      <c r="J13" s="122">
        <v>98.8</v>
      </c>
      <c r="K13" s="122">
        <v>98.5</v>
      </c>
      <c r="L13" s="122">
        <v>98.9</v>
      </c>
      <c r="M13" s="123">
        <v>98.7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10145</v>
      </c>
      <c r="I14" s="125">
        <v>9408</v>
      </c>
      <c r="J14" s="125">
        <v>8789</v>
      </c>
      <c r="K14" s="125">
        <v>10560</v>
      </c>
      <c r="L14" s="125">
        <v>9623</v>
      </c>
      <c r="M14" s="130">
        <v>10144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2.7271583186508934</v>
      </c>
      <c r="I15" s="127">
        <f t="shared" si="1"/>
        <v>2.6305919843118031</v>
      </c>
      <c r="J15" s="127">
        <f t="shared" si="1"/>
        <v>2.6699755235246125</v>
      </c>
      <c r="K15" s="127">
        <f t="shared" si="1"/>
        <v>2.3124067485366693</v>
      </c>
      <c r="L15" s="127">
        <f t="shared" si="1"/>
        <v>1.9108004659677151</v>
      </c>
      <c r="M15" s="128">
        <f t="shared" si="1"/>
        <v>1.8407101985863346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3140</v>
      </c>
      <c r="I16" s="115">
        <v>3880</v>
      </c>
      <c r="J16" s="115">
        <v>4110</v>
      </c>
      <c r="K16" s="115">
        <v>4560</v>
      </c>
      <c r="L16" s="115">
        <v>4620</v>
      </c>
      <c r="M16" s="116">
        <v>4640</v>
      </c>
    </row>
    <row r="17" spans="1:13" x14ac:dyDescent="0.15">
      <c r="A17" s="5"/>
      <c r="B17" s="90" t="s">
        <v>79</v>
      </c>
      <c r="C17" s="91"/>
      <c r="D17" s="92"/>
      <c r="E17" s="93"/>
      <c r="F17" s="94" t="s">
        <v>10</v>
      </c>
      <c r="G17" s="95"/>
      <c r="H17" s="96">
        <v>22958</v>
      </c>
      <c r="I17" s="96">
        <v>22898</v>
      </c>
      <c r="J17" s="96">
        <v>21544</v>
      </c>
      <c r="K17" s="96">
        <v>22216</v>
      </c>
      <c r="L17" s="96">
        <v>24325</v>
      </c>
      <c r="M17" s="97">
        <v>23285</v>
      </c>
    </row>
    <row r="18" spans="1:13" x14ac:dyDescent="0.15">
      <c r="A18" s="5"/>
      <c r="B18" s="98" t="s">
        <v>0</v>
      </c>
      <c r="C18" s="99" t="s">
        <v>82</v>
      </c>
      <c r="D18" s="100"/>
      <c r="E18" s="117" t="s">
        <v>51</v>
      </c>
      <c r="F18" s="101" t="s">
        <v>2</v>
      </c>
      <c r="G18" s="102"/>
      <c r="H18" s="103">
        <v>4.05</v>
      </c>
      <c r="I18" s="103">
        <v>4.12</v>
      </c>
      <c r="J18" s="103">
        <v>4.2699999999999996</v>
      </c>
      <c r="K18" s="103">
        <v>4.24</v>
      </c>
      <c r="L18" s="103">
        <v>3.91</v>
      </c>
      <c r="M18" s="104">
        <v>3.87</v>
      </c>
    </row>
    <row r="19" spans="1:13" x14ac:dyDescent="0.15">
      <c r="A19" s="5"/>
      <c r="B19" s="98" t="s">
        <v>1</v>
      </c>
      <c r="C19" s="105">
        <v>4720</v>
      </c>
      <c r="D19" s="100" t="s">
        <v>15</v>
      </c>
      <c r="E19" s="105">
        <v>6990</v>
      </c>
      <c r="F19" s="101" t="s">
        <v>3</v>
      </c>
      <c r="G19" s="102"/>
      <c r="H19" s="103">
        <v>98.4</v>
      </c>
      <c r="I19" s="103">
        <v>97.9</v>
      </c>
      <c r="J19" s="103">
        <v>97.9</v>
      </c>
      <c r="K19" s="103">
        <v>98.1</v>
      </c>
      <c r="L19" s="103">
        <v>98.1</v>
      </c>
      <c r="M19" s="104">
        <v>98.2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13231</v>
      </c>
      <c r="I20" s="108">
        <v>15157</v>
      </c>
      <c r="J20" s="108">
        <v>14553</v>
      </c>
      <c r="K20" s="108">
        <v>14439</v>
      </c>
      <c r="L20" s="108">
        <v>15237</v>
      </c>
      <c r="M20" s="129">
        <v>13854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2.8892524540649385</v>
      </c>
      <c r="I21" s="111">
        <f t="shared" si="2"/>
        <v>2.8064713812967277</v>
      </c>
      <c r="J21" s="111">
        <f t="shared" si="2"/>
        <v>2.9295621430514007</v>
      </c>
      <c r="K21" s="111">
        <f t="shared" si="2"/>
        <v>2.549753242281648</v>
      </c>
      <c r="L21" s="111">
        <f t="shared" si="2"/>
        <v>2.0240472624396739</v>
      </c>
      <c r="M21" s="112">
        <f t="shared" si="2"/>
        <v>1.9593571188152137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4720</v>
      </c>
      <c r="I22" s="115">
        <v>5910</v>
      </c>
      <c r="J22" s="115">
        <v>6280</v>
      </c>
      <c r="K22" s="115">
        <v>6860</v>
      </c>
      <c r="L22" s="115">
        <v>6980</v>
      </c>
      <c r="M22" s="116">
        <v>6990</v>
      </c>
    </row>
    <row r="23" spans="1:13" x14ac:dyDescent="0.15">
      <c r="A23" s="5"/>
      <c r="B23" s="16" t="s">
        <v>75</v>
      </c>
      <c r="C23" s="17"/>
      <c r="D23" s="18"/>
      <c r="E23" s="19"/>
      <c r="F23" s="20" t="s">
        <v>10</v>
      </c>
      <c r="G23" s="21">
        <v>20754</v>
      </c>
      <c r="H23" s="22">
        <v>19529</v>
      </c>
      <c r="I23" s="22">
        <v>19421</v>
      </c>
      <c r="J23" s="22">
        <v>17499</v>
      </c>
      <c r="K23" s="22">
        <v>19326</v>
      </c>
      <c r="L23" s="22">
        <v>23154</v>
      </c>
      <c r="M23" s="23">
        <v>22422</v>
      </c>
    </row>
    <row r="24" spans="1:13" x14ac:dyDescent="0.15">
      <c r="A24" s="5"/>
      <c r="B24" s="24" t="s">
        <v>0</v>
      </c>
      <c r="C24" s="25">
        <v>45754</v>
      </c>
      <c r="D24" s="26"/>
      <c r="E24" s="27"/>
      <c r="F24" s="28" t="s">
        <v>2</v>
      </c>
      <c r="G24" s="29">
        <v>3.02</v>
      </c>
      <c r="H24" s="30">
        <v>3.05</v>
      </c>
      <c r="I24" s="30">
        <v>3.01</v>
      </c>
      <c r="J24" s="30">
        <v>3.14</v>
      </c>
      <c r="K24" s="30">
        <v>3.02</v>
      </c>
      <c r="L24" s="30">
        <v>2.69</v>
      </c>
      <c r="M24" s="31">
        <v>2.71</v>
      </c>
    </row>
    <row r="25" spans="1:13" x14ac:dyDescent="0.15">
      <c r="A25" s="5"/>
      <c r="B25" s="24" t="s">
        <v>1</v>
      </c>
      <c r="C25" s="32">
        <v>5970</v>
      </c>
      <c r="D25" s="26" t="s">
        <v>15</v>
      </c>
      <c r="E25" s="32">
        <v>6730</v>
      </c>
      <c r="F25" s="28" t="s">
        <v>3</v>
      </c>
      <c r="G25" s="29">
        <v>98.7</v>
      </c>
      <c r="H25" s="30">
        <v>98.9</v>
      </c>
      <c r="I25" s="30">
        <v>98.9</v>
      </c>
      <c r="J25" s="30">
        <v>98.7</v>
      </c>
      <c r="K25" s="30">
        <v>99.2</v>
      </c>
      <c r="L25" s="30">
        <v>99.5</v>
      </c>
      <c r="M25" s="31">
        <v>99.3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9005</v>
      </c>
      <c r="H26" s="70">
        <v>7850</v>
      </c>
      <c r="I26" s="70">
        <v>7852</v>
      </c>
      <c r="J26" s="70">
        <v>7764</v>
      </c>
      <c r="K26" s="70">
        <v>6826</v>
      </c>
      <c r="L26" s="70">
        <v>6239</v>
      </c>
      <c r="M26" s="86">
        <v>6873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2.6171500630517026</v>
      </c>
      <c r="H27" s="75">
        <f t="shared" ref="H27:M27" si="3">H23/H$4</f>
        <v>2.4577145733702492</v>
      </c>
      <c r="I27" s="75">
        <f t="shared" si="3"/>
        <v>2.3803162152224537</v>
      </c>
      <c r="J27" s="75">
        <f t="shared" si="3"/>
        <v>2.3795213489257545</v>
      </c>
      <c r="K27" s="75">
        <f t="shared" si="3"/>
        <v>2.2180649604039941</v>
      </c>
      <c r="L27" s="75">
        <f t="shared" si="3"/>
        <v>1.926610084872691</v>
      </c>
      <c r="M27" s="76">
        <f t="shared" si="3"/>
        <v>1.8867384718949849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5970</v>
      </c>
      <c r="H28" s="35">
        <v>5990</v>
      </c>
      <c r="I28" s="35">
        <v>6330</v>
      </c>
      <c r="J28" s="35">
        <v>6270</v>
      </c>
      <c r="K28" s="35">
        <v>6620</v>
      </c>
      <c r="L28" s="35">
        <v>6710</v>
      </c>
      <c r="M28" s="36">
        <v>6730</v>
      </c>
    </row>
    <row r="29" spans="1:13" x14ac:dyDescent="0.15">
      <c r="A29" s="5"/>
      <c r="B29" s="37" t="s">
        <v>76</v>
      </c>
      <c r="C29" s="38"/>
      <c r="D29" s="39"/>
      <c r="E29" s="40"/>
      <c r="F29" s="41" t="s">
        <v>10</v>
      </c>
      <c r="G29" s="42">
        <v>7423</v>
      </c>
      <c r="H29" s="43">
        <v>6250</v>
      </c>
      <c r="I29" s="43">
        <v>5641</v>
      </c>
      <c r="J29" s="43">
        <v>4445</v>
      </c>
      <c r="K29" s="43">
        <v>5451</v>
      </c>
      <c r="L29" s="43">
        <v>8606</v>
      </c>
      <c r="M29" s="44">
        <v>8492</v>
      </c>
    </row>
    <row r="30" spans="1:13" x14ac:dyDescent="0.15">
      <c r="A30" s="5"/>
      <c r="B30" s="45" t="s">
        <v>0</v>
      </c>
      <c r="C30" s="3">
        <v>45754</v>
      </c>
      <c r="F30" s="46" t="s">
        <v>2</v>
      </c>
      <c r="G30" s="47">
        <v>4.21</v>
      </c>
      <c r="H30" s="48">
        <v>4.08</v>
      </c>
      <c r="I30" s="48">
        <v>4.1100000000000003</v>
      </c>
      <c r="J30" s="48">
        <v>4.25</v>
      </c>
      <c r="K30" s="48">
        <v>4.16</v>
      </c>
      <c r="L30" s="48">
        <v>3.89</v>
      </c>
      <c r="M30" s="49">
        <v>3.98</v>
      </c>
    </row>
    <row r="31" spans="1:13" x14ac:dyDescent="0.15">
      <c r="A31" s="5"/>
      <c r="B31" s="45" t="s">
        <v>1</v>
      </c>
      <c r="C31" s="50">
        <v>3090</v>
      </c>
      <c r="D31" s="4" t="s">
        <v>15</v>
      </c>
      <c r="E31" s="50">
        <v>3420</v>
      </c>
      <c r="F31" s="46" t="s">
        <v>3</v>
      </c>
      <c r="G31" s="47">
        <v>98.3</v>
      </c>
      <c r="H31" s="48">
        <v>100</v>
      </c>
      <c r="I31" s="48">
        <v>99.1</v>
      </c>
      <c r="J31" s="48">
        <v>99.3</v>
      </c>
      <c r="K31" s="48">
        <v>99.2</v>
      </c>
      <c r="L31" s="48">
        <v>99.2</v>
      </c>
      <c r="M31" s="49">
        <v>98.5</v>
      </c>
    </row>
    <row r="32" spans="1:13" x14ac:dyDescent="0.15">
      <c r="A32" s="5"/>
      <c r="B32" s="45"/>
      <c r="C32" s="50"/>
      <c r="E32" s="50"/>
      <c r="F32" s="55" t="s">
        <v>20</v>
      </c>
      <c r="G32" s="89">
        <v>4405</v>
      </c>
      <c r="H32" s="71">
        <v>1463</v>
      </c>
      <c r="I32" s="71">
        <v>2424</v>
      </c>
      <c r="J32" s="71">
        <v>1812</v>
      </c>
      <c r="K32" s="71">
        <v>2251</v>
      </c>
      <c r="L32" s="71">
        <v>3374</v>
      </c>
      <c r="M32" s="87">
        <v>4616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0.93606557377049182</v>
      </c>
      <c r="H33" s="78">
        <f t="shared" ref="H33:M33" si="4">H29/H$4</f>
        <v>0.7865592751069721</v>
      </c>
      <c r="I33" s="78">
        <f t="shared" si="4"/>
        <v>0.69138374800833435</v>
      </c>
      <c r="J33" s="78">
        <f t="shared" si="4"/>
        <v>0.60443296165352189</v>
      </c>
      <c r="K33" s="78">
        <f t="shared" si="4"/>
        <v>0.62561689429587974</v>
      </c>
      <c r="L33" s="78">
        <f t="shared" si="4"/>
        <v>0.71609252787485433</v>
      </c>
      <c r="M33" s="79">
        <f t="shared" si="4"/>
        <v>0.71457421743520699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3090</v>
      </c>
      <c r="H34" s="53">
        <v>2970</v>
      </c>
      <c r="I34" s="53">
        <v>3150</v>
      </c>
      <c r="J34" s="53">
        <v>3060</v>
      </c>
      <c r="K34" s="53">
        <v>3320</v>
      </c>
      <c r="L34" s="53">
        <v>3440</v>
      </c>
      <c r="M34" s="54">
        <v>3420</v>
      </c>
    </row>
    <row r="35" spans="1:13" x14ac:dyDescent="0.15">
      <c r="A35" s="5"/>
      <c r="B35" s="16" t="s">
        <v>77</v>
      </c>
      <c r="C35" s="17"/>
      <c r="D35" s="18"/>
      <c r="E35" s="19"/>
      <c r="F35" s="20" t="s">
        <v>10</v>
      </c>
      <c r="G35" s="21">
        <v>13218</v>
      </c>
      <c r="H35" s="22">
        <v>11702</v>
      </c>
      <c r="I35" s="22">
        <v>11389</v>
      </c>
      <c r="J35" s="22">
        <v>9939</v>
      </c>
      <c r="K35" s="22">
        <v>11110</v>
      </c>
      <c r="L35" s="22">
        <v>14472</v>
      </c>
      <c r="M35" s="23">
        <v>14303</v>
      </c>
    </row>
    <row r="36" spans="1:13" x14ac:dyDescent="0.15">
      <c r="A36" s="5"/>
      <c r="B36" s="24" t="s">
        <v>0</v>
      </c>
      <c r="C36" s="25">
        <v>45754</v>
      </c>
      <c r="D36" s="26"/>
      <c r="E36" s="27"/>
      <c r="F36" s="28" t="s">
        <v>2</v>
      </c>
      <c r="G36" s="29">
        <v>5.1100000000000003</v>
      </c>
      <c r="H36" s="30">
        <v>5.14</v>
      </c>
      <c r="I36" s="30">
        <v>5.1100000000000003</v>
      </c>
      <c r="J36" s="30">
        <v>5.24</v>
      </c>
      <c r="K36" s="30">
        <v>5.07</v>
      </c>
      <c r="L36" s="30">
        <v>4.96</v>
      </c>
      <c r="M36" s="31">
        <v>4.8899999999999997</v>
      </c>
    </row>
    <row r="37" spans="1:13" x14ac:dyDescent="0.15">
      <c r="A37" s="5"/>
      <c r="B37" s="24" t="s">
        <v>1</v>
      </c>
      <c r="C37" s="32">
        <v>1490</v>
      </c>
      <c r="D37" s="26" t="s">
        <v>15</v>
      </c>
      <c r="E37" s="32">
        <v>1710</v>
      </c>
      <c r="F37" s="28" t="s">
        <v>3</v>
      </c>
      <c r="G37" s="29">
        <v>98.8</v>
      </c>
      <c r="H37" s="30">
        <v>98.7</v>
      </c>
      <c r="I37" s="30">
        <v>98.3</v>
      </c>
      <c r="J37" s="30">
        <v>99.4</v>
      </c>
      <c r="K37" s="30">
        <v>99.6</v>
      </c>
      <c r="L37" s="30">
        <v>97.7</v>
      </c>
      <c r="M37" s="31">
        <v>99.4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7377</v>
      </c>
      <c r="H38" s="70">
        <v>6509</v>
      </c>
      <c r="I38" s="70">
        <v>7123</v>
      </c>
      <c r="J38" s="70">
        <v>4118</v>
      </c>
      <c r="K38" s="70">
        <v>4093</v>
      </c>
      <c r="L38" s="70">
        <v>10842</v>
      </c>
      <c r="M38" s="86">
        <v>6073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1.6668348045397225</v>
      </c>
      <c r="H39" s="81">
        <f t="shared" ref="H39:M39" si="5">H35/H$4</f>
        <v>1.472690661968286</v>
      </c>
      <c r="I39" s="81">
        <f t="shared" si="5"/>
        <v>1.3958818482657189</v>
      </c>
      <c r="J39" s="81">
        <f t="shared" si="5"/>
        <v>1.3515093826488986</v>
      </c>
      <c r="K39" s="81">
        <f t="shared" si="5"/>
        <v>1.2751061632044072</v>
      </c>
      <c r="L39" s="81">
        <f t="shared" si="5"/>
        <v>1.2041937094358461</v>
      </c>
      <c r="M39" s="82">
        <f t="shared" si="5"/>
        <v>1.2035509929316728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1490</v>
      </c>
      <c r="H40" s="35">
        <v>1510</v>
      </c>
      <c r="I40" s="35">
        <v>1600</v>
      </c>
      <c r="J40" s="35">
        <v>1570</v>
      </c>
      <c r="K40" s="35">
        <v>1670</v>
      </c>
      <c r="L40" s="35">
        <v>1710</v>
      </c>
      <c r="M40" s="36">
        <v>1710</v>
      </c>
    </row>
    <row r="41" spans="1:13" x14ac:dyDescent="0.15">
      <c r="A41" s="5"/>
      <c r="B41" s="37" t="s">
        <v>73</v>
      </c>
      <c r="C41" s="38"/>
      <c r="D41" s="39"/>
      <c r="E41" s="40"/>
      <c r="F41" s="41" t="s">
        <v>10</v>
      </c>
      <c r="G41" s="42">
        <v>3703</v>
      </c>
      <c r="H41" s="43">
        <v>3112</v>
      </c>
      <c r="I41" s="43">
        <v>3018</v>
      </c>
      <c r="J41" s="43">
        <v>2153</v>
      </c>
      <c r="K41" s="43">
        <v>3198</v>
      </c>
      <c r="L41" s="43">
        <v>5789</v>
      </c>
      <c r="M41" s="44">
        <v>5775</v>
      </c>
    </row>
    <row r="42" spans="1:13" x14ac:dyDescent="0.15">
      <c r="A42" s="5"/>
      <c r="B42" s="45" t="s">
        <v>0</v>
      </c>
      <c r="C42" s="3">
        <v>45733</v>
      </c>
      <c r="F42" s="46" t="s">
        <v>2</v>
      </c>
      <c r="G42" s="47">
        <v>4.04</v>
      </c>
      <c r="H42" s="48">
        <v>4.0999999999999996</v>
      </c>
      <c r="I42" s="48">
        <v>4.01</v>
      </c>
      <c r="J42" s="48">
        <v>4.3</v>
      </c>
      <c r="K42" s="48">
        <v>3.9</v>
      </c>
      <c r="L42" s="48">
        <v>3.84</v>
      </c>
      <c r="M42" s="49">
        <v>3.9</v>
      </c>
    </row>
    <row r="43" spans="1:13" x14ac:dyDescent="0.15">
      <c r="A43" s="5"/>
      <c r="B43" s="45" t="s">
        <v>1</v>
      </c>
      <c r="C43" s="50">
        <v>1040</v>
      </c>
      <c r="D43" s="4" t="s">
        <v>15</v>
      </c>
      <c r="E43" s="50">
        <v>1000</v>
      </c>
      <c r="F43" s="46" t="s">
        <v>3</v>
      </c>
      <c r="G43" s="47">
        <v>98.6</v>
      </c>
      <c r="H43" s="48">
        <v>97.4</v>
      </c>
      <c r="I43" s="48">
        <v>99.2</v>
      </c>
      <c r="J43" s="48">
        <v>96.5</v>
      </c>
      <c r="K43" s="48">
        <v>100.2</v>
      </c>
      <c r="L43" s="48">
        <v>97.1</v>
      </c>
      <c r="M43" s="49">
        <v>97.8</v>
      </c>
    </row>
    <row r="44" spans="1:13" x14ac:dyDescent="0.15">
      <c r="A44" s="5"/>
      <c r="B44" s="45"/>
      <c r="C44" s="50"/>
      <c r="E44" s="50"/>
      <c r="F44" s="55" t="s">
        <v>20</v>
      </c>
      <c r="G44" s="89">
        <v>1926</v>
      </c>
      <c r="H44" s="71">
        <v>2267</v>
      </c>
      <c r="I44" s="71">
        <v>1204</v>
      </c>
      <c r="J44" s="71">
        <v>2105</v>
      </c>
      <c r="K44" s="61">
        <v>581</v>
      </c>
      <c r="L44" s="71">
        <v>4728</v>
      </c>
      <c r="M44" s="87">
        <v>3792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0.4669609079445145</v>
      </c>
      <c r="H45" s="84">
        <f t="shared" ref="H45:M45" si="6">H41/H$4</f>
        <v>0.39164359426126355</v>
      </c>
      <c r="I45" s="84">
        <f t="shared" si="6"/>
        <v>0.36989827184704011</v>
      </c>
      <c r="J45" s="84">
        <f t="shared" si="6"/>
        <v>0.2927658417187925</v>
      </c>
      <c r="K45" s="84">
        <f t="shared" si="6"/>
        <v>0.36703775966945945</v>
      </c>
      <c r="L45" s="84">
        <f t="shared" si="6"/>
        <v>0.48169412547844898</v>
      </c>
      <c r="M45" s="85">
        <f t="shared" si="6"/>
        <v>0.4859474924267923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1040</v>
      </c>
      <c r="H46" s="53">
        <v>990</v>
      </c>
      <c r="I46" s="53">
        <v>1010</v>
      </c>
      <c r="J46" s="53">
        <v>950</v>
      </c>
      <c r="K46" s="53">
        <v>1010</v>
      </c>
      <c r="L46" s="53">
        <v>1020</v>
      </c>
      <c r="M46" s="54">
        <v>1000</v>
      </c>
    </row>
    <row r="47" spans="1:13" x14ac:dyDescent="0.15">
      <c r="A47" s="5"/>
      <c r="B47" s="16" t="s">
        <v>67</v>
      </c>
      <c r="C47" s="17"/>
      <c r="D47" s="18"/>
      <c r="E47" s="19"/>
      <c r="F47" s="20" t="s">
        <v>10</v>
      </c>
      <c r="G47" s="21">
        <v>10762</v>
      </c>
      <c r="H47" s="22">
        <v>10073</v>
      </c>
      <c r="I47" s="22">
        <v>10025</v>
      </c>
      <c r="J47" s="22">
        <v>8239</v>
      </c>
      <c r="K47" s="22">
        <v>10184</v>
      </c>
      <c r="L47" s="22">
        <v>15478</v>
      </c>
      <c r="M47" s="23">
        <v>15369</v>
      </c>
    </row>
    <row r="48" spans="1:13" x14ac:dyDescent="0.15">
      <c r="A48" s="5"/>
      <c r="B48" s="24" t="s">
        <v>0</v>
      </c>
      <c r="C48" s="25">
        <v>45719</v>
      </c>
      <c r="D48" s="26"/>
      <c r="E48" s="27"/>
      <c r="F48" s="28" t="s">
        <v>2</v>
      </c>
      <c r="G48" s="29">
        <v>3.2</v>
      </c>
      <c r="H48" s="30">
        <v>3.22</v>
      </c>
      <c r="I48" s="30">
        <v>3.18</v>
      </c>
      <c r="J48" s="30">
        <v>3.24</v>
      </c>
      <c r="K48" s="30">
        <v>3.18</v>
      </c>
      <c r="L48" s="30">
        <v>2.96</v>
      </c>
      <c r="M48" s="31">
        <v>2.96</v>
      </c>
    </row>
    <row r="49" spans="1:13" x14ac:dyDescent="0.15">
      <c r="A49" s="5"/>
      <c r="B49" s="24" t="s">
        <v>1</v>
      </c>
      <c r="C49" s="32">
        <v>6310</v>
      </c>
      <c r="D49" s="26" t="s">
        <v>15</v>
      </c>
      <c r="E49" s="32">
        <v>7140</v>
      </c>
      <c r="F49" s="28" t="s">
        <v>3</v>
      </c>
      <c r="G49" s="29">
        <v>99.4</v>
      </c>
      <c r="H49" s="30">
        <v>98.8</v>
      </c>
      <c r="I49" s="30">
        <v>99</v>
      </c>
      <c r="J49" s="30">
        <v>98.8</v>
      </c>
      <c r="K49" s="30">
        <v>99.3</v>
      </c>
      <c r="L49" s="30">
        <v>99.3</v>
      </c>
      <c r="M49" s="31">
        <v>99.6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3450</v>
      </c>
      <c r="H50" s="70">
        <v>4415</v>
      </c>
      <c r="I50" s="70">
        <v>3874</v>
      </c>
      <c r="J50" s="70">
        <v>3527</v>
      </c>
      <c r="K50" s="70">
        <v>3336</v>
      </c>
      <c r="L50" s="70">
        <v>5065</v>
      </c>
      <c r="M50" s="86">
        <v>4106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1.357124842370744</v>
      </c>
      <c r="H51" s="81">
        <f t="shared" ref="H51:M51" si="7">H47/H$4</f>
        <v>1.2676818525044047</v>
      </c>
      <c r="I51" s="81">
        <f t="shared" si="7"/>
        <v>1.2287044981002573</v>
      </c>
      <c r="J51" s="81">
        <f t="shared" si="7"/>
        <v>1.1203426706554256</v>
      </c>
      <c r="K51" s="81">
        <f t="shared" si="7"/>
        <v>1.1688281877654081</v>
      </c>
      <c r="L51" s="81">
        <f t="shared" si="7"/>
        <v>1.2879014811116658</v>
      </c>
      <c r="M51" s="82">
        <f t="shared" si="7"/>
        <v>1.2932514304947829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6310</v>
      </c>
      <c r="H52" s="35">
        <v>6300</v>
      </c>
      <c r="I52" s="35">
        <v>6640</v>
      </c>
      <c r="J52" s="35">
        <v>6540</v>
      </c>
      <c r="K52" s="35">
        <v>6980</v>
      </c>
      <c r="L52" s="35">
        <v>7140</v>
      </c>
      <c r="M52" s="36">
        <v>7140</v>
      </c>
    </row>
    <row r="53" spans="1:13" x14ac:dyDescent="0.15">
      <c r="A53" s="5"/>
      <c r="B53" s="37" t="s">
        <v>68</v>
      </c>
      <c r="C53" s="38"/>
      <c r="D53" s="39"/>
      <c r="E53" s="40"/>
      <c r="F53" s="41" t="s">
        <v>10</v>
      </c>
      <c r="G53" s="42">
        <v>7308</v>
      </c>
      <c r="H53" s="43">
        <v>7045</v>
      </c>
      <c r="I53" s="43">
        <v>6866</v>
      </c>
      <c r="J53" s="43">
        <v>5692</v>
      </c>
      <c r="K53" s="43">
        <v>6614</v>
      </c>
      <c r="L53" s="43">
        <v>10726</v>
      </c>
      <c r="M53" s="44">
        <v>10683</v>
      </c>
    </row>
    <row r="54" spans="1:13" x14ac:dyDescent="0.15">
      <c r="A54" s="5"/>
      <c r="B54" s="45" t="s">
        <v>0</v>
      </c>
      <c r="C54" s="3">
        <v>45719</v>
      </c>
      <c r="F54" s="46" t="s">
        <v>2</v>
      </c>
      <c r="G54" s="47">
        <v>3.52</v>
      </c>
      <c r="H54" s="48">
        <v>3.4</v>
      </c>
      <c r="I54" s="48">
        <v>3.39</v>
      </c>
      <c r="J54" s="48">
        <v>3.57</v>
      </c>
      <c r="K54" s="48">
        <v>3.47</v>
      </c>
      <c r="L54" s="48">
        <v>3.2</v>
      </c>
      <c r="M54" s="49">
        <v>3.23</v>
      </c>
    </row>
    <row r="55" spans="1:13" x14ac:dyDescent="0.15">
      <c r="A55" s="5"/>
      <c r="B55" s="45" t="s">
        <v>1</v>
      </c>
      <c r="C55" s="50">
        <v>3520</v>
      </c>
      <c r="D55" s="4" t="s">
        <v>15</v>
      </c>
      <c r="E55" s="50">
        <v>3880</v>
      </c>
      <c r="F55" s="46" t="s">
        <v>3</v>
      </c>
      <c r="G55" s="47">
        <v>98.1</v>
      </c>
      <c r="H55" s="48">
        <v>98.9</v>
      </c>
      <c r="I55" s="48">
        <v>98.5</v>
      </c>
      <c r="J55" s="48">
        <v>98.4</v>
      </c>
      <c r="K55" s="48">
        <v>98.5</v>
      </c>
      <c r="L55" s="48">
        <v>98.6</v>
      </c>
      <c r="M55" s="49">
        <v>98.3</v>
      </c>
    </row>
    <row r="56" spans="1:13" x14ac:dyDescent="0.15">
      <c r="A56" s="5"/>
      <c r="B56" s="45"/>
      <c r="C56" s="50"/>
      <c r="E56" s="50"/>
      <c r="F56" s="55" t="s">
        <v>20</v>
      </c>
      <c r="G56" s="89">
        <v>4218</v>
      </c>
      <c r="H56" s="71">
        <v>2903</v>
      </c>
      <c r="I56" s="71">
        <v>3354</v>
      </c>
      <c r="J56" s="71">
        <v>2958</v>
      </c>
      <c r="K56" s="71">
        <v>3318</v>
      </c>
      <c r="L56" s="71">
        <v>5028</v>
      </c>
      <c r="M56" s="87">
        <v>5674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0.92156368221941998</v>
      </c>
      <c r="H57" s="84">
        <f t="shared" ref="H57:M57" si="8">H53/H$4</f>
        <v>0.88660961490057888</v>
      </c>
      <c r="I57" s="84">
        <f t="shared" si="8"/>
        <v>0.84152469665400176</v>
      </c>
      <c r="J57" s="84">
        <f t="shared" si="8"/>
        <v>0.77400054392167528</v>
      </c>
      <c r="K57" s="84">
        <f t="shared" si="8"/>
        <v>0.75909560426948242</v>
      </c>
      <c r="L57" s="84">
        <f t="shared" si="8"/>
        <v>0.89249459144616405</v>
      </c>
      <c r="M57" s="85">
        <f t="shared" si="8"/>
        <v>0.89893975092561429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3520</v>
      </c>
      <c r="H58" s="53">
        <v>3460</v>
      </c>
      <c r="I58" s="53">
        <v>3640</v>
      </c>
      <c r="J58" s="53">
        <v>3530</v>
      </c>
      <c r="K58" s="53">
        <v>3820</v>
      </c>
      <c r="L58" s="53">
        <v>3870</v>
      </c>
      <c r="M58" s="54">
        <v>3880</v>
      </c>
    </row>
    <row r="59" spans="1:13" x14ac:dyDescent="0.15">
      <c r="A59" s="5"/>
      <c r="B59" s="16" t="s">
        <v>69</v>
      </c>
      <c r="C59" s="17"/>
      <c r="D59" s="18"/>
      <c r="E59" s="19"/>
      <c r="F59" s="20" t="s">
        <v>10</v>
      </c>
      <c r="G59" s="21">
        <v>6140</v>
      </c>
      <c r="H59" s="22">
        <v>5743</v>
      </c>
      <c r="I59" s="22">
        <v>5214</v>
      </c>
      <c r="J59" s="22">
        <v>4282</v>
      </c>
      <c r="K59" s="22">
        <v>5540</v>
      </c>
      <c r="L59" s="22">
        <v>9735</v>
      </c>
      <c r="M59" s="23">
        <v>10204</v>
      </c>
    </row>
    <row r="60" spans="1:13" x14ac:dyDescent="0.15">
      <c r="A60" s="5"/>
      <c r="B60" s="24" t="s">
        <v>0</v>
      </c>
      <c r="C60" s="25">
        <v>45719</v>
      </c>
      <c r="D60" s="26"/>
      <c r="E60" s="27"/>
      <c r="F60" s="28" t="s">
        <v>2</v>
      </c>
      <c r="G60" s="29">
        <v>3.97</v>
      </c>
      <c r="H60" s="30">
        <v>3.85</v>
      </c>
      <c r="I60" s="30">
        <v>3.86</v>
      </c>
      <c r="J60" s="30">
        <v>3.99</v>
      </c>
      <c r="K60" s="30">
        <v>3.94</v>
      </c>
      <c r="L60" s="30">
        <v>3.67</v>
      </c>
      <c r="M60" s="31">
        <v>3.71</v>
      </c>
    </row>
    <row r="61" spans="1:13" x14ac:dyDescent="0.15">
      <c r="A61" s="5"/>
      <c r="B61" s="24" t="s">
        <v>1</v>
      </c>
      <c r="C61" s="32">
        <v>1510</v>
      </c>
      <c r="D61" s="26" t="s">
        <v>15</v>
      </c>
      <c r="E61" s="32">
        <v>1640</v>
      </c>
      <c r="F61" s="28" t="s">
        <v>3</v>
      </c>
      <c r="G61" s="29">
        <v>97.9</v>
      </c>
      <c r="H61" s="30">
        <v>99.7</v>
      </c>
      <c r="I61" s="30">
        <v>99.4</v>
      </c>
      <c r="J61" s="30">
        <v>98.1</v>
      </c>
      <c r="K61" s="30">
        <v>98.1</v>
      </c>
      <c r="L61" s="30">
        <v>98.5</v>
      </c>
      <c r="M61" s="31">
        <v>99.2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3963</v>
      </c>
      <c r="H62" s="70">
        <v>1617</v>
      </c>
      <c r="I62" s="70">
        <v>1870</v>
      </c>
      <c r="J62" s="70">
        <v>2575</v>
      </c>
      <c r="K62" s="70">
        <v>3308</v>
      </c>
      <c r="L62" s="70">
        <v>5178</v>
      </c>
      <c r="M62" s="86">
        <v>3892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0.77427490542244637</v>
      </c>
      <c r="H63" s="81">
        <f t="shared" ref="H63:M63" si="9">H59/H$4</f>
        <v>0.72275358671029444</v>
      </c>
      <c r="I63" s="81">
        <f t="shared" si="9"/>
        <v>0.63904890305184459</v>
      </c>
      <c r="J63" s="81">
        <f t="shared" si="9"/>
        <v>0.58226815338591242</v>
      </c>
      <c r="K63" s="81">
        <f t="shared" si="9"/>
        <v>0.63583151612532995</v>
      </c>
      <c r="L63" s="81">
        <f t="shared" si="9"/>
        <v>0.81003494757863204</v>
      </c>
      <c r="M63" s="82">
        <f t="shared" si="9"/>
        <v>0.8586334567485695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1510</v>
      </c>
      <c r="H64" s="35">
        <v>1480</v>
      </c>
      <c r="I64" s="35">
        <v>1580</v>
      </c>
      <c r="J64" s="35">
        <v>1510</v>
      </c>
      <c r="K64" s="35">
        <v>1590</v>
      </c>
      <c r="L64" s="35">
        <v>1650</v>
      </c>
      <c r="M64" s="36">
        <v>1640</v>
      </c>
    </row>
    <row r="65" spans="1:13" x14ac:dyDescent="0.15">
      <c r="A65" s="5"/>
      <c r="B65" s="37" t="s">
        <v>70</v>
      </c>
      <c r="C65" s="38"/>
      <c r="D65" s="39"/>
      <c r="E65" s="40"/>
      <c r="F65" s="41" t="s">
        <v>10</v>
      </c>
      <c r="G65" s="42">
        <v>15324</v>
      </c>
      <c r="H65" s="43">
        <v>14406</v>
      </c>
      <c r="I65" s="43">
        <v>14162</v>
      </c>
      <c r="J65" s="43">
        <v>11958</v>
      </c>
      <c r="K65" s="43">
        <v>14651</v>
      </c>
      <c r="L65" s="43">
        <v>19749</v>
      </c>
      <c r="M65" s="44">
        <v>19465</v>
      </c>
    </row>
    <row r="66" spans="1:13" x14ac:dyDescent="0.15">
      <c r="A66" s="5"/>
      <c r="B66" s="45" t="s">
        <v>0</v>
      </c>
      <c r="C66" s="3">
        <v>45719</v>
      </c>
      <c r="F66" s="46" t="s">
        <v>2</v>
      </c>
      <c r="G66" s="47">
        <v>2.23</v>
      </c>
      <c r="H66" s="48">
        <v>2.36</v>
      </c>
      <c r="I66" s="48">
        <v>2.33</v>
      </c>
      <c r="J66" s="48">
        <v>2.5</v>
      </c>
      <c r="K66" s="48">
        <v>2.3199999999999998</v>
      </c>
      <c r="L66" s="48">
        <v>2.15</v>
      </c>
      <c r="M66" s="49">
        <v>2.16</v>
      </c>
    </row>
    <row r="67" spans="1:13" x14ac:dyDescent="0.15">
      <c r="A67" s="5"/>
      <c r="B67" s="45" t="s">
        <v>1</v>
      </c>
      <c r="C67" s="50">
        <v>630</v>
      </c>
      <c r="D67" s="4" t="s">
        <v>15</v>
      </c>
      <c r="E67" s="50">
        <v>800</v>
      </c>
      <c r="F67" s="46" t="s">
        <v>3</v>
      </c>
      <c r="G67" s="47">
        <v>100.1</v>
      </c>
      <c r="H67" s="48">
        <v>98</v>
      </c>
      <c r="I67" s="48">
        <v>99</v>
      </c>
      <c r="J67" s="48">
        <v>98.4</v>
      </c>
      <c r="K67" s="48">
        <v>99.3</v>
      </c>
      <c r="L67" s="48">
        <v>99.2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1701</v>
      </c>
      <c r="H68" s="71">
        <v>7819</v>
      </c>
      <c r="I68" s="71">
        <v>4529</v>
      </c>
      <c r="J68" s="71">
        <v>5548</v>
      </c>
      <c r="K68" s="71">
        <v>3878</v>
      </c>
      <c r="L68" s="71">
        <v>5580</v>
      </c>
      <c r="M68" s="87">
        <v>7868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1.9324085750315259</v>
      </c>
      <c r="H69" s="84">
        <f t="shared" ref="H69:M69" si="10">H65/H$4</f>
        <v>1.8129876667505662</v>
      </c>
      <c r="I69" s="84">
        <f t="shared" si="10"/>
        <v>1.7357519303836255</v>
      </c>
      <c r="J69" s="84">
        <f t="shared" si="10"/>
        <v>1.6260538482458526</v>
      </c>
      <c r="K69" s="84">
        <f t="shared" si="10"/>
        <v>1.6815103867783772</v>
      </c>
      <c r="L69" s="84">
        <f t="shared" si="10"/>
        <v>1.643285072391413</v>
      </c>
      <c r="M69" s="85">
        <f t="shared" si="10"/>
        <v>1.6379165264220801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630</v>
      </c>
      <c r="H70" s="53">
        <v>690</v>
      </c>
      <c r="I70" s="53">
        <v>740</v>
      </c>
      <c r="J70" s="53">
        <v>740</v>
      </c>
      <c r="K70" s="53">
        <v>760</v>
      </c>
      <c r="L70" s="53">
        <v>790</v>
      </c>
      <c r="M70" s="54">
        <v>800</v>
      </c>
    </row>
    <row r="71" spans="1:13" x14ac:dyDescent="0.15">
      <c r="A71" s="5"/>
      <c r="B71" s="16" t="s">
        <v>71</v>
      </c>
      <c r="C71" s="17"/>
      <c r="D71" s="18"/>
      <c r="E71" s="19"/>
      <c r="F71" s="20" t="s">
        <v>10</v>
      </c>
      <c r="G71" s="21">
        <v>3609</v>
      </c>
      <c r="H71" s="22">
        <v>3241</v>
      </c>
      <c r="I71" s="22">
        <v>2684</v>
      </c>
      <c r="J71" s="22">
        <v>2209</v>
      </c>
      <c r="K71" s="22">
        <v>2494</v>
      </c>
      <c r="L71" s="22">
        <v>6090</v>
      </c>
      <c r="M71" s="23">
        <v>6365</v>
      </c>
    </row>
    <row r="72" spans="1:13" x14ac:dyDescent="0.15">
      <c r="A72" s="5"/>
      <c r="B72" s="24" t="s">
        <v>0</v>
      </c>
      <c r="C72" s="25">
        <v>45719</v>
      </c>
      <c r="D72" s="26"/>
      <c r="E72" s="27"/>
      <c r="F72" s="28" t="s">
        <v>2</v>
      </c>
      <c r="G72" s="29">
        <v>3.54</v>
      </c>
      <c r="H72" s="30">
        <v>4.66</v>
      </c>
      <c r="I72" s="30">
        <v>4.37</v>
      </c>
      <c r="J72" s="30">
        <v>4.49</v>
      </c>
      <c r="K72" s="30">
        <v>4.04</v>
      </c>
      <c r="L72" s="30">
        <v>4.25</v>
      </c>
      <c r="M72" s="31">
        <v>3.92</v>
      </c>
    </row>
    <row r="73" spans="1:13" x14ac:dyDescent="0.15">
      <c r="A73" s="5"/>
      <c r="B73" s="24" t="s">
        <v>1</v>
      </c>
      <c r="C73" s="32">
        <v>120</v>
      </c>
      <c r="D73" s="26" t="s">
        <v>15</v>
      </c>
      <c r="E73" s="32">
        <v>110</v>
      </c>
      <c r="F73" s="28" t="s">
        <v>3</v>
      </c>
      <c r="G73" s="29">
        <v>103.3</v>
      </c>
      <c r="H73" s="30">
        <v>101.1</v>
      </c>
      <c r="I73" s="30">
        <v>96.7</v>
      </c>
      <c r="J73" s="30">
        <v>96.4</v>
      </c>
      <c r="K73" s="30">
        <v>100.7</v>
      </c>
      <c r="L73" s="30">
        <v>94.1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-1598</v>
      </c>
      <c r="H74" s="58">
        <v>6</v>
      </c>
      <c r="I74" s="70">
        <v>2394</v>
      </c>
      <c r="J74" s="70">
        <v>1890</v>
      </c>
      <c r="K74" s="58">
        <v>9</v>
      </c>
      <c r="L74" s="70">
        <v>8045</v>
      </c>
      <c r="M74" s="86">
        <v>2556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0.45510718789407312</v>
      </c>
      <c r="H75" s="81">
        <f t="shared" ref="H75:M75" si="11">H71/H$4</f>
        <v>0.40787817769947143</v>
      </c>
      <c r="I75" s="81">
        <f t="shared" si="11"/>
        <v>0.32896188258364994</v>
      </c>
      <c r="J75" s="81">
        <f t="shared" si="11"/>
        <v>0.30038074517269514</v>
      </c>
      <c r="K75" s="81">
        <f t="shared" si="11"/>
        <v>0.28623895328819005</v>
      </c>
      <c r="L75" s="81">
        <f t="shared" si="11"/>
        <v>0.50673989016475285</v>
      </c>
      <c r="M75" s="82">
        <f t="shared" si="11"/>
        <v>0.53559407606866372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120</v>
      </c>
      <c r="H76" s="35">
        <v>120</v>
      </c>
      <c r="I76" s="35">
        <v>100</v>
      </c>
      <c r="J76" s="35">
        <v>90</v>
      </c>
      <c r="K76" s="35">
        <v>100</v>
      </c>
      <c r="L76" s="35">
        <v>110</v>
      </c>
      <c r="M76" s="36">
        <v>110</v>
      </c>
    </row>
    <row r="77" spans="1:13" x14ac:dyDescent="0.15">
      <c r="A77" s="5"/>
      <c r="B77" s="37" t="s">
        <v>62</v>
      </c>
      <c r="C77" s="38"/>
      <c r="D77" s="39"/>
      <c r="E77" s="40"/>
      <c r="F77" s="41" t="s">
        <v>10</v>
      </c>
      <c r="G77" s="42">
        <v>16896</v>
      </c>
      <c r="H77" s="43">
        <v>17439</v>
      </c>
      <c r="I77" s="43">
        <v>17577</v>
      </c>
      <c r="J77" s="43">
        <v>15937</v>
      </c>
      <c r="K77" s="43">
        <v>17676</v>
      </c>
      <c r="L77" s="43">
        <v>21580</v>
      </c>
      <c r="M77" s="44">
        <v>21124</v>
      </c>
    </row>
    <row r="78" spans="1:13" x14ac:dyDescent="0.15">
      <c r="A78" s="5"/>
      <c r="B78" s="45" t="s">
        <v>0</v>
      </c>
      <c r="C78" s="3">
        <v>45691</v>
      </c>
      <c r="F78" s="46" t="s">
        <v>2</v>
      </c>
      <c r="G78" s="47">
        <v>3.91</v>
      </c>
      <c r="H78" s="48">
        <v>3.78</v>
      </c>
      <c r="I78" s="48">
        <v>3.83</v>
      </c>
      <c r="J78" s="48">
        <v>3.98</v>
      </c>
      <c r="K78" s="48">
        <v>3.88</v>
      </c>
      <c r="L78" s="48">
        <v>3.55</v>
      </c>
      <c r="M78" s="49">
        <v>3.52</v>
      </c>
    </row>
    <row r="79" spans="1:13" x14ac:dyDescent="0.15">
      <c r="A79" s="5"/>
      <c r="B79" s="45" t="s">
        <v>1</v>
      </c>
      <c r="C79" s="50">
        <v>8050</v>
      </c>
      <c r="D79" s="4" t="s">
        <v>15</v>
      </c>
      <c r="E79" s="50">
        <v>10180</v>
      </c>
      <c r="F79" s="46" t="s">
        <v>3</v>
      </c>
      <c r="G79" s="47">
        <v>98.8</v>
      </c>
      <c r="H79" s="48">
        <v>99.8</v>
      </c>
      <c r="I79" s="48">
        <v>99.2</v>
      </c>
      <c r="J79" s="48">
        <v>99.1</v>
      </c>
      <c r="K79" s="48">
        <v>99</v>
      </c>
      <c r="L79" s="48">
        <v>99.4</v>
      </c>
      <c r="M79" s="49">
        <v>99.3</v>
      </c>
    </row>
    <row r="80" spans="1:13" x14ac:dyDescent="0.15">
      <c r="A80" s="5"/>
      <c r="B80" s="45"/>
      <c r="C80" s="50"/>
      <c r="E80" s="50"/>
      <c r="F80" s="55" t="s">
        <v>20</v>
      </c>
      <c r="G80" s="89">
        <v>7887</v>
      </c>
      <c r="H80" s="71">
        <v>4629</v>
      </c>
      <c r="I80" s="71">
        <v>6811</v>
      </c>
      <c r="J80" s="71">
        <v>6495</v>
      </c>
      <c r="K80" s="71">
        <v>7572</v>
      </c>
      <c r="L80" s="71">
        <v>7252</v>
      </c>
      <c r="M80" s="87">
        <v>7271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2.1306431273644391</v>
      </c>
      <c r="H81" s="84">
        <f t="shared" ref="H81:M81" si="12">H77/H$4</f>
        <v>2.1946891517744778</v>
      </c>
      <c r="I81" s="84">
        <f t="shared" si="12"/>
        <v>2.1543081259958328</v>
      </c>
      <c r="J81" s="84">
        <f t="shared" si="12"/>
        <v>2.1671199347293988</v>
      </c>
      <c r="K81" s="84">
        <f t="shared" si="12"/>
        <v>2.0286927579478942</v>
      </c>
      <c r="L81" s="84">
        <f t="shared" si="12"/>
        <v>1.7956398735230488</v>
      </c>
      <c r="M81" s="85">
        <f t="shared" si="12"/>
        <v>1.7775159878828677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8050</v>
      </c>
      <c r="H82" s="53">
        <v>8630</v>
      </c>
      <c r="I82" s="53">
        <v>9320</v>
      </c>
      <c r="J82" s="53">
        <v>9320</v>
      </c>
      <c r="K82" s="53">
        <v>9970</v>
      </c>
      <c r="L82" s="53">
        <v>10150</v>
      </c>
      <c r="M82" s="54">
        <v>10180</v>
      </c>
    </row>
    <row r="83" spans="1:13" x14ac:dyDescent="0.15">
      <c r="A83" s="5"/>
      <c r="B83" s="16" t="s">
        <v>63</v>
      </c>
      <c r="C83" s="17"/>
      <c r="D83" s="18"/>
      <c r="E83" s="19"/>
      <c r="F83" s="20" t="s">
        <v>10</v>
      </c>
      <c r="G83" s="21">
        <v>10568</v>
      </c>
      <c r="H83" s="22">
        <v>10146</v>
      </c>
      <c r="I83" s="22">
        <v>9727</v>
      </c>
      <c r="J83" s="22">
        <v>8439</v>
      </c>
      <c r="K83" s="22">
        <v>10219</v>
      </c>
      <c r="L83" s="22">
        <v>15708</v>
      </c>
      <c r="M83" s="23">
        <v>15257</v>
      </c>
    </row>
    <row r="84" spans="1:13" x14ac:dyDescent="0.15">
      <c r="A84" s="5"/>
      <c r="B84" s="24" t="s">
        <v>0</v>
      </c>
      <c r="C84" s="25">
        <v>45691</v>
      </c>
      <c r="D84" s="26"/>
      <c r="E84" s="27"/>
      <c r="F84" s="28" t="s">
        <v>2</v>
      </c>
      <c r="G84" s="29">
        <v>3.45</v>
      </c>
      <c r="H84" s="30">
        <v>3.38</v>
      </c>
      <c r="I84" s="30">
        <v>3.39</v>
      </c>
      <c r="J84" s="30">
        <v>3.51</v>
      </c>
      <c r="K84" s="30">
        <v>3.4</v>
      </c>
      <c r="L84" s="30">
        <v>3.12</v>
      </c>
      <c r="M84" s="31">
        <v>3.16</v>
      </c>
    </row>
    <row r="85" spans="1:13" x14ac:dyDescent="0.15">
      <c r="A85" s="5"/>
      <c r="B85" s="24" t="s">
        <v>1</v>
      </c>
      <c r="C85" s="32">
        <v>5420</v>
      </c>
      <c r="D85" s="26" t="s">
        <v>15</v>
      </c>
      <c r="E85" s="32">
        <v>6060</v>
      </c>
      <c r="F85" s="28" t="s">
        <v>3</v>
      </c>
      <c r="G85" s="29">
        <v>98.3</v>
      </c>
      <c r="H85" s="30">
        <v>98.6</v>
      </c>
      <c r="I85" s="30">
        <v>98.7</v>
      </c>
      <c r="J85" s="30">
        <v>98.1</v>
      </c>
      <c r="K85" s="30">
        <v>98.9</v>
      </c>
      <c r="L85" s="30">
        <v>99.5</v>
      </c>
      <c r="M85" s="31">
        <v>99.3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5761</v>
      </c>
      <c r="H86" s="70">
        <v>4655</v>
      </c>
      <c r="I86" s="70">
        <v>4438</v>
      </c>
      <c r="J86" s="70">
        <v>4920</v>
      </c>
      <c r="K86" s="70">
        <v>4302</v>
      </c>
      <c r="L86" s="70">
        <v>4430</v>
      </c>
      <c r="M86" s="86">
        <v>4960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1.3326607818411098</v>
      </c>
      <c r="H87" s="81">
        <f t="shared" ref="H87:M87" si="13">H83/H$4</f>
        <v>1.2768688648376543</v>
      </c>
      <c r="I87" s="81">
        <f t="shared" si="13"/>
        <v>1.1921804142664543</v>
      </c>
      <c r="J87" s="81">
        <f t="shared" si="13"/>
        <v>1.1475387544193636</v>
      </c>
      <c r="K87" s="81">
        <f t="shared" si="13"/>
        <v>1.1728451738781132</v>
      </c>
      <c r="L87" s="81">
        <f t="shared" si="13"/>
        <v>1.3070394408387418</v>
      </c>
      <c r="M87" s="82">
        <f t="shared" si="13"/>
        <v>1.2838269942780209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5420</v>
      </c>
      <c r="H88" s="35">
        <v>5390</v>
      </c>
      <c r="I88" s="35">
        <v>5680</v>
      </c>
      <c r="J88" s="35">
        <v>5570</v>
      </c>
      <c r="K88" s="35">
        <v>5950</v>
      </c>
      <c r="L88" s="35">
        <v>6050</v>
      </c>
      <c r="M88" s="36">
        <v>6060</v>
      </c>
    </row>
    <row r="89" spans="1:13" x14ac:dyDescent="0.15">
      <c r="A89" s="5"/>
      <c r="B89" s="37" t="s">
        <v>64</v>
      </c>
      <c r="C89" s="38"/>
      <c r="D89" s="39"/>
      <c r="E89" s="40"/>
      <c r="F89" s="41" t="s">
        <v>10</v>
      </c>
      <c r="G89" s="42">
        <v>5540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45691</v>
      </c>
      <c r="F90" s="46" t="s">
        <v>2</v>
      </c>
      <c r="G90" s="47">
        <v>3.64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3420</v>
      </c>
      <c r="D91" s="4" t="s">
        <v>15</v>
      </c>
      <c r="E91" s="50"/>
      <c r="F91" s="46" t="s">
        <v>3</v>
      </c>
      <c r="G91" s="47">
        <v>98.5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2849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0.69861286254728883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3420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65</v>
      </c>
      <c r="C95" s="17"/>
      <c r="D95" s="18"/>
      <c r="E95" s="19"/>
      <c r="F95" s="20" t="s">
        <v>10</v>
      </c>
      <c r="G95" s="21">
        <v>6065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45691</v>
      </c>
      <c r="D96" s="26"/>
      <c r="E96" s="27"/>
      <c r="F96" s="28" t="s">
        <v>2</v>
      </c>
      <c r="G96" s="29">
        <v>4.05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2380</v>
      </c>
      <c r="D97" s="26" t="s">
        <v>15</v>
      </c>
      <c r="E97" s="32"/>
      <c r="F97" s="28" t="s">
        <v>3</v>
      </c>
      <c r="G97" s="29">
        <v>98.8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2951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0.76481715006305173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2380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57</v>
      </c>
      <c r="C101" s="38"/>
      <c r="D101" s="39"/>
      <c r="E101" s="40"/>
      <c r="F101" s="41" t="s">
        <v>10</v>
      </c>
      <c r="G101" s="42">
        <v>13837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45677</v>
      </c>
      <c r="F102" s="46" t="s">
        <v>2</v>
      </c>
      <c r="G102" s="47">
        <v>2.23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1890</v>
      </c>
      <c r="D103" s="4" t="s">
        <v>15</v>
      </c>
      <c r="E103" s="50"/>
      <c r="F103" s="46" t="s">
        <v>3</v>
      </c>
      <c r="G103" s="47">
        <v>100.7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60">
        <v>-104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1.7448928121059268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1890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59</v>
      </c>
      <c r="C107" s="17"/>
      <c r="D107" s="18"/>
      <c r="E107" s="19"/>
      <c r="F107" s="20" t="s">
        <v>10</v>
      </c>
      <c r="G107" s="21">
        <v>9756</v>
      </c>
      <c r="H107" s="22">
        <v>9002</v>
      </c>
      <c r="I107" s="22">
        <v>8932</v>
      </c>
      <c r="J107" s="22">
        <v>7623</v>
      </c>
      <c r="K107" s="22">
        <v>9150</v>
      </c>
      <c r="L107" s="22">
        <v>14187</v>
      </c>
      <c r="M107" s="23">
        <v>14352</v>
      </c>
    </row>
    <row r="108" spans="1:13" x14ac:dyDescent="0.15">
      <c r="A108" s="5"/>
      <c r="B108" s="24" t="s">
        <v>0</v>
      </c>
      <c r="C108" s="25">
        <v>45677</v>
      </c>
      <c r="D108" s="26"/>
      <c r="E108" s="27"/>
      <c r="F108" s="28" t="s">
        <v>2</v>
      </c>
      <c r="G108" s="29">
        <v>3.17</v>
      </c>
      <c r="H108" s="30">
        <v>3.11</v>
      </c>
      <c r="I108" s="30">
        <v>3.01</v>
      </c>
      <c r="J108" s="30">
        <v>3.17</v>
      </c>
      <c r="K108" s="30">
        <v>3.08</v>
      </c>
      <c r="L108" s="30">
        <v>2.74</v>
      </c>
      <c r="M108" s="31">
        <v>2.71</v>
      </c>
    </row>
    <row r="109" spans="1:13" x14ac:dyDescent="0.15">
      <c r="A109" s="5"/>
      <c r="B109" s="24" t="s">
        <v>1</v>
      </c>
      <c r="C109" s="32">
        <v>1280</v>
      </c>
      <c r="D109" s="26" t="s">
        <v>15</v>
      </c>
      <c r="E109" s="32">
        <v>1400</v>
      </c>
      <c r="F109" s="28" t="s">
        <v>3</v>
      </c>
      <c r="G109" s="29">
        <v>98.1</v>
      </c>
      <c r="H109" s="30">
        <v>98.6</v>
      </c>
      <c r="I109" s="30">
        <v>100.1</v>
      </c>
      <c r="J109" s="30">
        <v>99.3</v>
      </c>
      <c r="K109" s="30">
        <v>98.4</v>
      </c>
      <c r="L109" s="30">
        <v>99.6</v>
      </c>
      <c r="M109" s="31">
        <v>99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5506</v>
      </c>
      <c r="H110" s="70">
        <v>4089</v>
      </c>
      <c r="I110" s="70">
        <v>1359</v>
      </c>
      <c r="J110" s="70">
        <v>2412</v>
      </c>
      <c r="K110" s="70">
        <v>4518</v>
      </c>
      <c r="L110" s="70">
        <v>3394</v>
      </c>
      <c r="M110" s="86">
        <v>5311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1.230264817150063</v>
      </c>
      <c r="H111" s="81">
        <f t="shared" ref="H111:M111" si="17">H107/H$4</f>
        <v>1.1328970551220741</v>
      </c>
      <c r="I111" s="81">
        <f t="shared" si="17"/>
        <v>1.094742002696409</v>
      </c>
      <c r="J111" s="81">
        <f t="shared" si="17"/>
        <v>1.0365787326624967</v>
      </c>
      <c r="K111" s="81">
        <f t="shared" si="17"/>
        <v>1.0501549408929187</v>
      </c>
      <c r="L111" s="81">
        <f t="shared" si="17"/>
        <v>1.1804792810783824</v>
      </c>
      <c r="M111" s="82">
        <f t="shared" si="17"/>
        <v>1.2076741837765061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1280</v>
      </c>
      <c r="H112" s="35">
        <v>1220</v>
      </c>
      <c r="I112" s="35">
        <v>1260</v>
      </c>
      <c r="J112" s="35">
        <v>1240</v>
      </c>
      <c r="K112" s="35">
        <v>1360</v>
      </c>
      <c r="L112" s="35">
        <v>1410</v>
      </c>
      <c r="M112" s="36">
        <v>1400</v>
      </c>
    </row>
    <row r="113" spans="1:13" x14ac:dyDescent="0.15">
      <c r="A113" s="5"/>
      <c r="B113" s="37" t="s">
        <v>39</v>
      </c>
      <c r="C113" s="38"/>
      <c r="D113" s="39"/>
      <c r="E113" s="40"/>
      <c r="F113" s="41" t="s">
        <v>10</v>
      </c>
      <c r="G113" s="42">
        <v>9547</v>
      </c>
      <c r="H113" s="43">
        <v>9589</v>
      </c>
      <c r="I113" s="43">
        <v>9402</v>
      </c>
      <c r="J113" s="43">
        <v>7927</v>
      </c>
      <c r="K113" s="43">
        <v>9332</v>
      </c>
      <c r="L113" s="43">
        <v>14352</v>
      </c>
      <c r="M113" s="44">
        <v>14309</v>
      </c>
    </row>
    <row r="114" spans="1:13" x14ac:dyDescent="0.15">
      <c r="A114" s="5"/>
      <c r="B114" s="45" t="s">
        <v>0</v>
      </c>
      <c r="C114" s="3">
        <v>45614</v>
      </c>
      <c r="F114" s="46" t="s">
        <v>2</v>
      </c>
      <c r="G114" s="47">
        <v>3.26</v>
      </c>
      <c r="H114" s="48">
        <v>3.14</v>
      </c>
      <c r="I114" s="48">
        <v>3.22</v>
      </c>
      <c r="J114" s="48">
        <v>3.34</v>
      </c>
      <c r="K114" s="48">
        <v>3.24</v>
      </c>
      <c r="L114" s="48">
        <v>2.99</v>
      </c>
      <c r="M114" s="49">
        <v>3.01</v>
      </c>
    </row>
    <row r="115" spans="1:13" x14ac:dyDescent="0.15">
      <c r="A115" s="5"/>
      <c r="B115" s="45" t="s">
        <v>1</v>
      </c>
      <c r="C115" s="50">
        <v>9470</v>
      </c>
      <c r="D115" s="4" t="s">
        <v>15</v>
      </c>
      <c r="E115" s="50">
        <v>11080</v>
      </c>
      <c r="F115" s="46" t="s">
        <v>3</v>
      </c>
      <c r="G115" s="47">
        <v>100</v>
      </c>
      <c r="H115" s="48">
        <v>100.4</v>
      </c>
      <c r="I115" s="48">
        <v>100.1</v>
      </c>
      <c r="J115" s="48">
        <v>99.9</v>
      </c>
      <c r="K115" s="48">
        <v>99.9</v>
      </c>
      <c r="L115" s="48">
        <v>100.4</v>
      </c>
      <c r="M115" s="49">
        <v>99.8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1824</v>
      </c>
      <c r="H116" s="61">
        <v>886</v>
      </c>
      <c r="I116" s="71">
        <v>1542</v>
      </c>
      <c r="J116" s="71">
        <v>1650</v>
      </c>
      <c r="K116" s="71">
        <v>1857</v>
      </c>
      <c r="L116" s="71">
        <v>1510</v>
      </c>
      <c r="M116" s="87">
        <v>2985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1.2039092055485499</v>
      </c>
      <c r="H117" s="84">
        <f t="shared" ref="H117:M117" si="18">H113/H$4</f>
        <v>1.2067707022401208</v>
      </c>
      <c r="I117" s="84">
        <f t="shared" si="18"/>
        <v>1.1523471013604609</v>
      </c>
      <c r="J117" s="84">
        <f t="shared" si="18"/>
        <v>1.0779167799836824</v>
      </c>
      <c r="K117" s="84">
        <f t="shared" si="18"/>
        <v>1.0710432686789855</v>
      </c>
      <c r="L117" s="84">
        <f t="shared" si="18"/>
        <v>1.1942086869695456</v>
      </c>
      <c r="M117" s="85">
        <f t="shared" si="18"/>
        <v>1.2040558734432851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9470</v>
      </c>
      <c r="H118" s="53">
        <v>9570</v>
      </c>
      <c r="I118" s="53">
        <v>10290</v>
      </c>
      <c r="J118" s="53">
        <v>10220</v>
      </c>
      <c r="K118" s="53">
        <v>10870</v>
      </c>
      <c r="L118" s="53">
        <v>11080</v>
      </c>
      <c r="M118" s="54">
        <v>11080</v>
      </c>
    </row>
    <row r="119" spans="1:13" x14ac:dyDescent="0.15">
      <c r="A119" s="5"/>
      <c r="B119" s="16" t="s">
        <v>34</v>
      </c>
      <c r="C119" s="17"/>
      <c r="D119" s="18"/>
      <c r="E119" s="19"/>
      <c r="F119" s="20" t="s">
        <v>10</v>
      </c>
      <c r="G119" s="21">
        <v>9815</v>
      </c>
      <c r="H119" s="22">
        <v>10024</v>
      </c>
      <c r="I119" s="22">
        <v>10529</v>
      </c>
      <c r="J119" s="22">
        <v>8789</v>
      </c>
      <c r="K119" s="22">
        <v>10722</v>
      </c>
      <c r="L119" s="22">
        <v>15463</v>
      </c>
      <c r="M119" s="23">
        <v>15860</v>
      </c>
    </row>
    <row r="120" spans="1:13" x14ac:dyDescent="0.15">
      <c r="A120" s="5"/>
      <c r="B120" s="24" t="s">
        <v>0</v>
      </c>
      <c r="C120" s="25">
        <v>45537</v>
      </c>
      <c r="D120" s="26"/>
      <c r="E120" s="27"/>
      <c r="F120" s="28" t="s">
        <v>2</v>
      </c>
      <c r="G120" s="29">
        <v>3.86</v>
      </c>
      <c r="H120" s="30">
        <v>3.75</v>
      </c>
      <c r="I120" s="30">
        <v>3.8</v>
      </c>
      <c r="J120" s="30">
        <v>3.96</v>
      </c>
      <c r="K120" s="30">
        <v>3.81</v>
      </c>
      <c r="L120" s="30">
        <v>3.63</v>
      </c>
      <c r="M120" s="31">
        <v>3.53</v>
      </c>
    </row>
    <row r="121" spans="1:13" x14ac:dyDescent="0.15">
      <c r="A121" s="5"/>
      <c r="B121" s="24" t="s">
        <v>1</v>
      </c>
      <c r="C121" s="32">
        <v>9360</v>
      </c>
      <c r="D121" s="26" t="s">
        <v>15</v>
      </c>
      <c r="E121" s="32">
        <v>11750</v>
      </c>
      <c r="F121" s="28" t="s">
        <v>3</v>
      </c>
      <c r="G121" s="29">
        <v>98.6</v>
      </c>
      <c r="H121" s="30">
        <v>99.6</v>
      </c>
      <c r="I121" s="30">
        <v>99</v>
      </c>
      <c r="J121" s="30">
        <v>98.8</v>
      </c>
      <c r="K121" s="30">
        <v>99.3</v>
      </c>
      <c r="L121" s="30">
        <v>98.7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4875</v>
      </c>
      <c r="H122" s="70">
        <v>2942</v>
      </c>
      <c r="I122" s="70">
        <v>4499</v>
      </c>
      <c r="J122" s="70">
        <v>4134</v>
      </c>
      <c r="K122" s="70">
        <v>3770</v>
      </c>
      <c r="L122" s="70">
        <v>7337</v>
      </c>
      <c r="M122" s="86">
        <v>5767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1.2377049180327868</v>
      </c>
      <c r="H123" s="81">
        <f t="shared" ref="H123:M123" si="19">H119/H$4</f>
        <v>1.2615152277875661</v>
      </c>
      <c r="I123" s="81">
        <f t="shared" si="19"/>
        <v>1.2904767741144749</v>
      </c>
      <c r="J123" s="81">
        <f t="shared" si="19"/>
        <v>1.1951319010062551</v>
      </c>
      <c r="K123" s="81">
        <f t="shared" si="19"/>
        <v>1.2305750028692759</v>
      </c>
      <c r="L123" s="81">
        <f t="shared" si="19"/>
        <v>1.2866533533033782</v>
      </c>
      <c r="M123" s="82">
        <f t="shared" si="19"/>
        <v>1.3345674856950522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9360</v>
      </c>
      <c r="H124" s="35">
        <v>9840</v>
      </c>
      <c r="I124" s="35">
        <v>10680</v>
      </c>
      <c r="J124" s="35">
        <v>10710</v>
      </c>
      <c r="K124" s="35">
        <v>11510</v>
      </c>
      <c r="L124" s="35">
        <v>11730</v>
      </c>
      <c r="M124" s="36">
        <v>11750</v>
      </c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9169</v>
      </c>
      <c r="H125" s="43">
        <v>8801</v>
      </c>
      <c r="I125" s="43">
        <v>9182</v>
      </c>
      <c r="J125" s="43">
        <v>7992</v>
      </c>
      <c r="K125" s="43">
        <v>8960</v>
      </c>
      <c r="L125" s="43">
        <v>12689</v>
      </c>
      <c r="M125" s="44">
        <v>13124</v>
      </c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3.86</v>
      </c>
      <c r="H126" s="48">
        <v>3.93</v>
      </c>
      <c r="I126" s="48">
        <v>3.83</v>
      </c>
      <c r="J126" s="48">
        <v>3.96</v>
      </c>
      <c r="K126" s="48">
        <v>3.9</v>
      </c>
      <c r="L126" s="48">
        <v>3.73</v>
      </c>
      <c r="M126" s="49">
        <v>3.67</v>
      </c>
    </row>
    <row r="127" spans="1:13" x14ac:dyDescent="0.15">
      <c r="A127" s="5"/>
      <c r="B127" s="45" t="s">
        <v>1</v>
      </c>
      <c r="C127" s="50">
        <v>7830</v>
      </c>
      <c r="D127" s="4" t="s">
        <v>15</v>
      </c>
      <c r="E127" s="50">
        <v>9220</v>
      </c>
      <c r="F127" s="46" t="s">
        <v>3</v>
      </c>
      <c r="G127" s="47">
        <v>98.5</v>
      </c>
      <c r="H127" s="48">
        <v>98.3</v>
      </c>
      <c r="I127" s="48">
        <v>98.9</v>
      </c>
      <c r="J127" s="48">
        <v>98.5</v>
      </c>
      <c r="K127" s="48">
        <v>98.5</v>
      </c>
      <c r="L127" s="48">
        <v>98.8</v>
      </c>
      <c r="M127" s="49">
        <v>98.7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4777</v>
      </c>
      <c r="H128" s="71">
        <v>4939</v>
      </c>
      <c r="I128" s="71">
        <v>4019</v>
      </c>
      <c r="J128" s="71">
        <v>4207</v>
      </c>
      <c r="K128" s="71">
        <v>4663</v>
      </c>
      <c r="L128" s="71">
        <v>5807</v>
      </c>
      <c r="M128" s="87">
        <v>6031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1.1562421185372005</v>
      </c>
      <c r="H129" s="84">
        <f t="shared" ref="H129:M129" si="20">H125/H$4</f>
        <v>1.1076013088346337</v>
      </c>
      <c r="I129" s="84">
        <f t="shared" si="20"/>
        <v>1.125383012624096</v>
      </c>
      <c r="J129" s="84">
        <f t="shared" si="20"/>
        <v>1.0867555072069621</v>
      </c>
      <c r="K129" s="84">
        <f t="shared" si="20"/>
        <v>1.0283484448525193</v>
      </c>
      <c r="L129" s="84">
        <f t="shared" si="20"/>
        <v>1.0558329172907306</v>
      </c>
      <c r="M129" s="85">
        <f t="shared" si="20"/>
        <v>1.1043419723998653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7830</v>
      </c>
      <c r="H130" s="53">
        <v>7820</v>
      </c>
      <c r="I130" s="53">
        <v>8620</v>
      </c>
      <c r="J130" s="53">
        <v>8460</v>
      </c>
      <c r="K130" s="53">
        <v>9040</v>
      </c>
      <c r="L130" s="53">
        <v>9180</v>
      </c>
      <c r="M130" s="54">
        <v>9220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8984</v>
      </c>
      <c r="H131" s="22">
        <v>8819</v>
      </c>
      <c r="I131" s="22">
        <v>9110</v>
      </c>
      <c r="J131" s="22">
        <v>8354</v>
      </c>
      <c r="K131" s="22">
        <v>10259</v>
      </c>
      <c r="L131" s="22">
        <v>12454</v>
      </c>
      <c r="M131" s="23">
        <v>12230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2</v>
      </c>
      <c r="H132" s="30">
        <v>1.98</v>
      </c>
      <c r="I132" s="30">
        <v>1.95</v>
      </c>
      <c r="J132" s="30">
        <v>2.0099999999999998</v>
      </c>
      <c r="K132" s="30">
        <v>1.9</v>
      </c>
      <c r="L132" s="30">
        <v>1.85</v>
      </c>
      <c r="M132" s="31">
        <v>1.83</v>
      </c>
    </row>
    <row r="133" spans="1:13" x14ac:dyDescent="0.15">
      <c r="A133" s="5"/>
      <c r="B133" s="24" t="s">
        <v>1</v>
      </c>
      <c r="C133" s="32">
        <v>32110</v>
      </c>
      <c r="D133" s="26" t="s">
        <v>15</v>
      </c>
      <c r="E133" s="32">
        <v>36270</v>
      </c>
      <c r="F133" s="28" t="s">
        <v>3</v>
      </c>
      <c r="G133" s="29">
        <v>99.3</v>
      </c>
      <c r="H133" s="30">
        <v>99.3</v>
      </c>
      <c r="I133" s="30">
        <v>99.5</v>
      </c>
      <c r="J133" s="30">
        <v>99.4</v>
      </c>
      <c r="K133" s="30">
        <v>99.9</v>
      </c>
      <c r="L133" s="30">
        <v>99.4</v>
      </c>
      <c r="M133" s="31">
        <v>99.3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2420</v>
      </c>
      <c r="H134" s="70">
        <v>2295</v>
      </c>
      <c r="I134" s="70">
        <v>2010</v>
      </c>
      <c r="J134" s="70">
        <v>2064</v>
      </c>
      <c r="K134" s="70">
        <v>1496</v>
      </c>
      <c r="L134" s="70">
        <v>3063</v>
      </c>
      <c r="M134" s="86">
        <v>3126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1.1329129886506937</v>
      </c>
      <c r="H135" s="81">
        <f t="shared" ref="H135:M135" si="21">H131/H$4</f>
        <v>1.1098665995469419</v>
      </c>
      <c r="I135" s="81">
        <f t="shared" si="21"/>
        <v>1.1165584017649222</v>
      </c>
      <c r="J135" s="81">
        <f t="shared" si="21"/>
        <v>1.13598041881969</v>
      </c>
      <c r="K135" s="81">
        <f t="shared" si="21"/>
        <v>1.1774360151497762</v>
      </c>
      <c r="L135" s="81">
        <f t="shared" si="21"/>
        <v>1.036278914960892</v>
      </c>
      <c r="M135" s="82">
        <f t="shared" si="21"/>
        <v>1.0291147761696398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32110</v>
      </c>
      <c r="H136" s="35">
        <v>31660</v>
      </c>
      <c r="I136" s="35">
        <v>33620</v>
      </c>
      <c r="J136" s="35">
        <v>33170</v>
      </c>
      <c r="K136" s="35">
        <v>35750</v>
      </c>
      <c r="L136" s="35">
        <v>36150</v>
      </c>
      <c r="M136" s="36">
        <v>36270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6809</v>
      </c>
      <c r="H137" s="43">
        <v>6734</v>
      </c>
      <c r="I137" s="43">
        <v>6970</v>
      </c>
      <c r="J137" s="43">
        <v>5717</v>
      </c>
      <c r="K137" s="43">
        <v>6957</v>
      </c>
      <c r="L137" s="43">
        <v>11035</v>
      </c>
      <c r="M137" s="44">
        <v>11714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3.31</v>
      </c>
      <c r="H138" s="48">
        <v>3.28</v>
      </c>
      <c r="I138" s="48">
        <v>3.25</v>
      </c>
      <c r="J138" s="48">
        <v>3.38</v>
      </c>
      <c r="K138" s="48">
        <v>3.26</v>
      </c>
      <c r="L138" s="48">
        <v>3.07</v>
      </c>
      <c r="M138" s="49">
        <v>2.99</v>
      </c>
    </row>
    <row r="139" spans="1:13" x14ac:dyDescent="0.15">
      <c r="A139" s="5"/>
      <c r="B139" s="45" t="s">
        <v>1</v>
      </c>
      <c r="C139" s="50">
        <v>29390</v>
      </c>
      <c r="D139" s="4" t="s">
        <v>15</v>
      </c>
      <c r="E139" s="50">
        <v>32730</v>
      </c>
      <c r="F139" s="46" t="s">
        <v>3</v>
      </c>
      <c r="G139" s="47">
        <v>100.2</v>
      </c>
      <c r="H139" s="48">
        <v>100.2</v>
      </c>
      <c r="I139" s="48">
        <v>100.2</v>
      </c>
      <c r="J139" s="48">
        <v>100</v>
      </c>
      <c r="K139" s="48">
        <v>100.4</v>
      </c>
      <c r="L139" s="48">
        <v>100</v>
      </c>
      <c r="M139" s="49">
        <v>100.5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1007</v>
      </c>
      <c r="H140" s="71">
        <v>1040</v>
      </c>
      <c r="I140" s="71">
        <v>1049</v>
      </c>
      <c r="J140" s="71">
        <v>1147</v>
      </c>
      <c r="K140" s="61">
        <v>768</v>
      </c>
      <c r="L140" s="71">
        <v>2039</v>
      </c>
      <c r="M140" s="62">
        <v>923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0.8586380832282472</v>
      </c>
      <c r="H141" s="84">
        <f t="shared" ref="H141:M141" si="22">H137/H$4</f>
        <v>0.84747042537125594</v>
      </c>
      <c r="I141" s="84">
        <f t="shared" si="22"/>
        <v>0.85427135678391963</v>
      </c>
      <c r="J141" s="84">
        <f t="shared" si="22"/>
        <v>0.77740005439216753</v>
      </c>
      <c r="K141" s="84">
        <f t="shared" si="22"/>
        <v>0.7984620681739929</v>
      </c>
      <c r="L141" s="84">
        <f t="shared" si="22"/>
        <v>0.91820602429688802</v>
      </c>
      <c r="M141" s="85">
        <f t="shared" si="22"/>
        <v>0.98569505217098619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29390</v>
      </c>
      <c r="H142" s="53">
        <v>29140</v>
      </c>
      <c r="I142" s="53">
        <v>30710</v>
      </c>
      <c r="J142" s="53">
        <v>30190</v>
      </c>
      <c r="K142" s="53">
        <v>32190</v>
      </c>
      <c r="L142" s="53">
        <v>32680</v>
      </c>
      <c r="M142" s="54">
        <v>32730</v>
      </c>
    </row>
    <row r="143" spans="1:13" x14ac:dyDescent="0.15">
      <c r="A143" s="5"/>
      <c r="B143" s="16" t="s">
        <v>19</v>
      </c>
      <c r="C143" s="17"/>
      <c r="D143" s="18"/>
      <c r="E143" s="19"/>
      <c r="F143" s="20" t="s">
        <v>10</v>
      </c>
      <c r="G143" s="21">
        <v>12690</v>
      </c>
      <c r="H143" s="22">
        <v>12584</v>
      </c>
      <c r="I143" s="22">
        <v>12798</v>
      </c>
      <c r="J143" s="22">
        <v>11853</v>
      </c>
      <c r="K143" s="22">
        <v>14426</v>
      </c>
      <c r="L143" s="22">
        <v>16333</v>
      </c>
      <c r="M143" s="23">
        <v>16190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1.81</v>
      </c>
      <c r="H144" s="30">
        <v>1.8</v>
      </c>
      <c r="I144" s="30">
        <v>1.78</v>
      </c>
      <c r="J144" s="30">
        <v>1.86</v>
      </c>
      <c r="K144" s="30">
        <v>1.71</v>
      </c>
      <c r="L144" s="30">
        <v>1.7</v>
      </c>
      <c r="M144" s="31">
        <v>1.68</v>
      </c>
    </row>
    <row r="145" spans="1:13" x14ac:dyDescent="0.15">
      <c r="A145" s="5"/>
      <c r="B145" s="24" t="s">
        <v>1</v>
      </c>
      <c r="C145" s="32">
        <v>29090</v>
      </c>
      <c r="D145" s="26" t="s">
        <v>15</v>
      </c>
      <c r="E145" s="32">
        <v>32830</v>
      </c>
      <c r="F145" s="28" t="s">
        <v>3</v>
      </c>
      <c r="G145" s="29">
        <v>99.5</v>
      </c>
      <c r="H145" s="30">
        <v>99.5</v>
      </c>
      <c r="I145" s="30">
        <v>99.5</v>
      </c>
      <c r="J145" s="30">
        <v>99.3</v>
      </c>
      <c r="K145" s="30">
        <v>100.1</v>
      </c>
      <c r="L145" s="30">
        <v>99.4</v>
      </c>
      <c r="M145" s="31">
        <v>99.3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2750</v>
      </c>
      <c r="H146" s="70">
        <v>2601</v>
      </c>
      <c r="I146" s="70">
        <v>2559</v>
      </c>
      <c r="J146" s="70">
        <v>3009</v>
      </c>
      <c r="K146" s="70">
        <v>1195</v>
      </c>
      <c r="L146" s="70">
        <v>3498</v>
      </c>
      <c r="M146" s="86">
        <v>3959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1.6002522068095839</v>
      </c>
      <c r="H147" s="81">
        <f t="shared" ref="H147:M147" si="23">H143/H$4</f>
        <v>1.5836899068713819</v>
      </c>
      <c r="I147" s="81">
        <f t="shared" si="23"/>
        <v>1.5685745802181641</v>
      </c>
      <c r="J147" s="81">
        <f t="shared" si="23"/>
        <v>1.6117759042697852</v>
      </c>
      <c r="K147" s="81">
        <f t="shared" si="23"/>
        <v>1.6556869046252727</v>
      </c>
      <c r="L147" s="81">
        <f t="shared" si="23"/>
        <v>1.3590447661840572</v>
      </c>
      <c r="M147" s="82">
        <f t="shared" si="23"/>
        <v>1.3623359138337261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29090</v>
      </c>
      <c r="H148" s="35">
        <v>28860</v>
      </c>
      <c r="I148" s="35">
        <v>30900</v>
      </c>
      <c r="J148" s="35">
        <v>30330</v>
      </c>
      <c r="K148" s="35">
        <v>32270</v>
      </c>
      <c r="L148" s="35">
        <v>32780</v>
      </c>
      <c r="M148" s="36">
        <v>32830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9342</v>
      </c>
      <c r="H149" s="43">
        <v>9149</v>
      </c>
      <c r="I149" s="43">
        <v>9237</v>
      </c>
      <c r="J149" s="43">
        <v>7825</v>
      </c>
      <c r="K149" s="43">
        <v>9633</v>
      </c>
      <c r="L149" s="43">
        <v>14249</v>
      </c>
      <c r="M149" s="44">
        <v>14087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3.22</v>
      </c>
      <c r="H150" s="48">
        <v>3.2</v>
      </c>
      <c r="I150" s="48">
        <v>3.15</v>
      </c>
      <c r="J150" s="48">
        <v>3.29</v>
      </c>
      <c r="K150" s="48">
        <v>3.13</v>
      </c>
      <c r="L150" s="48">
        <v>2.92</v>
      </c>
      <c r="M150" s="49">
        <v>2.93</v>
      </c>
    </row>
    <row r="151" spans="1:13" x14ac:dyDescent="0.15">
      <c r="A151" s="5"/>
      <c r="B151" s="45" t="s">
        <v>1</v>
      </c>
      <c r="C151" s="50">
        <v>15770</v>
      </c>
      <c r="D151" s="4" t="s">
        <v>15</v>
      </c>
      <c r="E151" s="50">
        <v>17860</v>
      </c>
      <c r="F151" s="46" t="s">
        <v>3</v>
      </c>
      <c r="G151" s="47">
        <v>100.3</v>
      </c>
      <c r="H151" s="48">
        <v>100.5</v>
      </c>
      <c r="I151" s="48">
        <v>100.5</v>
      </c>
      <c r="J151" s="48">
        <v>100.6</v>
      </c>
      <c r="K151" s="48">
        <v>100.8</v>
      </c>
      <c r="L151" s="48">
        <v>100.4</v>
      </c>
      <c r="M151" s="49">
        <v>100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1282</v>
      </c>
      <c r="H152" s="61">
        <v>796</v>
      </c>
      <c r="I152" s="61">
        <v>791</v>
      </c>
      <c r="J152" s="61">
        <v>596</v>
      </c>
      <c r="K152" s="61">
        <v>160</v>
      </c>
      <c r="L152" s="71">
        <v>1356</v>
      </c>
      <c r="M152" s="87">
        <v>2271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1.1780580075662044</v>
      </c>
      <c r="H153" s="84">
        <f t="shared" ref="H153:M153" si="24">H149/H$4</f>
        <v>1.1513969292725901</v>
      </c>
      <c r="I153" s="84">
        <f t="shared" si="24"/>
        <v>1.1321240348081874</v>
      </c>
      <c r="J153" s="84">
        <f t="shared" si="24"/>
        <v>1.064046777264074</v>
      </c>
      <c r="K153" s="84">
        <f t="shared" si="24"/>
        <v>1.1055893492482498</v>
      </c>
      <c r="L153" s="84">
        <f t="shared" si="24"/>
        <v>1.1856382093526376</v>
      </c>
      <c r="M153" s="85">
        <f t="shared" si="24"/>
        <v>1.1853752945136318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15770</v>
      </c>
      <c r="H154" s="53">
        <v>15760</v>
      </c>
      <c r="I154" s="53">
        <v>16700</v>
      </c>
      <c r="J154" s="53">
        <v>16440</v>
      </c>
      <c r="K154" s="53">
        <v>17590</v>
      </c>
      <c r="L154" s="53">
        <v>17860</v>
      </c>
      <c r="M154" s="54">
        <v>17860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7258</v>
      </c>
      <c r="H155" s="22">
        <v>6722</v>
      </c>
      <c r="I155" s="22">
        <v>7032</v>
      </c>
      <c r="J155" s="22">
        <v>5559</v>
      </c>
      <c r="K155" s="22">
        <v>7147</v>
      </c>
      <c r="L155" s="22">
        <v>12278</v>
      </c>
      <c r="M155" s="23">
        <v>12735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4.01</v>
      </c>
      <c r="H156" s="30">
        <v>4.0599999999999996</v>
      </c>
      <c r="I156" s="30">
        <v>4.04</v>
      </c>
      <c r="J156" s="30">
        <v>4.1900000000000004</v>
      </c>
      <c r="K156" s="30">
        <v>4.0599999999999996</v>
      </c>
      <c r="L156" s="30">
        <v>3.76</v>
      </c>
      <c r="M156" s="31">
        <v>3.72</v>
      </c>
    </row>
    <row r="157" spans="1:13" x14ac:dyDescent="0.15">
      <c r="A157" s="5"/>
      <c r="B157" s="24" t="s">
        <v>1</v>
      </c>
      <c r="C157" s="32">
        <v>13130</v>
      </c>
      <c r="D157" s="26" t="s">
        <v>15</v>
      </c>
      <c r="E157" s="32">
        <v>15040</v>
      </c>
      <c r="F157" s="28" t="s">
        <v>3</v>
      </c>
      <c r="G157" s="29">
        <v>99.6</v>
      </c>
      <c r="H157" s="30">
        <v>99.7</v>
      </c>
      <c r="I157" s="30">
        <v>99.4</v>
      </c>
      <c r="J157" s="30">
        <v>99</v>
      </c>
      <c r="K157" s="30">
        <v>99.5</v>
      </c>
      <c r="L157" s="30">
        <v>99.5</v>
      </c>
      <c r="M157" s="31">
        <v>100.1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2292</v>
      </c>
      <c r="H158" s="70">
        <v>1971</v>
      </c>
      <c r="I158" s="70">
        <v>2492</v>
      </c>
      <c r="J158" s="70">
        <v>2471</v>
      </c>
      <c r="K158" s="70">
        <v>2434</v>
      </c>
      <c r="L158" s="70">
        <v>4272</v>
      </c>
      <c r="M158" s="86">
        <v>2846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0.91525851197982344</v>
      </c>
      <c r="H159" s="81">
        <f t="shared" ref="H159:M159" si="25">H155/H$4</f>
        <v>0.84596023156305056</v>
      </c>
      <c r="I159" s="81">
        <f t="shared" si="25"/>
        <v>0.861870327245986</v>
      </c>
      <c r="J159" s="81">
        <f t="shared" si="25"/>
        <v>0.75591514821865646</v>
      </c>
      <c r="K159" s="81">
        <f t="shared" si="25"/>
        <v>0.82026856421439232</v>
      </c>
      <c r="L159" s="81">
        <f t="shared" si="25"/>
        <v>1.0216342153436513</v>
      </c>
      <c r="M159" s="82">
        <f t="shared" si="25"/>
        <v>1.0716088858970043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13130</v>
      </c>
      <c r="H160" s="35">
        <v>13040</v>
      </c>
      <c r="I160" s="35">
        <v>13930</v>
      </c>
      <c r="J160" s="35">
        <v>13770</v>
      </c>
      <c r="K160" s="35">
        <v>14630</v>
      </c>
      <c r="L160" s="35">
        <v>15050</v>
      </c>
      <c r="M160" s="36">
        <v>15040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6876</v>
      </c>
      <c r="H161" s="43">
        <v>6846</v>
      </c>
      <c r="I161" s="43">
        <v>7388</v>
      </c>
      <c r="J161" s="43">
        <v>6248</v>
      </c>
      <c r="K161" s="43">
        <v>7271</v>
      </c>
      <c r="L161" s="43">
        <v>10091</v>
      </c>
      <c r="M161" s="44">
        <v>10370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3.93</v>
      </c>
      <c r="H162" s="48">
        <v>3.92</v>
      </c>
      <c r="I162" s="48">
        <v>3.8</v>
      </c>
      <c r="J162" s="48">
        <v>3.9</v>
      </c>
      <c r="K162" s="48">
        <v>3.81</v>
      </c>
      <c r="L162" s="48">
        <v>3.71</v>
      </c>
      <c r="M162" s="49">
        <v>3.64</v>
      </c>
    </row>
    <row r="163" spans="1:13" x14ac:dyDescent="0.15">
      <c r="A163" s="5"/>
      <c r="B163" s="45" t="s">
        <v>1</v>
      </c>
      <c r="C163" s="50">
        <v>8660</v>
      </c>
      <c r="D163" s="4" t="s">
        <v>15</v>
      </c>
      <c r="E163" s="50">
        <v>9940</v>
      </c>
      <c r="F163" s="46" t="s">
        <v>3</v>
      </c>
      <c r="G163" s="47">
        <v>98.7</v>
      </c>
      <c r="H163" s="48">
        <v>98.5</v>
      </c>
      <c r="I163" s="48">
        <v>99.1</v>
      </c>
      <c r="J163" s="48">
        <v>98.2</v>
      </c>
      <c r="K163" s="48">
        <v>98.9</v>
      </c>
      <c r="L163" s="48">
        <v>98.6</v>
      </c>
      <c r="M163" s="49">
        <v>98.6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3420</v>
      </c>
      <c r="H164" s="71">
        <v>3737</v>
      </c>
      <c r="I164" s="71">
        <v>3142</v>
      </c>
      <c r="J164" s="71">
        <v>3723</v>
      </c>
      <c r="K164" s="71">
        <v>3294</v>
      </c>
      <c r="L164" s="71">
        <v>5235</v>
      </c>
      <c r="M164" s="87">
        <v>5301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0.86708701134930644</v>
      </c>
      <c r="H165" s="84">
        <f t="shared" ref="H165:M165" si="26">H161/H$4</f>
        <v>0.86156556758117286</v>
      </c>
      <c r="I165" s="84">
        <f t="shared" si="26"/>
        <v>0.90550312538301259</v>
      </c>
      <c r="J165" s="84">
        <f t="shared" si="26"/>
        <v>0.84960565678542288</v>
      </c>
      <c r="K165" s="84">
        <f t="shared" si="26"/>
        <v>0.8345001721565477</v>
      </c>
      <c r="L165" s="84">
        <f t="shared" si="26"/>
        <v>0.83965718089532371</v>
      </c>
      <c r="M165" s="85">
        <f t="shared" si="26"/>
        <v>0.87260181756984179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8660</v>
      </c>
      <c r="H166" s="53">
        <v>8660</v>
      </c>
      <c r="I166" s="53">
        <v>9290</v>
      </c>
      <c r="J166" s="53">
        <v>8940</v>
      </c>
      <c r="K166" s="53">
        <v>9750</v>
      </c>
      <c r="L166" s="53">
        <v>9940</v>
      </c>
      <c r="M166" s="54">
        <v>9940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9594</v>
      </c>
      <c r="H167" s="22">
        <v>9583</v>
      </c>
      <c r="I167" s="22">
        <v>9737</v>
      </c>
      <c r="J167" s="22">
        <v>8643</v>
      </c>
      <c r="K167" s="22">
        <v>11370</v>
      </c>
      <c r="L167" s="22">
        <v>15419</v>
      </c>
      <c r="M167" s="23">
        <v>15235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1.72</v>
      </c>
      <c r="H168" s="30">
        <v>1.7</v>
      </c>
      <c r="I168" s="30">
        <v>1.71</v>
      </c>
      <c r="J168" s="30">
        <v>1.8</v>
      </c>
      <c r="K168" s="30">
        <v>1.59</v>
      </c>
      <c r="L168" s="30">
        <v>1.49</v>
      </c>
      <c r="M168" s="31">
        <v>1.5</v>
      </c>
    </row>
    <row r="169" spans="1:13" x14ac:dyDescent="0.15">
      <c r="A169" s="5"/>
      <c r="B169" s="24" t="s">
        <v>1</v>
      </c>
      <c r="C169" s="32">
        <v>6950</v>
      </c>
      <c r="D169" s="26" t="s">
        <v>15</v>
      </c>
      <c r="E169" s="32">
        <v>7950</v>
      </c>
      <c r="F169" s="28" t="s">
        <v>3</v>
      </c>
      <c r="G169" s="29">
        <v>99.6</v>
      </c>
      <c r="H169" s="30">
        <v>99.6</v>
      </c>
      <c r="I169" s="30">
        <v>99.6</v>
      </c>
      <c r="J169" s="30">
        <v>99.2</v>
      </c>
      <c r="K169" s="30">
        <v>100.4</v>
      </c>
      <c r="L169" s="30">
        <v>100.1</v>
      </c>
      <c r="M169" s="31">
        <v>99.9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1860</v>
      </c>
      <c r="H170" s="70">
        <v>1724</v>
      </c>
      <c r="I170" s="70">
        <v>1923</v>
      </c>
      <c r="J170" s="70">
        <v>2414</v>
      </c>
      <c r="K170" s="58">
        <v>299</v>
      </c>
      <c r="L170" s="70">
        <v>1167</v>
      </c>
      <c r="M170" s="86">
        <v>1943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1.2098360655737705</v>
      </c>
      <c r="H171" s="81">
        <f t="shared" ref="H171:M171" si="27">H167/H$4</f>
        <v>1.206015605336018</v>
      </c>
      <c r="I171" s="81">
        <f t="shared" si="27"/>
        <v>1.1934060546635616</v>
      </c>
      <c r="J171" s="81">
        <f t="shared" si="27"/>
        <v>1.1752787598585803</v>
      </c>
      <c r="K171" s="81">
        <f t="shared" si="27"/>
        <v>1.3049466314702169</v>
      </c>
      <c r="L171" s="81">
        <f t="shared" si="27"/>
        <v>1.2829921783990681</v>
      </c>
      <c r="M171" s="82">
        <f t="shared" si="27"/>
        <v>1.2819757657354427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6950</v>
      </c>
      <c r="H172" s="35">
        <v>7000</v>
      </c>
      <c r="I172" s="35">
        <v>7510</v>
      </c>
      <c r="J172" s="35">
        <v>7230</v>
      </c>
      <c r="K172" s="35">
        <v>7800</v>
      </c>
      <c r="L172" s="35">
        <v>7950</v>
      </c>
      <c r="M172" s="36">
        <v>7950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279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45761</v>
      </c>
      <c r="H3" s="11">
        <v>45762</v>
      </c>
      <c r="I3" s="11">
        <v>45763</v>
      </c>
      <c r="J3" s="11">
        <v>45764</v>
      </c>
      <c r="K3" s="11">
        <v>45765</v>
      </c>
      <c r="L3" s="11">
        <v>45766</v>
      </c>
      <c r="M3" s="12">
        <v>45767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6939</v>
      </c>
      <c r="H4" s="14">
        <v>8116</v>
      </c>
      <c r="I4" s="14">
        <v>7664</v>
      </c>
      <c r="J4" s="14">
        <v>7369</v>
      </c>
      <c r="K4" s="14">
        <v>7833</v>
      </c>
      <c r="L4" s="14">
        <v>11279</v>
      </c>
      <c r="M4" s="15">
        <v>11120</v>
      </c>
    </row>
    <row r="5" spans="1:13" x14ac:dyDescent="0.15">
      <c r="A5" s="5"/>
      <c r="B5" s="16" t="s">
        <v>75</v>
      </c>
      <c r="C5" s="17"/>
      <c r="D5" s="18"/>
      <c r="E5" s="19"/>
      <c r="F5" s="20" t="s">
        <v>10</v>
      </c>
      <c r="G5" s="21">
        <v>22565</v>
      </c>
      <c r="H5" s="22">
        <v>23189</v>
      </c>
      <c r="I5" s="22">
        <v>22833</v>
      </c>
      <c r="J5" s="22">
        <v>21711</v>
      </c>
      <c r="K5" s="22">
        <v>22319</v>
      </c>
      <c r="L5" s="22">
        <v>24779</v>
      </c>
      <c r="M5" s="23">
        <v>23874</v>
      </c>
    </row>
    <row r="6" spans="1:13" x14ac:dyDescent="0.15">
      <c r="A6" s="5"/>
      <c r="B6" s="24" t="s">
        <v>0</v>
      </c>
      <c r="C6" s="25">
        <v>45754</v>
      </c>
      <c r="D6" s="26"/>
      <c r="E6" s="27"/>
      <c r="F6" s="28" t="s">
        <v>2</v>
      </c>
      <c r="G6" s="29">
        <v>3</v>
      </c>
      <c r="H6" s="30">
        <v>2.99</v>
      </c>
      <c r="I6" s="30">
        <v>3.01</v>
      </c>
      <c r="J6" s="30">
        <v>3.01</v>
      </c>
      <c r="K6" s="30">
        <v>3.04</v>
      </c>
      <c r="L6" s="30">
        <v>2.7</v>
      </c>
      <c r="M6" s="31">
        <v>2.74</v>
      </c>
    </row>
    <row r="7" spans="1:13" x14ac:dyDescent="0.15">
      <c r="A7" s="5"/>
      <c r="B7" s="24" t="s">
        <v>1</v>
      </c>
      <c r="C7" s="32">
        <v>6560</v>
      </c>
      <c r="D7" s="26" t="s">
        <v>15</v>
      </c>
      <c r="E7" s="32">
        <v>6600</v>
      </c>
      <c r="F7" s="28" t="s">
        <v>3</v>
      </c>
      <c r="G7" s="29">
        <v>98.6</v>
      </c>
      <c r="H7" s="30">
        <v>98.8</v>
      </c>
      <c r="I7" s="30">
        <v>98.9</v>
      </c>
      <c r="J7" s="30">
        <v>98.9</v>
      </c>
      <c r="K7" s="30">
        <v>98.7</v>
      </c>
      <c r="L7" s="30">
        <v>98.9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10564</v>
      </c>
      <c r="H8" s="70">
        <v>9967</v>
      </c>
      <c r="I8" s="70">
        <v>9476</v>
      </c>
      <c r="J8" s="70">
        <v>8566</v>
      </c>
      <c r="K8" s="70">
        <v>9824</v>
      </c>
      <c r="L8" s="70">
        <v>9614</v>
      </c>
      <c r="M8" s="86">
        <v>9907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3.2519094970456837</v>
      </c>
      <c r="H9" s="75">
        <f t="shared" ref="H9:M9" si="0">H5/H$4</f>
        <v>2.8571956628881221</v>
      </c>
      <c r="I9" s="75">
        <f t="shared" si="0"/>
        <v>2.9792536534446765</v>
      </c>
      <c r="J9" s="75">
        <f t="shared" si="0"/>
        <v>2.9462613651784504</v>
      </c>
      <c r="K9" s="75">
        <f t="shared" si="0"/>
        <v>2.849355291714541</v>
      </c>
      <c r="L9" s="75">
        <f t="shared" si="0"/>
        <v>2.1969146200904337</v>
      </c>
      <c r="M9" s="76">
        <f t="shared" si="0"/>
        <v>2.1469424460431656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6560</v>
      </c>
      <c r="H10" s="35">
        <v>6550</v>
      </c>
      <c r="I10" s="35">
        <v>6560</v>
      </c>
      <c r="J10" s="35">
        <v>6590</v>
      </c>
      <c r="K10" s="35">
        <v>6590</v>
      </c>
      <c r="L10" s="35">
        <v>6600</v>
      </c>
      <c r="M10" s="36">
        <v>6600</v>
      </c>
    </row>
    <row r="11" spans="1:13" x14ac:dyDescent="0.15">
      <c r="A11" s="5"/>
      <c r="B11" s="37" t="s">
        <v>76</v>
      </c>
      <c r="C11" s="38"/>
      <c r="D11" s="39"/>
      <c r="E11" s="40"/>
      <c r="F11" s="41" t="s">
        <v>10</v>
      </c>
      <c r="G11" s="42">
        <v>9298</v>
      </c>
      <c r="H11" s="43">
        <v>9453</v>
      </c>
      <c r="I11" s="43">
        <v>8657</v>
      </c>
      <c r="J11" s="43">
        <v>7772</v>
      </c>
      <c r="K11" s="43">
        <v>8219</v>
      </c>
      <c r="L11" s="43">
        <v>12464</v>
      </c>
      <c r="M11" s="44">
        <v>11836</v>
      </c>
    </row>
    <row r="12" spans="1:13" x14ac:dyDescent="0.15">
      <c r="A12" s="5"/>
      <c r="B12" s="45" t="s">
        <v>0</v>
      </c>
      <c r="C12" s="3">
        <v>45754</v>
      </c>
      <c r="F12" s="46" t="s">
        <v>2</v>
      </c>
      <c r="G12" s="47">
        <v>4.22</v>
      </c>
      <c r="H12" s="48">
        <v>4.1900000000000004</v>
      </c>
      <c r="I12" s="48">
        <v>4.1900000000000004</v>
      </c>
      <c r="J12" s="48">
        <v>4.22</v>
      </c>
      <c r="K12" s="48">
        <v>4.29</v>
      </c>
      <c r="L12" s="48">
        <v>3.99</v>
      </c>
      <c r="M12" s="49">
        <v>3.94</v>
      </c>
    </row>
    <row r="13" spans="1:13" x14ac:dyDescent="0.15">
      <c r="A13" s="5"/>
      <c r="B13" s="45" t="s">
        <v>1</v>
      </c>
      <c r="C13" s="50">
        <v>3480</v>
      </c>
      <c r="D13" s="4" t="s">
        <v>15</v>
      </c>
      <c r="E13" s="50">
        <v>3540</v>
      </c>
      <c r="F13" s="46" t="s">
        <v>3</v>
      </c>
      <c r="G13" s="47">
        <v>99.4</v>
      </c>
      <c r="H13" s="48">
        <v>99.1</v>
      </c>
      <c r="I13" s="48">
        <v>99.6</v>
      </c>
      <c r="J13" s="48">
        <v>99.4</v>
      </c>
      <c r="K13" s="48">
        <v>99</v>
      </c>
      <c r="L13" s="48">
        <v>98.9</v>
      </c>
      <c r="M13" s="49">
        <v>99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3497</v>
      </c>
      <c r="H14" s="71">
        <v>4044</v>
      </c>
      <c r="I14" s="71">
        <v>2901</v>
      </c>
      <c r="J14" s="71">
        <v>2834</v>
      </c>
      <c r="K14" s="71">
        <v>3722</v>
      </c>
      <c r="L14" s="71">
        <v>5852</v>
      </c>
      <c r="M14" s="87">
        <v>5361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1.3399625306240093</v>
      </c>
      <c r="H15" s="78">
        <f t="shared" ref="H15:M15" si="1">H11/H$4</f>
        <v>1.1647363233119763</v>
      </c>
      <c r="I15" s="78">
        <f t="shared" si="1"/>
        <v>1.1295668058455115</v>
      </c>
      <c r="J15" s="78">
        <f t="shared" si="1"/>
        <v>1.054688560184557</v>
      </c>
      <c r="K15" s="78">
        <f t="shared" si="1"/>
        <v>1.0492786927103281</v>
      </c>
      <c r="L15" s="78">
        <f t="shared" si="1"/>
        <v>1.1050625055412713</v>
      </c>
      <c r="M15" s="79">
        <f t="shared" si="1"/>
        <v>1.064388489208633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3480</v>
      </c>
      <c r="H16" s="53">
        <v>3510</v>
      </c>
      <c r="I16" s="53">
        <v>3490</v>
      </c>
      <c r="J16" s="53">
        <v>3480</v>
      </c>
      <c r="K16" s="53">
        <v>3490</v>
      </c>
      <c r="L16" s="53">
        <v>3530</v>
      </c>
      <c r="M16" s="54">
        <v>3540</v>
      </c>
    </row>
    <row r="17" spans="1:13" x14ac:dyDescent="0.15">
      <c r="A17" s="5"/>
      <c r="B17" s="16" t="s">
        <v>77</v>
      </c>
      <c r="C17" s="17"/>
      <c r="D17" s="18"/>
      <c r="E17" s="19"/>
      <c r="F17" s="20" t="s">
        <v>10</v>
      </c>
      <c r="G17" s="21">
        <v>14541</v>
      </c>
      <c r="H17" s="22">
        <v>14895</v>
      </c>
      <c r="I17" s="22">
        <v>14336</v>
      </c>
      <c r="J17" s="22">
        <v>14494</v>
      </c>
      <c r="K17" s="22">
        <v>14711</v>
      </c>
      <c r="L17" s="22">
        <v>18357</v>
      </c>
      <c r="M17" s="23">
        <v>17513</v>
      </c>
    </row>
    <row r="18" spans="1:13" x14ac:dyDescent="0.15">
      <c r="A18" s="5"/>
      <c r="B18" s="24" t="s">
        <v>0</v>
      </c>
      <c r="C18" s="25">
        <v>45754</v>
      </c>
      <c r="D18" s="26"/>
      <c r="E18" s="27"/>
      <c r="F18" s="28" t="s">
        <v>2</v>
      </c>
      <c r="G18" s="29">
        <v>5.15</v>
      </c>
      <c r="H18" s="30">
        <v>5.0999999999999996</v>
      </c>
      <c r="I18" s="30">
        <v>5.1100000000000003</v>
      </c>
      <c r="J18" s="30">
        <v>5.08</v>
      </c>
      <c r="K18" s="30">
        <v>5.07</v>
      </c>
      <c r="L18" s="30">
        <v>4.7300000000000004</v>
      </c>
      <c r="M18" s="31">
        <v>4.82</v>
      </c>
    </row>
    <row r="19" spans="1:13" x14ac:dyDescent="0.15">
      <c r="A19" s="5"/>
      <c r="B19" s="24" t="s">
        <v>1</v>
      </c>
      <c r="C19" s="32">
        <v>1690</v>
      </c>
      <c r="D19" s="26" t="s">
        <v>15</v>
      </c>
      <c r="E19" s="32">
        <v>1700</v>
      </c>
      <c r="F19" s="28" t="s">
        <v>3</v>
      </c>
      <c r="G19" s="29">
        <v>98.2</v>
      </c>
      <c r="H19" s="30">
        <v>99.3</v>
      </c>
      <c r="I19" s="30">
        <v>98.6</v>
      </c>
      <c r="J19" s="30">
        <v>99.1</v>
      </c>
      <c r="K19" s="30">
        <v>99.8</v>
      </c>
      <c r="L19" s="30">
        <v>99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9792</v>
      </c>
      <c r="H20" s="70">
        <v>6354</v>
      </c>
      <c r="I20" s="70">
        <v>8256</v>
      </c>
      <c r="J20" s="70">
        <v>6808</v>
      </c>
      <c r="K20" s="70">
        <v>4776</v>
      </c>
      <c r="L20" s="70">
        <v>9016</v>
      </c>
      <c r="M20" s="86">
        <v>8661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2.0955469087764809</v>
      </c>
      <c r="H21" s="81">
        <f t="shared" ref="H21:M21" si="2">H17/H$4</f>
        <v>1.8352636766880237</v>
      </c>
      <c r="I21" s="81">
        <f t="shared" si="2"/>
        <v>1.8705636743215031</v>
      </c>
      <c r="J21" s="81">
        <f t="shared" si="2"/>
        <v>1.966888315918035</v>
      </c>
      <c r="K21" s="81">
        <f t="shared" si="2"/>
        <v>1.8780799182943955</v>
      </c>
      <c r="L21" s="81">
        <f t="shared" si="2"/>
        <v>1.6275379022963028</v>
      </c>
      <c r="M21" s="82">
        <f t="shared" si="2"/>
        <v>1.574910071942446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1690</v>
      </c>
      <c r="H22" s="35">
        <v>1670</v>
      </c>
      <c r="I22" s="35">
        <v>1680</v>
      </c>
      <c r="J22" s="35">
        <v>1690</v>
      </c>
      <c r="K22" s="35">
        <v>1690</v>
      </c>
      <c r="L22" s="35">
        <v>1690</v>
      </c>
      <c r="M22" s="36">
        <v>1700</v>
      </c>
    </row>
    <row r="23" spans="1:13" x14ac:dyDescent="0.15">
      <c r="A23" s="5"/>
      <c r="B23" s="37" t="s">
        <v>73</v>
      </c>
      <c r="C23" s="38"/>
      <c r="D23" s="39"/>
      <c r="E23" s="40"/>
      <c r="F23" s="41" t="s">
        <v>10</v>
      </c>
      <c r="G23" s="42">
        <v>3631</v>
      </c>
      <c r="H23" s="43">
        <v>4030</v>
      </c>
      <c r="I23" s="43">
        <v>3814</v>
      </c>
      <c r="J23" s="43">
        <v>3541</v>
      </c>
      <c r="K23" s="43">
        <v>3628</v>
      </c>
      <c r="L23" s="43">
        <v>6502</v>
      </c>
      <c r="M23" s="44">
        <v>6218</v>
      </c>
    </row>
    <row r="24" spans="1:13" x14ac:dyDescent="0.15">
      <c r="A24" s="5"/>
      <c r="B24" s="45" t="s">
        <v>0</v>
      </c>
      <c r="C24" s="3">
        <v>45733</v>
      </c>
      <c r="F24" s="46" t="s">
        <v>2</v>
      </c>
      <c r="G24" s="47">
        <v>3.84</v>
      </c>
      <c r="H24" s="48">
        <v>3.96</v>
      </c>
      <c r="I24" s="48">
        <v>3.98</v>
      </c>
      <c r="J24" s="48">
        <v>3.86</v>
      </c>
      <c r="K24" s="48">
        <v>3.95</v>
      </c>
      <c r="L24" s="48">
        <v>3.63</v>
      </c>
      <c r="M24" s="49">
        <v>3.83</v>
      </c>
    </row>
    <row r="25" spans="1:13" x14ac:dyDescent="0.15">
      <c r="A25" s="5"/>
      <c r="B25" s="45" t="s">
        <v>1</v>
      </c>
      <c r="C25" s="50">
        <v>1250</v>
      </c>
      <c r="D25" s="4" t="s">
        <v>15</v>
      </c>
      <c r="E25" s="50">
        <v>1290</v>
      </c>
      <c r="F25" s="46" t="s">
        <v>3</v>
      </c>
      <c r="G25" s="47">
        <v>100.8</v>
      </c>
      <c r="H25" s="48">
        <v>98.2</v>
      </c>
      <c r="I25" s="48">
        <v>99</v>
      </c>
      <c r="J25" s="48">
        <v>100.8</v>
      </c>
      <c r="K25" s="48">
        <v>99.4</v>
      </c>
      <c r="L25" s="48">
        <v>99.6</v>
      </c>
      <c r="M25" s="49">
        <v>97.8</v>
      </c>
    </row>
    <row r="26" spans="1:13" x14ac:dyDescent="0.15">
      <c r="A26" s="5"/>
      <c r="B26" s="45"/>
      <c r="C26" s="50"/>
      <c r="E26" s="50"/>
      <c r="F26" s="55" t="s">
        <v>20</v>
      </c>
      <c r="G26" s="60">
        <v>219</v>
      </c>
      <c r="H26" s="71">
        <v>2424</v>
      </c>
      <c r="I26" s="71">
        <v>1665</v>
      </c>
      <c r="J26" s="61">
        <v>210</v>
      </c>
      <c r="K26" s="71">
        <v>1317</v>
      </c>
      <c r="L26" s="71">
        <v>2038</v>
      </c>
      <c r="M26" s="87">
        <v>4180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0.52327424700965552</v>
      </c>
      <c r="H27" s="84">
        <f t="shared" ref="H27:M27" si="3">H23/H$4</f>
        <v>0.49655002464268111</v>
      </c>
      <c r="I27" s="84">
        <f t="shared" si="3"/>
        <v>0.49765135699373697</v>
      </c>
      <c r="J27" s="84">
        <f t="shared" si="3"/>
        <v>0.48052653005835255</v>
      </c>
      <c r="K27" s="84">
        <f t="shared" si="3"/>
        <v>0.4631686454742755</v>
      </c>
      <c r="L27" s="84">
        <f t="shared" si="3"/>
        <v>0.57646954517244442</v>
      </c>
      <c r="M27" s="85">
        <f t="shared" si="3"/>
        <v>0.55917266187050363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1250</v>
      </c>
      <c r="H28" s="53">
        <v>1230</v>
      </c>
      <c r="I28" s="53">
        <v>1240</v>
      </c>
      <c r="J28" s="53">
        <v>1250</v>
      </c>
      <c r="K28" s="53">
        <v>1260</v>
      </c>
      <c r="L28" s="53">
        <v>1280</v>
      </c>
      <c r="M28" s="54">
        <v>1290</v>
      </c>
    </row>
    <row r="29" spans="1:13" x14ac:dyDescent="0.15">
      <c r="A29" s="5"/>
      <c r="B29" s="16" t="s">
        <v>67</v>
      </c>
      <c r="C29" s="17"/>
      <c r="D29" s="18"/>
      <c r="E29" s="19"/>
      <c r="F29" s="20" t="s">
        <v>10</v>
      </c>
      <c r="G29" s="21">
        <v>10693</v>
      </c>
      <c r="H29" s="22">
        <v>11856</v>
      </c>
      <c r="I29" s="22">
        <v>11344</v>
      </c>
      <c r="J29" s="22">
        <v>10791</v>
      </c>
      <c r="K29" s="22">
        <v>10817</v>
      </c>
      <c r="L29" s="22">
        <v>16517</v>
      </c>
      <c r="M29" s="23">
        <v>15919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3.31</v>
      </c>
      <c r="H30" s="30">
        <v>3.25</v>
      </c>
      <c r="I30" s="30">
        <v>3.27</v>
      </c>
      <c r="J30" s="30">
        <v>3.24</v>
      </c>
      <c r="K30" s="30">
        <v>3.31</v>
      </c>
      <c r="L30" s="30">
        <v>3.05</v>
      </c>
      <c r="M30" s="31">
        <v>3.02</v>
      </c>
    </row>
    <row r="31" spans="1:13" x14ac:dyDescent="0.15">
      <c r="A31" s="5"/>
      <c r="B31" s="24" t="s">
        <v>1</v>
      </c>
      <c r="C31" s="32">
        <v>6970</v>
      </c>
      <c r="D31" s="26" t="s">
        <v>15</v>
      </c>
      <c r="E31" s="32">
        <v>7050</v>
      </c>
      <c r="F31" s="28" t="s">
        <v>3</v>
      </c>
      <c r="G31" s="29">
        <v>97.9</v>
      </c>
      <c r="H31" s="30">
        <v>98.5</v>
      </c>
      <c r="I31" s="30">
        <v>98.5</v>
      </c>
      <c r="J31" s="30">
        <v>99</v>
      </c>
      <c r="K31" s="30">
        <v>98.7</v>
      </c>
      <c r="L31" s="30">
        <v>98.6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6604</v>
      </c>
      <c r="H32" s="70">
        <v>5802</v>
      </c>
      <c r="I32" s="70">
        <v>5716</v>
      </c>
      <c r="J32" s="70">
        <v>4066</v>
      </c>
      <c r="K32" s="70">
        <v>5023</v>
      </c>
      <c r="L32" s="70">
        <v>7740</v>
      </c>
      <c r="M32" s="86">
        <v>7645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1.5410001441129846</v>
      </c>
      <c r="H33" s="81">
        <f t="shared" ref="H33:M33" si="4">H29/H$4</f>
        <v>1.4608181370133071</v>
      </c>
      <c r="I33" s="81">
        <f t="shared" si="4"/>
        <v>1.4801670146137786</v>
      </c>
      <c r="J33" s="81">
        <f t="shared" si="4"/>
        <v>1.4643777988872302</v>
      </c>
      <c r="K33" s="81">
        <f t="shared" si="4"/>
        <v>1.3809523809523809</v>
      </c>
      <c r="L33" s="81">
        <f t="shared" si="4"/>
        <v>1.4644028725950882</v>
      </c>
      <c r="M33" s="82">
        <f t="shared" si="4"/>
        <v>1.4315647482014389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6970</v>
      </c>
      <c r="H34" s="35">
        <v>6960</v>
      </c>
      <c r="I34" s="35">
        <v>6990</v>
      </c>
      <c r="J34" s="35">
        <v>7000</v>
      </c>
      <c r="K34" s="35">
        <v>7020</v>
      </c>
      <c r="L34" s="35">
        <v>7030</v>
      </c>
      <c r="M34" s="36">
        <v>7050</v>
      </c>
    </row>
    <row r="35" spans="1:13" x14ac:dyDescent="0.15">
      <c r="A35" s="5"/>
      <c r="B35" s="37" t="s">
        <v>68</v>
      </c>
      <c r="C35" s="38"/>
      <c r="D35" s="39"/>
      <c r="E35" s="40"/>
      <c r="F35" s="41" t="s">
        <v>10</v>
      </c>
      <c r="G35" s="42">
        <v>6846</v>
      </c>
      <c r="H35" s="43">
        <v>7724</v>
      </c>
      <c r="I35" s="43">
        <v>7445</v>
      </c>
      <c r="J35" s="43">
        <v>6834</v>
      </c>
      <c r="K35" s="43">
        <v>7258</v>
      </c>
      <c r="L35" s="43">
        <v>11293</v>
      </c>
      <c r="M35" s="44">
        <v>11024</v>
      </c>
    </row>
    <row r="36" spans="1:13" x14ac:dyDescent="0.15">
      <c r="A36" s="5"/>
      <c r="B36" s="45" t="s">
        <v>0</v>
      </c>
      <c r="C36" s="3">
        <v>45719</v>
      </c>
      <c r="F36" s="46" t="s">
        <v>2</v>
      </c>
      <c r="G36" s="47">
        <v>3.62</v>
      </c>
      <c r="H36" s="48">
        <v>3.5</v>
      </c>
      <c r="I36" s="48">
        <v>3.55</v>
      </c>
      <c r="J36" s="48">
        <v>3.54</v>
      </c>
      <c r="K36" s="48">
        <v>3.54</v>
      </c>
      <c r="L36" s="48">
        <v>3.19</v>
      </c>
      <c r="M36" s="49">
        <v>3.25</v>
      </c>
    </row>
    <row r="37" spans="1:13" x14ac:dyDescent="0.15">
      <c r="A37" s="5"/>
      <c r="B37" s="45" t="s">
        <v>1</v>
      </c>
      <c r="C37" s="50">
        <v>4000</v>
      </c>
      <c r="D37" s="4" t="s">
        <v>15</v>
      </c>
      <c r="E37" s="50">
        <v>4030</v>
      </c>
      <c r="F37" s="46" t="s">
        <v>3</v>
      </c>
      <c r="G37" s="47">
        <v>98.5</v>
      </c>
      <c r="H37" s="48">
        <v>98.2</v>
      </c>
      <c r="I37" s="48">
        <v>98.3</v>
      </c>
      <c r="J37" s="48">
        <v>98</v>
      </c>
      <c r="K37" s="48">
        <v>98.4</v>
      </c>
      <c r="L37" s="48">
        <v>98.7</v>
      </c>
      <c r="M37" s="49">
        <v>98.4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3455</v>
      </c>
      <c r="H38" s="71">
        <v>4264</v>
      </c>
      <c r="I38" s="71">
        <v>3979</v>
      </c>
      <c r="J38" s="71">
        <v>4092</v>
      </c>
      <c r="K38" s="71">
        <v>3759</v>
      </c>
      <c r="L38" s="71">
        <v>5108</v>
      </c>
      <c r="M38" s="87">
        <v>5712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0.98659749243406836</v>
      </c>
      <c r="H39" s="84">
        <f t="shared" ref="H39:M39" si="5">H35/H$4</f>
        <v>0.95170034499753575</v>
      </c>
      <c r="I39" s="84">
        <f t="shared" si="5"/>
        <v>0.97142484342379953</v>
      </c>
      <c r="J39" s="84">
        <f t="shared" si="5"/>
        <v>0.92739856154159317</v>
      </c>
      <c r="K39" s="84">
        <f t="shared" si="5"/>
        <v>0.9265926209625942</v>
      </c>
      <c r="L39" s="84">
        <f t="shared" si="5"/>
        <v>1.0012412447912049</v>
      </c>
      <c r="M39" s="85">
        <f t="shared" si="5"/>
        <v>0.99136690647482018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4000</v>
      </c>
      <c r="H40" s="53">
        <v>3970</v>
      </c>
      <c r="I40" s="53">
        <v>4000</v>
      </c>
      <c r="J40" s="53">
        <v>3960</v>
      </c>
      <c r="K40" s="53">
        <v>4020</v>
      </c>
      <c r="L40" s="53">
        <v>4040</v>
      </c>
      <c r="M40" s="54">
        <v>4030</v>
      </c>
    </row>
    <row r="41" spans="1:13" x14ac:dyDescent="0.15">
      <c r="A41" s="5"/>
      <c r="B41" s="16" t="s">
        <v>69</v>
      </c>
      <c r="C41" s="17"/>
      <c r="D41" s="18"/>
      <c r="E41" s="19"/>
      <c r="F41" s="20" t="s">
        <v>10</v>
      </c>
      <c r="G41" s="21">
        <v>5810</v>
      </c>
      <c r="H41" s="22">
        <v>6316</v>
      </c>
      <c r="I41" s="22">
        <v>6215</v>
      </c>
      <c r="J41" s="22">
        <v>5810</v>
      </c>
      <c r="K41" s="22">
        <v>6112</v>
      </c>
      <c r="L41" s="22">
        <v>10675</v>
      </c>
      <c r="M41" s="23">
        <v>10454</v>
      </c>
    </row>
    <row r="42" spans="1:13" x14ac:dyDescent="0.15">
      <c r="A42" s="5"/>
      <c r="B42" s="24" t="s">
        <v>0</v>
      </c>
      <c r="C42" s="25">
        <v>45719</v>
      </c>
      <c r="D42" s="26"/>
      <c r="E42" s="27"/>
      <c r="F42" s="28" t="s">
        <v>2</v>
      </c>
      <c r="G42" s="29">
        <v>3.95</v>
      </c>
      <c r="H42" s="30">
        <v>3.94</v>
      </c>
      <c r="I42" s="30">
        <v>3.97</v>
      </c>
      <c r="J42" s="30">
        <v>3.89</v>
      </c>
      <c r="K42" s="30">
        <v>3.93</v>
      </c>
      <c r="L42" s="30">
        <v>3.77</v>
      </c>
      <c r="M42" s="31">
        <v>3.74</v>
      </c>
    </row>
    <row r="43" spans="1:13" x14ac:dyDescent="0.15">
      <c r="A43" s="5"/>
      <c r="B43" s="24" t="s">
        <v>1</v>
      </c>
      <c r="C43" s="32">
        <v>1750</v>
      </c>
      <c r="D43" s="26" t="s">
        <v>15</v>
      </c>
      <c r="E43" s="32">
        <v>1830</v>
      </c>
      <c r="F43" s="28" t="s">
        <v>3</v>
      </c>
      <c r="G43" s="29">
        <v>98.4</v>
      </c>
      <c r="H43" s="30">
        <v>97.8</v>
      </c>
      <c r="I43" s="30">
        <v>98.3</v>
      </c>
      <c r="J43" s="30">
        <v>98.4</v>
      </c>
      <c r="K43" s="30">
        <v>98.4</v>
      </c>
      <c r="L43" s="30">
        <v>97.2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3166</v>
      </c>
      <c r="H44" s="70">
        <v>4256</v>
      </c>
      <c r="I44" s="70">
        <v>3563</v>
      </c>
      <c r="J44" s="70">
        <v>3147</v>
      </c>
      <c r="K44" s="70">
        <v>3331</v>
      </c>
      <c r="L44" s="70">
        <v>8370</v>
      </c>
      <c r="M44" s="86">
        <v>5665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0.83729644040928086</v>
      </c>
      <c r="H45" s="81">
        <f t="shared" ref="H45:M45" si="6">H41/H$4</f>
        <v>0.77821586988664371</v>
      </c>
      <c r="I45" s="81">
        <f t="shared" si="6"/>
        <v>0.81093423799582465</v>
      </c>
      <c r="J45" s="81">
        <f t="shared" si="6"/>
        <v>0.78843805129596956</v>
      </c>
      <c r="K45" s="81">
        <f t="shared" si="6"/>
        <v>0.78028852291586881</v>
      </c>
      <c r="L45" s="81">
        <f t="shared" si="6"/>
        <v>0.94644915329373169</v>
      </c>
      <c r="M45" s="82">
        <f t="shared" si="6"/>
        <v>0.94010791366906477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1750</v>
      </c>
      <c r="H46" s="35">
        <v>1770</v>
      </c>
      <c r="I46" s="35">
        <v>1760</v>
      </c>
      <c r="J46" s="35">
        <v>1780</v>
      </c>
      <c r="K46" s="35">
        <v>1800</v>
      </c>
      <c r="L46" s="35">
        <v>1850</v>
      </c>
      <c r="M46" s="36">
        <v>1830</v>
      </c>
    </row>
    <row r="47" spans="1:13" x14ac:dyDescent="0.15">
      <c r="A47" s="5"/>
      <c r="B47" s="37" t="s">
        <v>70</v>
      </c>
      <c r="C47" s="38"/>
      <c r="D47" s="39"/>
      <c r="E47" s="40"/>
      <c r="F47" s="41" t="s">
        <v>10</v>
      </c>
      <c r="G47" s="42">
        <v>15159</v>
      </c>
      <c r="H47" s="43">
        <v>15537</v>
      </c>
      <c r="I47" s="43">
        <v>15492</v>
      </c>
      <c r="J47" s="43">
        <v>15513</v>
      </c>
      <c r="K47" s="43">
        <v>15922</v>
      </c>
      <c r="L47" s="43">
        <v>21565</v>
      </c>
      <c r="M47" s="44">
        <v>20364</v>
      </c>
    </row>
    <row r="48" spans="1:13" x14ac:dyDescent="0.15">
      <c r="A48" s="5"/>
      <c r="B48" s="45" t="s">
        <v>0</v>
      </c>
      <c r="C48" s="3">
        <v>45719</v>
      </c>
      <c r="F48" s="46" t="s">
        <v>2</v>
      </c>
      <c r="G48" s="47">
        <v>2.42</v>
      </c>
      <c r="H48" s="48">
        <v>2.4900000000000002</v>
      </c>
      <c r="I48" s="48">
        <v>2.37</v>
      </c>
      <c r="J48" s="48">
        <v>2.41</v>
      </c>
      <c r="K48" s="48">
        <v>2.42</v>
      </c>
      <c r="L48" s="48">
        <v>2.08</v>
      </c>
      <c r="M48" s="49">
        <v>2.17</v>
      </c>
    </row>
    <row r="49" spans="1:13" x14ac:dyDescent="0.15">
      <c r="A49" s="5"/>
      <c r="B49" s="45" t="s">
        <v>1</v>
      </c>
      <c r="C49" s="50">
        <v>600</v>
      </c>
      <c r="D49" s="4" t="s">
        <v>15</v>
      </c>
      <c r="E49" s="50">
        <v>610</v>
      </c>
      <c r="F49" s="46" t="s">
        <v>3</v>
      </c>
      <c r="G49" s="47">
        <v>98.8</v>
      </c>
      <c r="H49" s="48">
        <v>98.4</v>
      </c>
      <c r="I49" s="48">
        <v>98.9</v>
      </c>
      <c r="J49" s="48">
        <v>98.5</v>
      </c>
      <c r="K49" s="48">
        <v>98.2</v>
      </c>
      <c r="L49" s="48">
        <v>98.6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6025</v>
      </c>
      <c r="H50" s="71">
        <v>7081</v>
      </c>
      <c r="I50" s="71">
        <v>5405</v>
      </c>
      <c r="J50" s="71">
        <v>6574</v>
      </c>
      <c r="K50" s="71">
        <v>7962</v>
      </c>
      <c r="L50" s="71">
        <v>8510</v>
      </c>
      <c r="M50" s="87">
        <v>8535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2.1846087332468653</v>
      </c>
      <c r="H51" s="84">
        <f t="shared" ref="H51:M51" si="7">H47/H$4</f>
        <v>1.9143666830951207</v>
      </c>
      <c r="I51" s="84">
        <f t="shared" si="7"/>
        <v>2.0213987473903967</v>
      </c>
      <c r="J51" s="84">
        <f t="shared" si="7"/>
        <v>2.1051703080472248</v>
      </c>
      <c r="K51" s="84">
        <f t="shared" si="7"/>
        <v>2.0326822417975232</v>
      </c>
      <c r="L51" s="84">
        <f t="shared" si="7"/>
        <v>1.9119602801666815</v>
      </c>
      <c r="M51" s="85">
        <f t="shared" si="7"/>
        <v>1.831294964028777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600</v>
      </c>
      <c r="H52" s="53">
        <v>590</v>
      </c>
      <c r="I52" s="53">
        <v>600</v>
      </c>
      <c r="J52" s="53">
        <v>600</v>
      </c>
      <c r="K52" s="53">
        <v>610</v>
      </c>
      <c r="L52" s="53">
        <v>600</v>
      </c>
      <c r="M52" s="54">
        <v>610</v>
      </c>
    </row>
    <row r="53" spans="1:13" x14ac:dyDescent="0.15">
      <c r="A53" s="5"/>
      <c r="B53" s="16" t="s">
        <v>71</v>
      </c>
      <c r="C53" s="17"/>
      <c r="D53" s="18"/>
      <c r="E53" s="19"/>
      <c r="F53" s="20" t="s">
        <v>10</v>
      </c>
      <c r="G53" s="21">
        <v>2695</v>
      </c>
      <c r="H53" s="22">
        <v>2734</v>
      </c>
      <c r="I53" s="22">
        <v>2653</v>
      </c>
      <c r="J53" s="22">
        <v>2312</v>
      </c>
      <c r="K53" s="22">
        <v>2890</v>
      </c>
      <c r="L53" s="22">
        <v>4437</v>
      </c>
      <c r="M53" s="23">
        <v>4842</v>
      </c>
    </row>
    <row r="54" spans="1:13" x14ac:dyDescent="0.15">
      <c r="A54" s="5"/>
      <c r="B54" s="24" t="s">
        <v>0</v>
      </c>
      <c r="C54" s="25">
        <v>45719</v>
      </c>
      <c r="D54" s="26"/>
      <c r="E54" s="27"/>
      <c r="F54" s="28" t="s">
        <v>2</v>
      </c>
      <c r="G54" s="29">
        <v>4.17</v>
      </c>
      <c r="H54" s="30">
        <v>3.63</v>
      </c>
      <c r="I54" s="30">
        <v>4.1399999999999997</v>
      </c>
      <c r="J54" s="30">
        <v>4.49</v>
      </c>
      <c r="K54" s="30">
        <v>4.41</v>
      </c>
      <c r="L54" s="30">
        <v>4.0199999999999996</v>
      </c>
      <c r="M54" s="31">
        <v>3.73</v>
      </c>
    </row>
    <row r="55" spans="1:13" x14ac:dyDescent="0.15">
      <c r="A55" s="5"/>
      <c r="B55" s="24" t="s">
        <v>1</v>
      </c>
      <c r="C55" s="32">
        <v>250</v>
      </c>
      <c r="D55" s="26" t="s">
        <v>15</v>
      </c>
      <c r="E55" s="32">
        <v>250</v>
      </c>
      <c r="F55" s="28" t="s">
        <v>3</v>
      </c>
      <c r="G55" s="29">
        <v>96</v>
      </c>
      <c r="H55" s="30">
        <v>102.7</v>
      </c>
      <c r="I55" s="30">
        <v>95.5</v>
      </c>
      <c r="J55" s="30">
        <v>95.3</v>
      </c>
      <c r="K55" s="30">
        <v>99.2</v>
      </c>
      <c r="L55" s="30">
        <v>98.1</v>
      </c>
      <c r="M55" s="31">
        <v>99.7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2754</v>
      </c>
      <c r="H56" s="70">
        <v>-1127</v>
      </c>
      <c r="I56" s="70">
        <v>2831</v>
      </c>
      <c r="J56" s="70">
        <v>2640</v>
      </c>
      <c r="K56" s="58">
        <v>901</v>
      </c>
      <c r="L56" s="70">
        <v>2666</v>
      </c>
      <c r="M56" s="86">
        <v>1219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0.38838449344285919</v>
      </c>
      <c r="H57" s="81">
        <f t="shared" ref="H57:M57" si="8">H53/H$4</f>
        <v>0.33686545096106457</v>
      </c>
      <c r="I57" s="81">
        <f t="shared" si="8"/>
        <v>0.34616388308977036</v>
      </c>
      <c r="J57" s="81">
        <f t="shared" si="8"/>
        <v>0.31374677703894693</v>
      </c>
      <c r="K57" s="81">
        <f t="shared" si="8"/>
        <v>0.36895187029235288</v>
      </c>
      <c r="L57" s="81">
        <f t="shared" si="8"/>
        <v>0.39338593846972247</v>
      </c>
      <c r="M57" s="82">
        <f t="shared" si="8"/>
        <v>0.43543165467625899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250</v>
      </c>
      <c r="H58" s="35">
        <v>250</v>
      </c>
      <c r="I58" s="35">
        <v>240</v>
      </c>
      <c r="J58" s="35">
        <v>240</v>
      </c>
      <c r="K58" s="35">
        <v>240</v>
      </c>
      <c r="L58" s="35">
        <v>240</v>
      </c>
      <c r="M58" s="36">
        <v>250</v>
      </c>
    </row>
    <row r="59" spans="1:13" x14ac:dyDescent="0.15">
      <c r="A59" s="5"/>
      <c r="B59" s="37" t="s">
        <v>62</v>
      </c>
      <c r="C59" s="38"/>
      <c r="D59" s="39"/>
      <c r="E59" s="40"/>
      <c r="F59" s="41" t="s">
        <v>10</v>
      </c>
      <c r="G59" s="42">
        <v>16966</v>
      </c>
      <c r="H59" s="43">
        <v>18063</v>
      </c>
      <c r="I59" s="43">
        <v>17672</v>
      </c>
      <c r="J59" s="43">
        <v>16870</v>
      </c>
      <c r="K59" s="43">
        <v>17409</v>
      </c>
      <c r="L59" s="43">
        <v>21793</v>
      </c>
      <c r="M59" s="44">
        <v>21228</v>
      </c>
    </row>
    <row r="60" spans="1:13" x14ac:dyDescent="0.15">
      <c r="A60" s="5"/>
      <c r="B60" s="45" t="s">
        <v>0</v>
      </c>
      <c r="C60" s="3">
        <v>45691</v>
      </c>
      <c r="F60" s="46" t="s">
        <v>2</v>
      </c>
      <c r="G60" s="47">
        <v>4.0599999999999996</v>
      </c>
      <c r="H60" s="48">
        <v>3.99</v>
      </c>
      <c r="I60" s="48">
        <v>4.0599999999999996</v>
      </c>
      <c r="J60" s="48">
        <v>4.01</v>
      </c>
      <c r="K60" s="48">
        <v>4.0999999999999996</v>
      </c>
      <c r="L60" s="48">
        <v>3.65</v>
      </c>
      <c r="M60" s="49">
        <v>3.67</v>
      </c>
    </row>
    <row r="61" spans="1:13" x14ac:dyDescent="0.15">
      <c r="A61" s="5"/>
      <c r="B61" s="45" t="s">
        <v>1</v>
      </c>
      <c r="C61" s="50">
        <v>8170</v>
      </c>
      <c r="D61" s="4" t="s">
        <v>15</v>
      </c>
      <c r="E61" s="50">
        <v>8220</v>
      </c>
      <c r="F61" s="46" t="s">
        <v>3</v>
      </c>
      <c r="G61" s="47">
        <v>98.4</v>
      </c>
      <c r="H61" s="48">
        <v>98.6</v>
      </c>
      <c r="I61" s="48">
        <v>98</v>
      </c>
      <c r="J61" s="48">
        <v>98.4</v>
      </c>
      <c r="K61" s="48">
        <v>97.9</v>
      </c>
      <c r="L61" s="48">
        <v>98.8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9588</v>
      </c>
      <c r="H62" s="71">
        <v>9244</v>
      </c>
      <c r="I62" s="71">
        <v>11371</v>
      </c>
      <c r="J62" s="71">
        <v>9290</v>
      </c>
      <c r="K62" s="71">
        <v>11395</v>
      </c>
      <c r="L62" s="71">
        <v>10026</v>
      </c>
      <c r="M62" s="87">
        <v>11707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2.445020896382764</v>
      </c>
      <c r="H63" s="84">
        <f t="shared" ref="H63:M63" si="9">H59/H$4</f>
        <v>2.2256037456875308</v>
      </c>
      <c r="I63" s="84">
        <f t="shared" si="9"/>
        <v>2.3058455114822549</v>
      </c>
      <c r="J63" s="84">
        <f t="shared" si="9"/>
        <v>2.2893201248473334</v>
      </c>
      <c r="K63" s="84">
        <f t="shared" si="9"/>
        <v>2.2225201072386058</v>
      </c>
      <c r="L63" s="84">
        <f t="shared" si="9"/>
        <v>1.9321748381948753</v>
      </c>
      <c r="M63" s="85">
        <f t="shared" si="9"/>
        <v>1.9089928057553958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8170</v>
      </c>
      <c r="H64" s="53">
        <v>8150</v>
      </c>
      <c r="I64" s="53">
        <v>8150</v>
      </c>
      <c r="J64" s="53">
        <v>8180</v>
      </c>
      <c r="K64" s="53">
        <v>8190</v>
      </c>
      <c r="L64" s="53">
        <v>8200</v>
      </c>
      <c r="M64" s="54">
        <v>8220</v>
      </c>
    </row>
    <row r="65" spans="1:13" x14ac:dyDescent="0.15">
      <c r="A65" s="5"/>
      <c r="B65" s="16" t="s">
        <v>63</v>
      </c>
      <c r="C65" s="17"/>
      <c r="D65" s="18"/>
      <c r="E65" s="19"/>
      <c r="F65" s="20" t="s">
        <v>10</v>
      </c>
      <c r="G65" s="21">
        <v>9703</v>
      </c>
      <c r="H65" s="22">
        <v>10587</v>
      </c>
      <c r="I65" s="22">
        <v>10441</v>
      </c>
      <c r="J65" s="22">
        <v>9912</v>
      </c>
      <c r="K65" s="22">
        <v>10838</v>
      </c>
      <c r="L65" s="22">
        <v>16267</v>
      </c>
      <c r="M65" s="23">
        <v>15696</v>
      </c>
    </row>
    <row r="66" spans="1:13" x14ac:dyDescent="0.15">
      <c r="A66" s="5"/>
      <c r="B66" s="24" t="s">
        <v>0</v>
      </c>
      <c r="C66" s="25">
        <v>45691</v>
      </c>
      <c r="D66" s="26"/>
      <c r="E66" s="27"/>
      <c r="F66" s="28" t="s">
        <v>2</v>
      </c>
      <c r="G66" s="29">
        <v>3.55</v>
      </c>
      <c r="H66" s="30">
        <v>3.49</v>
      </c>
      <c r="I66" s="30">
        <v>3.5</v>
      </c>
      <c r="J66" s="30">
        <v>3.46</v>
      </c>
      <c r="K66" s="30">
        <v>3.45</v>
      </c>
      <c r="L66" s="30">
        <v>3.18</v>
      </c>
      <c r="M66" s="31">
        <v>3.24</v>
      </c>
    </row>
    <row r="67" spans="1:13" x14ac:dyDescent="0.15">
      <c r="A67" s="5"/>
      <c r="B67" s="24" t="s">
        <v>1</v>
      </c>
      <c r="C67" s="32">
        <v>6010</v>
      </c>
      <c r="D67" s="26" t="s">
        <v>15</v>
      </c>
      <c r="E67" s="32">
        <v>6060</v>
      </c>
      <c r="F67" s="28" t="s">
        <v>3</v>
      </c>
      <c r="G67" s="29">
        <v>97.5</v>
      </c>
      <c r="H67" s="30">
        <v>98</v>
      </c>
      <c r="I67" s="30">
        <v>98.4</v>
      </c>
      <c r="J67" s="30">
        <v>98.7</v>
      </c>
      <c r="K67" s="30">
        <v>98.2</v>
      </c>
      <c r="L67" s="30">
        <v>98.5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6733</v>
      </c>
      <c r="H68" s="70">
        <v>6291</v>
      </c>
      <c r="I68" s="70">
        <v>5461</v>
      </c>
      <c r="J68" s="70">
        <v>4434</v>
      </c>
      <c r="K68" s="70">
        <v>6061</v>
      </c>
      <c r="L68" s="70">
        <v>7885</v>
      </c>
      <c r="M68" s="86">
        <v>8284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1.3983282893788731</v>
      </c>
      <c r="H69" s="81">
        <f t="shared" ref="H69:M69" si="10">H65/H$4</f>
        <v>1.3044603252833908</v>
      </c>
      <c r="I69" s="81">
        <f t="shared" si="10"/>
        <v>1.3623434237995824</v>
      </c>
      <c r="J69" s="81">
        <f t="shared" si="10"/>
        <v>1.3450943140181844</v>
      </c>
      <c r="K69" s="81">
        <f t="shared" si="10"/>
        <v>1.383633346099834</v>
      </c>
      <c r="L69" s="81">
        <f t="shared" si="10"/>
        <v>1.442237787037858</v>
      </c>
      <c r="M69" s="82">
        <f t="shared" si="10"/>
        <v>1.4115107913669065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6010</v>
      </c>
      <c r="H70" s="35">
        <v>6000</v>
      </c>
      <c r="I70" s="35">
        <v>6000</v>
      </c>
      <c r="J70" s="35">
        <v>5990</v>
      </c>
      <c r="K70" s="35">
        <v>6030</v>
      </c>
      <c r="L70" s="35">
        <v>6050</v>
      </c>
      <c r="M70" s="36">
        <v>6060</v>
      </c>
    </row>
    <row r="71" spans="1:13" x14ac:dyDescent="0.15">
      <c r="A71" s="5"/>
      <c r="B71" s="37" t="s">
        <v>64</v>
      </c>
      <c r="C71" s="38"/>
      <c r="D71" s="39"/>
      <c r="E71" s="40"/>
      <c r="F71" s="41" t="s">
        <v>10</v>
      </c>
      <c r="G71" s="42">
        <v>4872</v>
      </c>
      <c r="H71" s="43">
        <v>5614</v>
      </c>
      <c r="I71" s="43">
        <v>5585</v>
      </c>
      <c r="J71" s="43">
        <v>4994</v>
      </c>
      <c r="K71" s="43">
        <v>5404</v>
      </c>
      <c r="L71" s="43">
        <v>9532</v>
      </c>
      <c r="M71" s="44">
        <v>9516</v>
      </c>
    </row>
    <row r="72" spans="1:13" x14ac:dyDescent="0.15">
      <c r="A72" s="5"/>
      <c r="B72" s="45" t="s">
        <v>0</v>
      </c>
      <c r="C72" s="3">
        <v>45691</v>
      </c>
      <c r="F72" s="46" t="s">
        <v>2</v>
      </c>
      <c r="G72" s="47">
        <v>3.6</v>
      </c>
      <c r="H72" s="48">
        <v>3.6</v>
      </c>
      <c r="I72" s="48">
        <v>3.56</v>
      </c>
      <c r="J72" s="48">
        <v>3.55</v>
      </c>
      <c r="K72" s="48">
        <v>3.51</v>
      </c>
      <c r="L72" s="48">
        <v>3.34</v>
      </c>
      <c r="M72" s="49">
        <v>3.32</v>
      </c>
    </row>
    <row r="73" spans="1:13" x14ac:dyDescent="0.15">
      <c r="A73" s="5"/>
      <c r="B73" s="45" t="s">
        <v>1</v>
      </c>
      <c r="C73" s="50">
        <v>4110</v>
      </c>
      <c r="D73" s="4" t="s">
        <v>15</v>
      </c>
      <c r="E73" s="50">
        <v>4190</v>
      </c>
      <c r="F73" s="46" t="s">
        <v>3</v>
      </c>
      <c r="G73" s="47">
        <v>98.1</v>
      </c>
      <c r="H73" s="48">
        <v>98.6</v>
      </c>
      <c r="I73" s="48">
        <v>99.6</v>
      </c>
      <c r="J73" s="48">
        <v>98.9</v>
      </c>
      <c r="K73" s="48">
        <v>99.4</v>
      </c>
      <c r="L73" s="48">
        <v>98.2</v>
      </c>
      <c r="M73" s="49">
        <v>98.6</v>
      </c>
    </row>
    <row r="74" spans="1:13" x14ac:dyDescent="0.15">
      <c r="A74" s="5"/>
      <c r="B74" s="45"/>
      <c r="C74" s="50"/>
      <c r="E74" s="50"/>
      <c r="F74" s="55" t="s">
        <v>20</v>
      </c>
      <c r="G74" s="89">
        <v>2871</v>
      </c>
      <c r="H74" s="71">
        <v>2724</v>
      </c>
      <c r="I74" s="71">
        <v>1667</v>
      </c>
      <c r="J74" s="71">
        <v>2022</v>
      </c>
      <c r="K74" s="71">
        <v>1768</v>
      </c>
      <c r="L74" s="71">
        <v>5330</v>
      </c>
      <c r="M74" s="87">
        <v>4565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0.70211846087332463</v>
      </c>
      <c r="H75" s="84">
        <f t="shared" ref="H75:M75" si="11">H71/H$4</f>
        <v>0.69172005914243473</v>
      </c>
      <c r="I75" s="84">
        <f t="shared" si="11"/>
        <v>0.72873173277661796</v>
      </c>
      <c r="J75" s="84">
        <f t="shared" si="11"/>
        <v>0.67770389469398828</v>
      </c>
      <c r="K75" s="84">
        <f t="shared" si="11"/>
        <v>0.68990169794459344</v>
      </c>
      <c r="L75" s="84">
        <f t="shared" si="11"/>
        <v>0.84511038212607503</v>
      </c>
      <c r="M75" s="85">
        <f t="shared" si="11"/>
        <v>0.85575539568345327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4110</v>
      </c>
      <c r="H76" s="53">
        <v>4120</v>
      </c>
      <c r="I76" s="53">
        <v>4130</v>
      </c>
      <c r="J76" s="53">
        <v>4110</v>
      </c>
      <c r="K76" s="53">
        <v>4110</v>
      </c>
      <c r="L76" s="53">
        <v>4200</v>
      </c>
      <c r="M76" s="54">
        <v>4190</v>
      </c>
    </row>
    <row r="77" spans="1:13" x14ac:dyDescent="0.15">
      <c r="A77" s="5"/>
      <c r="B77" s="16" t="s">
        <v>65</v>
      </c>
      <c r="C77" s="17"/>
      <c r="D77" s="18"/>
      <c r="E77" s="19"/>
      <c r="F77" s="20" t="s">
        <v>10</v>
      </c>
      <c r="G77" s="21">
        <v>5014</v>
      </c>
      <c r="H77" s="22">
        <v>5861</v>
      </c>
      <c r="I77" s="22">
        <v>5802</v>
      </c>
      <c r="J77" s="22">
        <v>5288</v>
      </c>
      <c r="K77" s="22">
        <v>6050</v>
      </c>
      <c r="L77" s="22">
        <v>10419</v>
      </c>
      <c r="M77" s="23">
        <v>10211</v>
      </c>
    </row>
    <row r="78" spans="1:13" x14ac:dyDescent="0.15">
      <c r="A78" s="5"/>
      <c r="B78" s="24" t="s">
        <v>0</v>
      </c>
      <c r="C78" s="25">
        <v>45691</v>
      </c>
      <c r="D78" s="26"/>
      <c r="E78" s="27"/>
      <c r="F78" s="28" t="s">
        <v>2</v>
      </c>
      <c r="G78" s="29">
        <v>4.2699999999999996</v>
      </c>
      <c r="H78" s="30">
        <v>4.0999999999999996</v>
      </c>
      <c r="I78" s="30">
        <v>4.0999999999999996</v>
      </c>
      <c r="J78" s="30">
        <v>4.16</v>
      </c>
      <c r="K78" s="30">
        <v>4.0599999999999996</v>
      </c>
      <c r="L78" s="30">
        <v>3.86</v>
      </c>
      <c r="M78" s="31">
        <v>3.91</v>
      </c>
    </row>
    <row r="79" spans="1:13" x14ac:dyDescent="0.15">
      <c r="A79" s="5"/>
      <c r="B79" s="24" t="s">
        <v>1</v>
      </c>
      <c r="C79" s="32">
        <v>2750</v>
      </c>
      <c r="D79" s="26" t="s">
        <v>15</v>
      </c>
      <c r="E79" s="32">
        <v>2890</v>
      </c>
      <c r="F79" s="28" t="s">
        <v>3</v>
      </c>
      <c r="G79" s="29">
        <v>97.1</v>
      </c>
      <c r="H79" s="30">
        <v>97.7</v>
      </c>
      <c r="I79" s="30">
        <v>98.5</v>
      </c>
      <c r="J79" s="30">
        <v>97.5</v>
      </c>
      <c r="K79" s="30">
        <v>98.7</v>
      </c>
      <c r="L79" s="30">
        <v>98.5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4261</v>
      </c>
      <c r="H80" s="70">
        <v>4031</v>
      </c>
      <c r="I80" s="70">
        <v>3288</v>
      </c>
      <c r="J80" s="70">
        <v>4037</v>
      </c>
      <c r="K80" s="70">
        <v>2899</v>
      </c>
      <c r="L80" s="70">
        <v>5416</v>
      </c>
      <c r="M80" s="86">
        <v>5302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0.72258250468367202</v>
      </c>
      <c r="H81" s="81">
        <f t="shared" ref="H81:M81" si="12">H77/H$4</f>
        <v>0.72215377033021189</v>
      </c>
      <c r="I81" s="81">
        <f t="shared" si="12"/>
        <v>0.7570459290187892</v>
      </c>
      <c r="J81" s="81">
        <f t="shared" si="12"/>
        <v>0.71760075994029038</v>
      </c>
      <c r="K81" s="81">
        <f t="shared" si="12"/>
        <v>0.7723732924805311</v>
      </c>
      <c r="L81" s="81">
        <f t="shared" si="12"/>
        <v>0.92375210568312793</v>
      </c>
      <c r="M81" s="82">
        <f t="shared" si="12"/>
        <v>0.91825539568345327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2750</v>
      </c>
      <c r="H82" s="35">
        <v>2800</v>
      </c>
      <c r="I82" s="35">
        <v>2830</v>
      </c>
      <c r="J82" s="35">
        <v>2760</v>
      </c>
      <c r="K82" s="35">
        <v>2790</v>
      </c>
      <c r="L82" s="35">
        <v>2870</v>
      </c>
      <c r="M82" s="36">
        <v>2890</v>
      </c>
    </row>
    <row r="83" spans="1:13" x14ac:dyDescent="0.15">
      <c r="A83" s="5"/>
      <c r="B83" s="37" t="s">
        <v>57</v>
      </c>
      <c r="C83" s="38"/>
      <c r="D83" s="39"/>
      <c r="E83" s="40"/>
      <c r="F83" s="41" t="s">
        <v>10</v>
      </c>
      <c r="G83" s="42">
        <v>13565</v>
      </c>
      <c r="H83" s="43">
        <v>13676</v>
      </c>
      <c r="I83" s="43">
        <v>13815</v>
      </c>
      <c r="J83" s="43">
        <v>13291</v>
      </c>
      <c r="K83" s="43">
        <v>13949</v>
      </c>
      <c r="L83" s="43">
        <v>18014</v>
      </c>
      <c r="M83" s="44">
        <v>17198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2.2799999999999998</v>
      </c>
      <c r="H84" s="48">
        <v>2.2000000000000002</v>
      </c>
      <c r="I84" s="48">
        <v>2.21</v>
      </c>
      <c r="J84" s="48">
        <v>2.2200000000000002</v>
      </c>
      <c r="K84" s="48">
        <v>2.2400000000000002</v>
      </c>
      <c r="L84" s="48">
        <v>1.9</v>
      </c>
      <c r="M84" s="49">
        <v>1.93</v>
      </c>
    </row>
    <row r="85" spans="1:13" x14ac:dyDescent="0.15">
      <c r="A85" s="5"/>
      <c r="B85" s="45" t="s">
        <v>1</v>
      </c>
      <c r="C85" s="50">
        <v>2100</v>
      </c>
      <c r="D85" s="4" t="s">
        <v>15</v>
      </c>
      <c r="E85" s="50">
        <v>2130</v>
      </c>
      <c r="F85" s="46" t="s">
        <v>3</v>
      </c>
      <c r="G85" s="47">
        <v>100.2</v>
      </c>
      <c r="H85" s="48">
        <v>100.6</v>
      </c>
      <c r="I85" s="48">
        <v>100.5</v>
      </c>
      <c r="J85" s="48">
        <v>101.1</v>
      </c>
      <c r="K85" s="48">
        <v>100.5</v>
      </c>
      <c r="L85" s="48">
        <v>101</v>
      </c>
      <c r="M85" s="49">
        <v>100.9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1234</v>
      </c>
      <c r="H86" s="61">
        <v>-33</v>
      </c>
      <c r="I86" s="61">
        <v>260</v>
      </c>
      <c r="J86" s="71">
        <v>-1152</v>
      </c>
      <c r="K86" s="61">
        <v>282</v>
      </c>
      <c r="L86" s="71">
        <v>-1526</v>
      </c>
      <c r="M86" s="87">
        <v>-1240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1.954892635826488</v>
      </c>
      <c r="H87" s="84">
        <f t="shared" ref="H87:M87" si="13">H83/H$4</f>
        <v>1.6850665352390339</v>
      </c>
      <c r="I87" s="84">
        <f t="shared" si="13"/>
        <v>1.8025835073068894</v>
      </c>
      <c r="J87" s="84">
        <f t="shared" si="13"/>
        <v>1.8036368571040846</v>
      </c>
      <c r="K87" s="84">
        <f t="shared" si="13"/>
        <v>1.7807991829439551</v>
      </c>
      <c r="L87" s="84">
        <f t="shared" si="13"/>
        <v>1.597127404911783</v>
      </c>
      <c r="M87" s="85">
        <f t="shared" si="13"/>
        <v>1.5465827338129496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2100</v>
      </c>
      <c r="H88" s="53">
        <v>2100</v>
      </c>
      <c r="I88" s="53">
        <v>2120</v>
      </c>
      <c r="J88" s="53">
        <v>2120</v>
      </c>
      <c r="K88" s="53">
        <v>2120</v>
      </c>
      <c r="L88" s="53">
        <v>2120</v>
      </c>
      <c r="M88" s="54">
        <v>2130</v>
      </c>
    </row>
    <row r="89" spans="1:13" x14ac:dyDescent="0.15">
      <c r="A89" s="5"/>
      <c r="B89" s="16" t="s">
        <v>59</v>
      </c>
      <c r="C89" s="17"/>
      <c r="D89" s="18"/>
      <c r="E89" s="19"/>
      <c r="F89" s="20" t="s">
        <v>10</v>
      </c>
      <c r="G89" s="21">
        <v>9687</v>
      </c>
      <c r="H89" s="22">
        <v>10470</v>
      </c>
      <c r="I89" s="22">
        <v>10007</v>
      </c>
      <c r="J89" s="22">
        <v>9842</v>
      </c>
      <c r="K89" s="22">
        <v>9785</v>
      </c>
      <c r="L89" s="22">
        <v>15045</v>
      </c>
      <c r="M89" s="23">
        <v>14729</v>
      </c>
    </row>
    <row r="90" spans="1:13" x14ac:dyDescent="0.15">
      <c r="A90" s="5"/>
      <c r="B90" s="24" t="s">
        <v>0</v>
      </c>
      <c r="C90" s="25">
        <v>45677</v>
      </c>
      <c r="D90" s="26"/>
      <c r="E90" s="27"/>
      <c r="F90" s="28" t="s">
        <v>2</v>
      </c>
      <c r="G90" s="29">
        <v>3.17</v>
      </c>
      <c r="H90" s="30">
        <v>2.98</v>
      </c>
      <c r="I90" s="30">
        <v>3.13</v>
      </c>
      <c r="J90" s="30">
        <v>3.09</v>
      </c>
      <c r="K90" s="30">
        <v>3.15</v>
      </c>
      <c r="L90" s="30">
        <v>2.89</v>
      </c>
      <c r="M90" s="31">
        <v>2.84</v>
      </c>
    </row>
    <row r="91" spans="1:13" x14ac:dyDescent="0.15">
      <c r="A91" s="5"/>
      <c r="B91" s="24" t="s">
        <v>1</v>
      </c>
      <c r="C91" s="32">
        <v>1380</v>
      </c>
      <c r="D91" s="26" t="s">
        <v>15</v>
      </c>
      <c r="E91" s="32">
        <v>1420</v>
      </c>
      <c r="F91" s="28" t="s">
        <v>3</v>
      </c>
      <c r="G91" s="29">
        <v>97.8</v>
      </c>
      <c r="H91" s="30">
        <v>99.1</v>
      </c>
      <c r="I91" s="30">
        <v>98.4</v>
      </c>
      <c r="J91" s="30">
        <v>98.4</v>
      </c>
      <c r="K91" s="30">
        <v>98.6</v>
      </c>
      <c r="L91" s="30">
        <v>99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6114</v>
      </c>
      <c r="H92" s="70">
        <v>3556</v>
      </c>
      <c r="I92" s="70">
        <v>5001</v>
      </c>
      <c r="J92" s="70">
        <v>4859</v>
      </c>
      <c r="K92" s="70">
        <v>4410</v>
      </c>
      <c r="L92" s="70">
        <v>5679</v>
      </c>
      <c r="M92" s="86">
        <v>4457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1.3960224816255944</v>
      </c>
      <c r="H93" s="81">
        <f t="shared" ref="H93:M93" si="14">H89/H$4</f>
        <v>1.2900443568260227</v>
      </c>
      <c r="I93" s="81">
        <f t="shared" si="14"/>
        <v>1.3057150313152401</v>
      </c>
      <c r="J93" s="81">
        <f t="shared" si="14"/>
        <v>1.3355950603881124</v>
      </c>
      <c r="K93" s="81">
        <f t="shared" si="14"/>
        <v>1.2492020937061152</v>
      </c>
      <c r="L93" s="81">
        <f t="shared" si="14"/>
        <v>1.3338948488341165</v>
      </c>
      <c r="M93" s="82">
        <f t="shared" si="14"/>
        <v>1.3245503597122301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1380</v>
      </c>
      <c r="H94" s="35">
        <v>1380</v>
      </c>
      <c r="I94" s="35">
        <v>1400</v>
      </c>
      <c r="J94" s="35">
        <v>1390</v>
      </c>
      <c r="K94" s="35">
        <v>1410</v>
      </c>
      <c r="L94" s="35">
        <v>1420</v>
      </c>
      <c r="M94" s="36">
        <v>1420</v>
      </c>
    </row>
    <row r="95" spans="1:13" x14ac:dyDescent="0.15">
      <c r="A95" s="5"/>
      <c r="B95" s="37" t="s">
        <v>39</v>
      </c>
      <c r="C95" s="38"/>
      <c r="D95" s="39"/>
      <c r="E95" s="40"/>
      <c r="F95" s="41" t="s">
        <v>10</v>
      </c>
      <c r="G95" s="42">
        <v>8290</v>
      </c>
      <c r="H95" s="43">
        <v>9272</v>
      </c>
      <c r="I95" s="43">
        <v>9362</v>
      </c>
      <c r="J95" s="43">
        <v>8867</v>
      </c>
      <c r="K95" s="43">
        <v>9083</v>
      </c>
      <c r="L95" s="43">
        <v>14138</v>
      </c>
      <c r="M95" s="44">
        <v>13839</v>
      </c>
    </row>
    <row r="96" spans="1:13" x14ac:dyDescent="0.15">
      <c r="A96" s="5"/>
      <c r="B96" s="45" t="s">
        <v>0</v>
      </c>
      <c r="C96" s="3">
        <v>45614</v>
      </c>
      <c r="F96" s="46" t="s">
        <v>2</v>
      </c>
      <c r="G96" s="47">
        <v>3.41</v>
      </c>
      <c r="H96" s="48">
        <v>3.34</v>
      </c>
      <c r="I96" s="48">
        <v>3.31</v>
      </c>
      <c r="J96" s="48">
        <v>3.3</v>
      </c>
      <c r="K96" s="48">
        <v>3.35</v>
      </c>
      <c r="L96" s="48">
        <v>3.12</v>
      </c>
      <c r="M96" s="49">
        <v>3.15</v>
      </c>
    </row>
    <row r="97" spans="1:13" x14ac:dyDescent="0.15">
      <c r="A97" s="5"/>
      <c r="B97" s="45" t="s">
        <v>1</v>
      </c>
      <c r="C97" s="50">
        <v>10000</v>
      </c>
      <c r="D97" s="4" t="s">
        <v>15</v>
      </c>
      <c r="E97" s="50">
        <v>10100</v>
      </c>
      <c r="F97" s="46" t="s">
        <v>3</v>
      </c>
      <c r="G97" s="47">
        <v>99</v>
      </c>
      <c r="H97" s="48">
        <v>99.6</v>
      </c>
      <c r="I97" s="48">
        <v>99.9</v>
      </c>
      <c r="J97" s="48">
        <v>99.4</v>
      </c>
      <c r="K97" s="48">
        <v>99.6</v>
      </c>
      <c r="L97" s="48">
        <v>99.2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3199</v>
      </c>
      <c r="H98" s="71">
        <v>2598</v>
      </c>
      <c r="I98" s="71">
        <v>1919</v>
      </c>
      <c r="J98" s="71">
        <v>2681</v>
      </c>
      <c r="K98" s="71">
        <v>2379</v>
      </c>
      <c r="L98" s="71">
        <v>4864</v>
      </c>
      <c r="M98" s="87">
        <v>4982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1.1946966421674592</v>
      </c>
      <c r="H99" s="84">
        <f t="shared" ref="H99:M99" si="15">H95/H$4</f>
        <v>1.1424346968950221</v>
      </c>
      <c r="I99" s="84">
        <f t="shared" si="15"/>
        <v>1.2215553235908141</v>
      </c>
      <c r="J99" s="84">
        <f t="shared" si="15"/>
        <v>1.2032840276835393</v>
      </c>
      <c r="K99" s="84">
        <f t="shared" si="15"/>
        <v>1.1595812587769692</v>
      </c>
      <c r="L99" s="84">
        <f t="shared" si="15"/>
        <v>1.2534799184324852</v>
      </c>
      <c r="M99" s="85">
        <f t="shared" si="15"/>
        <v>1.2445143884892087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10000</v>
      </c>
      <c r="H100" s="53">
        <v>9990</v>
      </c>
      <c r="I100" s="53">
        <v>10000</v>
      </c>
      <c r="J100" s="53">
        <v>10010</v>
      </c>
      <c r="K100" s="53">
        <v>10040</v>
      </c>
      <c r="L100" s="53">
        <v>10070</v>
      </c>
      <c r="M100" s="54">
        <v>10100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>
        <v>8050</v>
      </c>
      <c r="H101" s="22">
        <v>9121</v>
      </c>
      <c r="I101" s="22">
        <v>9121</v>
      </c>
      <c r="J101" s="22">
        <v>8741</v>
      </c>
      <c r="K101" s="22">
        <v>8791</v>
      </c>
      <c r="L101" s="22">
        <v>14080</v>
      </c>
      <c r="M101" s="23">
        <v>13906</v>
      </c>
    </row>
    <row r="102" spans="1:13" x14ac:dyDescent="0.15">
      <c r="A102" s="5"/>
      <c r="B102" s="24" t="s">
        <v>0</v>
      </c>
      <c r="C102" s="25">
        <v>45537</v>
      </c>
      <c r="D102" s="26"/>
      <c r="E102" s="27"/>
      <c r="F102" s="28" t="s">
        <v>2</v>
      </c>
      <c r="G102" s="29">
        <v>4.04</v>
      </c>
      <c r="H102" s="30">
        <v>3.93</v>
      </c>
      <c r="I102" s="30">
        <v>3.94</v>
      </c>
      <c r="J102" s="30">
        <v>3.89</v>
      </c>
      <c r="K102" s="30">
        <v>4</v>
      </c>
      <c r="L102" s="30">
        <v>3.66</v>
      </c>
      <c r="M102" s="31">
        <v>3.67</v>
      </c>
    </row>
    <row r="103" spans="1:13" x14ac:dyDescent="0.15">
      <c r="A103" s="5"/>
      <c r="B103" s="24" t="s">
        <v>1</v>
      </c>
      <c r="C103" s="32">
        <v>9580</v>
      </c>
      <c r="D103" s="26" t="s">
        <v>15</v>
      </c>
      <c r="E103" s="32">
        <v>9700</v>
      </c>
      <c r="F103" s="28" t="s">
        <v>3</v>
      </c>
      <c r="G103" s="29">
        <v>97.9</v>
      </c>
      <c r="H103" s="30">
        <v>98.3</v>
      </c>
      <c r="I103" s="30">
        <v>98.2</v>
      </c>
      <c r="J103" s="30">
        <v>99.1</v>
      </c>
      <c r="K103" s="30">
        <v>98.1</v>
      </c>
      <c r="L103" s="30">
        <v>98.3</v>
      </c>
      <c r="M103" s="31">
        <v>98.4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5324</v>
      </c>
      <c r="H104" s="70">
        <v>5175</v>
      </c>
      <c r="I104" s="70">
        <v>5331</v>
      </c>
      <c r="J104" s="70">
        <v>3557</v>
      </c>
      <c r="K104" s="70">
        <v>5416</v>
      </c>
      <c r="L104" s="70">
        <v>7919</v>
      </c>
      <c r="M104" s="86">
        <v>7505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1.1601095258682808</v>
      </c>
      <c r="H105" s="81">
        <f t="shared" ref="H105:M105" si="16">H101/H$4</f>
        <v>1.123829472646624</v>
      </c>
      <c r="I105" s="81">
        <f t="shared" si="16"/>
        <v>1.1901096033402923</v>
      </c>
      <c r="J105" s="81">
        <f t="shared" si="16"/>
        <v>1.1861853711494097</v>
      </c>
      <c r="K105" s="81">
        <f t="shared" si="16"/>
        <v>1.1223030767266693</v>
      </c>
      <c r="L105" s="81">
        <f t="shared" si="16"/>
        <v>1.2483376185832078</v>
      </c>
      <c r="M105" s="82">
        <f t="shared" si="16"/>
        <v>1.2505395683453238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9580</v>
      </c>
      <c r="H106" s="35">
        <v>9620</v>
      </c>
      <c r="I106" s="35">
        <v>9680</v>
      </c>
      <c r="J106" s="35">
        <v>9650</v>
      </c>
      <c r="K106" s="35">
        <v>9660</v>
      </c>
      <c r="L106" s="35">
        <v>9710</v>
      </c>
      <c r="M106" s="36">
        <v>9700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8159</v>
      </c>
      <c r="H107" s="43">
        <v>9174</v>
      </c>
      <c r="I107" s="43">
        <v>8811</v>
      </c>
      <c r="J107" s="43">
        <v>8313</v>
      </c>
      <c r="K107" s="43">
        <v>9010</v>
      </c>
      <c r="L107" s="43">
        <v>12414</v>
      </c>
      <c r="M107" s="44">
        <v>13169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3.92</v>
      </c>
      <c r="I108" s="48">
        <v>3.93</v>
      </c>
      <c r="J108" s="48">
        <v>3.92</v>
      </c>
      <c r="K108" s="48">
        <v>3.96</v>
      </c>
      <c r="L108" s="48">
        <v>3.77</v>
      </c>
      <c r="M108" s="49">
        <v>3.69</v>
      </c>
    </row>
    <row r="109" spans="1:13" x14ac:dyDescent="0.15">
      <c r="A109" s="5"/>
      <c r="B109" s="45" t="s">
        <v>1</v>
      </c>
      <c r="C109" s="50">
        <v>9030</v>
      </c>
      <c r="D109" s="4" t="s">
        <v>15</v>
      </c>
      <c r="E109" s="50">
        <v>9100</v>
      </c>
      <c r="F109" s="46" t="s">
        <v>3</v>
      </c>
      <c r="G109" s="47">
        <v>98.8</v>
      </c>
      <c r="H109" s="48">
        <v>98.5</v>
      </c>
      <c r="I109" s="48">
        <v>98.7</v>
      </c>
      <c r="J109" s="48">
        <v>98.6</v>
      </c>
      <c r="K109" s="48">
        <v>98.4</v>
      </c>
      <c r="L109" s="48">
        <v>98.2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3712</v>
      </c>
      <c r="H110" s="71">
        <v>4688</v>
      </c>
      <c r="I110" s="71">
        <v>4296</v>
      </c>
      <c r="J110" s="71">
        <v>4174</v>
      </c>
      <c r="K110" s="71">
        <v>4775</v>
      </c>
      <c r="L110" s="71">
        <v>7076</v>
      </c>
      <c r="M110" s="87">
        <v>6789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1.1758178411874909</v>
      </c>
      <c r="H111" s="84">
        <f t="shared" ref="H111:M111" si="17">H107/H$4</f>
        <v>1.1303597831444061</v>
      </c>
      <c r="I111" s="84">
        <f t="shared" si="17"/>
        <v>1.149660751565762</v>
      </c>
      <c r="J111" s="84">
        <f t="shared" si="17"/>
        <v>1.1281042203826843</v>
      </c>
      <c r="K111" s="84">
        <f t="shared" si="17"/>
        <v>1.1502617132643942</v>
      </c>
      <c r="L111" s="84">
        <f t="shared" si="17"/>
        <v>1.1006294884298253</v>
      </c>
      <c r="M111" s="85">
        <f t="shared" si="17"/>
        <v>1.1842625899280577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9030</v>
      </c>
      <c r="H112" s="53">
        <v>9050</v>
      </c>
      <c r="I112" s="53">
        <v>9050</v>
      </c>
      <c r="J112" s="53">
        <v>9080</v>
      </c>
      <c r="K112" s="53">
        <v>9100</v>
      </c>
      <c r="L112" s="53">
        <v>9090</v>
      </c>
      <c r="M112" s="54">
        <v>9100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7667</v>
      </c>
      <c r="H113" s="22">
        <v>10356</v>
      </c>
      <c r="I113" s="22">
        <v>8964</v>
      </c>
      <c r="J113" s="22">
        <v>8585</v>
      </c>
      <c r="K113" s="22">
        <v>9084</v>
      </c>
      <c r="L113" s="22">
        <v>12215</v>
      </c>
      <c r="M113" s="23">
        <v>11942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</v>
      </c>
      <c r="H114" s="30">
        <v>1.89</v>
      </c>
      <c r="I114" s="30">
        <v>2</v>
      </c>
      <c r="J114" s="30">
        <v>1.99</v>
      </c>
      <c r="K114" s="30">
        <v>2.0099999999999998</v>
      </c>
      <c r="L114" s="30">
        <v>1.87</v>
      </c>
      <c r="M114" s="31">
        <v>1.88</v>
      </c>
    </row>
    <row r="115" spans="1:13" x14ac:dyDescent="0.15">
      <c r="A115" s="5"/>
      <c r="B115" s="24" t="s">
        <v>1</v>
      </c>
      <c r="C115" s="32">
        <v>35750</v>
      </c>
      <c r="D115" s="26" t="s">
        <v>15</v>
      </c>
      <c r="E115" s="32">
        <v>35920</v>
      </c>
      <c r="F115" s="28" t="s">
        <v>3</v>
      </c>
      <c r="G115" s="29">
        <v>99.2</v>
      </c>
      <c r="H115" s="30">
        <v>99.8</v>
      </c>
      <c r="I115" s="30">
        <v>99.3</v>
      </c>
      <c r="J115" s="30">
        <v>99.5</v>
      </c>
      <c r="K115" s="30">
        <v>99.3</v>
      </c>
      <c r="L115" s="30">
        <v>99.3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2163</v>
      </c>
      <c r="H116" s="70">
        <v>1656</v>
      </c>
      <c r="I116" s="70">
        <v>2445</v>
      </c>
      <c r="J116" s="70">
        <v>2009</v>
      </c>
      <c r="K116" s="70">
        <v>2503</v>
      </c>
      <c r="L116" s="70">
        <v>3129</v>
      </c>
      <c r="M116" s="86">
        <v>3728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1.1049142527741749</v>
      </c>
      <c r="H117" s="81">
        <f t="shared" ref="H117:M117" si="18">H113/H$4</f>
        <v>1.2759980285855101</v>
      </c>
      <c r="I117" s="81">
        <f t="shared" si="18"/>
        <v>1.1696242171189979</v>
      </c>
      <c r="J117" s="81">
        <f t="shared" si="18"/>
        <v>1.1650156059166781</v>
      </c>
      <c r="K117" s="81">
        <f t="shared" si="18"/>
        <v>1.1597089237839908</v>
      </c>
      <c r="L117" s="81">
        <f t="shared" si="18"/>
        <v>1.0829860803262701</v>
      </c>
      <c r="M117" s="82">
        <f t="shared" si="18"/>
        <v>1.0739208633093524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35750</v>
      </c>
      <c r="H118" s="35">
        <v>35850</v>
      </c>
      <c r="I118" s="35">
        <v>35840</v>
      </c>
      <c r="J118" s="35">
        <v>35760</v>
      </c>
      <c r="K118" s="35">
        <v>35870</v>
      </c>
      <c r="L118" s="35">
        <v>36000</v>
      </c>
      <c r="M118" s="36">
        <v>35920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5648</v>
      </c>
      <c r="H119" s="43">
        <v>6516</v>
      </c>
      <c r="I119" s="43">
        <v>6432</v>
      </c>
      <c r="J119" s="43">
        <v>7096</v>
      </c>
      <c r="K119" s="43">
        <v>6560</v>
      </c>
      <c r="L119" s="43">
        <v>10471</v>
      </c>
      <c r="M119" s="44">
        <v>10223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3.44</v>
      </c>
      <c r="H120" s="48">
        <v>3.42</v>
      </c>
      <c r="I120" s="48">
        <v>3.39</v>
      </c>
      <c r="J120" s="48">
        <v>3.15</v>
      </c>
      <c r="K120" s="48">
        <v>3.4</v>
      </c>
      <c r="L120" s="48">
        <v>3.19</v>
      </c>
      <c r="M120" s="49">
        <v>3.26</v>
      </c>
    </row>
    <row r="121" spans="1:13" x14ac:dyDescent="0.15">
      <c r="A121" s="5"/>
      <c r="B121" s="45" t="s">
        <v>1</v>
      </c>
      <c r="C121" s="50">
        <v>32860</v>
      </c>
      <c r="D121" s="4" t="s">
        <v>15</v>
      </c>
      <c r="E121" s="50">
        <v>33120</v>
      </c>
      <c r="F121" s="46" t="s">
        <v>3</v>
      </c>
      <c r="G121" s="47">
        <v>99.8</v>
      </c>
      <c r="H121" s="48">
        <v>99.7</v>
      </c>
      <c r="I121" s="48">
        <v>99.8</v>
      </c>
      <c r="J121" s="48">
        <v>100.7</v>
      </c>
      <c r="K121" s="48">
        <v>99.8</v>
      </c>
      <c r="L121" s="48">
        <v>99.6</v>
      </c>
      <c r="M121" s="49">
        <v>99.6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1355</v>
      </c>
      <c r="H122" s="71">
        <v>1692</v>
      </c>
      <c r="I122" s="71">
        <v>1485</v>
      </c>
      <c r="J122" s="61">
        <v>295</v>
      </c>
      <c r="K122" s="71">
        <v>1538</v>
      </c>
      <c r="L122" s="71">
        <v>2733</v>
      </c>
      <c r="M122" s="87">
        <v>2823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0.81395013690733531</v>
      </c>
      <c r="H123" s="84">
        <f t="shared" ref="H123:M123" si="19">H119/H$4</f>
        <v>0.80285855101034997</v>
      </c>
      <c r="I123" s="84">
        <f t="shared" si="19"/>
        <v>0.83924843423799578</v>
      </c>
      <c r="J123" s="84">
        <f t="shared" si="19"/>
        <v>0.9629529108427195</v>
      </c>
      <c r="K123" s="84">
        <f t="shared" si="19"/>
        <v>0.83748244606153455</v>
      </c>
      <c r="L123" s="84">
        <f t="shared" si="19"/>
        <v>0.92836244347903185</v>
      </c>
      <c r="M123" s="85">
        <f t="shared" si="19"/>
        <v>0.91933453237410068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32860</v>
      </c>
      <c r="H124" s="53">
        <v>32880</v>
      </c>
      <c r="I124" s="53">
        <v>32940</v>
      </c>
      <c r="J124" s="53">
        <v>32900</v>
      </c>
      <c r="K124" s="53">
        <v>33010</v>
      </c>
      <c r="L124" s="53">
        <v>33060</v>
      </c>
      <c r="M124" s="54">
        <v>33120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11206</v>
      </c>
      <c r="H125" s="22">
        <v>14382</v>
      </c>
      <c r="I125" s="22">
        <v>12393</v>
      </c>
      <c r="J125" s="22">
        <v>12167</v>
      </c>
      <c r="K125" s="22">
        <v>12814</v>
      </c>
      <c r="L125" s="22">
        <v>16156</v>
      </c>
      <c r="M125" s="23">
        <v>15793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1.84</v>
      </c>
      <c r="H126" s="30">
        <v>1.7</v>
      </c>
      <c r="I126" s="30">
        <v>1.84</v>
      </c>
      <c r="J126" s="30">
        <v>1.83</v>
      </c>
      <c r="K126" s="30">
        <v>1.84</v>
      </c>
      <c r="L126" s="30">
        <v>1.72</v>
      </c>
      <c r="M126" s="31">
        <v>1.72</v>
      </c>
    </row>
    <row r="127" spans="1:13" x14ac:dyDescent="0.15">
      <c r="A127" s="5"/>
      <c r="B127" s="24" t="s">
        <v>1</v>
      </c>
      <c r="C127" s="32">
        <v>32310</v>
      </c>
      <c r="D127" s="26" t="s">
        <v>15</v>
      </c>
      <c r="E127" s="32">
        <v>32560</v>
      </c>
      <c r="F127" s="28" t="s">
        <v>3</v>
      </c>
      <c r="G127" s="29">
        <v>99.2</v>
      </c>
      <c r="H127" s="30">
        <v>99.9</v>
      </c>
      <c r="I127" s="30">
        <v>99.3</v>
      </c>
      <c r="J127" s="30">
        <v>99.4</v>
      </c>
      <c r="K127" s="30">
        <v>99.3</v>
      </c>
      <c r="L127" s="30">
        <v>99.2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2985</v>
      </c>
      <c r="H128" s="70">
        <v>1711</v>
      </c>
      <c r="I128" s="70">
        <v>3153</v>
      </c>
      <c r="J128" s="70">
        <v>2777</v>
      </c>
      <c r="K128" s="70">
        <v>3196</v>
      </c>
      <c r="L128" s="70">
        <v>4257</v>
      </c>
      <c r="M128" s="86">
        <v>4775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1.6149301052024787</v>
      </c>
      <c r="H129" s="81">
        <f t="shared" ref="H129:M129" si="20">H125/H$4</f>
        <v>1.772055199605717</v>
      </c>
      <c r="I129" s="81">
        <f t="shared" si="20"/>
        <v>1.6170407098121085</v>
      </c>
      <c r="J129" s="81">
        <f t="shared" si="20"/>
        <v>1.6511059845297869</v>
      </c>
      <c r="K129" s="81">
        <f t="shared" si="20"/>
        <v>1.6358993999744671</v>
      </c>
      <c r="L129" s="81">
        <f t="shared" si="20"/>
        <v>1.4323964890504477</v>
      </c>
      <c r="M129" s="82">
        <f t="shared" si="20"/>
        <v>1.4202338129496404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32310</v>
      </c>
      <c r="H130" s="35">
        <v>32320</v>
      </c>
      <c r="I130" s="35">
        <v>32440</v>
      </c>
      <c r="J130" s="35">
        <v>32350</v>
      </c>
      <c r="K130" s="35">
        <v>32530</v>
      </c>
      <c r="L130" s="35">
        <v>32550</v>
      </c>
      <c r="M130" s="36">
        <v>32560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8164</v>
      </c>
      <c r="H131" s="43">
        <v>9360</v>
      </c>
      <c r="I131" s="43">
        <v>8831</v>
      </c>
      <c r="J131" s="43">
        <v>8538</v>
      </c>
      <c r="K131" s="43">
        <v>9452</v>
      </c>
      <c r="L131" s="43">
        <v>13991</v>
      </c>
      <c r="M131" s="44">
        <v>13673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3.31</v>
      </c>
      <c r="H132" s="48">
        <v>3.25</v>
      </c>
      <c r="I132" s="48">
        <v>3.31</v>
      </c>
      <c r="J132" s="48">
        <v>3.24</v>
      </c>
      <c r="K132" s="48">
        <v>3.23</v>
      </c>
      <c r="L132" s="48">
        <v>3.01</v>
      </c>
      <c r="M132" s="49">
        <v>3.05</v>
      </c>
    </row>
    <row r="133" spans="1:13" x14ac:dyDescent="0.15">
      <c r="A133" s="5"/>
      <c r="B133" s="45" t="s">
        <v>1</v>
      </c>
      <c r="C133" s="50">
        <v>17490</v>
      </c>
      <c r="D133" s="4" t="s">
        <v>15</v>
      </c>
      <c r="E133" s="50">
        <v>17630</v>
      </c>
      <c r="F133" s="46" t="s">
        <v>3</v>
      </c>
      <c r="G133" s="47">
        <v>100</v>
      </c>
      <c r="H133" s="48">
        <v>100</v>
      </c>
      <c r="I133" s="48">
        <v>100</v>
      </c>
      <c r="J133" s="48">
        <v>100.4</v>
      </c>
      <c r="K133" s="48">
        <v>100.4</v>
      </c>
      <c r="L133" s="48">
        <v>99.7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1576</v>
      </c>
      <c r="H134" s="71">
        <v>1761</v>
      </c>
      <c r="I134" s="71">
        <v>1595</v>
      </c>
      <c r="J134" s="61">
        <v>907</v>
      </c>
      <c r="K134" s="61">
        <v>962</v>
      </c>
      <c r="L134" s="71">
        <v>3223</v>
      </c>
      <c r="M134" s="87">
        <v>3440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1.1765384061103905</v>
      </c>
      <c r="H135" s="84">
        <f t="shared" ref="H135:M135" si="21">H131/H$4</f>
        <v>1.1532774765894529</v>
      </c>
      <c r="I135" s="84">
        <f t="shared" si="21"/>
        <v>1.1522703549060542</v>
      </c>
      <c r="J135" s="84">
        <f t="shared" si="21"/>
        <v>1.1586375356222012</v>
      </c>
      <c r="K135" s="84">
        <f t="shared" si="21"/>
        <v>1.2066896463679306</v>
      </c>
      <c r="L135" s="84">
        <f t="shared" si="21"/>
        <v>1.2404468481248339</v>
      </c>
      <c r="M135" s="85">
        <f t="shared" si="21"/>
        <v>1.2295863309352517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17490</v>
      </c>
      <c r="H136" s="53">
        <v>17460</v>
      </c>
      <c r="I136" s="53">
        <v>17520</v>
      </c>
      <c r="J136" s="53">
        <v>17500</v>
      </c>
      <c r="K136" s="53">
        <v>17580</v>
      </c>
      <c r="L136" s="53">
        <v>17600</v>
      </c>
      <c r="M136" s="54">
        <v>17630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5853</v>
      </c>
      <c r="H137" s="22">
        <v>6925</v>
      </c>
      <c r="I137" s="22">
        <v>6883</v>
      </c>
      <c r="J137" s="22">
        <v>6544</v>
      </c>
      <c r="K137" s="22">
        <v>6714</v>
      </c>
      <c r="L137" s="22">
        <v>11655</v>
      </c>
      <c r="M137" s="23">
        <v>11628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4.22</v>
      </c>
      <c r="H138" s="30">
        <v>4.1399999999999997</v>
      </c>
      <c r="I138" s="30">
        <v>4.16</v>
      </c>
      <c r="J138" s="30">
        <v>4.0999999999999996</v>
      </c>
      <c r="K138" s="30">
        <v>4.17</v>
      </c>
      <c r="L138" s="30">
        <v>3.88</v>
      </c>
      <c r="M138" s="31">
        <v>3.9</v>
      </c>
    </row>
    <row r="139" spans="1:13" x14ac:dyDescent="0.15">
      <c r="A139" s="5"/>
      <c r="B139" s="24" t="s">
        <v>1</v>
      </c>
      <c r="C139" s="32">
        <v>14770</v>
      </c>
      <c r="D139" s="26" t="s">
        <v>15</v>
      </c>
      <c r="E139" s="32">
        <v>14910</v>
      </c>
      <c r="F139" s="28" t="s">
        <v>3</v>
      </c>
      <c r="G139" s="29">
        <v>98.6</v>
      </c>
      <c r="H139" s="30">
        <v>98.8</v>
      </c>
      <c r="I139" s="30">
        <v>98.8</v>
      </c>
      <c r="J139" s="30">
        <v>99.4</v>
      </c>
      <c r="K139" s="30">
        <v>99.2</v>
      </c>
      <c r="L139" s="30">
        <v>99.1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3049</v>
      </c>
      <c r="H140" s="70">
        <v>3342</v>
      </c>
      <c r="I140" s="70">
        <v>3360</v>
      </c>
      <c r="J140" s="70">
        <v>2306</v>
      </c>
      <c r="K140" s="70">
        <v>2744</v>
      </c>
      <c r="L140" s="70">
        <v>4963</v>
      </c>
      <c r="M140" s="86">
        <v>5679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0.84349329874621704</v>
      </c>
      <c r="H141" s="81">
        <f t="shared" ref="H141:M141" si="22">H137/H$4</f>
        <v>0.85325283390832918</v>
      </c>
      <c r="I141" s="81">
        <f t="shared" si="22"/>
        <v>0.89809498956158662</v>
      </c>
      <c r="J141" s="81">
        <f t="shared" si="22"/>
        <v>0.88804451078843805</v>
      </c>
      <c r="K141" s="81">
        <f t="shared" si="22"/>
        <v>0.8571428571428571</v>
      </c>
      <c r="L141" s="81">
        <f t="shared" si="22"/>
        <v>1.0333362886780744</v>
      </c>
      <c r="M141" s="82">
        <f t="shared" si="22"/>
        <v>1.04568345323741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14770</v>
      </c>
      <c r="H142" s="35">
        <v>14760</v>
      </c>
      <c r="I142" s="35">
        <v>14790</v>
      </c>
      <c r="J142" s="35">
        <v>14830</v>
      </c>
      <c r="K142" s="35">
        <v>14830</v>
      </c>
      <c r="L142" s="35">
        <v>14860</v>
      </c>
      <c r="M142" s="36">
        <v>14910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6324</v>
      </c>
      <c r="H143" s="43">
        <v>7067</v>
      </c>
      <c r="I143" s="43">
        <v>6831</v>
      </c>
      <c r="J143" s="43">
        <v>6459</v>
      </c>
      <c r="K143" s="43">
        <v>7158</v>
      </c>
      <c r="L143" s="43">
        <v>9889</v>
      </c>
      <c r="M143" s="44">
        <v>10846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3.88</v>
      </c>
      <c r="H144" s="48">
        <v>3.91</v>
      </c>
      <c r="I144" s="48">
        <v>3.89</v>
      </c>
      <c r="J144" s="48">
        <v>3.89</v>
      </c>
      <c r="K144" s="48">
        <v>3.9</v>
      </c>
      <c r="L144" s="48">
        <v>3.73</v>
      </c>
      <c r="M144" s="49">
        <v>3.73</v>
      </c>
    </row>
    <row r="145" spans="1:13" x14ac:dyDescent="0.15">
      <c r="A145" s="5"/>
      <c r="B145" s="45" t="s">
        <v>1</v>
      </c>
      <c r="C145" s="50">
        <v>9710</v>
      </c>
      <c r="D145" s="4" t="s">
        <v>15</v>
      </c>
      <c r="E145" s="50">
        <v>9970</v>
      </c>
      <c r="F145" s="46" t="s">
        <v>3</v>
      </c>
      <c r="G145" s="47">
        <v>98.7</v>
      </c>
      <c r="H145" s="48">
        <v>98.3</v>
      </c>
      <c r="I145" s="48">
        <v>98.6</v>
      </c>
      <c r="J145" s="48">
        <v>98.8</v>
      </c>
      <c r="K145" s="48">
        <v>98.4</v>
      </c>
      <c r="L145" s="48">
        <v>98.4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3100</v>
      </c>
      <c r="H146" s="71">
        <v>4035</v>
      </c>
      <c r="I146" s="71">
        <v>3519</v>
      </c>
      <c r="J146" s="71">
        <v>3072</v>
      </c>
      <c r="K146" s="71">
        <v>3960</v>
      </c>
      <c r="L146" s="71">
        <v>5347</v>
      </c>
      <c r="M146" s="87">
        <v>6208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0.91137051448335493</v>
      </c>
      <c r="H147" s="84">
        <f t="shared" ref="H147:M147" si="23">H143/H$4</f>
        <v>0.87074913750616068</v>
      </c>
      <c r="I147" s="84">
        <f t="shared" si="23"/>
        <v>0.89131002087682676</v>
      </c>
      <c r="J147" s="84">
        <f t="shared" si="23"/>
        <v>0.87650970280906504</v>
      </c>
      <c r="K147" s="84">
        <f t="shared" si="23"/>
        <v>0.91382612026043664</v>
      </c>
      <c r="L147" s="84">
        <f t="shared" si="23"/>
        <v>0.87676212430179978</v>
      </c>
      <c r="M147" s="85">
        <f t="shared" si="23"/>
        <v>0.97535971223021578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9710</v>
      </c>
      <c r="H148" s="53">
        <v>9890</v>
      </c>
      <c r="I148" s="53">
        <v>9930</v>
      </c>
      <c r="J148" s="53">
        <v>9840</v>
      </c>
      <c r="K148" s="53">
        <v>9930</v>
      </c>
      <c r="L148" s="53">
        <v>9980</v>
      </c>
      <c r="M148" s="54">
        <v>9970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8326</v>
      </c>
      <c r="H149" s="22">
        <v>9849</v>
      </c>
      <c r="I149" s="22">
        <v>9839</v>
      </c>
      <c r="J149" s="22">
        <v>9647</v>
      </c>
      <c r="K149" s="22">
        <v>11140</v>
      </c>
      <c r="L149" s="22">
        <v>13983</v>
      </c>
      <c r="M149" s="23">
        <v>14788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1.76</v>
      </c>
      <c r="H150" s="30">
        <v>1.66</v>
      </c>
      <c r="I150" s="30">
        <v>1.71</v>
      </c>
      <c r="J150" s="30">
        <v>1.68</v>
      </c>
      <c r="K150" s="30">
        <v>1.64</v>
      </c>
      <c r="L150" s="30">
        <v>1.59</v>
      </c>
      <c r="M150" s="31">
        <v>1.54</v>
      </c>
    </row>
    <row r="151" spans="1:13" x14ac:dyDescent="0.15">
      <c r="A151" s="5"/>
      <c r="B151" s="24" t="s">
        <v>1</v>
      </c>
      <c r="C151" s="32">
        <v>7680</v>
      </c>
      <c r="D151" s="26" t="s">
        <v>15</v>
      </c>
      <c r="E151" s="32">
        <v>7830</v>
      </c>
      <c r="F151" s="28" t="s">
        <v>3</v>
      </c>
      <c r="G151" s="29">
        <v>99.4</v>
      </c>
      <c r="H151" s="30">
        <v>99.8</v>
      </c>
      <c r="I151" s="30">
        <v>99.7</v>
      </c>
      <c r="J151" s="30">
        <v>99.7</v>
      </c>
      <c r="K151" s="30">
        <v>100.1</v>
      </c>
      <c r="L151" s="30">
        <v>99.3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1879</v>
      </c>
      <c r="H152" s="70">
        <v>1427</v>
      </c>
      <c r="I152" s="70">
        <v>1650</v>
      </c>
      <c r="J152" s="70">
        <v>1554</v>
      </c>
      <c r="K152" s="58">
        <v>805</v>
      </c>
      <c r="L152" s="70">
        <v>3378</v>
      </c>
      <c r="M152" s="86">
        <v>3049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1.1998847096123362</v>
      </c>
      <c r="H153" s="81">
        <f t="shared" ref="H153:M153" si="24">H149/H$4</f>
        <v>1.2135288319369146</v>
      </c>
      <c r="I153" s="81">
        <f t="shared" si="24"/>
        <v>1.283794363256785</v>
      </c>
      <c r="J153" s="81">
        <f t="shared" si="24"/>
        <v>1.3091328538471978</v>
      </c>
      <c r="K153" s="81">
        <f t="shared" si="24"/>
        <v>1.4221881782203498</v>
      </c>
      <c r="L153" s="81">
        <f t="shared" si="24"/>
        <v>1.2397375653870024</v>
      </c>
      <c r="M153" s="82">
        <f t="shared" si="24"/>
        <v>1.3298561151079136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7680</v>
      </c>
      <c r="H154" s="35">
        <v>7700</v>
      </c>
      <c r="I154" s="35">
        <v>7800</v>
      </c>
      <c r="J154" s="35">
        <v>7760</v>
      </c>
      <c r="K154" s="35">
        <v>7820</v>
      </c>
      <c r="L154" s="35">
        <v>7810</v>
      </c>
      <c r="M154" s="36">
        <v>7830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562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3" sqref="N1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45754</v>
      </c>
      <c r="H3" s="11">
        <v>45755</v>
      </c>
      <c r="I3" s="11">
        <v>45756</v>
      </c>
      <c r="J3" s="11">
        <v>45757</v>
      </c>
      <c r="K3" s="11">
        <v>45758</v>
      </c>
      <c r="L3" s="11">
        <v>45759</v>
      </c>
      <c r="M3" s="12">
        <v>45760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7510</v>
      </c>
      <c r="H4" s="14">
        <v>7569</v>
      </c>
      <c r="I4" s="14">
        <v>7435</v>
      </c>
      <c r="J4" s="14">
        <v>7493</v>
      </c>
      <c r="K4" s="14">
        <v>8039</v>
      </c>
      <c r="L4" s="14">
        <v>11002</v>
      </c>
      <c r="M4" s="15">
        <v>10815</v>
      </c>
    </row>
    <row r="5" spans="1:13" x14ac:dyDescent="0.15">
      <c r="A5" s="5"/>
      <c r="B5" s="90" t="s">
        <v>77</v>
      </c>
      <c r="C5" s="91"/>
      <c r="D5" s="92"/>
      <c r="E5" s="93"/>
      <c r="F5" s="94" t="s">
        <v>10</v>
      </c>
      <c r="G5" s="95"/>
      <c r="H5" s="96">
        <v>19043</v>
      </c>
      <c r="I5" s="96">
        <v>18245</v>
      </c>
      <c r="J5" s="96">
        <v>17165</v>
      </c>
      <c r="K5" s="96">
        <v>16881</v>
      </c>
      <c r="L5" s="96">
        <v>19521</v>
      </c>
      <c r="M5" s="97">
        <v>18570</v>
      </c>
    </row>
    <row r="6" spans="1:13" x14ac:dyDescent="0.15">
      <c r="A6" s="5"/>
      <c r="B6" s="98" t="s">
        <v>0</v>
      </c>
      <c r="C6" s="99" t="s">
        <v>78</v>
      </c>
      <c r="D6" s="100"/>
      <c r="E6" s="117" t="s">
        <v>51</v>
      </c>
      <c r="F6" s="101" t="s">
        <v>2</v>
      </c>
      <c r="G6" s="102"/>
      <c r="H6" s="103">
        <v>4.8600000000000003</v>
      </c>
      <c r="I6" s="103">
        <v>4.91</v>
      </c>
      <c r="J6" s="103">
        <v>5.0199999999999996</v>
      </c>
      <c r="K6" s="103">
        <v>4.99</v>
      </c>
      <c r="L6" s="103">
        <v>4.7699999999999996</v>
      </c>
      <c r="M6" s="104">
        <v>4.6900000000000004</v>
      </c>
    </row>
    <row r="7" spans="1:13" x14ac:dyDescent="0.15">
      <c r="A7" s="5"/>
      <c r="B7" s="98" t="s">
        <v>1</v>
      </c>
      <c r="C7" s="105">
        <v>1280</v>
      </c>
      <c r="D7" s="100" t="s">
        <v>15</v>
      </c>
      <c r="E7" s="105">
        <v>1680</v>
      </c>
      <c r="F7" s="101" t="s">
        <v>3</v>
      </c>
      <c r="G7" s="102"/>
      <c r="H7" s="103">
        <v>97.9</v>
      </c>
      <c r="I7" s="103">
        <v>98.6</v>
      </c>
      <c r="J7" s="103">
        <v>98.3</v>
      </c>
      <c r="K7" s="103">
        <v>99.5</v>
      </c>
      <c r="L7" s="103">
        <v>98.4</v>
      </c>
      <c r="M7" s="104">
        <v>98.9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13129</v>
      </c>
      <c r="I8" s="108">
        <v>10161</v>
      </c>
      <c r="J8" s="108">
        <v>10924</v>
      </c>
      <c r="K8" s="108">
        <v>6706</v>
      </c>
      <c r="L8" s="108">
        <v>11610</v>
      </c>
      <c r="M8" s="129">
        <v>9181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2.5159202008191306</v>
      </c>
      <c r="I9" s="111">
        <f t="shared" si="0"/>
        <v>2.4539340954942839</v>
      </c>
      <c r="J9" s="111">
        <f t="shared" si="0"/>
        <v>2.2908047511010277</v>
      </c>
      <c r="K9" s="111">
        <f t="shared" si="0"/>
        <v>2.0998880457768379</v>
      </c>
      <c r="L9" s="111">
        <f t="shared" si="0"/>
        <v>1.7743137611343391</v>
      </c>
      <c r="M9" s="112">
        <f t="shared" si="0"/>
        <v>1.7170596393897364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1280</v>
      </c>
      <c r="I10" s="115">
        <v>1580</v>
      </c>
      <c r="J10" s="115">
        <v>1650</v>
      </c>
      <c r="K10" s="115">
        <v>1700</v>
      </c>
      <c r="L10" s="115">
        <v>1700</v>
      </c>
      <c r="M10" s="116">
        <v>1680</v>
      </c>
    </row>
    <row r="11" spans="1:13" x14ac:dyDescent="0.15">
      <c r="A11" s="5"/>
      <c r="B11" s="90" t="s">
        <v>76</v>
      </c>
      <c r="C11" s="91"/>
      <c r="D11" s="92"/>
      <c r="E11" s="93"/>
      <c r="F11" s="94" t="s">
        <v>10</v>
      </c>
      <c r="G11" s="118"/>
      <c r="H11" s="119">
        <v>17065</v>
      </c>
      <c r="I11" s="119">
        <v>15226</v>
      </c>
      <c r="J11" s="119">
        <v>13468</v>
      </c>
      <c r="K11" s="119">
        <v>13002</v>
      </c>
      <c r="L11" s="119">
        <v>15938</v>
      </c>
      <c r="M11" s="120">
        <v>14532</v>
      </c>
    </row>
    <row r="12" spans="1:13" x14ac:dyDescent="0.15">
      <c r="A12" s="5"/>
      <c r="B12" s="98" t="s">
        <v>0</v>
      </c>
      <c r="C12" s="99" t="s">
        <v>78</v>
      </c>
      <c r="D12" s="100"/>
      <c r="E12" s="117" t="s">
        <v>51</v>
      </c>
      <c r="F12" s="101" t="s">
        <v>2</v>
      </c>
      <c r="G12" s="121"/>
      <c r="H12" s="122">
        <v>3.96</v>
      </c>
      <c r="I12" s="122">
        <v>4.08</v>
      </c>
      <c r="J12" s="122">
        <v>4.17</v>
      </c>
      <c r="K12" s="122">
        <v>4.13</v>
      </c>
      <c r="L12" s="122">
        <v>3.84</v>
      </c>
      <c r="M12" s="123">
        <v>3.88</v>
      </c>
    </row>
    <row r="13" spans="1:13" x14ac:dyDescent="0.15">
      <c r="A13" s="5"/>
      <c r="B13" s="98" t="s">
        <v>1</v>
      </c>
      <c r="C13" s="105">
        <v>2500</v>
      </c>
      <c r="D13" s="100" t="s">
        <v>15</v>
      </c>
      <c r="E13" s="105">
        <v>3530</v>
      </c>
      <c r="F13" s="101" t="s">
        <v>3</v>
      </c>
      <c r="G13" s="121"/>
      <c r="H13" s="122">
        <v>98.9</v>
      </c>
      <c r="I13" s="122">
        <v>98.9</v>
      </c>
      <c r="J13" s="122">
        <v>99.3</v>
      </c>
      <c r="K13" s="122">
        <v>99.2</v>
      </c>
      <c r="L13" s="122">
        <v>98.9</v>
      </c>
      <c r="M13" s="123">
        <v>98.6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7778</v>
      </c>
      <c r="I14" s="125">
        <v>7062</v>
      </c>
      <c r="J14" s="125">
        <v>5029</v>
      </c>
      <c r="K14" s="125">
        <v>5272</v>
      </c>
      <c r="L14" s="125">
        <v>7132</v>
      </c>
      <c r="M14" s="130">
        <v>7388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2.2545910952569694</v>
      </c>
      <c r="I15" s="127">
        <f t="shared" si="1"/>
        <v>2.0478816408876934</v>
      </c>
      <c r="J15" s="127">
        <f t="shared" si="1"/>
        <v>1.797410916855732</v>
      </c>
      <c r="K15" s="127">
        <f t="shared" si="1"/>
        <v>1.6173653439482523</v>
      </c>
      <c r="L15" s="127">
        <f t="shared" si="1"/>
        <v>1.448645700781676</v>
      </c>
      <c r="M15" s="128">
        <f t="shared" si="1"/>
        <v>1.3436893203883495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2500</v>
      </c>
      <c r="I16" s="115">
        <v>3140</v>
      </c>
      <c r="J16" s="115">
        <v>3390</v>
      </c>
      <c r="K16" s="115">
        <v>3520</v>
      </c>
      <c r="L16" s="115">
        <v>3540</v>
      </c>
      <c r="M16" s="116">
        <v>3530</v>
      </c>
    </row>
    <row r="17" spans="1:13" x14ac:dyDescent="0.15">
      <c r="A17" s="5"/>
      <c r="B17" s="90" t="s">
        <v>75</v>
      </c>
      <c r="C17" s="91"/>
      <c r="D17" s="92"/>
      <c r="E17" s="93"/>
      <c r="F17" s="94" t="s">
        <v>10</v>
      </c>
      <c r="G17" s="95"/>
      <c r="H17" s="96">
        <v>24601</v>
      </c>
      <c r="I17" s="96">
        <v>24642</v>
      </c>
      <c r="J17" s="96">
        <v>24171</v>
      </c>
      <c r="K17" s="96">
        <v>24123</v>
      </c>
      <c r="L17" s="96">
        <v>25400</v>
      </c>
      <c r="M17" s="97">
        <v>24456</v>
      </c>
    </row>
    <row r="18" spans="1:13" x14ac:dyDescent="0.15">
      <c r="A18" s="5"/>
      <c r="B18" s="98" t="s">
        <v>0</v>
      </c>
      <c r="C18" s="99" t="s">
        <v>78</v>
      </c>
      <c r="D18" s="100"/>
      <c r="E18" s="117" t="s">
        <v>51</v>
      </c>
      <c r="F18" s="101" t="s">
        <v>2</v>
      </c>
      <c r="G18" s="102"/>
      <c r="H18" s="103">
        <v>2.75</v>
      </c>
      <c r="I18" s="103">
        <v>2.87</v>
      </c>
      <c r="J18" s="103">
        <v>2.9</v>
      </c>
      <c r="K18" s="103">
        <v>2.92</v>
      </c>
      <c r="L18" s="103">
        <v>2.62</v>
      </c>
      <c r="M18" s="104">
        <v>2.68</v>
      </c>
    </row>
    <row r="19" spans="1:13" x14ac:dyDescent="0.15">
      <c r="A19" s="5"/>
      <c r="B19" s="98" t="s">
        <v>1</v>
      </c>
      <c r="C19" s="105">
        <v>4650</v>
      </c>
      <c r="D19" s="100" t="s">
        <v>15</v>
      </c>
      <c r="E19" s="105">
        <v>6540</v>
      </c>
      <c r="F19" s="101" t="s">
        <v>3</v>
      </c>
      <c r="G19" s="102"/>
      <c r="H19" s="103">
        <v>99.2</v>
      </c>
      <c r="I19" s="103">
        <v>99</v>
      </c>
      <c r="J19" s="103">
        <v>99</v>
      </c>
      <c r="K19" s="103">
        <v>99</v>
      </c>
      <c r="L19" s="103">
        <v>99.1</v>
      </c>
      <c r="M19" s="104">
        <v>98.9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7807</v>
      </c>
      <c r="I20" s="108">
        <v>9133</v>
      </c>
      <c r="J20" s="108">
        <v>8999</v>
      </c>
      <c r="K20" s="108">
        <v>9075</v>
      </c>
      <c r="L20" s="108">
        <v>8484</v>
      </c>
      <c r="M20" s="129">
        <v>9583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3.2502312062359624</v>
      </c>
      <c r="I21" s="111">
        <f t="shared" si="2"/>
        <v>3.3143241425689309</v>
      </c>
      <c r="J21" s="111">
        <f t="shared" si="2"/>
        <v>3.2258107567062591</v>
      </c>
      <c r="K21" s="111">
        <f t="shared" si="2"/>
        <v>3.0007463614877472</v>
      </c>
      <c r="L21" s="111">
        <f t="shared" si="2"/>
        <v>2.3086711506998729</v>
      </c>
      <c r="M21" s="112">
        <f t="shared" si="2"/>
        <v>2.2613037447988904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4650</v>
      </c>
      <c r="I22" s="115">
        <v>5810</v>
      </c>
      <c r="J22" s="115">
        <v>6290</v>
      </c>
      <c r="K22" s="115">
        <v>6540</v>
      </c>
      <c r="L22" s="115">
        <v>6570</v>
      </c>
      <c r="M22" s="116">
        <v>6540</v>
      </c>
    </row>
    <row r="23" spans="1:13" x14ac:dyDescent="0.15">
      <c r="A23" s="5"/>
      <c r="B23" s="16" t="s">
        <v>73</v>
      </c>
      <c r="C23" s="17"/>
      <c r="D23" s="18"/>
      <c r="E23" s="19"/>
      <c r="F23" s="20" t="s">
        <v>10</v>
      </c>
      <c r="G23" s="21">
        <v>5876</v>
      </c>
      <c r="H23" s="22">
        <v>5059</v>
      </c>
      <c r="I23" s="22">
        <v>4477</v>
      </c>
      <c r="J23" s="22">
        <v>4217</v>
      </c>
      <c r="K23" s="22">
        <v>4603</v>
      </c>
      <c r="L23" s="22">
        <v>7206</v>
      </c>
      <c r="M23" s="23">
        <v>7097</v>
      </c>
    </row>
    <row r="24" spans="1:13" x14ac:dyDescent="0.15">
      <c r="A24" s="5"/>
      <c r="B24" s="24" t="s">
        <v>0</v>
      </c>
      <c r="C24" s="25">
        <v>45733</v>
      </c>
      <c r="D24" s="26"/>
      <c r="E24" s="27"/>
      <c r="F24" s="28" t="s">
        <v>2</v>
      </c>
      <c r="G24" s="29">
        <v>4.01</v>
      </c>
      <c r="H24" s="30">
        <v>4</v>
      </c>
      <c r="I24" s="30">
        <v>4.16</v>
      </c>
      <c r="J24" s="30">
        <v>4.03</v>
      </c>
      <c r="K24" s="30">
        <v>3.99</v>
      </c>
      <c r="L24" s="30">
        <v>3.72</v>
      </c>
      <c r="M24" s="31">
        <v>3.75</v>
      </c>
    </row>
    <row r="25" spans="1:13" x14ac:dyDescent="0.15">
      <c r="A25" s="5"/>
      <c r="B25" s="24" t="s">
        <v>1</v>
      </c>
      <c r="C25" s="32">
        <v>1220</v>
      </c>
      <c r="D25" s="26" t="s">
        <v>15</v>
      </c>
      <c r="E25" s="32">
        <v>1280</v>
      </c>
      <c r="F25" s="28" t="s">
        <v>3</v>
      </c>
      <c r="G25" s="29">
        <v>97.7</v>
      </c>
      <c r="H25" s="30">
        <v>99.4</v>
      </c>
      <c r="I25" s="30">
        <v>96.4</v>
      </c>
      <c r="J25" s="30">
        <v>97.9</v>
      </c>
      <c r="K25" s="30">
        <v>97.9</v>
      </c>
      <c r="L25" s="30">
        <v>98.4</v>
      </c>
      <c r="M25" s="31">
        <v>97.6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4161</v>
      </c>
      <c r="H26" s="70">
        <v>1918</v>
      </c>
      <c r="I26" s="70">
        <v>4262</v>
      </c>
      <c r="J26" s="70">
        <v>2712</v>
      </c>
      <c r="K26" s="70">
        <v>3124</v>
      </c>
      <c r="L26" s="70">
        <v>3791</v>
      </c>
      <c r="M26" s="86">
        <v>5092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0.7824234354194407</v>
      </c>
      <c r="H27" s="75">
        <f t="shared" ref="H27:M27" si="3">H23/H$4</f>
        <v>0.66838419870524513</v>
      </c>
      <c r="I27" s="75">
        <f t="shared" si="3"/>
        <v>0.60215198386012103</v>
      </c>
      <c r="J27" s="75">
        <f t="shared" si="3"/>
        <v>0.56279193914320036</v>
      </c>
      <c r="K27" s="75">
        <f t="shared" si="3"/>
        <v>0.57258365468341832</v>
      </c>
      <c r="L27" s="75">
        <f t="shared" si="3"/>
        <v>0.65497182330485371</v>
      </c>
      <c r="M27" s="76">
        <f t="shared" si="3"/>
        <v>0.65621821544151637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1220</v>
      </c>
      <c r="H28" s="35">
        <v>1160</v>
      </c>
      <c r="I28" s="35">
        <v>1240</v>
      </c>
      <c r="J28" s="35">
        <v>1250</v>
      </c>
      <c r="K28" s="35">
        <v>1280</v>
      </c>
      <c r="L28" s="35">
        <v>1310</v>
      </c>
      <c r="M28" s="36">
        <v>1280</v>
      </c>
    </row>
    <row r="29" spans="1:13" x14ac:dyDescent="0.15">
      <c r="A29" s="5"/>
      <c r="B29" s="37" t="s">
        <v>67</v>
      </c>
      <c r="C29" s="38"/>
      <c r="D29" s="39"/>
      <c r="E29" s="40"/>
      <c r="F29" s="41" t="s">
        <v>10</v>
      </c>
      <c r="G29" s="42">
        <v>13195</v>
      </c>
      <c r="H29" s="43">
        <v>13073</v>
      </c>
      <c r="I29" s="43">
        <v>12755</v>
      </c>
      <c r="J29" s="43">
        <v>11960</v>
      </c>
      <c r="K29" s="43">
        <v>12883</v>
      </c>
      <c r="L29" s="43">
        <v>17466</v>
      </c>
      <c r="M29" s="44">
        <v>16646</v>
      </c>
    </row>
    <row r="30" spans="1:13" x14ac:dyDescent="0.15">
      <c r="A30" s="5"/>
      <c r="B30" s="45" t="s">
        <v>0</v>
      </c>
      <c r="C30" s="3">
        <v>45719</v>
      </c>
      <c r="F30" s="46" t="s">
        <v>2</v>
      </c>
      <c r="G30" s="47">
        <v>3.13</v>
      </c>
      <c r="H30" s="48">
        <v>3.14</v>
      </c>
      <c r="I30" s="48">
        <v>3.14</v>
      </c>
      <c r="J30" s="48">
        <v>3.14</v>
      </c>
      <c r="K30" s="48">
        <v>3.14</v>
      </c>
      <c r="L30" s="48">
        <v>2.97</v>
      </c>
      <c r="M30" s="49">
        <v>3.01</v>
      </c>
    </row>
    <row r="31" spans="1:13" x14ac:dyDescent="0.15">
      <c r="A31" s="5"/>
      <c r="B31" s="45" t="s">
        <v>1</v>
      </c>
      <c r="C31" s="50">
        <v>5680</v>
      </c>
      <c r="D31" s="4" t="s">
        <v>15</v>
      </c>
      <c r="E31" s="50">
        <v>7000</v>
      </c>
      <c r="F31" s="46" t="s">
        <v>3</v>
      </c>
      <c r="G31" s="47">
        <v>99.2</v>
      </c>
      <c r="H31" s="48">
        <v>98.9</v>
      </c>
      <c r="I31" s="48">
        <v>99.8</v>
      </c>
      <c r="J31" s="48">
        <v>99.4</v>
      </c>
      <c r="K31" s="48">
        <v>99.1</v>
      </c>
      <c r="L31" s="48">
        <v>99.1</v>
      </c>
      <c r="M31" s="49">
        <v>98.8</v>
      </c>
    </row>
    <row r="32" spans="1:13" x14ac:dyDescent="0.15">
      <c r="A32" s="5"/>
      <c r="B32" s="45"/>
      <c r="C32" s="50"/>
      <c r="E32" s="50"/>
      <c r="F32" s="55" t="s">
        <v>20</v>
      </c>
      <c r="G32" s="89">
        <v>4595</v>
      </c>
      <c r="H32" s="71">
        <v>5129</v>
      </c>
      <c r="I32" s="71">
        <v>3018</v>
      </c>
      <c r="J32" s="71">
        <v>3595</v>
      </c>
      <c r="K32" s="71">
        <v>4588</v>
      </c>
      <c r="L32" s="71">
        <v>6312</v>
      </c>
      <c r="M32" s="87">
        <v>6935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1.7569906790945407</v>
      </c>
      <c r="H33" s="78">
        <f t="shared" ref="H33:M33" si="4">H29/H$4</f>
        <v>1.7271766415642753</v>
      </c>
      <c r="I33" s="78">
        <f t="shared" si="4"/>
        <v>1.7155346334902488</v>
      </c>
      <c r="J33" s="78">
        <f t="shared" si="4"/>
        <v>1.5961564126518084</v>
      </c>
      <c r="K33" s="78">
        <f t="shared" si="4"/>
        <v>1.6025625077745989</v>
      </c>
      <c r="L33" s="78">
        <f t="shared" si="4"/>
        <v>1.5875295400836211</v>
      </c>
      <c r="M33" s="79">
        <f t="shared" si="4"/>
        <v>1.5391585760517799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5680</v>
      </c>
      <c r="H34" s="53">
        <v>6000</v>
      </c>
      <c r="I34" s="53">
        <v>6500</v>
      </c>
      <c r="J34" s="53">
        <v>6790</v>
      </c>
      <c r="K34" s="53">
        <v>7000</v>
      </c>
      <c r="L34" s="53">
        <v>7040</v>
      </c>
      <c r="M34" s="54">
        <v>7000</v>
      </c>
    </row>
    <row r="35" spans="1:13" x14ac:dyDescent="0.15">
      <c r="A35" s="5"/>
      <c r="B35" s="16" t="s">
        <v>68</v>
      </c>
      <c r="C35" s="17"/>
      <c r="D35" s="18"/>
      <c r="E35" s="19"/>
      <c r="F35" s="20" t="s">
        <v>10</v>
      </c>
      <c r="G35" s="21">
        <v>8883</v>
      </c>
      <c r="H35" s="22">
        <v>8285</v>
      </c>
      <c r="I35" s="22">
        <v>7959</v>
      </c>
      <c r="J35" s="22">
        <v>7782</v>
      </c>
      <c r="K35" s="22">
        <v>8237</v>
      </c>
      <c r="L35" s="22">
        <v>11577</v>
      </c>
      <c r="M35" s="23">
        <v>11788</v>
      </c>
    </row>
    <row r="36" spans="1:13" x14ac:dyDescent="0.15">
      <c r="A36" s="5"/>
      <c r="B36" s="24" t="s">
        <v>0</v>
      </c>
      <c r="C36" s="25">
        <v>45719</v>
      </c>
      <c r="D36" s="26"/>
      <c r="E36" s="27"/>
      <c r="F36" s="28" t="s">
        <v>2</v>
      </c>
      <c r="G36" s="29">
        <v>3.48</v>
      </c>
      <c r="H36" s="30">
        <v>3.53</v>
      </c>
      <c r="I36" s="30">
        <v>3.52</v>
      </c>
      <c r="J36" s="30">
        <v>3.47</v>
      </c>
      <c r="K36" s="30">
        <v>3.45</v>
      </c>
      <c r="L36" s="30">
        <v>3.25</v>
      </c>
      <c r="M36" s="31">
        <v>3.1</v>
      </c>
    </row>
    <row r="37" spans="1:13" x14ac:dyDescent="0.15">
      <c r="A37" s="5"/>
      <c r="B37" s="24" t="s">
        <v>1</v>
      </c>
      <c r="C37" s="32">
        <v>3640</v>
      </c>
      <c r="D37" s="26" t="s">
        <v>15</v>
      </c>
      <c r="E37" s="32">
        <v>4030</v>
      </c>
      <c r="F37" s="28" t="s">
        <v>3</v>
      </c>
      <c r="G37" s="29">
        <v>98.3</v>
      </c>
      <c r="H37" s="30">
        <v>98.1</v>
      </c>
      <c r="I37" s="30">
        <v>98.3</v>
      </c>
      <c r="J37" s="30">
        <v>98.3</v>
      </c>
      <c r="K37" s="30">
        <v>98.5</v>
      </c>
      <c r="L37" s="30">
        <v>98.1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4707</v>
      </c>
      <c r="H38" s="70">
        <v>4772</v>
      </c>
      <c r="I38" s="70">
        <v>4274</v>
      </c>
      <c r="J38" s="70">
        <v>4256</v>
      </c>
      <c r="K38" s="70">
        <v>4021</v>
      </c>
      <c r="L38" s="70">
        <v>6685</v>
      </c>
      <c r="M38" s="86">
        <v>5034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1.1828229027962716</v>
      </c>
      <c r="H39" s="81">
        <f t="shared" ref="H39:M39" si="5">H35/H$4</f>
        <v>1.0945963799709342</v>
      </c>
      <c r="I39" s="81">
        <f t="shared" si="5"/>
        <v>1.0704774714189644</v>
      </c>
      <c r="J39" s="81">
        <f t="shared" si="5"/>
        <v>1.038569331375951</v>
      </c>
      <c r="K39" s="81">
        <f t="shared" si="5"/>
        <v>1.0246299290956586</v>
      </c>
      <c r="L39" s="81">
        <f t="shared" si="5"/>
        <v>1.0522632248682058</v>
      </c>
      <c r="M39" s="82">
        <f t="shared" si="5"/>
        <v>1.089967637540453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3640</v>
      </c>
      <c r="H40" s="35">
        <v>3620</v>
      </c>
      <c r="I40" s="35">
        <v>3810</v>
      </c>
      <c r="J40" s="35">
        <v>3880</v>
      </c>
      <c r="K40" s="35">
        <v>4010</v>
      </c>
      <c r="L40" s="35">
        <v>4050</v>
      </c>
      <c r="M40" s="36">
        <v>4030</v>
      </c>
    </row>
    <row r="41" spans="1:13" x14ac:dyDescent="0.15">
      <c r="A41" s="5"/>
      <c r="B41" s="37" t="s">
        <v>69</v>
      </c>
      <c r="C41" s="38"/>
      <c r="D41" s="39"/>
      <c r="E41" s="40"/>
      <c r="F41" s="41" t="s">
        <v>10</v>
      </c>
      <c r="G41" s="42">
        <v>7690</v>
      </c>
      <c r="H41" s="43">
        <v>7264</v>
      </c>
      <c r="I41" s="43">
        <v>6634</v>
      </c>
      <c r="J41" s="43">
        <v>6158</v>
      </c>
      <c r="K41" s="43">
        <v>6895</v>
      </c>
      <c r="L41" s="43">
        <v>11436</v>
      </c>
      <c r="M41" s="44">
        <v>10814</v>
      </c>
    </row>
    <row r="42" spans="1:13" x14ac:dyDescent="0.15">
      <c r="A42" s="5"/>
      <c r="B42" s="45" t="s">
        <v>0</v>
      </c>
      <c r="C42" s="3">
        <v>45719</v>
      </c>
      <c r="F42" s="46" t="s">
        <v>2</v>
      </c>
      <c r="G42" s="47">
        <v>4.01</v>
      </c>
      <c r="H42" s="48">
        <v>3.87</v>
      </c>
      <c r="I42" s="48">
        <v>4.04</v>
      </c>
      <c r="J42" s="48">
        <v>3.88</v>
      </c>
      <c r="K42" s="48">
        <v>3.86</v>
      </c>
      <c r="L42" s="48">
        <v>3.63</v>
      </c>
      <c r="M42" s="49">
        <v>3.68</v>
      </c>
    </row>
    <row r="43" spans="1:13" x14ac:dyDescent="0.15">
      <c r="A43" s="5"/>
      <c r="B43" s="45" t="s">
        <v>1</v>
      </c>
      <c r="C43" s="50">
        <v>1660</v>
      </c>
      <c r="D43" s="4" t="s">
        <v>15</v>
      </c>
      <c r="E43" s="50">
        <v>1850</v>
      </c>
      <c r="F43" s="46" t="s">
        <v>3</v>
      </c>
      <c r="G43" s="47">
        <v>97.2</v>
      </c>
      <c r="H43" s="48">
        <v>98</v>
      </c>
      <c r="I43" s="48">
        <v>96.5</v>
      </c>
      <c r="J43" s="48">
        <v>98.6</v>
      </c>
      <c r="K43" s="48">
        <v>98.3</v>
      </c>
      <c r="L43" s="48">
        <v>99.4</v>
      </c>
      <c r="M43" s="49">
        <v>98.3</v>
      </c>
    </row>
    <row r="44" spans="1:13" x14ac:dyDescent="0.15">
      <c r="A44" s="5"/>
      <c r="B44" s="45"/>
      <c r="C44" s="50"/>
      <c r="E44" s="50"/>
      <c r="F44" s="55" t="s">
        <v>20</v>
      </c>
      <c r="G44" s="89">
        <v>5964</v>
      </c>
      <c r="H44" s="71">
        <v>4455</v>
      </c>
      <c r="I44" s="71">
        <v>6257</v>
      </c>
      <c r="J44" s="71">
        <v>3100</v>
      </c>
      <c r="K44" s="71">
        <v>3825</v>
      </c>
      <c r="L44" s="71">
        <v>3699</v>
      </c>
      <c r="M44" s="87">
        <v>6078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1.0239680426098536</v>
      </c>
      <c r="H45" s="84">
        <f t="shared" ref="H45:M45" si="6">H41/H$4</f>
        <v>0.95970405601796804</v>
      </c>
      <c r="I45" s="84">
        <f t="shared" si="6"/>
        <v>0.89226630800269002</v>
      </c>
      <c r="J45" s="84">
        <f t="shared" si="6"/>
        <v>0.82183371146403306</v>
      </c>
      <c r="K45" s="84">
        <f t="shared" si="6"/>
        <v>0.85769374300286105</v>
      </c>
      <c r="L45" s="84">
        <f t="shared" si="6"/>
        <v>1.0394473732048719</v>
      </c>
      <c r="M45" s="85">
        <f t="shared" si="6"/>
        <v>0.99990753582986591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1660</v>
      </c>
      <c r="H46" s="53">
        <v>1610</v>
      </c>
      <c r="I46" s="53">
        <v>1730</v>
      </c>
      <c r="J46" s="53">
        <v>1750</v>
      </c>
      <c r="K46" s="53">
        <v>1820</v>
      </c>
      <c r="L46" s="53">
        <v>1850</v>
      </c>
      <c r="M46" s="54">
        <v>1850</v>
      </c>
    </row>
    <row r="47" spans="1:13" x14ac:dyDescent="0.15">
      <c r="A47" s="5"/>
      <c r="B47" s="16" t="s">
        <v>70</v>
      </c>
      <c r="C47" s="17"/>
      <c r="D47" s="18"/>
      <c r="E47" s="19"/>
      <c r="F47" s="20" t="s">
        <v>10</v>
      </c>
      <c r="G47" s="21">
        <v>16658</v>
      </c>
      <c r="H47" s="22">
        <v>15652</v>
      </c>
      <c r="I47" s="22">
        <v>14697</v>
      </c>
      <c r="J47" s="22">
        <v>14860</v>
      </c>
      <c r="K47" s="22">
        <v>16439</v>
      </c>
      <c r="L47" s="22">
        <v>21259</v>
      </c>
      <c r="M47" s="23">
        <v>20103</v>
      </c>
    </row>
    <row r="48" spans="1:13" x14ac:dyDescent="0.15">
      <c r="A48" s="5"/>
      <c r="B48" s="24" t="s">
        <v>0</v>
      </c>
      <c r="C48" s="25">
        <v>45719</v>
      </c>
      <c r="D48" s="26"/>
      <c r="E48" s="27"/>
      <c r="F48" s="28" t="s">
        <v>2</v>
      </c>
      <c r="G48" s="29">
        <v>2.31</v>
      </c>
      <c r="H48" s="30">
        <v>2.4500000000000002</v>
      </c>
      <c r="I48" s="30">
        <v>2.4500000000000002</v>
      </c>
      <c r="J48" s="30">
        <v>2.36</v>
      </c>
      <c r="K48" s="30">
        <v>2.39</v>
      </c>
      <c r="L48" s="30">
        <v>2.12</v>
      </c>
      <c r="M48" s="31">
        <v>2.16</v>
      </c>
    </row>
    <row r="49" spans="1:13" x14ac:dyDescent="0.15">
      <c r="A49" s="5"/>
      <c r="B49" s="24" t="s">
        <v>1</v>
      </c>
      <c r="C49" s="32">
        <v>550</v>
      </c>
      <c r="D49" s="26" t="s">
        <v>15</v>
      </c>
      <c r="E49" s="32">
        <v>600</v>
      </c>
      <c r="F49" s="28" t="s">
        <v>3</v>
      </c>
      <c r="G49" s="29">
        <v>99.4</v>
      </c>
      <c r="H49" s="30">
        <v>98.3</v>
      </c>
      <c r="I49" s="30">
        <v>97.9</v>
      </c>
      <c r="J49" s="30">
        <v>98.9</v>
      </c>
      <c r="K49" s="30">
        <v>98.8</v>
      </c>
      <c r="L49" s="30">
        <v>99</v>
      </c>
      <c r="M49" s="31">
        <v>99.3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4398</v>
      </c>
      <c r="H50" s="70">
        <v>7537</v>
      </c>
      <c r="I50" s="70">
        <v>8175</v>
      </c>
      <c r="J50" s="70">
        <v>5281</v>
      </c>
      <c r="K50" s="70">
        <v>6357</v>
      </c>
      <c r="L50" s="70">
        <v>6866</v>
      </c>
      <c r="M50" s="86">
        <v>5512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2.218109187749667</v>
      </c>
      <c r="H51" s="81">
        <f t="shared" ref="H51:M51" si="7">H47/H$4</f>
        <v>2.067908574448408</v>
      </c>
      <c r="I51" s="81">
        <f t="shared" si="7"/>
        <v>1.9767316745124413</v>
      </c>
      <c r="J51" s="81">
        <f t="shared" si="7"/>
        <v>1.9831843053516616</v>
      </c>
      <c r="K51" s="81">
        <f t="shared" si="7"/>
        <v>2.0449060828461252</v>
      </c>
      <c r="L51" s="81">
        <f t="shared" si="7"/>
        <v>1.9322850390838029</v>
      </c>
      <c r="M51" s="82">
        <f t="shared" si="7"/>
        <v>1.8588072122052706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550</v>
      </c>
      <c r="H52" s="35">
        <v>540</v>
      </c>
      <c r="I52" s="35">
        <v>580</v>
      </c>
      <c r="J52" s="35">
        <v>600</v>
      </c>
      <c r="K52" s="35">
        <v>600</v>
      </c>
      <c r="L52" s="35">
        <v>600</v>
      </c>
      <c r="M52" s="36">
        <v>600</v>
      </c>
    </row>
    <row r="53" spans="1:13" x14ac:dyDescent="0.15">
      <c r="A53" s="5"/>
      <c r="B53" s="37" t="s">
        <v>71</v>
      </c>
      <c r="C53" s="38"/>
      <c r="D53" s="39"/>
      <c r="E53" s="40"/>
      <c r="F53" s="41" t="s">
        <v>10</v>
      </c>
      <c r="G53" s="42">
        <v>3442</v>
      </c>
      <c r="H53" s="43">
        <v>3261</v>
      </c>
      <c r="I53" s="43">
        <v>2636</v>
      </c>
      <c r="J53" s="43">
        <v>2400</v>
      </c>
      <c r="K53" s="43">
        <v>3561</v>
      </c>
      <c r="L53" s="43">
        <v>5014</v>
      </c>
      <c r="M53" s="44">
        <v>4846</v>
      </c>
    </row>
    <row r="54" spans="1:13" x14ac:dyDescent="0.15">
      <c r="A54" s="5"/>
      <c r="B54" s="45" t="s">
        <v>0</v>
      </c>
      <c r="C54" s="3">
        <v>45719</v>
      </c>
      <c r="F54" s="46" t="s">
        <v>2</v>
      </c>
      <c r="G54" s="47">
        <v>4.26</v>
      </c>
      <c r="H54" s="48">
        <v>3.82</v>
      </c>
      <c r="I54" s="48">
        <v>4.08</v>
      </c>
      <c r="J54" s="48">
        <v>4.5999999999999996</v>
      </c>
      <c r="K54" s="48">
        <v>4.1900000000000004</v>
      </c>
      <c r="L54" s="48">
        <v>4.0999999999999996</v>
      </c>
      <c r="M54" s="49">
        <v>3.81</v>
      </c>
    </row>
    <row r="55" spans="1:13" x14ac:dyDescent="0.15">
      <c r="A55" s="5"/>
      <c r="B55" s="45" t="s">
        <v>1</v>
      </c>
      <c r="C55" s="50">
        <v>260</v>
      </c>
      <c r="D55" s="4" t="s">
        <v>15</v>
      </c>
      <c r="E55" s="50">
        <v>230</v>
      </c>
      <c r="F55" s="46" t="s">
        <v>3</v>
      </c>
      <c r="G55" s="47">
        <v>97.5</v>
      </c>
      <c r="H55" s="48">
        <v>96.8</v>
      </c>
      <c r="I55" s="48">
        <v>101.8</v>
      </c>
      <c r="J55" s="48">
        <v>95.1</v>
      </c>
      <c r="K55" s="48">
        <v>95.4</v>
      </c>
      <c r="L55" s="48">
        <v>95.1</v>
      </c>
      <c r="M55" s="49">
        <v>98.1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2540</v>
      </c>
      <c r="H56" s="71">
        <v>2557</v>
      </c>
      <c r="I56" s="61">
        <v>-406</v>
      </c>
      <c r="J56" s="71">
        <v>2931</v>
      </c>
      <c r="K56" s="71">
        <v>3828</v>
      </c>
      <c r="L56" s="71">
        <v>5905</v>
      </c>
      <c r="M56" s="87">
        <v>2613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0.45832223701731023</v>
      </c>
      <c r="H57" s="84">
        <f t="shared" ref="H57:M57" si="8">H53/H$4</f>
        <v>0.43083630598493855</v>
      </c>
      <c r="I57" s="84">
        <f t="shared" si="8"/>
        <v>0.35453934095494283</v>
      </c>
      <c r="J57" s="84">
        <f t="shared" si="8"/>
        <v>0.32029894568263712</v>
      </c>
      <c r="K57" s="84">
        <f t="shared" si="8"/>
        <v>0.44296554297798235</v>
      </c>
      <c r="L57" s="84">
        <f t="shared" si="8"/>
        <v>0.45573532085075441</v>
      </c>
      <c r="M57" s="85">
        <f t="shared" si="8"/>
        <v>0.44808136846971797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260</v>
      </c>
      <c r="H58" s="53">
        <v>240</v>
      </c>
      <c r="I58" s="53">
        <v>230</v>
      </c>
      <c r="J58" s="53">
        <v>210</v>
      </c>
      <c r="K58" s="53">
        <v>240</v>
      </c>
      <c r="L58" s="53">
        <v>240</v>
      </c>
      <c r="M58" s="54">
        <v>230</v>
      </c>
    </row>
    <row r="59" spans="1:13" x14ac:dyDescent="0.15">
      <c r="A59" s="5"/>
      <c r="B59" s="16" t="s">
        <v>62</v>
      </c>
      <c r="C59" s="17"/>
      <c r="D59" s="18"/>
      <c r="E59" s="19"/>
      <c r="F59" s="20" t="s">
        <v>10</v>
      </c>
      <c r="G59" s="21">
        <v>17501</v>
      </c>
      <c r="H59" s="22">
        <v>17065</v>
      </c>
      <c r="I59" s="22">
        <v>17085</v>
      </c>
      <c r="J59" s="22">
        <v>16926</v>
      </c>
      <c r="K59" s="22">
        <v>17599</v>
      </c>
      <c r="L59" s="22">
        <v>21468</v>
      </c>
      <c r="M59" s="23">
        <v>21173</v>
      </c>
    </row>
    <row r="60" spans="1:13" x14ac:dyDescent="0.15">
      <c r="A60" s="5"/>
      <c r="B60" s="24" t="s">
        <v>0</v>
      </c>
      <c r="C60" s="25">
        <v>45691</v>
      </c>
      <c r="D60" s="26"/>
      <c r="E60" s="27"/>
      <c r="F60" s="28" t="s">
        <v>2</v>
      </c>
      <c r="G60" s="29">
        <v>3.9</v>
      </c>
      <c r="H60" s="30">
        <v>3.99</v>
      </c>
      <c r="I60" s="30">
        <v>4</v>
      </c>
      <c r="J60" s="30">
        <v>3.99</v>
      </c>
      <c r="K60" s="30">
        <v>3.87</v>
      </c>
      <c r="L60" s="30">
        <v>3.65</v>
      </c>
      <c r="M60" s="31">
        <v>3.67</v>
      </c>
    </row>
    <row r="61" spans="1:13" x14ac:dyDescent="0.15">
      <c r="A61" s="5"/>
      <c r="B61" s="24" t="s">
        <v>1</v>
      </c>
      <c r="C61" s="32">
        <v>7340</v>
      </c>
      <c r="D61" s="26" t="s">
        <v>15</v>
      </c>
      <c r="E61" s="32">
        <v>8170</v>
      </c>
      <c r="F61" s="28" t="s">
        <v>3</v>
      </c>
      <c r="G61" s="29">
        <v>98.7</v>
      </c>
      <c r="H61" s="30">
        <v>98.5</v>
      </c>
      <c r="I61" s="30">
        <v>98.6</v>
      </c>
      <c r="J61" s="30">
        <v>98.7</v>
      </c>
      <c r="K61" s="30">
        <v>99.2</v>
      </c>
      <c r="L61" s="30">
        <v>98.7</v>
      </c>
      <c r="M61" s="31">
        <v>98.5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8573</v>
      </c>
      <c r="H62" s="70">
        <v>9017</v>
      </c>
      <c r="I62" s="70">
        <v>8869</v>
      </c>
      <c r="J62" s="70">
        <v>8186</v>
      </c>
      <c r="K62" s="70">
        <v>6585</v>
      </c>
      <c r="L62" s="70">
        <v>10416</v>
      </c>
      <c r="M62" s="86">
        <v>11171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2.3303595206391479</v>
      </c>
      <c r="H63" s="81">
        <f t="shared" ref="H63:M63" si="9">H59/H$4</f>
        <v>2.2545910952569694</v>
      </c>
      <c r="I63" s="81">
        <f t="shared" si="9"/>
        <v>2.2979152656355075</v>
      </c>
      <c r="J63" s="81">
        <f t="shared" si="9"/>
        <v>2.2589083144267983</v>
      </c>
      <c r="K63" s="81">
        <f t="shared" si="9"/>
        <v>2.1892026371439233</v>
      </c>
      <c r="L63" s="81">
        <f t="shared" si="9"/>
        <v>1.9512815851663334</v>
      </c>
      <c r="M63" s="82">
        <f t="shared" si="9"/>
        <v>1.9577438742487285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7340</v>
      </c>
      <c r="H64" s="35">
        <v>7270</v>
      </c>
      <c r="I64" s="35">
        <v>7750</v>
      </c>
      <c r="J64" s="35">
        <v>7990</v>
      </c>
      <c r="K64" s="35">
        <v>8180</v>
      </c>
      <c r="L64" s="35">
        <v>8220</v>
      </c>
      <c r="M64" s="36">
        <v>8170</v>
      </c>
    </row>
    <row r="65" spans="1:13" x14ac:dyDescent="0.15">
      <c r="A65" s="5"/>
      <c r="B65" s="37" t="s">
        <v>63</v>
      </c>
      <c r="C65" s="38"/>
      <c r="D65" s="39"/>
      <c r="E65" s="40"/>
      <c r="F65" s="41" t="s">
        <v>10</v>
      </c>
      <c r="G65" s="42">
        <v>11519</v>
      </c>
      <c r="H65" s="43">
        <v>11674</v>
      </c>
      <c r="I65" s="43">
        <v>10746</v>
      </c>
      <c r="J65" s="43">
        <v>10425</v>
      </c>
      <c r="K65" s="43">
        <v>11222</v>
      </c>
      <c r="L65" s="43">
        <v>16247</v>
      </c>
      <c r="M65" s="44">
        <v>15826</v>
      </c>
    </row>
    <row r="66" spans="1:13" x14ac:dyDescent="0.15">
      <c r="A66" s="5"/>
      <c r="B66" s="45" t="s">
        <v>0</v>
      </c>
      <c r="C66" s="3">
        <v>45691</v>
      </c>
      <c r="F66" s="46" t="s">
        <v>2</v>
      </c>
      <c r="G66" s="47">
        <v>3.43</v>
      </c>
      <c r="H66" s="48">
        <v>3.37</v>
      </c>
      <c r="I66" s="48">
        <v>3.47</v>
      </c>
      <c r="J66" s="48">
        <v>3.47</v>
      </c>
      <c r="K66" s="48">
        <v>3.41</v>
      </c>
      <c r="L66" s="48">
        <v>3.18</v>
      </c>
      <c r="M66" s="49">
        <v>3.22</v>
      </c>
    </row>
    <row r="67" spans="1:13" x14ac:dyDescent="0.15">
      <c r="A67" s="5"/>
      <c r="B67" s="45" t="s">
        <v>1</v>
      </c>
      <c r="C67" s="50">
        <v>5360</v>
      </c>
      <c r="D67" s="4" t="s">
        <v>15</v>
      </c>
      <c r="E67" s="50">
        <v>6050</v>
      </c>
      <c r="F67" s="46" t="s">
        <v>3</v>
      </c>
      <c r="G67" s="47">
        <v>98.4</v>
      </c>
      <c r="H67" s="48">
        <v>98.9</v>
      </c>
      <c r="I67" s="48">
        <v>98.6</v>
      </c>
      <c r="J67" s="48">
        <v>98.1</v>
      </c>
      <c r="K67" s="48">
        <v>98.6</v>
      </c>
      <c r="L67" s="48">
        <v>98.8</v>
      </c>
      <c r="M67" s="49">
        <v>98.4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5932</v>
      </c>
      <c r="H68" s="71">
        <v>4915</v>
      </c>
      <c r="I68" s="71">
        <v>5068</v>
      </c>
      <c r="J68" s="71">
        <v>5962</v>
      </c>
      <c r="K68" s="71">
        <v>5379</v>
      </c>
      <c r="L68" s="71">
        <v>7045</v>
      </c>
      <c r="M68" s="87">
        <v>8036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1.5338215712383489</v>
      </c>
      <c r="H69" s="84">
        <f t="shared" ref="H69:M69" si="10">H65/H$4</f>
        <v>1.542343770643414</v>
      </c>
      <c r="I69" s="84">
        <f t="shared" si="10"/>
        <v>1.4453261600537997</v>
      </c>
      <c r="J69" s="84">
        <f t="shared" si="10"/>
        <v>1.391298545308955</v>
      </c>
      <c r="K69" s="84">
        <f t="shared" si="10"/>
        <v>1.3959447692499067</v>
      </c>
      <c r="L69" s="84">
        <f t="shared" si="10"/>
        <v>1.4767315033630248</v>
      </c>
      <c r="M69" s="85">
        <f t="shared" si="10"/>
        <v>1.4633379565418401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5360</v>
      </c>
      <c r="H70" s="53">
        <v>5370</v>
      </c>
      <c r="I70" s="53">
        <v>5690</v>
      </c>
      <c r="J70" s="53">
        <v>5830</v>
      </c>
      <c r="K70" s="53">
        <v>6000</v>
      </c>
      <c r="L70" s="53">
        <v>6060</v>
      </c>
      <c r="M70" s="54">
        <v>6050</v>
      </c>
    </row>
    <row r="71" spans="1:13" x14ac:dyDescent="0.15">
      <c r="A71" s="5"/>
      <c r="B71" s="16" t="s">
        <v>64</v>
      </c>
      <c r="C71" s="17"/>
      <c r="D71" s="18"/>
      <c r="E71" s="19"/>
      <c r="F71" s="20" t="s">
        <v>10</v>
      </c>
      <c r="G71" s="21">
        <v>6682</v>
      </c>
      <c r="H71" s="22">
        <v>6210</v>
      </c>
      <c r="I71" s="22">
        <v>5643</v>
      </c>
      <c r="J71" s="22">
        <v>5492</v>
      </c>
      <c r="K71" s="22">
        <v>5927</v>
      </c>
      <c r="L71" s="22">
        <v>9308</v>
      </c>
      <c r="M71" s="23">
        <v>9383</v>
      </c>
    </row>
    <row r="72" spans="1:13" x14ac:dyDescent="0.15">
      <c r="A72" s="5"/>
      <c r="B72" s="24" t="s">
        <v>0</v>
      </c>
      <c r="C72" s="25">
        <v>45691</v>
      </c>
      <c r="D72" s="26"/>
      <c r="E72" s="27"/>
      <c r="F72" s="28" t="s">
        <v>2</v>
      </c>
      <c r="G72" s="29">
        <v>3.51</v>
      </c>
      <c r="H72" s="30">
        <v>3.52</v>
      </c>
      <c r="I72" s="30">
        <v>3.59</v>
      </c>
      <c r="J72" s="30">
        <v>3.59</v>
      </c>
      <c r="K72" s="30">
        <v>3.52</v>
      </c>
      <c r="L72" s="30">
        <v>3.34</v>
      </c>
      <c r="M72" s="31">
        <v>3.31</v>
      </c>
    </row>
    <row r="73" spans="1:13" x14ac:dyDescent="0.15">
      <c r="A73" s="5"/>
      <c r="B73" s="24" t="s">
        <v>1</v>
      </c>
      <c r="C73" s="32">
        <v>3850</v>
      </c>
      <c r="D73" s="26" t="s">
        <v>15</v>
      </c>
      <c r="E73" s="32">
        <v>4210</v>
      </c>
      <c r="F73" s="28" t="s">
        <v>3</v>
      </c>
      <c r="G73" s="29">
        <v>99.2</v>
      </c>
      <c r="H73" s="30">
        <v>99.1</v>
      </c>
      <c r="I73" s="30">
        <v>98.8</v>
      </c>
      <c r="J73" s="30">
        <v>98.3</v>
      </c>
      <c r="K73" s="30">
        <v>99.1</v>
      </c>
      <c r="L73" s="30">
        <v>98.6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2422</v>
      </c>
      <c r="H74" s="70">
        <v>2417</v>
      </c>
      <c r="I74" s="70">
        <v>2505</v>
      </c>
      <c r="J74" s="70">
        <v>2998</v>
      </c>
      <c r="K74" s="70">
        <v>2332</v>
      </c>
      <c r="L74" s="70">
        <v>4387</v>
      </c>
      <c r="M74" s="86">
        <v>4252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0.88974700399467377</v>
      </c>
      <c r="H75" s="81">
        <f t="shared" ref="H75:M75" si="11">H71/H$4</f>
        <v>0.82045184304399521</v>
      </c>
      <c r="I75" s="81">
        <f t="shared" si="11"/>
        <v>0.75897780766644252</v>
      </c>
      <c r="J75" s="81">
        <f t="shared" si="11"/>
        <v>0.7329507540371013</v>
      </c>
      <c r="K75" s="81">
        <f t="shared" si="11"/>
        <v>0.73728075631297429</v>
      </c>
      <c r="L75" s="81">
        <f t="shared" si="11"/>
        <v>0.84602799491001635</v>
      </c>
      <c r="M75" s="82">
        <f t="shared" si="11"/>
        <v>0.86759130836800735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3850</v>
      </c>
      <c r="H76" s="35">
        <v>3710</v>
      </c>
      <c r="I76" s="35">
        <v>3960</v>
      </c>
      <c r="J76" s="35">
        <v>4050</v>
      </c>
      <c r="K76" s="35">
        <v>4160</v>
      </c>
      <c r="L76" s="35">
        <v>4240</v>
      </c>
      <c r="M76" s="36">
        <v>4210</v>
      </c>
    </row>
    <row r="77" spans="1:13" x14ac:dyDescent="0.15">
      <c r="A77" s="5"/>
      <c r="B77" s="37" t="s">
        <v>65</v>
      </c>
      <c r="C77" s="38"/>
      <c r="D77" s="39"/>
      <c r="E77" s="40"/>
      <c r="F77" s="41" t="s">
        <v>10</v>
      </c>
      <c r="G77" s="42">
        <v>7013</v>
      </c>
      <c r="H77" s="43">
        <v>6680</v>
      </c>
      <c r="I77" s="43">
        <v>6171</v>
      </c>
      <c r="J77" s="43">
        <v>5822</v>
      </c>
      <c r="K77" s="43">
        <v>6169</v>
      </c>
      <c r="L77" s="43">
        <v>10350</v>
      </c>
      <c r="M77" s="44">
        <v>10191</v>
      </c>
    </row>
    <row r="78" spans="1:13" x14ac:dyDescent="0.15">
      <c r="A78" s="5"/>
      <c r="B78" s="45" t="s">
        <v>0</v>
      </c>
      <c r="C78" s="3">
        <v>45691</v>
      </c>
      <c r="F78" s="46" t="s">
        <v>2</v>
      </c>
      <c r="G78" s="47">
        <v>4.05</v>
      </c>
      <c r="H78" s="48">
        <v>4.17</v>
      </c>
      <c r="I78" s="48">
        <v>4.1100000000000003</v>
      </c>
      <c r="J78" s="48">
        <v>4.13</v>
      </c>
      <c r="K78" s="48">
        <v>4.1399999999999997</v>
      </c>
      <c r="L78" s="48">
        <v>3.9</v>
      </c>
      <c r="M78" s="49">
        <v>3.98</v>
      </c>
    </row>
    <row r="79" spans="1:13" x14ac:dyDescent="0.15">
      <c r="A79" s="5"/>
      <c r="B79" s="45" t="s">
        <v>1</v>
      </c>
      <c r="C79" s="50">
        <v>2550</v>
      </c>
      <c r="D79" s="4" t="s">
        <v>15</v>
      </c>
      <c r="E79" s="50">
        <v>2880</v>
      </c>
      <c r="F79" s="46" t="s">
        <v>3</v>
      </c>
      <c r="G79" s="47">
        <v>98.3</v>
      </c>
      <c r="H79" s="48">
        <v>97.1</v>
      </c>
      <c r="I79" s="48">
        <v>98.1</v>
      </c>
      <c r="J79" s="48">
        <v>98.3</v>
      </c>
      <c r="K79" s="48">
        <v>97.1</v>
      </c>
      <c r="L79" s="48">
        <v>98.2</v>
      </c>
      <c r="M79" s="49">
        <v>97</v>
      </c>
    </row>
    <row r="80" spans="1:13" x14ac:dyDescent="0.15">
      <c r="A80" s="5"/>
      <c r="B80" s="45"/>
      <c r="C80" s="50"/>
      <c r="E80" s="50"/>
      <c r="F80" s="55" t="s">
        <v>20</v>
      </c>
      <c r="G80" s="89">
        <v>4115</v>
      </c>
      <c r="H80" s="71">
        <v>5428</v>
      </c>
      <c r="I80" s="71">
        <v>3851</v>
      </c>
      <c r="J80" s="71">
        <v>3458</v>
      </c>
      <c r="K80" s="71">
        <v>4987</v>
      </c>
      <c r="L80" s="71">
        <v>6071</v>
      </c>
      <c r="M80" s="87">
        <v>8629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0.93382157123834886</v>
      </c>
      <c r="H81" s="84">
        <f t="shared" ref="H81:M81" si="12">H77/H$4</f>
        <v>0.8825472321310609</v>
      </c>
      <c r="I81" s="84">
        <f t="shared" si="12"/>
        <v>0.82999327505043707</v>
      </c>
      <c r="J81" s="84">
        <f t="shared" si="12"/>
        <v>0.77699185906846391</v>
      </c>
      <c r="K81" s="84">
        <f t="shared" si="12"/>
        <v>0.76738400298544596</v>
      </c>
      <c r="L81" s="84">
        <f t="shared" si="12"/>
        <v>0.94073804762770408</v>
      </c>
      <c r="M81" s="85">
        <f t="shared" si="12"/>
        <v>0.94230235783633842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2550</v>
      </c>
      <c r="H82" s="53">
        <v>2480</v>
      </c>
      <c r="I82" s="53">
        <v>2660</v>
      </c>
      <c r="J82" s="53">
        <v>2760</v>
      </c>
      <c r="K82" s="53">
        <v>2810</v>
      </c>
      <c r="L82" s="53">
        <v>2890</v>
      </c>
      <c r="M82" s="54">
        <v>2880</v>
      </c>
    </row>
    <row r="83" spans="1:13" x14ac:dyDescent="0.15">
      <c r="A83" s="5"/>
      <c r="B83" s="16" t="s">
        <v>55</v>
      </c>
      <c r="C83" s="17"/>
      <c r="D83" s="18"/>
      <c r="E83" s="19"/>
      <c r="F83" s="20" t="s">
        <v>10</v>
      </c>
      <c r="G83" s="21">
        <v>3436</v>
      </c>
      <c r="H83" s="22"/>
      <c r="I83" s="22"/>
      <c r="J83" s="22"/>
      <c r="K83" s="22"/>
      <c r="L83" s="22"/>
      <c r="M83" s="23"/>
    </row>
    <row r="84" spans="1:13" x14ac:dyDescent="0.15">
      <c r="A84" s="5"/>
      <c r="B84" s="24" t="s">
        <v>0</v>
      </c>
      <c r="C84" s="25">
        <v>45677</v>
      </c>
      <c r="D84" s="26"/>
      <c r="E84" s="27"/>
      <c r="F84" s="28" t="s">
        <v>2</v>
      </c>
      <c r="G84" s="29">
        <v>3.57</v>
      </c>
      <c r="H84" s="30"/>
      <c r="I84" s="30"/>
      <c r="J84" s="30"/>
      <c r="K84" s="30"/>
      <c r="L84" s="30"/>
      <c r="M84" s="31"/>
    </row>
    <row r="85" spans="1:13" x14ac:dyDescent="0.15">
      <c r="A85" s="5"/>
      <c r="B85" s="24" t="s">
        <v>1</v>
      </c>
      <c r="C85" s="32">
        <v>3260</v>
      </c>
      <c r="D85" s="26" t="s">
        <v>15</v>
      </c>
      <c r="E85" s="32"/>
      <c r="F85" s="28" t="s">
        <v>3</v>
      </c>
      <c r="G85" s="29">
        <v>99</v>
      </c>
      <c r="H85" s="30"/>
      <c r="I85" s="30"/>
      <c r="J85" s="30"/>
      <c r="K85" s="30"/>
      <c r="L85" s="30"/>
      <c r="M85" s="31"/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1408</v>
      </c>
      <c r="H86" s="58"/>
      <c r="I86" s="58"/>
      <c r="J86" s="58"/>
      <c r="K86" s="58"/>
      <c r="L86" s="58"/>
      <c r="M86" s="59"/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0.45752330226364846</v>
      </c>
      <c r="H87" s="81">
        <f t="shared" ref="H87:M87" si="13">H83/H$4</f>
        <v>0</v>
      </c>
      <c r="I87" s="81">
        <f t="shared" si="13"/>
        <v>0</v>
      </c>
      <c r="J87" s="81">
        <f t="shared" si="13"/>
        <v>0</v>
      </c>
      <c r="K87" s="81">
        <f t="shared" si="13"/>
        <v>0</v>
      </c>
      <c r="L87" s="81">
        <f t="shared" si="13"/>
        <v>0</v>
      </c>
      <c r="M87" s="82">
        <f t="shared" si="13"/>
        <v>0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3260</v>
      </c>
      <c r="H88" s="35"/>
      <c r="I88" s="35"/>
      <c r="J88" s="35"/>
      <c r="K88" s="35"/>
      <c r="L88" s="35"/>
      <c r="M88" s="36"/>
    </row>
    <row r="89" spans="1:13" x14ac:dyDescent="0.15">
      <c r="A89" s="5"/>
      <c r="B89" s="37" t="s">
        <v>56</v>
      </c>
      <c r="C89" s="38"/>
      <c r="D89" s="39"/>
      <c r="E89" s="40"/>
      <c r="F89" s="41" t="s">
        <v>10</v>
      </c>
      <c r="G89" s="42">
        <v>3642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45677</v>
      </c>
      <c r="F90" s="46" t="s">
        <v>2</v>
      </c>
      <c r="G90" s="47">
        <v>4.33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1680</v>
      </c>
      <c r="D91" s="4" t="s">
        <v>15</v>
      </c>
      <c r="E91" s="50"/>
      <c r="F91" s="46" t="s">
        <v>3</v>
      </c>
      <c r="G91" s="47">
        <v>97.8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89">
        <v>2561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0.48495339547270305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1680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57</v>
      </c>
      <c r="C95" s="17"/>
      <c r="D95" s="18"/>
      <c r="E95" s="19"/>
      <c r="F95" s="20" t="s">
        <v>10</v>
      </c>
      <c r="G95" s="21">
        <v>14647</v>
      </c>
      <c r="H95" s="22">
        <v>13986</v>
      </c>
      <c r="I95" s="22">
        <v>14103</v>
      </c>
      <c r="J95" s="22">
        <v>13911</v>
      </c>
      <c r="K95" s="22">
        <v>14364</v>
      </c>
      <c r="L95" s="22">
        <v>18154</v>
      </c>
      <c r="M95" s="23">
        <v>16972</v>
      </c>
    </row>
    <row r="96" spans="1:13" x14ac:dyDescent="0.15">
      <c r="A96" s="5"/>
      <c r="B96" s="24" t="s">
        <v>0</v>
      </c>
      <c r="C96" s="25">
        <v>45677</v>
      </c>
      <c r="D96" s="26"/>
      <c r="E96" s="27"/>
      <c r="F96" s="28" t="s">
        <v>2</v>
      </c>
      <c r="G96" s="29">
        <v>2.17</v>
      </c>
      <c r="H96" s="30">
        <v>2.2999999999999998</v>
      </c>
      <c r="I96" s="30">
        <v>2.2200000000000002</v>
      </c>
      <c r="J96" s="30">
        <v>2.2200000000000002</v>
      </c>
      <c r="K96" s="30">
        <v>2.23</v>
      </c>
      <c r="L96" s="30">
        <v>1.9</v>
      </c>
      <c r="M96" s="31">
        <v>1.92</v>
      </c>
    </row>
    <row r="97" spans="1:13" x14ac:dyDescent="0.15">
      <c r="A97" s="5"/>
      <c r="B97" s="24" t="s">
        <v>1</v>
      </c>
      <c r="C97" s="32">
        <v>1860</v>
      </c>
      <c r="D97" s="26" t="s">
        <v>15</v>
      </c>
      <c r="E97" s="32">
        <v>2080</v>
      </c>
      <c r="F97" s="28" t="s">
        <v>3</v>
      </c>
      <c r="G97" s="29">
        <v>100.4</v>
      </c>
      <c r="H97" s="30">
        <v>100.2</v>
      </c>
      <c r="I97" s="30">
        <v>101</v>
      </c>
      <c r="J97" s="30">
        <v>100.6</v>
      </c>
      <c r="K97" s="30">
        <v>100.5</v>
      </c>
      <c r="L97" s="30">
        <v>101</v>
      </c>
      <c r="M97" s="31">
        <v>100.6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57">
        <v>730</v>
      </c>
      <c r="H98" s="70">
        <v>1159</v>
      </c>
      <c r="I98" s="70">
        <v>-1072</v>
      </c>
      <c r="J98" s="58">
        <v>-64</v>
      </c>
      <c r="K98" s="58">
        <v>464</v>
      </c>
      <c r="L98" s="70">
        <v>-1553</v>
      </c>
      <c r="M98" s="59">
        <v>-273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1.9503328894806924</v>
      </c>
      <c r="H99" s="81">
        <f t="shared" ref="H99:M99" si="15">H95/H$4</f>
        <v>1.8478002378121283</v>
      </c>
      <c r="I99" s="81">
        <f t="shared" si="15"/>
        <v>1.8968392737054471</v>
      </c>
      <c r="J99" s="81">
        <f t="shared" si="15"/>
        <v>1.8565327639129854</v>
      </c>
      <c r="K99" s="81">
        <f t="shared" si="15"/>
        <v>1.7867894016668739</v>
      </c>
      <c r="L99" s="81">
        <f t="shared" si="15"/>
        <v>1.6500636247954916</v>
      </c>
      <c r="M99" s="82">
        <f t="shared" si="15"/>
        <v>1.5693018955154878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1860</v>
      </c>
      <c r="H100" s="35">
        <v>1860</v>
      </c>
      <c r="I100" s="35">
        <v>1960</v>
      </c>
      <c r="J100" s="35">
        <v>2010</v>
      </c>
      <c r="K100" s="35">
        <v>2070</v>
      </c>
      <c r="L100" s="35">
        <v>2090</v>
      </c>
      <c r="M100" s="36">
        <v>2080</v>
      </c>
    </row>
    <row r="101" spans="1:13" x14ac:dyDescent="0.15">
      <c r="A101" s="5"/>
      <c r="B101" s="37" t="s">
        <v>59</v>
      </c>
      <c r="C101" s="38"/>
      <c r="D101" s="39"/>
      <c r="E101" s="40"/>
      <c r="F101" s="41" t="s">
        <v>10</v>
      </c>
      <c r="G101" s="42">
        <v>12368</v>
      </c>
      <c r="H101" s="43">
        <v>11770</v>
      </c>
      <c r="I101" s="43">
        <v>11001</v>
      </c>
      <c r="J101" s="43">
        <v>10482</v>
      </c>
      <c r="K101" s="43">
        <v>11181</v>
      </c>
      <c r="L101" s="43">
        <v>15584</v>
      </c>
      <c r="M101" s="44">
        <v>15168</v>
      </c>
    </row>
    <row r="102" spans="1:13" x14ac:dyDescent="0.15">
      <c r="A102" s="5"/>
      <c r="B102" s="45" t="s">
        <v>0</v>
      </c>
      <c r="C102" s="3">
        <v>45677</v>
      </c>
      <c r="F102" s="46" t="s">
        <v>2</v>
      </c>
      <c r="G102" s="47">
        <v>3.06</v>
      </c>
      <c r="H102" s="48">
        <v>3.03</v>
      </c>
      <c r="I102" s="48">
        <v>3.11</v>
      </c>
      <c r="J102" s="48">
        <v>3.13</v>
      </c>
      <c r="K102" s="48">
        <v>3.08</v>
      </c>
      <c r="L102" s="48">
        <v>2.91</v>
      </c>
      <c r="M102" s="49">
        <v>2.79</v>
      </c>
    </row>
    <row r="103" spans="1:13" x14ac:dyDescent="0.15">
      <c r="A103" s="5"/>
      <c r="B103" s="45" t="s">
        <v>1</v>
      </c>
      <c r="C103" s="50">
        <v>1210</v>
      </c>
      <c r="D103" s="4" t="s">
        <v>15</v>
      </c>
      <c r="E103" s="50">
        <v>1410</v>
      </c>
      <c r="F103" s="46" t="s">
        <v>3</v>
      </c>
      <c r="G103" s="47">
        <v>98.9</v>
      </c>
      <c r="H103" s="48">
        <v>99.4</v>
      </c>
      <c r="I103" s="48">
        <v>99.2</v>
      </c>
      <c r="J103" s="48">
        <v>98.1</v>
      </c>
      <c r="K103" s="48">
        <v>98.7</v>
      </c>
      <c r="L103" s="48">
        <v>98.7</v>
      </c>
      <c r="M103" s="49">
        <v>99.4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4890</v>
      </c>
      <c r="H104" s="71">
        <v>3435</v>
      </c>
      <c r="I104" s="71">
        <v>3760</v>
      </c>
      <c r="J104" s="71">
        <v>5840</v>
      </c>
      <c r="K104" s="71">
        <v>4787</v>
      </c>
      <c r="L104" s="71">
        <v>6742</v>
      </c>
      <c r="M104" s="87">
        <v>4123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1.6468708388814914</v>
      </c>
      <c r="H105" s="84">
        <f t="shared" ref="H105:M105" si="16">H101/H$4</f>
        <v>1.5550270841590699</v>
      </c>
      <c r="I105" s="84">
        <f t="shared" si="16"/>
        <v>1.4796234028244788</v>
      </c>
      <c r="J105" s="84">
        <f t="shared" si="16"/>
        <v>1.3989056452689177</v>
      </c>
      <c r="K105" s="84">
        <f t="shared" si="16"/>
        <v>1.3908446324169672</v>
      </c>
      <c r="L105" s="84">
        <f t="shared" si="16"/>
        <v>1.4164697327758589</v>
      </c>
      <c r="M105" s="85">
        <f t="shared" si="16"/>
        <v>1.4024965325936201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1210</v>
      </c>
      <c r="H106" s="53">
        <v>1210</v>
      </c>
      <c r="I106" s="53">
        <v>1280</v>
      </c>
      <c r="J106" s="53">
        <v>1360</v>
      </c>
      <c r="K106" s="53">
        <v>1390</v>
      </c>
      <c r="L106" s="53">
        <v>1410</v>
      </c>
      <c r="M106" s="54">
        <v>1410</v>
      </c>
    </row>
    <row r="107" spans="1:13" x14ac:dyDescent="0.15">
      <c r="A107" s="5"/>
      <c r="B107" s="16" t="s">
        <v>39</v>
      </c>
      <c r="C107" s="17"/>
      <c r="D107" s="18"/>
      <c r="E107" s="19"/>
      <c r="F107" s="20" t="s">
        <v>10</v>
      </c>
      <c r="G107" s="21">
        <v>10065</v>
      </c>
      <c r="H107" s="22">
        <v>9819</v>
      </c>
      <c r="I107" s="22">
        <v>9382</v>
      </c>
      <c r="J107" s="22">
        <v>9163</v>
      </c>
      <c r="K107" s="22">
        <v>10137</v>
      </c>
      <c r="L107" s="22">
        <v>13896</v>
      </c>
      <c r="M107" s="23">
        <v>13883</v>
      </c>
    </row>
    <row r="108" spans="1:13" x14ac:dyDescent="0.15">
      <c r="A108" s="5"/>
      <c r="B108" s="24" t="s">
        <v>0</v>
      </c>
      <c r="C108" s="25">
        <v>45614</v>
      </c>
      <c r="D108" s="26"/>
      <c r="E108" s="27"/>
      <c r="F108" s="28" t="s">
        <v>2</v>
      </c>
      <c r="G108" s="29">
        <v>3.28</v>
      </c>
      <c r="H108" s="30">
        <v>3.31</v>
      </c>
      <c r="I108" s="30">
        <v>3.34</v>
      </c>
      <c r="J108" s="30">
        <v>3.33</v>
      </c>
      <c r="K108" s="30">
        <v>3.26</v>
      </c>
      <c r="L108" s="30">
        <v>3.15</v>
      </c>
      <c r="M108" s="31">
        <v>3.12</v>
      </c>
    </row>
    <row r="109" spans="1:13" x14ac:dyDescent="0.15">
      <c r="A109" s="5"/>
      <c r="B109" s="24" t="s">
        <v>1</v>
      </c>
      <c r="C109" s="32">
        <v>8970</v>
      </c>
      <c r="D109" s="26" t="s">
        <v>15</v>
      </c>
      <c r="E109" s="32">
        <v>10040</v>
      </c>
      <c r="F109" s="28" t="s">
        <v>3</v>
      </c>
      <c r="G109" s="29">
        <v>99.9</v>
      </c>
      <c r="H109" s="30">
        <v>99.6</v>
      </c>
      <c r="I109" s="30">
        <v>99.4</v>
      </c>
      <c r="J109" s="30">
        <v>99.7</v>
      </c>
      <c r="K109" s="30">
        <v>99.8</v>
      </c>
      <c r="L109" s="30">
        <v>99.2</v>
      </c>
      <c r="M109" s="31">
        <v>99.3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2073</v>
      </c>
      <c r="H110" s="70">
        <v>2648</v>
      </c>
      <c r="I110" s="70">
        <v>2860</v>
      </c>
      <c r="J110" s="70">
        <v>2234</v>
      </c>
      <c r="K110" s="70">
        <v>2214</v>
      </c>
      <c r="L110" s="70">
        <v>4867</v>
      </c>
      <c r="M110" s="86">
        <v>4468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1.3402130492676432</v>
      </c>
      <c r="H111" s="81">
        <f t="shared" ref="H111:M111" si="17">H107/H$4</f>
        <v>1.2972651605231866</v>
      </c>
      <c r="I111" s="81">
        <f t="shared" si="17"/>
        <v>1.2618695359784802</v>
      </c>
      <c r="J111" s="81">
        <f t="shared" si="17"/>
        <v>1.2228746830375017</v>
      </c>
      <c r="K111" s="81">
        <f t="shared" si="17"/>
        <v>1.2609777335489489</v>
      </c>
      <c r="L111" s="81">
        <f t="shared" si="17"/>
        <v>1.2630430830758044</v>
      </c>
      <c r="M111" s="82">
        <f t="shared" si="17"/>
        <v>1.2836800739713361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8970</v>
      </c>
      <c r="H112" s="35">
        <v>8950</v>
      </c>
      <c r="I112" s="35">
        <v>9490</v>
      </c>
      <c r="J112" s="35">
        <v>9820</v>
      </c>
      <c r="K112" s="35">
        <v>10020</v>
      </c>
      <c r="L112" s="35">
        <v>10090</v>
      </c>
      <c r="M112" s="36">
        <v>10040</v>
      </c>
    </row>
    <row r="113" spans="1:13" x14ac:dyDescent="0.15">
      <c r="A113" s="5"/>
      <c r="B113" s="37" t="s">
        <v>34</v>
      </c>
      <c r="C113" s="38"/>
      <c r="D113" s="39"/>
      <c r="E113" s="40"/>
      <c r="F113" s="41" t="s">
        <v>10</v>
      </c>
      <c r="G113" s="42">
        <v>9542</v>
      </c>
      <c r="H113" s="43">
        <v>9095</v>
      </c>
      <c r="I113" s="43">
        <v>8995</v>
      </c>
      <c r="J113" s="43">
        <v>8609</v>
      </c>
      <c r="K113" s="43">
        <v>9958</v>
      </c>
      <c r="L113" s="43">
        <v>13873</v>
      </c>
      <c r="M113" s="44">
        <v>14108</v>
      </c>
    </row>
    <row r="114" spans="1:13" x14ac:dyDescent="0.15">
      <c r="A114" s="5"/>
      <c r="B114" s="45" t="s">
        <v>0</v>
      </c>
      <c r="C114" s="3">
        <v>45537</v>
      </c>
      <c r="F114" s="46" t="s">
        <v>2</v>
      </c>
      <c r="G114" s="47">
        <v>3.9</v>
      </c>
      <c r="H114" s="48">
        <v>3.92</v>
      </c>
      <c r="I114" s="48">
        <v>3.92</v>
      </c>
      <c r="J114" s="48">
        <v>4.01</v>
      </c>
      <c r="K114" s="48">
        <v>3.8</v>
      </c>
      <c r="L114" s="48">
        <v>3.63</v>
      </c>
      <c r="M114" s="49">
        <v>3.57</v>
      </c>
    </row>
    <row r="115" spans="1:13" x14ac:dyDescent="0.15">
      <c r="A115" s="5"/>
      <c r="B115" s="45" t="s">
        <v>1</v>
      </c>
      <c r="C115" s="50">
        <v>8470</v>
      </c>
      <c r="D115" s="4" t="s">
        <v>15</v>
      </c>
      <c r="E115" s="50">
        <v>9670</v>
      </c>
      <c r="F115" s="46" t="s">
        <v>3</v>
      </c>
      <c r="G115" s="47">
        <v>98.2</v>
      </c>
      <c r="H115" s="48">
        <v>98.5</v>
      </c>
      <c r="I115" s="48">
        <v>98.8</v>
      </c>
      <c r="J115" s="48">
        <v>98</v>
      </c>
      <c r="K115" s="48">
        <v>98.7</v>
      </c>
      <c r="L115" s="48">
        <v>98.7</v>
      </c>
      <c r="M115" s="49">
        <v>98.8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5505</v>
      </c>
      <c r="H116" s="71">
        <v>4798</v>
      </c>
      <c r="I116" s="71">
        <v>4245</v>
      </c>
      <c r="J116" s="71">
        <v>5433</v>
      </c>
      <c r="K116" s="71">
        <v>4758</v>
      </c>
      <c r="L116" s="71">
        <v>6470</v>
      </c>
      <c r="M116" s="87">
        <v>6304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1.2705725699067909</v>
      </c>
      <c r="H117" s="84">
        <f t="shared" ref="H117:M117" si="18">H113/H$4</f>
        <v>1.2016118377592813</v>
      </c>
      <c r="I117" s="84">
        <f t="shared" si="18"/>
        <v>1.2098184263618024</v>
      </c>
      <c r="J117" s="84">
        <f t="shared" si="18"/>
        <v>1.1489390097424264</v>
      </c>
      <c r="K117" s="84">
        <f t="shared" si="18"/>
        <v>1.238711282497823</v>
      </c>
      <c r="L117" s="84">
        <f t="shared" si="18"/>
        <v>1.2609525540810762</v>
      </c>
      <c r="M117" s="85">
        <f t="shared" si="18"/>
        <v>1.3044845122515025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8470</v>
      </c>
      <c r="H118" s="53">
        <v>8510</v>
      </c>
      <c r="I118" s="53">
        <v>9110</v>
      </c>
      <c r="J118" s="53">
        <v>9390</v>
      </c>
      <c r="K118" s="53">
        <v>9640</v>
      </c>
      <c r="L118" s="53">
        <v>9740</v>
      </c>
      <c r="M118" s="54">
        <v>9670</v>
      </c>
    </row>
    <row r="119" spans="1:13" x14ac:dyDescent="0.15">
      <c r="A119" s="5"/>
      <c r="B119" s="16" t="s">
        <v>33</v>
      </c>
      <c r="C119" s="17"/>
      <c r="D119" s="18"/>
      <c r="E119" s="19"/>
      <c r="F119" s="20" t="s">
        <v>10</v>
      </c>
      <c r="G119" s="21">
        <v>7858</v>
      </c>
      <c r="H119" s="22"/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45495</v>
      </c>
      <c r="D120" s="26"/>
      <c r="E120" s="27"/>
      <c r="F120" s="28" t="s">
        <v>2</v>
      </c>
      <c r="G120" s="29">
        <v>3.72</v>
      </c>
      <c r="H120" s="30"/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9500</v>
      </c>
      <c r="D121" s="26" t="s">
        <v>15</v>
      </c>
      <c r="E121" s="32"/>
      <c r="F121" s="28" t="s">
        <v>3</v>
      </c>
      <c r="G121" s="29">
        <v>99.8</v>
      </c>
      <c r="H121" s="30"/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2043</v>
      </c>
      <c r="H122" s="58"/>
      <c r="I122" s="58"/>
      <c r="J122" s="58"/>
      <c r="K122" s="58"/>
      <c r="L122" s="58"/>
      <c r="M122" s="59"/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1.0463382157123835</v>
      </c>
      <c r="H123" s="81">
        <f t="shared" ref="H123:M123" si="19">H119/H$4</f>
        <v>0</v>
      </c>
      <c r="I123" s="81">
        <f t="shared" si="19"/>
        <v>0</v>
      </c>
      <c r="J123" s="81">
        <f t="shared" si="19"/>
        <v>0</v>
      </c>
      <c r="K123" s="81">
        <f t="shared" si="19"/>
        <v>0</v>
      </c>
      <c r="L123" s="81">
        <f t="shared" si="19"/>
        <v>0</v>
      </c>
      <c r="M123" s="82">
        <f t="shared" si="19"/>
        <v>0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9500</v>
      </c>
      <c r="H124" s="35"/>
      <c r="I124" s="35"/>
      <c r="J124" s="35"/>
      <c r="K124" s="35"/>
      <c r="L124" s="35"/>
      <c r="M124" s="36"/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8709</v>
      </c>
      <c r="H125" s="43">
        <v>8523</v>
      </c>
      <c r="I125" s="43">
        <v>8215</v>
      </c>
      <c r="J125" s="43">
        <v>8538</v>
      </c>
      <c r="K125" s="43">
        <v>8790</v>
      </c>
      <c r="L125" s="43">
        <v>12148</v>
      </c>
      <c r="M125" s="44">
        <v>12856</v>
      </c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3.93</v>
      </c>
      <c r="H126" s="48">
        <v>3.85</v>
      </c>
      <c r="I126" s="48">
        <v>3.93</v>
      </c>
      <c r="J126" s="48">
        <v>3.9</v>
      </c>
      <c r="K126" s="48">
        <v>3.86</v>
      </c>
      <c r="L126" s="48">
        <v>3.75</v>
      </c>
      <c r="M126" s="49">
        <v>3.69</v>
      </c>
    </row>
    <row r="127" spans="1:13" x14ac:dyDescent="0.15">
      <c r="A127" s="5"/>
      <c r="B127" s="45" t="s">
        <v>1</v>
      </c>
      <c r="C127" s="50">
        <v>7780</v>
      </c>
      <c r="D127" s="4" t="s">
        <v>15</v>
      </c>
      <c r="E127" s="50">
        <v>9010</v>
      </c>
      <c r="F127" s="46" t="s">
        <v>3</v>
      </c>
      <c r="G127" s="47">
        <v>98.1</v>
      </c>
      <c r="H127" s="48">
        <v>98.8</v>
      </c>
      <c r="I127" s="48">
        <v>98.3</v>
      </c>
      <c r="J127" s="48">
        <v>98.5</v>
      </c>
      <c r="K127" s="48">
        <v>98.6</v>
      </c>
      <c r="L127" s="48">
        <v>98.2</v>
      </c>
      <c r="M127" s="49">
        <v>98.5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5230</v>
      </c>
      <c r="H128" s="71">
        <v>3825</v>
      </c>
      <c r="I128" s="71">
        <v>4466</v>
      </c>
      <c r="J128" s="71">
        <v>4443</v>
      </c>
      <c r="K128" s="71">
        <v>4230</v>
      </c>
      <c r="L128" s="71">
        <v>6819</v>
      </c>
      <c r="M128" s="87">
        <v>6496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1.1596537949400798</v>
      </c>
      <c r="H129" s="84">
        <f t="shared" ref="H129:M129" si="20">H125/H$4</f>
        <v>1.1260404280618312</v>
      </c>
      <c r="I129" s="84">
        <f t="shared" si="20"/>
        <v>1.1049092131809011</v>
      </c>
      <c r="J129" s="84">
        <f t="shared" si="20"/>
        <v>1.1394634992659816</v>
      </c>
      <c r="K129" s="84">
        <f t="shared" si="20"/>
        <v>1.0934195795496953</v>
      </c>
      <c r="L129" s="84">
        <f t="shared" si="20"/>
        <v>1.1041628794764589</v>
      </c>
      <c r="M129" s="85">
        <f t="shared" si="20"/>
        <v>1.188719371243643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7780</v>
      </c>
      <c r="H130" s="53">
        <v>7650</v>
      </c>
      <c r="I130" s="53">
        <v>8600</v>
      </c>
      <c r="J130" s="53">
        <v>8730</v>
      </c>
      <c r="K130" s="53">
        <v>9060</v>
      </c>
      <c r="L130" s="53">
        <v>9070</v>
      </c>
      <c r="M130" s="54">
        <v>9010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8305</v>
      </c>
      <c r="H131" s="22">
        <v>8213</v>
      </c>
      <c r="I131" s="22">
        <v>8202</v>
      </c>
      <c r="J131" s="22">
        <v>8241</v>
      </c>
      <c r="K131" s="22">
        <v>8852</v>
      </c>
      <c r="L131" s="22">
        <v>11280</v>
      </c>
      <c r="M131" s="23">
        <v>11184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1.97</v>
      </c>
      <c r="H132" s="30">
        <v>1.99</v>
      </c>
      <c r="I132" s="30">
        <v>1.98</v>
      </c>
      <c r="J132" s="30">
        <v>1.97</v>
      </c>
      <c r="K132" s="30">
        <v>1.95</v>
      </c>
      <c r="L132" s="30">
        <v>1.86</v>
      </c>
      <c r="M132" s="31">
        <v>1.84</v>
      </c>
    </row>
    <row r="133" spans="1:13" x14ac:dyDescent="0.15">
      <c r="A133" s="5"/>
      <c r="B133" s="24" t="s">
        <v>1</v>
      </c>
      <c r="C133" s="32">
        <v>31710</v>
      </c>
      <c r="D133" s="26" t="s">
        <v>15</v>
      </c>
      <c r="E133" s="32">
        <v>36070</v>
      </c>
      <c r="F133" s="28" t="s">
        <v>3</v>
      </c>
      <c r="G133" s="29">
        <v>99.4</v>
      </c>
      <c r="H133" s="30">
        <v>99.3</v>
      </c>
      <c r="I133" s="30">
        <v>99.4</v>
      </c>
      <c r="J133" s="30">
        <v>99.5</v>
      </c>
      <c r="K133" s="30">
        <v>99.5</v>
      </c>
      <c r="L133" s="30">
        <v>99.3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2108</v>
      </c>
      <c r="H134" s="70">
        <v>2212</v>
      </c>
      <c r="I134" s="70">
        <v>1973</v>
      </c>
      <c r="J134" s="70">
        <v>1942</v>
      </c>
      <c r="K134" s="70">
        <v>2075</v>
      </c>
      <c r="L134" s="70">
        <v>2982</v>
      </c>
      <c r="M134" s="86">
        <v>3342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1.1058588548601864</v>
      </c>
      <c r="H135" s="81">
        <f t="shared" ref="H135:M135" si="21">H131/H$4</f>
        <v>1.0850838948341921</v>
      </c>
      <c r="I135" s="81">
        <f t="shared" si="21"/>
        <v>1.1031607262945529</v>
      </c>
      <c r="J135" s="81">
        <f t="shared" si="21"/>
        <v>1.0998265047377553</v>
      </c>
      <c r="K135" s="81">
        <f t="shared" si="21"/>
        <v>1.10113198158975</v>
      </c>
      <c r="L135" s="81">
        <f t="shared" si="21"/>
        <v>1.025268133066715</v>
      </c>
      <c r="M135" s="82">
        <f t="shared" si="21"/>
        <v>1.0341192787794729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31710</v>
      </c>
      <c r="H136" s="35">
        <v>31240</v>
      </c>
      <c r="I136" s="35">
        <v>33710</v>
      </c>
      <c r="J136" s="35">
        <v>34870</v>
      </c>
      <c r="K136" s="35">
        <v>35850</v>
      </c>
      <c r="L136" s="35">
        <v>36110</v>
      </c>
      <c r="M136" s="36">
        <v>36070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7591</v>
      </c>
      <c r="H137" s="43">
        <v>6544</v>
      </c>
      <c r="I137" s="43">
        <v>6318</v>
      </c>
      <c r="J137" s="43">
        <v>6403</v>
      </c>
      <c r="K137" s="43">
        <v>7007</v>
      </c>
      <c r="L137" s="43">
        <v>10156</v>
      </c>
      <c r="M137" s="44">
        <v>10169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3.1</v>
      </c>
      <c r="H138" s="48">
        <v>3.32</v>
      </c>
      <c r="I138" s="48">
        <v>3.34</v>
      </c>
      <c r="J138" s="48">
        <v>3.31</v>
      </c>
      <c r="K138" s="48">
        <v>3.25</v>
      </c>
      <c r="L138" s="48">
        <v>3.18</v>
      </c>
      <c r="M138" s="49">
        <v>3.21</v>
      </c>
    </row>
    <row r="139" spans="1:13" x14ac:dyDescent="0.15">
      <c r="A139" s="5"/>
      <c r="B139" s="45" t="s">
        <v>1</v>
      </c>
      <c r="C139" s="50">
        <v>29480</v>
      </c>
      <c r="D139" s="4" t="s">
        <v>15</v>
      </c>
      <c r="E139" s="50">
        <v>33030</v>
      </c>
      <c r="F139" s="46" t="s">
        <v>3</v>
      </c>
      <c r="G139" s="47">
        <v>100.9</v>
      </c>
      <c r="H139" s="48">
        <v>100.2</v>
      </c>
      <c r="I139" s="48">
        <v>100</v>
      </c>
      <c r="J139" s="48">
        <v>100.2</v>
      </c>
      <c r="K139" s="48">
        <v>100.6</v>
      </c>
      <c r="L139" s="48">
        <v>99.8</v>
      </c>
      <c r="M139" s="49">
        <v>99.5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-31</v>
      </c>
      <c r="H140" s="71">
        <v>1072</v>
      </c>
      <c r="I140" s="71">
        <v>1175</v>
      </c>
      <c r="J140" s="61">
        <v>929</v>
      </c>
      <c r="K140" s="61">
        <v>495</v>
      </c>
      <c r="L140" s="71">
        <v>2273</v>
      </c>
      <c r="M140" s="87">
        <v>2919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1.010785619174434</v>
      </c>
      <c r="H141" s="84">
        <f t="shared" ref="H141:M141" si="22">H137/H$4</f>
        <v>0.86457920465054827</v>
      </c>
      <c r="I141" s="84">
        <f t="shared" si="22"/>
        <v>0.84976462676529929</v>
      </c>
      <c r="J141" s="84">
        <f t="shared" si="22"/>
        <v>0.85453089550246897</v>
      </c>
      <c r="K141" s="84">
        <f t="shared" si="22"/>
        <v>0.87162582410747602</v>
      </c>
      <c r="L141" s="84">
        <f t="shared" si="22"/>
        <v>0.9231048900199964</v>
      </c>
      <c r="M141" s="85">
        <f t="shared" si="22"/>
        <v>0.94026814609338882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29480</v>
      </c>
      <c r="H142" s="53">
        <v>29130</v>
      </c>
      <c r="I142" s="53">
        <v>31160</v>
      </c>
      <c r="J142" s="53">
        <v>32190</v>
      </c>
      <c r="K142" s="53">
        <v>33000</v>
      </c>
      <c r="L142" s="53">
        <v>33120</v>
      </c>
      <c r="M142" s="54">
        <v>33030</v>
      </c>
    </row>
    <row r="143" spans="1:13" x14ac:dyDescent="0.15">
      <c r="A143" s="5"/>
      <c r="B143" s="16" t="s">
        <v>19</v>
      </c>
      <c r="C143" s="17"/>
      <c r="D143" s="18"/>
      <c r="E143" s="19"/>
      <c r="F143" s="20" t="s">
        <v>10</v>
      </c>
      <c r="G143" s="21">
        <v>11899</v>
      </c>
      <c r="H143" s="22">
        <v>11990</v>
      </c>
      <c r="I143" s="22">
        <v>11929</v>
      </c>
      <c r="J143" s="22">
        <v>11967</v>
      </c>
      <c r="K143" s="22">
        <v>12845</v>
      </c>
      <c r="L143" s="22">
        <v>15562</v>
      </c>
      <c r="M143" s="23">
        <v>15173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1.81</v>
      </c>
      <c r="H144" s="30">
        <v>1.81</v>
      </c>
      <c r="I144" s="30">
        <v>1.82</v>
      </c>
      <c r="J144" s="30">
        <v>1.81</v>
      </c>
      <c r="K144" s="30">
        <v>1.77</v>
      </c>
      <c r="L144" s="30">
        <v>1.72</v>
      </c>
      <c r="M144" s="31">
        <v>1.69</v>
      </c>
    </row>
    <row r="145" spans="1:13" x14ac:dyDescent="0.15">
      <c r="A145" s="5"/>
      <c r="B145" s="24" t="s">
        <v>1</v>
      </c>
      <c r="C145" s="32">
        <v>28820</v>
      </c>
      <c r="D145" s="26" t="s">
        <v>15</v>
      </c>
      <c r="E145" s="32">
        <v>32480</v>
      </c>
      <c r="F145" s="28" t="s">
        <v>3</v>
      </c>
      <c r="G145" s="29">
        <v>99.3</v>
      </c>
      <c r="H145" s="30">
        <v>99.4</v>
      </c>
      <c r="I145" s="30">
        <v>99.4</v>
      </c>
      <c r="J145" s="30">
        <v>99.4</v>
      </c>
      <c r="K145" s="30">
        <v>99.6</v>
      </c>
      <c r="L145" s="30">
        <v>99.2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2898</v>
      </c>
      <c r="H146" s="70">
        <v>2727</v>
      </c>
      <c r="I146" s="70">
        <v>2749</v>
      </c>
      <c r="J146" s="70">
        <v>2662</v>
      </c>
      <c r="K146" s="70">
        <v>2529</v>
      </c>
      <c r="L146" s="70">
        <v>4184</v>
      </c>
      <c r="M146" s="86">
        <v>4037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1.5844207723035952</v>
      </c>
      <c r="H147" s="81">
        <f t="shared" ref="H147:M147" si="23">H143/H$4</f>
        <v>1.5840930109657814</v>
      </c>
      <c r="I147" s="81">
        <f t="shared" si="23"/>
        <v>1.6044384667114997</v>
      </c>
      <c r="J147" s="81">
        <f t="shared" si="23"/>
        <v>1.5970906179100495</v>
      </c>
      <c r="K147" s="81">
        <f t="shared" si="23"/>
        <v>1.5978355516855329</v>
      </c>
      <c r="L147" s="81">
        <f t="shared" si="23"/>
        <v>1.414470096346119</v>
      </c>
      <c r="M147" s="82">
        <f t="shared" si="23"/>
        <v>1.4029588534442903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28820</v>
      </c>
      <c r="H148" s="35">
        <v>28440</v>
      </c>
      <c r="I148" s="35">
        <v>30270</v>
      </c>
      <c r="J148" s="35">
        <v>31520</v>
      </c>
      <c r="K148" s="35">
        <v>32360</v>
      </c>
      <c r="L148" s="35">
        <v>32550</v>
      </c>
      <c r="M148" s="36">
        <v>32480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9417</v>
      </c>
      <c r="H149" s="43">
        <v>9999</v>
      </c>
      <c r="I149" s="43">
        <v>9092</v>
      </c>
      <c r="J149" s="43">
        <v>8825</v>
      </c>
      <c r="K149" s="43">
        <v>9856</v>
      </c>
      <c r="L149" s="43">
        <v>13818</v>
      </c>
      <c r="M149" s="44">
        <v>13665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3.22</v>
      </c>
      <c r="H150" s="48">
        <v>3.12</v>
      </c>
      <c r="I150" s="48">
        <v>3.25</v>
      </c>
      <c r="J150" s="48">
        <v>3.24</v>
      </c>
      <c r="K150" s="48">
        <v>3.15</v>
      </c>
      <c r="L150" s="48">
        <v>3.02</v>
      </c>
      <c r="M150" s="49">
        <v>3</v>
      </c>
    </row>
    <row r="151" spans="1:13" x14ac:dyDescent="0.15">
      <c r="A151" s="5"/>
      <c r="B151" s="45" t="s">
        <v>1</v>
      </c>
      <c r="C151" s="50">
        <v>15590</v>
      </c>
      <c r="D151" s="4" t="s">
        <v>15</v>
      </c>
      <c r="E151" s="50">
        <v>17560</v>
      </c>
      <c r="F151" s="46" t="s">
        <v>3</v>
      </c>
      <c r="G151" s="47">
        <v>100.1</v>
      </c>
      <c r="H151" s="48">
        <v>100.6</v>
      </c>
      <c r="I151" s="48">
        <v>100.2</v>
      </c>
      <c r="J151" s="48">
        <v>100.4</v>
      </c>
      <c r="K151" s="48">
        <v>100.6</v>
      </c>
      <c r="L151" s="48">
        <v>99.6</v>
      </c>
      <c r="M151" s="49">
        <v>99.8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1522</v>
      </c>
      <c r="H152" s="61">
        <v>568</v>
      </c>
      <c r="I152" s="71">
        <v>1271</v>
      </c>
      <c r="J152" s="71">
        <v>1016</v>
      </c>
      <c r="K152" s="61">
        <v>630</v>
      </c>
      <c r="L152" s="71">
        <v>3450</v>
      </c>
      <c r="M152" s="87">
        <v>2961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1.2539280958721704</v>
      </c>
      <c r="H153" s="84">
        <f t="shared" ref="H153:M153" si="24">H149/H$4</f>
        <v>1.3210463733650417</v>
      </c>
      <c r="I153" s="84">
        <f t="shared" si="24"/>
        <v>1.2228648285137862</v>
      </c>
      <c r="J153" s="84">
        <f t="shared" si="24"/>
        <v>1.1777659148538635</v>
      </c>
      <c r="K153" s="84">
        <f t="shared" si="24"/>
        <v>1.2260231372061201</v>
      </c>
      <c r="L153" s="84">
        <f t="shared" si="24"/>
        <v>1.2559534630067259</v>
      </c>
      <c r="M153" s="85">
        <f t="shared" si="24"/>
        <v>1.2635228848821083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15590</v>
      </c>
      <c r="H154" s="53">
        <v>15450</v>
      </c>
      <c r="I154" s="53">
        <v>16540</v>
      </c>
      <c r="J154" s="53">
        <v>17050</v>
      </c>
      <c r="K154" s="53">
        <v>17550</v>
      </c>
      <c r="L154" s="53">
        <v>17620</v>
      </c>
      <c r="M154" s="54">
        <v>17560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7321</v>
      </c>
      <c r="H155" s="22">
        <v>7177</v>
      </c>
      <c r="I155" s="22">
        <v>6711</v>
      </c>
      <c r="J155" s="22">
        <v>6461</v>
      </c>
      <c r="K155" s="22">
        <v>7456</v>
      </c>
      <c r="L155" s="22">
        <v>11429</v>
      </c>
      <c r="M155" s="23">
        <v>12017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4.08</v>
      </c>
      <c r="H156" s="30">
        <v>4.09</v>
      </c>
      <c r="I156" s="30">
        <v>4.17</v>
      </c>
      <c r="J156" s="30">
        <v>4.21</v>
      </c>
      <c r="K156" s="30">
        <v>4.0199999999999996</v>
      </c>
      <c r="L156" s="30">
        <v>3.91</v>
      </c>
      <c r="M156" s="31">
        <v>3.83</v>
      </c>
    </row>
    <row r="157" spans="1:13" x14ac:dyDescent="0.15">
      <c r="A157" s="5"/>
      <c r="B157" s="24" t="s">
        <v>1</v>
      </c>
      <c r="C157" s="32">
        <v>13000</v>
      </c>
      <c r="D157" s="26" t="s">
        <v>15</v>
      </c>
      <c r="E157" s="32">
        <v>14870</v>
      </c>
      <c r="F157" s="28" t="s">
        <v>3</v>
      </c>
      <c r="G157" s="29">
        <v>99.3</v>
      </c>
      <c r="H157" s="30">
        <v>99.4</v>
      </c>
      <c r="I157" s="30">
        <v>98.8</v>
      </c>
      <c r="J157" s="30">
        <v>98.5</v>
      </c>
      <c r="K157" s="30">
        <v>99.8</v>
      </c>
      <c r="L157" s="30">
        <v>99</v>
      </c>
      <c r="M157" s="31">
        <v>99.3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2805</v>
      </c>
      <c r="H158" s="70">
        <v>2650</v>
      </c>
      <c r="I158" s="70">
        <v>3340</v>
      </c>
      <c r="J158" s="70">
        <v>3653</v>
      </c>
      <c r="K158" s="70">
        <v>2172</v>
      </c>
      <c r="L158" s="70">
        <v>5122</v>
      </c>
      <c r="M158" s="86">
        <v>4528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0.97483355525965376</v>
      </c>
      <c r="H159" s="81">
        <f t="shared" ref="H159:M159" si="25">H155/H$4</f>
        <v>0.94820980314440484</v>
      </c>
      <c r="I159" s="81">
        <f t="shared" si="25"/>
        <v>0.90262273032952256</v>
      </c>
      <c r="J159" s="81">
        <f t="shared" si="25"/>
        <v>0.86227145335646604</v>
      </c>
      <c r="K159" s="81">
        <f t="shared" si="25"/>
        <v>0.92747854210722724</v>
      </c>
      <c r="L159" s="81">
        <f t="shared" si="25"/>
        <v>1.0388111252499546</v>
      </c>
      <c r="M159" s="82">
        <f t="shared" si="25"/>
        <v>1.1111419325011558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13000</v>
      </c>
      <c r="H160" s="35">
        <v>13070</v>
      </c>
      <c r="I160" s="35">
        <v>13940</v>
      </c>
      <c r="J160" s="35">
        <v>14430</v>
      </c>
      <c r="K160" s="35">
        <v>14820</v>
      </c>
      <c r="L160" s="35">
        <v>14880</v>
      </c>
      <c r="M160" s="36">
        <v>14870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6489</v>
      </c>
      <c r="H161" s="43">
        <v>6885</v>
      </c>
      <c r="I161" s="43">
        <v>6511</v>
      </c>
      <c r="J161" s="43">
        <v>6754</v>
      </c>
      <c r="K161" s="43">
        <v>6996</v>
      </c>
      <c r="L161" s="43">
        <v>9655</v>
      </c>
      <c r="M161" s="44">
        <v>10264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3.87</v>
      </c>
      <c r="H162" s="48">
        <v>3.84</v>
      </c>
      <c r="I162" s="48">
        <v>3.88</v>
      </c>
      <c r="J162" s="48">
        <v>3.87</v>
      </c>
      <c r="K162" s="48">
        <v>3.85</v>
      </c>
      <c r="L162" s="48">
        <v>3.75</v>
      </c>
      <c r="M162" s="49">
        <v>3.68</v>
      </c>
    </row>
    <row r="163" spans="1:13" x14ac:dyDescent="0.15">
      <c r="A163" s="5"/>
      <c r="B163" s="45" t="s">
        <v>1</v>
      </c>
      <c r="C163" s="50">
        <v>8420</v>
      </c>
      <c r="D163" s="4" t="s">
        <v>15</v>
      </c>
      <c r="E163" s="50">
        <v>9950</v>
      </c>
      <c r="F163" s="46" t="s">
        <v>3</v>
      </c>
      <c r="G163" s="47">
        <v>98.4</v>
      </c>
      <c r="H163" s="48">
        <v>98.8</v>
      </c>
      <c r="I163" s="48">
        <v>98.5</v>
      </c>
      <c r="J163" s="48">
        <v>98.9</v>
      </c>
      <c r="K163" s="48">
        <v>98.9</v>
      </c>
      <c r="L163" s="48">
        <v>98.2</v>
      </c>
      <c r="M163" s="49">
        <v>98.1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3560</v>
      </c>
      <c r="H164" s="71">
        <v>3194</v>
      </c>
      <c r="I164" s="71">
        <v>3452</v>
      </c>
      <c r="J164" s="71">
        <v>3114</v>
      </c>
      <c r="K164" s="71">
        <v>3159</v>
      </c>
      <c r="L164" s="71">
        <v>5646</v>
      </c>
      <c r="M164" s="87">
        <v>6296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0.86404793608521968</v>
      </c>
      <c r="H165" s="84">
        <f t="shared" ref="H165:M165" si="26">H161/H$4</f>
        <v>0.90963139120095127</v>
      </c>
      <c r="I165" s="84">
        <f t="shared" si="26"/>
        <v>0.87572293207800944</v>
      </c>
      <c r="J165" s="84">
        <f t="shared" si="26"/>
        <v>0.90137461630855464</v>
      </c>
      <c r="K165" s="84">
        <f t="shared" si="26"/>
        <v>0.87025749471327285</v>
      </c>
      <c r="L165" s="84">
        <f t="shared" si="26"/>
        <v>0.87756771496091623</v>
      </c>
      <c r="M165" s="85">
        <f t="shared" si="26"/>
        <v>0.94905224225612572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8420</v>
      </c>
      <c r="H166" s="53">
        <v>8860</v>
      </c>
      <c r="I166" s="53">
        <v>9390</v>
      </c>
      <c r="J166" s="53">
        <v>9610</v>
      </c>
      <c r="K166" s="53">
        <v>9890</v>
      </c>
      <c r="L166" s="53">
        <v>9950</v>
      </c>
      <c r="M166" s="54">
        <v>9950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10347</v>
      </c>
      <c r="H167" s="22">
        <v>9617</v>
      </c>
      <c r="I167" s="22">
        <v>8826</v>
      </c>
      <c r="J167" s="22">
        <v>10026</v>
      </c>
      <c r="K167" s="22">
        <v>10678</v>
      </c>
      <c r="L167" s="22">
        <v>13926</v>
      </c>
      <c r="M167" s="23">
        <v>13570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1.61</v>
      </c>
      <c r="H168" s="30">
        <v>1.65</v>
      </c>
      <c r="I168" s="30">
        <v>1.72</v>
      </c>
      <c r="J168" s="30">
        <v>1.62</v>
      </c>
      <c r="K168" s="30">
        <v>1.62</v>
      </c>
      <c r="L168" s="30">
        <v>1.55</v>
      </c>
      <c r="M168" s="31">
        <v>1.55</v>
      </c>
    </row>
    <row r="169" spans="1:13" x14ac:dyDescent="0.15">
      <c r="A169" s="5"/>
      <c r="B169" s="24" t="s">
        <v>1</v>
      </c>
      <c r="C169" s="32">
        <v>6830</v>
      </c>
      <c r="D169" s="26" t="s">
        <v>15</v>
      </c>
      <c r="E169" s="32">
        <v>7750</v>
      </c>
      <c r="F169" s="28" t="s">
        <v>3</v>
      </c>
      <c r="G169" s="29">
        <v>100</v>
      </c>
      <c r="H169" s="30">
        <v>100</v>
      </c>
      <c r="I169" s="30">
        <v>99.6</v>
      </c>
      <c r="J169" s="30">
        <v>100</v>
      </c>
      <c r="K169" s="30">
        <v>100.2</v>
      </c>
      <c r="L169" s="30">
        <v>99.7</v>
      </c>
      <c r="M169" s="31">
        <v>99.5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57">
        <v>977</v>
      </c>
      <c r="H170" s="58">
        <v>989</v>
      </c>
      <c r="I170" s="70">
        <v>1662</v>
      </c>
      <c r="J170" s="70">
        <v>1090</v>
      </c>
      <c r="K170" s="58">
        <v>589</v>
      </c>
      <c r="L170" s="70">
        <v>2268</v>
      </c>
      <c r="M170" s="86">
        <v>2823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1.3777629826897471</v>
      </c>
      <c r="H171" s="81">
        <f t="shared" ref="H171:M171" si="27">H167/H$4</f>
        <v>1.2705773550006605</v>
      </c>
      <c r="I171" s="81">
        <f t="shared" si="27"/>
        <v>1.1870880968392736</v>
      </c>
      <c r="J171" s="81">
        <f t="shared" si="27"/>
        <v>1.3380488455892166</v>
      </c>
      <c r="K171" s="81">
        <f t="shared" si="27"/>
        <v>1.3282746610274909</v>
      </c>
      <c r="L171" s="81">
        <f t="shared" si="27"/>
        <v>1.2657698600254499</v>
      </c>
      <c r="M171" s="82">
        <f t="shared" si="27"/>
        <v>1.2547387887193713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6830</v>
      </c>
      <c r="H172" s="35">
        <v>6900</v>
      </c>
      <c r="I172" s="35">
        <v>7410</v>
      </c>
      <c r="J172" s="35">
        <v>7530</v>
      </c>
      <c r="K172" s="35">
        <v>7790</v>
      </c>
      <c r="L172" s="35">
        <v>7770</v>
      </c>
      <c r="M172" s="36">
        <v>7750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856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O13" sqref="O13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45747</v>
      </c>
      <c r="H3" s="11">
        <v>45748</v>
      </c>
      <c r="I3" s="11">
        <v>45749</v>
      </c>
      <c r="J3" s="11">
        <v>45750</v>
      </c>
      <c r="K3" s="11">
        <v>45751</v>
      </c>
      <c r="L3" s="11">
        <v>45752</v>
      </c>
      <c r="M3" s="12">
        <v>45753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7554</v>
      </c>
      <c r="H4" s="14">
        <v>7471</v>
      </c>
      <c r="I4" s="14">
        <v>7123</v>
      </c>
      <c r="J4" s="14">
        <v>7091</v>
      </c>
      <c r="K4" s="14">
        <v>7881</v>
      </c>
      <c r="L4" s="14">
        <v>11230</v>
      </c>
      <c r="M4" s="15">
        <v>10849</v>
      </c>
    </row>
    <row r="5" spans="1:13" x14ac:dyDescent="0.15">
      <c r="A5" s="5"/>
      <c r="B5" s="16" t="s">
        <v>73</v>
      </c>
      <c r="C5" s="17"/>
      <c r="D5" s="18"/>
      <c r="E5" s="19"/>
      <c r="F5" s="20" t="s">
        <v>10</v>
      </c>
      <c r="G5" s="21">
        <v>6989</v>
      </c>
      <c r="H5" s="22">
        <v>6829</v>
      </c>
      <c r="I5" s="22">
        <v>6304</v>
      </c>
      <c r="J5" s="22">
        <v>6052</v>
      </c>
      <c r="K5" s="22">
        <v>6246</v>
      </c>
      <c r="L5" s="22">
        <v>9224</v>
      </c>
      <c r="M5" s="23">
        <v>8799</v>
      </c>
    </row>
    <row r="6" spans="1:13" x14ac:dyDescent="0.15">
      <c r="A6" s="5"/>
      <c r="B6" s="24" t="s">
        <v>0</v>
      </c>
      <c r="C6" s="25">
        <v>45733</v>
      </c>
      <c r="D6" s="26"/>
      <c r="E6" s="27"/>
      <c r="F6" s="28" t="s">
        <v>2</v>
      </c>
      <c r="G6" s="29">
        <v>3.95</v>
      </c>
      <c r="H6" s="30">
        <v>3.98</v>
      </c>
      <c r="I6" s="30">
        <v>4.0199999999999996</v>
      </c>
      <c r="J6" s="30">
        <v>3.96</v>
      </c>
      <c r="K6" s="30">
        <v>3.88</v>
      </c>
      <c r="L6" s="30">
        <v>3.65</v>
      </c>
      <c r="M6" s="31">
        <v>3.69</v>
      </c>
    </row>
    <row r="7" spans="1:13" x14ac:dyDescent="0.15">
      <c r="A7" s="5"/>
      <c r="B7" s="24" t="s">
        <v>1</v>
      </c>
      <c r="C7" s="32">
        <v>1390</v>
      </c>
      <c r="D7" s="26" t="s">
        <v>15</v>
      </c>
      <c r="E7" s="32">
        <v>1400</v>
      </c>
      <c r="F7" s="28" t="s">
        <v>3</v>
      </c>
      <c r="G7" s="29">
        <v>98.9</v>
      </c>
      <c r="H7" s="30">
        <v>97.3</v>
      </c>
      <c r="I7" s="30">
        <v>98.1</v>
      </c>
      <c r="J7" s="30">
        <v>98.1</v>
      </c>
      <c r="K7" s="30">
        <v>99.3</v>
      </c>
      <c r="L7" s="30">
        <v>99</v>
      </c>
      <c r="M7" s="31">
        <v>98.8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3219</v>
      </c>
      <c r="H8" s="70">
        <v>5239</v>
      </c>
      <c r="I8" s="70">
        <v>3838</v>
      </c>
      <c r="J8" s="70">
        <v>3725</v>
      </c>
      <c r="K8" s="70">
        <v>2304</v>
      </c>
      <c r="L8" s="70">
        <v>3641</v>
      </c>
      <c r="M8" s="86">
        <v>4072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0.92520518930368012</v>
      </c>
      <c r="H9" s="75">
        <f t="shared" ref="H9:M9" si="0">H5/H$4</f>
        <v>0.91406772855039486</v>
      </c>
      <c r="I9" s="75">
        <f t="shared" si="0"/>
        <v>0.88502035659132383</v>
      </c>
      <c r="J9" s="75">
        <f t="shared" si="0"/>
        <v>0.85347623748413481</v>
      </c>
      <c r="K9" s="75">
        <f t="shared" si="0"/>
        <v>0.79253901789113057</v>
      </c>
      <c r="L9" s="75">
        <f t="shared" si="0"/>
        <v>0.82137132680320568</v>
      </c>
      <c r="M9" s="76">
        <f t="shared" si="0"/>
        <v>0.81104249239561255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1390</v>
      </c>
      <c r="H10" s="35">
        <v>1390</v>
      </c>
      <c r="I10" s="35">
        <v>1410</v>
      </c>
      <c r="J10" s="35">
        <v>1370</v>
      </c>
      <c r="K10" s="35">
        <v>1380</v>
      </c>
      <c r="L10" s="35">
        <v>1400</v>
      </c>
      <c r="M10" s="36">
        <v>1400</v>
      </c>
    </row>
    <row r="11" spans="1:13" x14ac:dyDescent="0.15">
      <c r="A11" s="5"/>
      <c r="B11" s="37" t="s">
        <v>67</v>
      </c>
      <c r="C11" s="38"/>
      <c r="D11" s="39"/>
      <c r="E11" s="40"/>
      <c r="F11" s="41" t="s">
        <v>10</v>
      </c>
      <c r="G11" s="42">
        <v>14201</v>
      </c>
      <c r="H11" s="43">
        <v>14838</v>
      </c>
      <c r="I11" s="43">
        <v>13859</v>
      </c>
      <c r="J11" s="43">
        <v>13415</v>
      </c>
      <c r="K11" s="43">
        <v>14487</v>
      </c>
      <c r="L11" s="43">
        <v>18952</v>
      </c>
      <c r="M11" s="44">
        <v>18298</v>
      </c>
    </row>
    <row r="12" spans="1:13" x14ac:dyDescent="0.15">
      <c r="A12" s="5"/>
      <c r="B12" s="45" t="s">
        <v>0</v>
      </c>
      <c r="C12" s="3">
        <v>45719</v>
      </c>
      <c r="F12" s="46" t="s">
        <v>2</v>
      </c>
      <c r="G12" s="47">
        <v>3.35</v>
      </c>
      <c r="H12" s="48">
        <v>3.17</v>
      </c>
      <c r="I12" s="48">
        <v>3.3</v>
      </c>
      <c r="J12" s="48">
        <v>3.34</v>
      </c>
      <c r="K12" s="48">
        <v>3.15</v>
      </c>
      <c r="L12" s="48">
        <v>2.98</v>
      </c>
      <c r="M12" s="49">
        <v>3.07</v>
      </c>
    </row>
    <row r="13" spans="1:13" x14ac:dyDescent="0.15">
      <c r="A13" s="5"/>
      <c r="B13" s="45" t="s">
        <v>1</v>
      </c>
      <c r="C13" s="50">
        <v>5770</v>
      </c>
      <c r="D13" s="4" t="s">
        <v>15</v>
      </c>
      <c r="E13" s="50">
        <v>5780</v>
      </c>
      <c r="F13" s="46" t="s">
        <v>3</v>
      </c>
      <c r="G13" s="47">
        <v>97.8</v>
      </c>
      <c r="H13" s="48">
        <v>98.6</v>
      </c>
      <c r="I13" s="48">
        <v>98.4</v>
      </c>
      <c r="J13" s="48">
        <v>97.7</v>
      </c>
      <c r="K13" s="48">
        <v>99.4</v>
      </c>
      <c r="L13" s="48">
        <v>98.7</v>
      </c>
      <c r="M13" s="49">
        <v>97.9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9149</v>
      </c>
      <c r="H14" s="71">
        <v>6889</v>
      </c>
      <c r="I14" s="71">
        <v>7274</v>
      </c>
      <c r="J14" s="71">
        <v>8729</v>
      </c>
      <c r="K14" s="71">
        <v>4542</v>
      </c>
      <c r="L14" s="71">
        <v>8421</v>
      </c>
      <c r="M14" s="87">
        <v>10877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1.8799311622981203</v>
      </c>
      <c r="H15" s="78">
        <f t="shared" ref="H15:M15" si="1">H11/H$4</f>
        <v>1.9860795074287243</v>
      </c>
      <c r="I15" s="78">
        <f t="shared" si="1"/>
        <v>1.9456689597079881</v>
      </c>
      <c r="J15" s="78">
        <f t="shared" si="1"/>
        <v>1.8918347200676915</v>
      </c>
      <c r="K15" s="78">
        <f t="shared" si="1"/>
        <v>1.8382185001903313</v>
      </c>
      <c r="L15" s="78">
        <f t="shared" si="1"/>
        <v>1.6876224398931434</v>
      </c>
      <c r="M15" s="79">
        <f t="shared" si="1"/>
        <v>1.6866070605585768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5770</v>
      </c>
      <c r="H16" s="53">
        <v>5750</v>
      </c>
      <c r="I16" s="53">
        <v>5770</v>
      </c>
      <c r="J16" s="53">
        <v>5720</v>
      </c>
      <c r="K16" s="53">
        <v>5740</v>
      </c>
      <c r="L16" s="53">
        <v>5760</v>
      </c>
      <c r="M16" s="54">
        <v>5780</v>
      </c>
    </row>
    <row r="17" spans="1:13" x14ac:dyDescent="0.15">
      <c r="A17" s="5"/>
      <c r="B17" s="16" t="s">
        <v>68</v>
      </c>
      <c r="C17" s="17"/>
      <c r="D17" s="18"/>
      <c r="E17" s="19"/>
      <c r="F17" s="20" t="s">
        <v>10</v>
      </c>
      <c r="G17" s="21">
        <v>14065</v>
      </c>
      <c r="H17" s="22">
        <v>10454</v>
      </c>
      <c r="I17" s="22">
        <v>9613</v>
      </c>
      <c r="J17" s="22">
        <v>9670</v>
      </c>
      <c r="K17" s="22">
        <v>9904</v>
      </c>
      <c r="L17" s="22">
        <v>13568</v>
      </c>
      <c r="M17" s="23">
        <v>13274</v>
      </c>
    </row>
    <row r="18" spans="1:13" x14ac:dyDescent="0.15">
      <c r="A18" s="5"/>
      <c r="B18" s="24" t="s">
        <v>0</v>
      </c>
      <c r="C18" s="25">
        <v>45719</v>
      </c>
      <c r="D18" s="26"/>
      <c r="E18" s="27"/>
      <c r="F18" s="28" t="s">
        <v>2</v>
      </c>
      <c r="G18" s="29">
        <v>3.04</v>
      </c>
      <c r="H18" s="30">
        <v>3.38</v>
      </c>
      <c r="I18" s="30">
        <v>3.5</v>
      </c>
      <c r="J18" s="30">
        <v>3.48</v>
      </c>
      <c r="K18" s="30">
        <v>3.43</v>
      </c>
      <c r="L18" s="30">
        <v>3.23</v>
      </c>
      <c r="M18" s="31">
        <v>3.22</v>
      </c>
    </row>
    <row r="19" spans="1:13" x14ac:dyDescent="0.15">
      <c r="A19" s="5"/>
      <c r="B19" s="24" t="s">
        <v>1</v>
      </c>
      <c r="C19" s="32">
        <v>4130</v>
      </c>
      <c r="D19" s="26" t="s">
        <v>15</v>
      </c>
      <c r="E19" s="32">
        <v>4110</v>
      </c>
      <c r="F19" s="28" t="s">
        <v>3</v>
      </c>
      <c r="G19" s="29">
        <v>99.2</v>
      </c>
      <c r="H19" s="30">
        <v>98.8</v>
      </c>
      <c r="I19" s="30">
        <v>98.6</v>
      </c>
      <c r="J19" s="30">
        <v>98.3</v>
      </c>
      <c r="K19" s="30">
        <v>99</v>
      </c>
      <c r="L19" s="30">
        <v>98.1</v>
      </c>
      <c r="M19" s="31">
        <v>98.3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4639</v>
      </c>
      <c r="H20" s="70">
        <v>4611</v>
      </c>
      <c r="I20" s="70">
        <v>4632</v>
      </c>
      <c r="J20" s="70">
        <v>5116</v>
      </c>
      <c r="K20" s="70">
        <v>3940</v>
      </c>
      <c r="L20" s="70">
        <v>7771</v>
      </c>
      <c r="M20" s="86">
        <v>6932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1.8619274556526344</v>
      </c>
      <c r="H21" s="81">
        <f t="shared" ref="H21:M21" si="2">H17/H$4</f>
        <v>1.3992772051934146</v>
      </c>
      <c r="I21" s="81">
        <f t="shared" si="2"/>
        <v>1.3495718096307736</v>
      </c>
      <c r="J21" s="81">
        <f t="shared" si="2"/>
        <v>1.3637004653786491</v>
      </c>
      <c r="K21" s="81">
        <f t="shared" si="2"/>
        <v>1.2566933130313411</v>
      </c>
      <c r="L21" s="81">
        <f t="shared" si="2"/>
        <v>1.2081923419412288</v>
      </c>
      <c r="M21" s="82">
        <f t="shared" si="2"/>
        <v>1.2235229053368974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4130</v>
      </c>
      <c r="H22" s="35">
        <v>4100</v>
      </c>
      <c r="I22" s="35">
        <v>4110</v>
      </c>
      <c r="J22" s="35">
        <v>4090</v>
      </c>
      <c r="K22" s="35">
        <v>4080</v>
      </c>
      <c r="L22" s="35">
        <v>4110</v>
      </c>
      <c r="M22" s="36">
        <v>4110</v>
      </c>
    </row>
    <row r="23" spans="1:13" x14ac:dyDescent="0.15">
      <c r="A23" s="5"/>
      <c r="B23" s="37" t="s">
        <v>69</v>
      </c>
      <c r="C23" s="38"/>
      <c r="D23" s="39"/>
      <c r="E23" s="40"/>
      <c r="F23" s="41" t="s">
        <v>10</v>
      </c>
      <c r="G23" s="42">
        <v>8710</v>
      </c>
      <c r="H23" s="43">
        <v>8395</v>
      </c>
      <c r="I23" s="43">
        <v>8260</v>
      </c>
      <c r="J23" s="43">
        <v>7965</v>
      </c>
      <c r="K23" s="43">
        <v>8448</v>
      </c>
      <c r="L23" s="43">
        <v>12874</v>
      </c>
      <c r="M23" s="44">
        <v>12432</v>
      </c>
    </row>
    <row r="24" spans="1:13" x14ac:dyDescent="0.15">
      <c r="A24" s="5"/>
      <c r="B24" s="45" t="s">
        <v>0</v>
      </c>
      <c r="C24" s="3">
        <v>45719</v>
      </c>
      <c r="F24" s="46" t="s">
        <v>2</v>
      </c>
      <c r="G24" s="47">
        <v>3.94</v>
      </c>
      <c r="H24" s="48">
        <v>3.87</v>
      </c>
      <c r="I24" s="48">
        <v>3.99</v>
      </c>
      <c r="J24" s="48">
        <v>4.0199999999999996</v>
      </c>
      <c r="K24" s="48">
        <v>4</v>
      </c>
      <c r="L24" s="48">
        <v>3.83</v>
      </c>
      <c r="M24" s="49">
        <v>3.73</v>
      </c>
    </row>
    <row r="25" spans="1:13" x14ac:dyDescent="0.15">
      <c r="A25" s="5"/>
      <c r="B25" s="45" t="s">
        <v>1</v>
      </c>
      <c r="C25" s="50">
        <v>1860</v>
      </c>
      <c r="D25" s="4" t="s">
        <v>15</v>
      </c>
      <c r="E25" s="50">
        <v>1890</v>
      </c>
      <c r="F25" s="46" t="s">
        <v>3</v>
      </c>
      <c r="G25" s="47">
        <v>97.8</v>
      </c>
      <c r="H25" s="48">
        <v>97.4</v>
      </c>
      <c r="I25" s="48">
        <v>97.6</v>
      </c>
      <c r="J25" s="48">
        <v>98.2</v>
      </c>
      <c r="K25" s="48">
        <v>97</v>
      </c>
      <c r="L25" s="48">
        <v>96.9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20</v>
      </c>
      <c r="G26" s="89">
        <v>5895</v>
      </c>
      <c r="H26" s="71">
        <v>6376</v>
      </c>
      <c r="I26" s="71">
        <v>5946</v>
      </c>
      <c r="J26" s="71">
        <v>4649</v>
      </c>
      <c r="K26" s="71">
        <v>7066</v>
      </c>
      <c r="L26" s="71">
        <v>10930</v>
      </c>
      <c r="M26" s="87">
        <v>8378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1.1530315064866297</v>
      </c>
      <c r="H27" s="84">
        <f t="shared" ref="H27:M27" si="3">H23/H$4</f>
        <v>1.1236782224601793</v>
      </c>
      <c r="I27" s="84">
        <f t="shared" si="3"/>
        <v>1.1596237540362206</v>
      </c>
      <c r="J27" s="84">
        <f t="shared" si="3"/>
        <v>1.1232548300662812</v>
      </c>
      <c r="K27" s="84">
        <f t="shared" si="3"/>
        <v>1.0719451846212409</v>
      </c>
      <c r="L27" s="84">
        <f t="shared" si="3"/>
        <v>1.1463935886019589</v>
      </c>
      <c r="M27" s="85">
        <f t="shared" si="3"/>
        <v>1.1459120656281685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1860</v>
      </c>
      <c r="H28" s="53">
        <v>1870</v>
      </c>
      <c r="I28" s="53">
        <v>1860</v>
      </c>
      <c r="J28" s="53">
        <v>1830</v>
      </c>
      <c r="K28" s="53">
        <v>1850</v>
      </c>
      <c r="L28" s="53">
        <v>1880</v>
      </c>
      <c r="M28" s="54">
        <v>1890</v>
      </c>
    </row>
    <row r="29" spans="1:13" x14ac:dyDescent="0.15">
      <c r="A29" s="5"/>
      <c r="B29" s="16" t="s">
        <v>70</v>
      </c>
      <c r="C29" s="17"/>
      <c r="D29" s="18"/>
      <c r="E29" s="19"/>
      <c r="F29" s="20" t="s">
        <v>10</v>
      </c>
      <c r="G29" s="21">
        <v>17740</v>
      </c>
      <c r="H29" s="22">
        <v>17035</v>
      </c>
      <c r="I29" s="22">
        <v>16989</v>
      </c>
      <c r="J29" s="22">
        <v>16872</v>
      </c>
      <c r="K29" s="22">
        <v>18235</v>
      </c>
      <c r="L29" s="22">
        <v>22356</v>
      </c>
      <c r="M29" s="23">
        <v>21772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2.38</v>
      </c>
      <c r="H30" s="30">
        <v>2.4</v>
      </c>
      <c r="I30" s="30">
        <v>2.4500000000000002</v>
      </c>
      <c r="J30" s="30">
        <v>2.44</v>
      </c>
      <c r="K30" s="30">
        <v>2.39</v>
      </c>
      <c r="L30" s="30">
        <v>2.0499999999999998</v>
      </c>
      <c r="M30" s="31">
        <v>2.08</v>
      </c>
    </row>
    <row r="31" spans="1:13" x14ac:dyDescent="0.15">
      <c r="A31" s="5"/>
      <c r="B31" s="24" t="s">
        <v>1</v>
      </c>
      <c r="C31" s="32">
        <v>600</v>
      </c>
      <c r="D31" s="26" t="s">
        <v>15</v>
      </c>
      <c r="E31" s="32">
        <v>600</v>
      </c>
      <c r="F31" s="28" t="s">
        <v>3</v>
      </c>
      <c r="G31" s="29">
        <v>98.2</v>
      </c>
      <c r="H31" s="30">
        <v>97.9</v>
      </c>
      <c r="I31" s="30">
        <v>97.6</v>
      </c>
      <c r="J31" s="30">
        <v>99.1</v>
      </c>
      <c r="K31" s="30">
        <v>99.1</v>
      </c>
      <c r="L31" s="30">
        <v>99</v>
      </c>
      <c r="M31" s="31">
        <v>99.4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9118</v>
      </c>
      <c r="H32" s="70">
        <v>9601</v>
      </c>
      <c r="I32" s="70">
        <v>10746</v>
      </c>
      <c r="J32" s="70">
        <v>5385</v>
      </c>
      <c r="K32" s="70">
        <v>5834</v>
      </c>
      <c r="L32" s="70">
        <v>7212</v>
      </c>
      <c r="M32" s="86">
        <v>5023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2.3484246756685199</v>
      </c>
      <c r="H33" s="81">
        <f t="shared" ref="H33:M33" si="4">H29/H$4</f>
        <v>2.2801499129969214</v>
      </c>
      <c r="I33" s="81">
        <f t="shared" si="4"/>
        <v>2.3850905517338199</v>
      </c>
      <c r="J33" s="81">
        <f t="shared" si="4"/>
        <v>2.3793541108447327</v>
      </c>
      <c r="K33" s="81">
        <f t="shared" si="4"/>
        <v>2.3137926659053418</v>
      </c>
      <c r="L33" s="81">
        <f t="shared" si="4"/>
        <v>1.990739091718611</v>
      </c>
      <c r="M33" s="82">
        <f t="shared" si="4"/>
        <v>2.0068209051525487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600</v>
      </c>
      <c r="H34" s="35">
        <v>600</v>
      </c>
      <c r="I34" s="35">
        <v>600</v>
      </c>
      <c r="J34" s="35">
        <v>600</v>
      </c>
      <c r="K34" s="35">
        <v>610</v>
      </c>
      <c r="L34" s="35">
        <v>600</v>
      </c>
      <c r="M34" s="36">
        <v>600</v>
      </c>
    </row>
    <row r="35" spans="1:13" x14ac:dyDescent="0.15">
      <c r="A35" s="5"/>
      <c r="B35" s="37" t="s">
        <v>71</v>
      </c>
      <c r="C35" s="38"/>
      <c r="D35" s="39"/>
      <c r="E35" s="40"/>
      <c r="F35" s="41" t="s">
        <v>10</v>
      </c>
      <c r="G35" s="42">
        <v>3102</v>
      </c>
      <c r="H35" s="43">
        <v>3333</v>
      </c>
      <c r="I35" s="43">
        <v>2766</v>
      </c>
      <c r="J35" s="43">
        <v>2919</v>
      </c>
      <c r="K35" s="43">
        <v>3219</v>
      </c>
      <c r="L35" s="43">
        <v>4619</v>
      </c>
      <c r="M35" s="44">
        <v>5312</v>
      </c>
    </row>
    <row r="36" spans="1:13" x14ac:dyDescent="0.15">
      <c r="A36" s="5"/>
      <c r="B36" s="45" t="s">
        <v>0</v>
      </c>
      <c r="C36" s="3">
        <v>45719</v>
      </c>
      <c r="F36" s="46" t="s">
        <v>2</v>
      </c>
      <c r="G36" s="47">
        <v>4.08</v>
      </c>
      <c r="H36" s="48">
        <v>4.38</v>
      </c>
      <c r="I36" s="48">
        <v>4.1399999999999997</v>
      </c>
      <c r="J36" s="48">
        <v>4.3499999999999996</v>
      </c>
      <c r="K36" s="48">
        <v>4.0599999999999996</v>
      </c>
      <c r="L36" s="48">
        <v>4.26</v>
      </c>
      <c r="M36" s="49">
        <v>4.0199999999999996</v>
      </c>
    </row>
    <row r="37" spans="1:13" x14ac:dyDescent="0.15">
      <c r="A37" s="5"/>
      <c r="B37" s="45" t="s">
        <v>1</v>
      </c>
      <c r="C37" s="50">
        <v>500</v>
      </c>
      <c r="D37" s="4" t="s">
        <v>15</v>
      </c>
      <c r="E37" s="50">
        <v>470</v>
      </c>
      <c r="F37" s="46" t="s">
        <v>3</v>
      </c>
      <c r="G37" s="47">
        <v>96.1</v>
      </c>
      <c r="H37" s="48">
        <v>98.7</v>
      </c>
      <c r="I37" s="48">
        <v>100.3</v>
      </c>
      <c r="J37" s="48">
        <v>97.8</v>
      </c>
      <c r="K37" s="48">
        <v>101.1</v>
      </c>
      <c r="L37" s="48">
        <v>97.3</v>
      </c>
      <c r="M37" s="49">
        <v>101.6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3077</v>
      </c>
      <c r="H38" s="71">
        <v>1539</v>
      </c>
      <c r="I38" s="61">
        <v>412</v>
      </c>
      <c r="J38" s="71">
        <v>1808</v>
      </c>
      <c r="K38" s="61">
        <v>-255</v>
      </c>
      <c r="L38" s="71">
        <v>3479</v>
      </c>
      <c r="M38" s="62">
        <v>-854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0.4106433677521843</v>
      </c>
      <c r="H39" s="84">
        <f t="shared" ref="H39:M39" si="5">H35/H$4</f>
        <v>0.44612501673136129</v>
      </c>
      <c r="I39" s="84">
        <f t="shared" si="5"/>
        <v>0.38831952828864241</v>
      </c>
      <c r="J39" s="84">
        <f t="shared" si="5"/>
        <v>0.41164856860809479</v>
      </c>
      <c r="K39" s="84">
        <f t="shared" si="5"/>
        <v>0.40845070422535212</v>
      </c>
      <c r="L39" s="84">
        <f t="shared" si="5"/>
        <v>0.41130899376669633</v>
      </c>
      <c r="M39" s="85">
        <f t="shared" si="5"/>
        <v>0.489630380680247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500</v>
      </c>
      <c r="H40" s="53">
        <v>490</v>
      </c>
      <c r="I40" s="53">
        <v>480</v>
      </c>
      <c r="J40" s="53">
        <v>480</v>
      </c>
      <c r="K40" s="53">
        <v>470</v>
      </c>
      <c r="L40" s="53">
        <v>500</v>
      </c>
      <c r="M40" s="54">
        <v>470</v>
      </c>
    </row>
    <row r="41" spans="1:13" x14ac:dyDescent="0.15">
      <c r="A41" s="5"/>
      <c r="B41" s="16" t="s">
        <v>62</v>
      </c>
      <c r="C41" s="17"/>
      <c r="D41" s="18"/>
      <c r="E41" s="19"/>
      <c r="F41" s="20" t="s">
        <v>10</v>
      </c>
      <c r="G41" s="21">
        <v>17366</v>
      </c>
      <c r="H41" s="22">
        <v>17843</v>
      </c>
      <c r="I41" s="22">
        <v>17737</v>
      </c>
      <c r="J41" s="22">
        <v>17368</v>
      </c>
      <c r="K41" s="22">
        <v>18356</v>
      </c>
      <c r="L41" s="22">
        <v>21724</v>
      </c>
      <c r="M41" s="23">
        <v>21365</v>
      </c>
    </row>
    <row r="42" spans="1:13" x14ac:dyDescent="0.15">
      <c r="A42" s="5"/>
      <c r="B42" s="24" t="s">
        <v>0</v>
      </c>
      <c r="C42" s="25">
        <v>45691</v>
      </c>
      <c r="D42" s="26"/>
      <c r="E42" s="27"/>
      <c r="F42" s="28" t="s">
        <v>2</v>
      </c>
      <c r="G42" s="29">
        <v>4.04</v>
      </c>
      <c r="H42" s="30">
        <v>3.87</v>
      </c>
      <c r="I42" s="30">
        <v>4.08</v>
      </c>
      <c r="J42" s="30">
        <v>4.05</v>
      </c>
      <c r="K42" s="30">
        <v>3.96</v>
      </c>
      <c r="L42" s="30">
        <v>3.65</v>
      </c>
      <c r="M42" s="31">
        <v>3.68</v>
      </c>
    </row>
    <row r="43" spans="1:13" x14ac:dyDescent="0.15">
      <c r="A43" s="5"/>
      <c r="B43" s="24" t="s">
        <v>1</v>
      </c>
      <c r="C43" s="32">
        <v>8130</v>
      </c>
      <c r="D43" s="26" t="s">
        <v>15</v>
      </c>
      <c r="E43" s="32">
        <v>8130</v>
      </c>
      <c r="F43" s="28" t="s">
        <v>3</v>
      </c>
      <c r="G43" s="29">
        <v>98</v>
      </c>
      <c r="H43" s="30">
        <v>98.7</v>
      </c>
      <c r="I43" s="30">
        <v>98</v>
      </c>
      <c r="J43" s="30">
        <v>98</v>
      </c>
      <c r="K43" s="30">
        <v>98.4</v>
      </c>
      <c r="L43" s="30">
        <v>99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11219</v>
      </c>
      <c r="H44" s="70">
        <v>8545</v>
      </c>
      <c r="I44" s="70">
        <v>11448</v>
      </c>
      <c r="J44" s="70">
        <v>11192</v>
      </c>
      <c r="K44" s="70">
        <v>10188</v>
      </c>
      <c r="L44" s="70">
        <v>9238</v>
      </c>
      <c r="M44" s="86">
        <v>12468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2.298914482393434</v>
      </c>
      <c r="H45" s="81">
        <f t="shared" ref="H45:M45" si="6">H41/H$4</f>
        <v>2.388301432204524</v>
      </c>
      <c r="I45" s="81">
        <f t="shared" si="6"/>
        <v>2.4901024849080442</v>
      </c>
      <c r="J45" s="81">
        <f t="shared" si="6"/>
        <v>2.4493019320265126</v>
      </c>
      <c r="K45" s="81">
        <f t="shared" si="6"/>
        <v>2.3291460474559065</v>
      </c>
      <c r="L45" s="81">
        <f t="shared" si="6"/>
        <v>1.9344612644701691</v>
      </c>
      <c r="M45" s="82">
        <f t="shared" si="6"/>
        <v>1.9693059268135311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8130</v>
      </c>
      <c r="H46" s="35">
        <v>8140</v>
      </c>
      <c r="I46" s="35">
        <v>8150</v>
      </c>
      <c r="J46" s="35">
        <v>8060</v>
      </c>
      <c r="K46" s="35">
        <v>8100</v>
      </c>
      <c r="L46" s="35">
        <v>8130</v>
      </c>
      <c r="M46" s="36">
        <v>8130</v>
      </c>
    </row>
    <row r="47" spans="1:13" x14ac:dyDescent="0.15">
      <c r="A47" s="5"/>
      <c r="B47" s="37" t="s">
        <v>63</v>
      </c>
      <c r="C47" s="38"/>
      <c r="D47" s="39"/>
      <c r="E47" s="40"/>
      <c r="F47" s="41" t="s">
        <v>10</v>
      </c>
      <c r="G47" s="42">
        <v>11118</v>
      </c>
      <c r="H47" s="43">
        <v>11672</v>
      </c>
      <c r="I47" s="43">
        <v>11053</v>
      </c>
      <c r="J47" s="43">
        <v>10729</v>
      </c>
      <c r="K47" s="43">
        <v>11931</v>
      </c>
      <c r="L47" s="43">
        <v>16720</v>
      </c>
      <c r="M47" s="44">
        <v>16713</v>
      </c>
    </row>
    <row r="48" spans="1:13" x14ac:dyDescent="0.15">
      <c r="A48" s="5"/>
      <c r="B48" s="45" t="s">
        <v>0</v>
      </c>
      <c r="C48" s="3">
        <v>45691</v>
      </c>
      <c r="F48" s="46" t="s">
        <v>2</v>
      </c>
      <c r="G48" s="47">
        <v>3.47</v>
      </c>
      <c r="H48" s="48">
        <v>3.4</v>
      </c>
      <c r="I48" s="48">
        <v>3.54</v>
      </c>
      <c r="J48" s="48">
        <v>3.51</v>
      </c>
      <c r="K48" s="48">
        <v>3.39</v>
      </c>
      <c r="L48" s="48">
        <v>3.2</v>
      </c>
      <c r="M48" s="49">
        <v>3.24</v>
      </c>
    </row>
    <row r="49" spans="1:13" x14ac:dyDescent="0.15">
      <c r="A49" s="5"/>
      <c r="B49" s="45" t="s">
        <v>1</v>
      </c>
      <c r="C49" s="50">
        <v>6000</v>
      </c>
      <c r="D49" s="4" t="s">
        <v>15</v>
      </c>
      <c r="E49" s="50">
        <v>6040</v>
      </c>
      <c r="F49" s="46" t="s">
        <v>3</v>
      </c>
      <c r="G49" s="47">
        <v>98.1</v>
      </c>
      <c r="H49" s="48">
        <v>98.6</v>
      </c>
      <c r="I49" s="48">
        <v>97.6</v>
      </c>
      <c r="J49" s="48">
        <v>98.1</v>
      </c>
      <c r="K49" s="48">
        <v>98.7</v>
      </c>
      <c r="L49" s="48">
        <v>98.3</v>
      </c>
      <c r="M49" s="49">
        <v>98.1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6385</v>
      </c>
      <c r="H50" s="71">
        <v>5613</v>
      </c>
      <c r="I50" s="71">
        <v>7527</v>
      </c>
      <c r="J50" s="71">
        <v>6299</v>
      </c>
      <c r="K50" s="71">
        <v>5329</v>
      </c>
      <c r="L50" s="71">
        <v>8827</v>
      </c>
      <c r="M50" s="87">
        <v>9357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1.4718030182684669</v>
      </c>
      <c r="H51" s="84">
        <f t="shared" ref="H51:M51" si="7">H47/H$4</f>
        <v>1.5623075893454692</v>
      </c>
      <c r="I51" s="84">
        <f t="shared" si="7"/>
        <v>1.5517338200196547</v>
      </c>
      <c r="J51" s="84">
        <f t="shared" si="7"/>
        <v>1.5130447045550699</v>
      </c>
      <c r="K51" s="84">
        <f t="shared" si="7"/>
        <v>1.5138941758660069</v>
      </c>
      <c r="L51" s="84">
        <f t="shared" si="7"/>
        <v>1.4888691006233303</v>
      </c>
      <c r="M51" s="85">
        <f t="shared" si="7"/>
        <v>1.5405106461425015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6000</v>
      </c>
      <c r="H52" s="53">
        <v>6000</v>
      </c>
      <c r="I52" s="53">
        <v>5990</v>
      </c>
      <c r="J52" s="53">
        <v>5940</v>
      </c>
      <c r="K52" s="53">
        <v>5980</v>
      </c>
      <c r="L52" s="53">
        <v>6010</v>
      </c>
      <c r="M52" s="54">
        <v>6040</v>
      </c>
    </row>
    <row r="53" spans="1:13" x14ac:dyDescent="0.15">
      <c r="A53" s="5"/>
      <c r="B53" s="16" t="s">
        <v>64</v>
      </c>
      <c r="C53" s="17"/>
      <c r="D53" s="18"/>
      <c r="E53" s="19"/>
      <c r="F53" s="20" t="s">
        <v>10</v>
      </c>
      <c r="G53" s="21">
        <v>5126</v>
      </c>
      <c r="H53" s="22">
        <v>5386</v>
      </c>
      <c r="I53" s="22">
        <v>4782</v>
      </c>
      <c r="J53" s="22">
        <v>4910</v>
      </c>
      <c r="K53" s="22">
        <v>5566</v>
      </c>
      <c r="L53" s="22">
        <v>10640</v>
      </c>
      <c r="M53" s="23">
        <v>10851</v>
      </c>
    </row>
    <row r="54" spans="1:13" x14ac:dyDescent="0.15">
      <c r="A54" s="5"/>
      <c r="B54" s="24" t="s">
        <v>0</v>
      </c>
      <c r="C54" s="25">
        <v>45691</v>
      </c>
      <c r="D54" s="26"/>
      <c r="E54" s="27"/>
      <c r="F54" s="28" t="s">
        <v>2</v>
      </c>
      <c r="G54" s="29">
        <v>3.51</v>
      </c>
      <c r="H54" s="30">
        <v>3.5</v>
      </c>
      <c r="I54" s="30">
        <v>3.57</v>
      </c>
      <c r="J54" s="30">
        <v>3.55</v>
      </c>
      <c r="K54" s="30">
        <v>3.53</v>
      </c>
      <c r="L54" s="30">
        <v>3.4</v>
      </c>
      <c r="M54" s="31">
        <v>3.36</v>
      </c>
    </row>
    <row r="55" spans="1:13" x14ac:dyDescent="0.15">
      <c r="A55" s="5"/>
      <c r="B55" s="24" t="s">
        <v>1</v>
      </c>
      <c r="C55" s="32">
        <v>4470</v>
      </c>
      <c r="D55" s="26" t="s">
        <v>15</v>
      </c>
      <c r="E55" s="32">
        <v>4550</v>
      </c>
      <c r="F55" s="28" t="s">
        <v>3</v>
      </c>
      <c r="G55" s="29">
        <v>99</v>
      </c>
      <c r="H55" s="30">
        <v>98.4</v>
      </c>
      <c r="I55" s="30">
        <v>98.8</v>
      </c>
      <c r="J55" s="30">
        <v>99</v>
      </c>
      <c r="K55" s="30">
        <v>98</v>
      </c>
      <c r="L55" s="30">
        <v>98.2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2141</v>
      </c>
      <c r="H56" s="70">
        <v>2797</v>
      </c>
      <c r="I56" s="70">
        <v>2140</v>
      </c>
      <c r="J56" s="70">
        <v>1935</v>
      </c>
      <c r="K56" s="70">
        <v>3370</v>
      </c>
      <c r="L56" s="70">
        <v>6021</v>
      </c>
      <c r="M56" s="86">
        <v>5664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0.67858088429970875</v>
      </c>
      <c r="H57" s="81">
        <f t="shared" ref="H57:M57" si="8">H53/H$4</f>
        <v>0.72092089412394589</v>
      </c>
      <c r="I57" s="81">
        <f t="shared" si="8"/>
        <v>0.67134634283307593</v>
      </c>
      <c r="J57" s="81">
        <f t="shared" si="8"/>
        <v>0.69242702016640811</v>
      </c>
      <c r="K57" s="81">
        <f t="shared" si="8"/>
        <v>0.70625555132597384</v>
      </c>
      <c r="L57" s="81">
        <f t="shared" si="8"/>
        <v>0.94746215494211927</v>
      </c>
      <c r="M57" s="82">
        <f t="shared" si="8"/>
        <v>1.0001843487879067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4470</v>
      </c>
      <c r="H58" s="35">
        <v>4460</v>
      </c>
      <c r="I58" s="35">
        <v>4450</v>
      </c>
      <c r="J58" s="35">
        <v>4440</v>
      </c>
      <c r="K58" s="35">
        <v>4460</v>
      </c>
      <c r="L58" s="35">
        <v>4570</v>
      </c>
      <c r="M58" s="36">
        <v>4550</v>
      </c>
    </row>
    <row r="59" spans="1:13" x14ac:dyDescent="0.15">
      <c r="A59" s="5"/>
      <c r="B59" s="37" t="s">
        <v>65</v>
      </c>
      <c r="C59" s="38"/>
      <c r="D59" s="39"/>
      <c r="E59" s="40"/>
      <c r="F59" s="41" t="s">
        <v>10</v>
      </c>
      <c r="G59" s="42">
        <v>7163</v>
      </c>
      <c r="H59" s="43">
        <v>7276</v>
      </c>
      <c r="I59" s="43">
        <v>6673</v>
      </c>
      <c r="J59" s="43">
        <v>6303</v>
      </c>
      <c r="K59" s="43">
        <v>7203</v>
      </c>
      <c r="L59" s="43">
        <v>10889</v>
      </c>
      <c r="M59" s="44">
        <v>11418</v>
      </c>
    </row>
    <row r="60" spans="1:13" x14ac:dyDescent="0.15">
      <c r="A60" s="5"/>
      <c r="B60" s="45" t="s">
        <v>0</v>
      </c>
      <c r="C60" s="3">
        <v>45691</v>
      </c>
      <c r="F60" s="46" t="s">
        <v>2</v>
      </c>
      <c r="G60" s="47">
        <v>4.21</v>
      </c>
      <c r="H60" s="48">
        <v>4.13</v>
      </c>
      <c r="I60" s="48">
        <v>4.22</v>
      </c>
      <c r="J60" s="48">
        <v>4.22</v>
      </c>
      <c r="K60" s="48">
        <v>4.03</v>
      </c>
      <c r="L60" s="48">
        <v>3.85</v>
      </c>
      <c r="M60" s="49">
        <v>3.86</v>
      </c>
    </row>
    <row r="61" spans="1:13" x14ac:dyDescent="0.15">
      <c r="A61" s="5"/>
      <c r="B61" s="45" t="s">
        <v>1</v>
      </c>
      <c r="C61" s="50">
        <v>3060</v>
      </c>
      <c r="D61" s="4" t="s">
        <v>15</v>
      </c>
      <c r="E61" s="50">
        <v>3090</v>
      </c>
      <c r="F61" s="46" t="s">
        <v>3</v>
      </c>
      <c r="G61" s="47">
        <v>96.3</v>
      </c>
      <c r="H61" s="48">
        <v>97.1</v>
      </c>
      <c r="I61" s="48">
        <v>97.9</v>
      </c>
      <c r="J61" s="48">
        <v>97.4</v>
      </c>
      <c r="K61" s="48">
        <v>98.6</v>
      </c>
      <c r="L61" s="48">
        <v>98.3</v>
      </c>
      <c r="M61" s="49">
        <v>98.3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7132</v>
      </c>
      <c r="H62" s="71">
        <v>6013</v>
      </c>
      <c r="I62" s="71">
        <v>4515</v>
      </c>
      <c r="J62" s="71">
        <v>4844</v>
      </c>
      <c r="K62" s="71">
        <v>3733</v>
      </c>
      <c r="L62" s="71">
        <v>6149</v>
      </c>
      <c r="M62" s="87">
        <v>6483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0.94823934339422822</v>
      </c>
      <c r="H63" s="84">
        <f t="shared" ref="H63:M63" si="9">H59/H$4</f>
        <v>0.9738990764288582</v>
      </c>
      <c r="I63" s="84">
        <f t="shared" si="9"/>
        <v>0.93682437175347466</v>
      </c>
      <c r="J63" s="84">
        <f t="shared" si="9"/>
        <v>0.88887321957410803</v>
      </c>
      <c r="K63" s="84">
        <f t="shared" si="9"/>
        <v>0.9139703083365055</v>
      </c>
      <c r="L63" s="84">
        <f t="shared" si="9"/>
        <v>0.96963490650044526</v>
      </c>
      <c r="M63" s="85">
        <f t="shared" si="9"/>
        <v>1.0524472301594616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3060</v>
      </c>
      <c r="H64" s="53">
        <v>3040</v>
      </c>
      <c r="I64" s="53">
        <v>3040</v>
      </c>
      <c r="J64" s="53">
        <v>3030</v>
      </c>
      <c r="K64" s="53">
        <v>3040</v>
      </c>
      <c r="L64" s="53">
        <v>3080</v>
      </c>
      <c r="M64" s="54">
        <v>3090</v>
      </c>
    </row>
    <row r="65" spans="1:13" x14ac:dyDescent="0.15">
      <c r="A65" s="5"/>
      <c r="B65" s="16" t="s">
        <v>55</v>
      </c>
      <c r="C65" s="17"/>
      <c r="D65" s="18"/>
      <c r="E65" s="19"/>
      <c r="F65" s="20" t="s">
        <v>10</v>
      </c>
      <c r="G65" s="21">
        <v>3009</v>
      </c>
      <c r="H65" s="22">
        <v>3164</v>
      </c>
      <c r="I65" s="22">
        <v>2909</v>
      </c>
      <c r="J65" s="22">
        <v>3359</v>
      </c>
      <c r="K65" s="22">
        <v>3918</v>
      </c>
      <c r="L65" s="22">
        <v>6266</v>
      </c>
      <c r="M65" s="23">
        <v>6220</v>
      </c>
    </row>
    <row r="66" spans="1:13" x14ac:dyDescent="0.15">
      <c r="A66" s="5"/>
      <c r="B66" s="24" t="s">
        <v>0</v>
      </c>
      <c r="C66" s="25">
        <v>45677</v>
      </c>
      <c r="D66" s="26"/>
      <c r="E66" s="27"/>
      <c r="F66" s="28" t="s">
        <v>2</v>
      </c>
      <c r="G66" s="29">
        <v>3.69</v>
      </c>
      <c r="H66" s="30">
        <v>3.56</v>
      </c>
      <c r="I66" s="30">
        <v>3.66</v>
      </c>
      <c r="J66" s="30">
        <v>3.71</v>
      </c>
      <c r="K66" s="30">
        <v>3.55</v>
      </c>
      <c r="L66" s="30">
        <v>3.3</v>
      </c>
      <c r="M66" s="31">
        <v>3.31</v>
      </c>
    </row>
    <row r="67" spans="1:13" x14ac:dyDescent="0.15">
      <c r="A67" s="5"/>
      <c r="B67" s="24" t="s">
        <v>1</v>
      </c>
      <c r="C67" s="32">
        <v>4120</v>
      </c>
      <c r="D67" s="26" t="s">
        <v>15</v>
      </c>
      <c r="E67" s="32">
        <v>4130</v>
      </c>
      <c r="F67" s="28" t="s">
        <v>3</v>
      </c>
      <c r="G67" s="29">
        <v>98.3</v>
      </c>
      <c r="H67" s="30">
        <v>98.7</v>
      </c>
      <c r="I67" s="30">
        <v>98.5</v>
      </c>
      <c r="J67" s="30">
        <v>99</v>
      </c>
      <c r="K67" s="30">
        <v>98.6</v>
      </c>
      <c r="L67" s="30">
        <v>99.3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1687</v>
      </c>
      <c r="H68" s="70">
        <v>1466</v>
      </c>
      <c r="I68" s="70">
        <v>1499</v>
      </c>
      <c r="J68" s="70">
        <v>1354</v>
      </c>
      <c r="K68" s="70">
        <v>1921</v>
      </c>
      <c r="L68" s="70">
        <v>2174</v>
      </c>
      <c r="M68" s="86">
        <v>2510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0.3983320095313741</v>
      </c>
      <c r="H69" s="81">
        <f t="shared" ref="H69:M69" si="10">H65/H$4</f>
        <v>0.42350421630303842</v>
      </c>
      <c r="I69" s="81">
        <f t="shared" si="10"/>
        <v>0.40839533904253827</v>
      </c>
      <c r="J69" s="81">
        <f t="shared" si="10"/>
        <v>0.47369905514031874</v>
      </c>
      <c r="K69" s="81">
        <f t="shared" si="10"/>
        <v>0.49714503235629998</v>
      </c>
      <c r="L69" s="81">
        <f t="shared" si="10"/>
        <v>0.55796972395369548</v>
      </c>
      <c r="M69" s="82">
        <f t="shared" si="10"/>
        <v>0.57332473038989773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4120</v>
      </c>
      <c r="H70" s="35">
        <v>4070</v>
      </c>
      <c r="I70" s="35">
        <v>4080</v>
      </c>
      <c r="J70" s="35">
        <v>4090</v>
      </c>
      <c r="K70" s="35">
        <v>4080</v>
      </c>
      <c r="L70" s="35">
        <v>4150</v>
      </c>
      <c r="M70" s="36">
        <v>4130</v>
      </c>
    </row>
    <row r="71" spans="1:13" x14ac:dyDescent="0.15">
      <c r="A71" s="5"/>
      <c r="B71" s="37" t="s">
        <v>56</v>
      </c>
      <c r="C71" s="38"/>
      <c r="D71" s="39"/>
      <c r="E71" s="40"/>
      <c r="F71" s="41" t="s">
        <v>10</v>
      </c>
      <c r="G71" s="42">
        <v>3737</v>
      </c>
      <c r="H71" s="43">
        <v>3864</v>
      </c>
      <c r="I71" s="43">
        <v>3739</v>
      </c>
      <c r="J71" s="43">
        <v>3453</v>
      </c>
      <c r="K71" s="43">
        <v>3982</v>
      </c>
      <c r="L71" s="43">
        <v>6013</v>
      </c>
      <c r="M71" s="44">
        <v>6133</v>
      </c>
    </row>
    <row r="72" spans="1:13" x14ac:dyDescent="0.15">
      <c r="A72" s="5"/>
      <c r="B72" s="45" t="s">
        <v>0</v>
      </c>
      <c r="C72" s="3">
        <v>45677</v>
      </c>
      <c r="F72" s="46" t="s">
        <v>2</v>
      </c>
      <c r="G72" s="47">
        <v>4.38</v>
      </c>
      <c r="H72" s="48">
        <v>4.3099999999999996</v>
      </c>
      <c r="I72" s="48">
        <v>4.3899999999999997</v>
      </c>
      <c r="J72" s="48">
        <v>4.45</v>
      </c>
      <c r="K72" s="48">
        <v>4.34</v>
      </c>
      <c r="L72" s="48">
        <v>4.0999999999999996</v>
      </c>
      <c r="M72" s="49">
        <v>4.0199999999999996</v>
      </c>
    </row>
    <row r="73" spans="1:13" x14ac:dyDescent="0.15">
      <c r="A73" s="5"/>
      <c r="B73" s="45" t="s">
        <v>1</v>
      </c>
      <c r="C73" s="50">
        <v>2120</v>
      </c>
      <c r="D73" s="4" t="s">
        <v>15</v>
      </c>
      <c r="E73" s="50">
        <v>2130</v>
      </c>
      <c r="F73" s="46" t="s">
        <v>3</v>
      </c>
      <c r="G73" s="47">
        <v>96.8</v>
      </c>
      <c r="H73" s="48">
        <v>98.5</v>
      </c>
      <c r="I73" s="48">
        <v>97.1</v>
      </c>
      <c r="J73" s="48">
        <v>99.3</v>
      </c>
      <c r="K73" s="48">
        <v>98.1</v>
      </c>
      <c r="L73" s="48">
        <v>98.4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3380</v>
      </c>
      <c r="H74" s="71">
        <v>2216</v>
      </c>
      <c r="I74" s="71">
        <v>3146</v>
      </c>
      <c r="J74" s="71">
        <v>1384</v>
      </c>
      <c r="K74" s="71">
        <v>2585</v>
      </c>
      <c r="L74" s="71">
        <v>3367</v>
      </c>
      <c r="M74" s="87">
        <v>2978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0.49470479216309238</v>
      </c>
      <c r="H75" s="84">
        <f t="shared" ref="H75:M75" si="11">H71/H$4</f>
        <v>0.51719983937893188</v>
      </c>
      <c r="I75" s="84">
        <f t="shared" si="11"/>
        <v>0.52491927558612939</v>
      </c>
      <c r="J75" s="84">
        <f t="shared" si="11"/>
        <v>0.48695529544493021</v>
      </c>
      <c r="K75" s="84">
        <f t="shared" si="11"/>
        <v>0.50526582920949115</v>
      </c>
      <c r="L75" s="84">
        <f t="shared" si="11"/>
        <v>0.53544078361531611</v>
      </c>
      <c r="M75" s="85">
        <f t="shared" si="11"/>
        <v>0.5653055581159554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2120</v>
      </c>
      <c r="H76" s="53">
        <v>2110</v>
      </c>
      <c r="I76" s="53">
        <v>2130</v>
      </c>
      <c r="J76" s="53">
        <v>2100</v>
      </c>
      <c r="K76" s="53">
        <v>2100</v>
      </c>
      <c r="L76" s="53">
        <v>2120</v>
      </c>
      <c r="M76" s="54">
        <v>2130</v>
      </c>
    </row>
    <row r="77" spans="1:13" x14ac:dyDescent="0.15">
      <c r="A77" s="5"/>
      <c r="B77" s="16" t="s">
        <v>57</v>
      </c>
      <c r="C77" s="17"/>
      <c r="D77" s="18"/>
      <c r="E77" s="19"/>
      <c r="F77" s="20" t="s">
        <v>10</v>
      </c>
      <c r="G77" s="21">
        <v>17695</v>
      </c>
      <c r="H77" s="22">
        <v>14593</v>
      </c>
      <c r="I77" s="22">
        <v>14753</v>
      </c>
      <c r="J77" s="22">
        <v>14649</v>
      </c>
      <c r="K77" s="22">
        <v>15098</v>
      </c>
      <c r="L77" s="22">
        <v>18746</v>
      </c>
      <c r="M77" s="23">
        <v>17757</v>
      </c>
    </row>
    <row r="78" spans="1:13" x14ac:dyDescent="0.15">
      <c r="A78" s="5"/>
      <c r="B78" s="24" t="s">
        <v>0</v>
      </c>
      <c r="C78" s="25">
        <v>45677</v>
      </c>
      <c r="D78" s="26"/>
      <c r="E78" s="27"/>
      <c r="F78" s="28" t="s">
        <v>2</v>
      </c>
      <c r="G78" s="29">
        <v>1.98</v>
      </c>
      <c r="H78" s="30">
        <v>2.1800000000000002</v>
      </c>
      <c r="I78" s="30">
        <v>2.25</v>
      </c>
      <c r="J78" s="30">
        <v>2.2400000000000002</v>
      </c>
      <c r="K78" s="30">
        <v>2.2000000000000002</v>
      </c>
      <c r="L78" s="30">
        <v>1.95</v>
      </c>
      <c r="M78" s="31">
        <v>1.94</v>
      </c>
    </row>
    <row r="79" spans="1:13" x14ac:dyDescent="0.15">
      <c r="A79" s="5"/>
      <c r="B79" s="24" t="s">
        <v>1</v>
      </c>
      <c r="C79" s="32">
        <v>2080</v>
      </c>
      <c r="D79" s="26" t="s">
        <v>15</v>
      </c>
      <c r="E79" s="32">
        <v>2080</v>
      </c>
      <c r="F79" s="28" t="s">
        <v>3</v>
      </c>
      <c r="G79" s="29">
        <v>100.9</v>
      </c>
      <c r="H79" s="30">
        <v>100.7</v>
      </c>
      <c r="I79" s="30">
        <v>100.7</v>
      </c>
      <c r="J79" s="30">
        <v>100.6</v>
      </c>
      <c r="K79" s="30">
        <v>100.4</v>
      </c>
      <c r="L79" s="30">
        <v>100.6</v>
      </c>
      <c r="M79" s="31">
        <v>100.5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-1070</v>
      </c>
      <c r="H80" s="58">
        <v>-242</v>
      </c>
      <c r="I80" s="58">
        <v>-85</v>
      </c>
      <c r="J80" s="58">
        <v>168</v>
      </c>
      <c r="K80" s="58">
        <v>631</v>
      </c>
      <c r="L80" s="58">
        <v>-203</v>
      </c>
      <c r="M80" s="59">
        <v>336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2.3424675668519988</v>
      </c>
      <c r="H81" s="81">
        <f t="shared" ref="H81:M81" si="12">H77/H$4</f>
        <v>1.9532860393521616</v>
      </c>
      <c r="I81" s="81">
        <f t="shared" si="12"/>
        <v>2.0711778744910854</v>
      </c>
      <c r="J81" s="81">
        <f t="shared" si="12"/>
        <v>2.0658581300239742</v>
      </c>
      <c r="K81" s="81">
        <f t="shared" si="12"/>
        <v>1.915746732648141</v>
      </c>
      <c r="L81" s="81">
        <f t="shared" si="12"/>
        <v>1.6692787177203918</v>
      </c>
      <c r="M81" s="82">
        <f t="shared" si="12"/>
        <v>1.6367407134298091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2080</v>
      </c>
      <c r="H82" s="35">
        <v>2090</v>
      </c>
      <c r="I82" s="35">
        <v>2090</v>
      </c>
      <c r="J82" s="35">
        <v>2060</v>
      </c>
      <c r="K82" s="35">
        <v>2080</v>
      </c>
      <c r="L82" s="35">
        <v>2080</v>
      </c>
      <c r="M82" s="36">
        <v>2080</v>
      </c>
    </row>
    <row r="83" spans="1:13" x14ac:dyDescent="0.15">
      <c r="A83" s="5"/>
      <c r="B83" s="37" t="s">
        <v>59</v>
      </c>
      <c r="C83" s="38"/>
      <c r="D83" s="39"/>
      <c r="E83" s="40"/>
      <c r="F83" s="41" t="s">
        <v>10</v>
      </c>
      <c r="G83" s="42">
        <v>11596</v>
      </c>
      <c r="H83" s="43">
        <v>11352</v>
      </c>
      <c r="I83" s="43">
        <v>10636</v>
      </c>
      <c r="J83" s="43">
        <v>10704</v>
      </c>
      <c r="K83" s="43">
        <v>12704</v>
      </c>
      <c r="L83" s="43">
        <v>17018</v>
      </c>
      <c r="M83" s="44">
        <v>17228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3.11</v>
      </c>
      <c r="H84" s="48">
        <v>3.1</v>
      </c>
      <c r="I84" s="48">
        <v>3.25</v>
      </c>
      <c r="J84" s="48">
        <v>3.13</v>
      </c>
      <c r="K84" s="48">
        <v>3.06</v>
      </c>
      <c r="L84" s="48">
        <v>2.89</v>
      </c>
      <c r="M84" s="49">
        <v>2.89</v>
      </c>
    </row>
    <row r="85" spans="1:13" x14ac:dyDescent="0.15">
      <c r="A85" s="5"/>
      <c r="B85" s="45" t="s">
        <v>1</v>
      </c>
      <c r="C85" s="50">
        <v>1310</v>
      </c>
      <c r="D85" s="4" t="s">
        <v>15</v>
      </c>
      <c r="E85" s="50">
        <v>1360</v>
      </c>
      <c r="F85" s="46" t="s">
        <v>3</v>
      </c>
      <c r="G85" s="47">
        <v>99.1</v>
      </c>
      <c r="H85" s="48">
        <v>98.6</v>
      </c>
      <c r="I85" s="48">
        <v>98.1</v>
      </c>
      <c r="J85" s="48">
        <v>98.5</v>
      </c>
      <c r="K85" s="48">
        <v>98.5</v>
      </c>
      <c r="L85" s="48">
        <v>97.8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4132</v>
      </c>
      <c r="H86" s="71">
        <v>5226</v>
      </c>
      <c r="I86" s="71">
        <v>6014</v>
      </c>
      <c r="J86" s="71">
        <v>5076</v>
      </c>
      <c r="K86" s="71">
        <v>6011</v>
      </c>
      <c r="L86" s="71">
        <v>10509</v>
      </c>
      <c r="M86" s="87">
        <v>8014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1.5350807519195129</v>
      </c>
      <c r="H87" s="84">
        <f t="shared" ref="H87:M87" si="13">H83/H$4</f>
        <v>1.5194753045107749</v>
      </c>
      <c r="I87" s="84">
        <f t="shared" si="13"/>
        <v>1.4931910711778744</v>
      </c>
      <c r="J87" s="84">
        <f t="shared" si="13"/>
        <v>1.5095191087293753</v>
      </c>
      <c r="K87" s="84">
        <f t="shared" si="13"/>
        <v>1.611978175358457</v>
      </c>
      <c r="L87" s="84">
        <f t="shared" si="13"/>
        <v>1.5154051647373108</v>
      </c>
      <c r="M87" s="85">
        <f t="shared" si="13"/>
        <v>1.5879804590284818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1310</v>
      </c>
      <c r="H88" s="53">
        <v>1350</v>
      </c>
      <c r="I88" s="53">
        <v>1360</v>
      </c>
      <c r="J88" s="53">
        <v>1320</v>
      </c>
      <c r="K88" s="53">
        <v>1350</v>
      </c>
      <c r="L88" s="53">
        <v>1370</v>
      </c>
      <c r="M88" s="54">
        <v>1360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10151</v>
      </c>
      <c r="H89" s="22">
        <v>11182</v>
      </c>
      <c r="I89" s="22">
        <v>10307</v>
      </c>
      <c r="J89" s="22">
        <v>9938</v>
      </c>
      <c r="K89" s="22">
        <v>11271</v>
      </c>
      <c r="L89" s="22">
        <v>14974</v>
      </c>
      <c r="M89" s="23">
        <v>14966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3.39</v>
      </c>
      <c r="H90" s="30">
        <v>3.2</v>
      </c>
      <c r="I90" s="30">
        <v>3.38</v>
      </c>
      <c r="J90" s="30">
        <v>3.35</v>
      </c>
      <c r="K90" s="30">
        <v>3.2</v>
      </c>
      <c r="L90" s="30">
        <v>3.16</v>
      </c>
      <c r="M90" s="31">
        <v>3.12</v>
      </c>
    </row>
    <row r="91" spans="1:13" x14ac:dyDescent="0.15">
      <c r="A91" s="5"/>
      <c r="B91" s="24" t="s">
        <v>1</v>
      </c>
      <c r="C91" s="32">
        <v>10030</v>
      </c>
      <c r="D91" s="26" t="s">
        <v>15</v>
      </c>
      <c r="E91" s="32">
        <v>10050</v>
      </c>
      <c r="F91" s="28" t="s">
        <v>3</v>
      </c>
      <c r="G91" s="29">
        <v>98.9</v>
      </c>
      <c r="H91" s="30">
        <v>99.9</v>
      </c>
      <c r="I91" s="30">
        <v>99.2</v>
      </c>
      <c r="J91" s="30">
        <v>99.8</v>
      </c>
      <c r="K91" s="30">
        <v>100</v>
      </c>
      <c r="L91" s="30">
        <v>98.7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4311</v>
      </c>
      <c r="H92" s="70">
        <v>2298</v>
      </c>
      <c r="I92" s="70">
        <v>3669</v>
      </c>
      <c r="J92" s="70">
        <v>2268</v>
      </c>
      <c r="K92" s="70">
        <v>2073</v>
      </c>
      <c r="L92" s="70">
        <v>6529</v>
      </c>
      <c r="M92" s="86">
        <v>5714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1.3437913688112257</v>
      </c>
      <c r="H93" s="81">
        <f t="shared" ref="H93:M93" si="14">H89/H$4</f>
        <v>1.4967206531923438</v>
      </c>
      <c r="I93" s="81">
        <f t="shared" si="14"/>
        <v>1.4470026674154148</v>
      </c>
      <c r="J93" s="81">
        <f t="shared" si="14"/>
        <v>1.4014948526300945</v>
      </c>
      <c r="K93" s="81">
        <f t="shared" si="14"/>
        <v>1.4301484583174724</v>
      </c>
      <c r="L93" s="81">
        <f t="shared" si="14"/>
        <v>1.3333926981300088</v>
      </c>
      <c r="M93" s="82">
        <f t="shared" si="14"/>
        <v>1.3794819799059821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10030</v>
      </c>
      <c r="H94" s="35">
        <v>10020</v>
      </c>
      <c r="I94" s="35">
        <v>10060</v>
      </c>
      <c r="J94" s="35">
        <v>9990</v>
      </c>
      <c r="K94" s="35">
        <v>9990</v>
      </c>
      <c r="L94" s="35">
        <v>10050</v>
      </c>
      <c r="M94" s="36">
        <v>10050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8596</v>
      </c>
      <c r="H95" s="43">
        <v>9865</v>
      </c>
      <c r="I95" s="43">
        <v>9358</v>
      </c>
      <c r="J95" s="43">
        <v>8771</v>
      </c>
      <c r="K95" s="43">
        <v>10102</v>
      </c>
      <c r="L95" s="43">
        <v>13967</v>
      </c>
      <c r="M95" s="44">
        <v>14253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3.99</v>
      </c>
      <c r="H96" s="48">
        <v>3.81</v>
      </c>
      <c r="I96" s="48">
        <v>3.92</v>
      </c>
      <c r="J96" s="48">
        <v>3.97</v>
      </c>
      <c r="K96" s="48">
        <v>3.88</v>
      </c>
      <c r="L96" s="48">
        <v>3.67</v>
      </c>
      <c r="M96" s="49">
        <v>3.62</v>
      </c>
    </row>
    <row r="97" spans="1:13" x14ac:dyDescent="0.15">
      <c r="A97" s="5"/>
      <c r="B97" s="45" t="s">
        <v>1</v>
      </c>
      <c r="C97" s="50">
        <v>9660</v>
      </c>
      <c r="D97" s="4" t="s">
        <v>15</v>
      </c>
      <c r="E97" s="50">
        <v>9720</v>
      </c>
      <c r="F97" s="46" t="s">
        <v>3</v>
      </c>
      <c r="G97" s="47">
        <v>98.2</v>
      </c>
      <c r="H97" s="48">
        <v>98.3</v>
      </c>
      <c r="I97" s="48">
        <v>98.5</v>
      </c>
      <c r="J97" s="48">
        <v>98.1</v>
      </c>
      <c r="K97" s="48">
        <v>98.5</v>
      </c>
      <c r="L97" s="48">
        <v>98.3</v>
      </c>
      <c r="M97" s="49">
        <v>98.7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5043</v>
      </c>
      <c r="H98" s="71">
        <v>5484</v>
      </c>
      <c r="I98" s="71">
        <v>5033</v>
      </c>
      <c r="J98" s="71">
        <v>5314</v>
      </c>
      <c r="K98" s="71">
        <v>5371</v>
      </c>
      <c r="L98" s="71">
        <v>7784</v>
      </c>
      <c r="M98" s="87">
        <v>6769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1.1379401641514428</v>
      </c>
      <c r="H99" s="84">
        <f t="shared" ref="H99:M99" si="15">H95/H$4</f>
        <v>1.3204390309195557</v>
      </c>
      <c r="I99" s="84">
        <f t="shared" si="15"/>
        <v>1.3137722869577426</v>
      </c>
      <c r="J99" s="84">
        <f t="shared" si="15"/>
        <v>1.2369200394866733</v>
      </c>
      <c r="K99" s="84">
        <f t="shared" si="15"/>
        <v>1.2818170282959016</v>
      </c>
      <c r="L99" s="84">
        <f t="shared" si="15"/>
        <v>1.2437221727515584</v>
      </c>
      <c r="M99" s="85">
        <f t="shared" si="15"/>
        <v>1.3137616370172367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9660</v>
      </c>
      <c r="H100" s="53">
        <v>9650</v>
      </c>
      <c r="I100" s="53">
        <v>9690</v>
      </c>
      <c r="J100" s="53">
        <v>9630</v>
      </c>
      <c r="K100" s="53">
        <v>9640</v>
      </c>
      <c r="L100" s="53">
        <v>9680</v>
      </c>
      <c r="M100" s="54">
        <v>9720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7481</v>
      </c>
      <c r="H101" s="22">
        <v>8298</v>
      </c>
      <c r="I101" s="22">
        <v>7397</v>
      </c>
      <c r="J101" s="22">
        <v>7410</v>
      </c>
      <c r="K101" s="22">
        <v>8474</v>
      </c>
      <c r="L101" s="22">
        <v>12009</v>
      </c>
      <c r="M101" s="23">
        <v>12278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3.75</v>
      </c>
      <c r="H102" s="30">
        <v>3.6</v>
      </c>
      <c r="I102" s="30">
        <v>3.81</v>
      </c>
      <c r="J102" s="30">
        <v>3.76</v>
      </c>
      <c r="K102" s="30">
        <v>3.69</v>
      </c>
      <c r="L102" s="30">
        <v>3.48</v>
      </c>
      <c r="M102" s="31">
        <v>3.42</v>
      </c>
    </row>
    <row r="103" spans="1:13" x14ac:dyDescent="0.15">
      <c r="A103" s="5"/>
      <c r="B103" s="24" t="s">
        <v>1</v>
      </c>
      <c r="C103" s="32">
        <v>10810</v>
      </c>
      <c r="D103" s="26" t="s">
        <v>15</v>
      </c>
      <c r="E103" s="32">
        <v>10820</v>
      </c>
      <c r="F103" s="28" t="s">
        <v>3</v>
      </c>
      <c r="G103" s="29">
        <v>99.6</v>
      </c>
      <c r="H103" s="30">
        <v>100.1</v>
      </c>
      <c r="I103" s="30">
        <v>99.7</v>
      </c>
      <c r="J103" s="30">
        <v>99.9</v>
      </c>
      <c r="K103" s="30">
        <v>99.9</v>
      </c>
      <c r="L103" s="30">
        <v>99.5</v>
      </c>
      <c r="M103" s="31">
        <v>99.9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2266</v>
      </c>
      <c r="H104" s="70">
        <v>1616</v>
      </c>
      <c r="I104" s="70">
        <v>1996</v>
      </c>
      <c r="J104" s="70">
        <v>1737</v>
      </c>
      <c r="K104" s="70">
        <v>1939</v>
      </c>
      <c r="L104" s="70">
        <v>3747</v>
      </c>
      <c r="M104" s="86">
        <v>2755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0.99033624569764367</v>
      </c>
      <c r="H105" s="81">
        <f t="shared" ref="H105:M105" si="16">H101/H$4</f>
        <v>1.1106946861196627</v>
      </c>
      <c r="I105" s="81">
        <f t="shared" si="16"/>
        <v>1.0384669380878844</v>
      </c>
      <c r="J105" s="81">
        <f t="shared" si="16"/>
        <v>1.0449866027358623</v>
      </c>
      <c r="K105" s="81">
        <f t="shared" si="16"/>
        <v>1.0752442583428499</v>
      </c>
      <c r="L105" s="81">
        <f t="shared" si="16"/>
        <v>1.0693677649154052</v>
      </c>
      <c r="M105" s="82">
        <f t="shared" si="16"/>
        <v>1.131717208959351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10810</v>
      </c>
      <c r="H106" s="35">
        <v>10780</v>
      </c>
      <c r="I106" s="35">
        <v>10820</v>
      </c>
      <c r="J106" s="35">
        <v>10720</v>
      </c>
      <c r="K106" s="35">
        <v>10770</v>
      </c>
      <c r="L106" s="35">
        <v>10800</v>
      </c>
      <c r="M106" s="36">
        <v>10820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8489</v>
      </c>
      <c r="H107" s="43">
        <v>8711</v>
      </c>
      <c r="I107" s="43">
        <v>8448</v>
      </c>
      <c r="J107" s="43">
        <v>8340</v>
      </c>
      <c r="K107" s="43">
        <v>8718</v>
      </c>
      <c r="L107" s="43">
        <v>12261</v>
      </c>
      <c r="M107" s="44">
        <v>13119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3.87</v>
      </c>
      <c r="I108" s="48">
        <v>3.94</v>
      </c>
      <c r="J108" s="48">
        <v>3.93</v>
      </c>
      <c r="K108" s="48">
        <v>3.88</v>
      </c>
      <c r="L108" s="48">
        <v>3.75</v>
      </c>
      <c r="M108" s="49">
        <v>3.68</v>
      </c>
    </row>
    <row r="109" spans="1:13" x14ac:dyDescent="0.15">
      <c r="A109" s="5"/>
      <c r="B109" s="45" t="s">
        <v>1</v>
      </c>
      <c r="C109" s="50">
        <v>9030</v>
      </c>
      <c r="D109" s="4" t="s">
        <v>15</v>
      </c>
      <c r="E109" s="50">
        <v>9090</v>
      </c>
      <c r="F109" s="46" t="s">
        <v>3</v>
      </c>
      <c r="G109" s="47">
        <v>98.8</v>
      </c>
      <c r="H109" s="48">
        <v>98.5</v>
      </c>
      <c r="I109" s="48">
        <v>98.3</v>
      </c>
      <c r="J109" s="48">
        <v>98.3</v>
      </c>
      <c r="K109" s="48">
        <v>99.1</v>
      </c>
      <c r="L109" s="48">
        <v>98.2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3941</v>
      </c>
      <c r="H110" s="71">
        <v>4478</v>
      </c>
      <c r="I110" s="71">
        <v>4746</v>
      </c>
      <c r="J110" s="71">
        <v>4583</v>
      </c>
      <c r="K110" s="71">
        <v>3535</v>
      </c>
      <c r="L110" s="71">
        <v>6968</v>
      </c>
      <c r="M110" s="87">
        <v>6943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1.1237754831877151</v>
      </c>
      <c r="H111" s="84">
        <f t="shared" ref="H111:M111" si="17">H107/H$4</f>
        <v>1.1659751037344399</v>
      </c>
      <c r="I111" s="84">
        <f t="shared" si="17"/>
        <v>1.1860171276147691</v>
      </c>
      <c r="J111" s="84">
        <f t="shared" si="17"/>
        <v>1.1761387674516994</v>
      </c>
      <c r="K111" s="84">
        <f t="shared" si="17"/>
        <v>1.1062047963456414</v>
      </c>
      <c r="L111" s="84">
        <f t="shared" si="17"/>
        <v>1.0918076580587712</v>
      </c>
      <c r="M111" s="85">
        <f t="shared" si="17"/>
        <v>1.2092358742741267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9030</v>
      </c>
      <c r="H112" s="53">
        <v>9050</v>
      </c>
      <c r="I112" s="53">
        <v>9080</v>
      </c>
      <c r="J112" s="53">
        <v>9000</v>
      </c>
      <c r="K112" s="53">
        <v>9070</v>
      </c>
      <c r="L112" s="53">
        <v>9010</v>
      </c>
      <c r="M112" s="54">
        <v>9090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7852</v>
      </c>
      <c r="H113" s="22">
        <v>8237</v>
      </c>
      <c r="I113" s="22">
        <v>7932</v>
      </c>
      <c r="J113" s="22">
        <v>8117</v>
      </c>
      <c r="K113" s="22">
        <v>8783</v>
      </c>
      <c r="L113" s="22">
        <v>12707</v>
      </c>
      <c r="M113" s="23">
        <v>11302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</v>
      </c>
      <c r="H114" s="30">
        <v>1.95</v>
      </c>
      <c r="I114" s="30">
        <v>2.02</v>
      </c>
      <c r="J114" s="30">
        <v>1.96</v>
      </c>
      <c r="K114" s="30">
        <v>1.98</v>
      </c>
      <c r="L114" s="30">
        <v>1.78</v>
      </c>
      <c r="M114" s="31">
        <v>1.86</v>
      </c>
    </row>
    <row r="115" spans="1:13" x14ac:dyDescent="0.15">
      <c r="A115" s="5"/>
      <c r="B115" s="24" t="s">
        <v>1</v>
      </c>
      <c r="C115" s="32">
        <v>36000</v>
      </c>
      <c r="D115" s="26" t="s">
        <v>15</v>
      </c>
      <c r="E115" s="32">
        <v>35980</v>
      </c>
      <c r="F115" s="28" t="s">
        <v>3</v>
      </c>
      <c r="G115" s="29">
        <v>99.2</v>
      </c>
      <c r="H115" s="30">
        <v>99.4</v>
      </c>
      <c r="I115" s="30">
        <v>99.2</v>
      </c>
      <c r="J115" s="30">
        <v>99.4</v>
      </c>
      <c r="K115" s="30">
        <v>99.4</v>
      </c>
      <c r="L115" s="30">
        <v>99.6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2261</v>
      </c>
      <c r="H116" s="70">
        <v>1946</v>
      </c>
      <c r="I116" s="70">
        <v>2340</v>
      </c>
      <c r="J116" s="70">
        <v>1949</v>
      </c>
      <c r="K116" s="70">
        <v>2179</v>
      </c>
      <c r="L116" s="70">
        <v>2461</v>
      </c>
      <c r="M116" s="86">
        <v>3441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1.0394492983849617</v>
      </c>
      <c r="H117" s="81">
        <f t="shared" ref="H117:M117" si="18">H113/H$4</f>
        <v>1.1025297818230491</v>
      </c>
      <c r="I117" s="81">
        <f t="shared" si="18"/>
        <v>1.1135757405587534</v>
      </c>
      <c r="J117" s="81">
        <f t="shared" si="18"/>
        <v>1.144690452686504</v>
      </c>
      <c r="K117" s="81">
        <f t="shared" si="18"/>
        <v>1.1144524806496638</v>
      </c>
      <c r="L117" s="81">
        <f t="shared" si="18"/>
        <v>1.1315227070347285</v>
      </c>
      <c r="M117" s="82">
        <f t="shared" si="18"/>
        <v>1.041755000460872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36000</v>
      </c>
      <c r="H118" s="35">
        <v>35870</v>
      </c>
      <c r="I118" s="35">
        <v>36060</v>
      </c>
      <c r="J118" s="35">
        <v>35970</v>
      </c>
      <c r="K118" s="35">
        <v>35920</v>
      </c>
      <c r="L118" s="35">
        <v>36020</v>
      </c>
      <c r="M118" s="36">
        <v>35980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10481</v>
      </c>
      <c r="H119" s="43">
        <v>6987</v>
      </c>
      <c r="I119" s="43">
        <v>6020</v>
      </c>
      <c r="J119" s="43">
        <v>6980</v>
      </c>
      <c r="K119" s="43">
        <v>7195</v>
      </c>
      <c r="L119" s="43">
        <v>10260</v>
      </c>
      <c r="M119" s="44">
        <v>10088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2.92</v>
      </c>
      <c r="H120" s="48">
        <v>3.19</v>
      </c>
      <c r="I120" s="48">
        <v>3.46</v>
      </c>
      <c r="J120" s="48">
        <v>3.2</v>
      </c>
      <c r="K120" s="48">
        <v>3.18</v>
      </c>
      <c r="L120" s="48">
        <v>3.2</v>
      </c>
      <c r="M120" s="49">
        <v>3.24</v>
      </c>
    </row>
    <row r="121" spans="1:13" x14ac:dyDescent="0.15">
      <c r="A121" s="5"/>
      <c r="B121" s="45" t="s">
        <v>1</v>
      </c>
      <c r="C121" s="50">
        <v>33210</v>
      </c>
      <c r="D121" s="4" t="s">
        <v>15</v>
      </c>
      <c r="E121" s="50">
        <v>33230</v>
      </c>
      <c r="F121" s="46" t="s">
        <v>3</v>
      </c>
      <c r="G121" s="47">
        <v>100.9</v>
      </c>
      <c r="H121" s="48">
        <v>100.5</v>
      </c>
      <c r="I121" s="48">
        <v>99.6</v>
      </c>
      <c r="J121" s="48">
        <v>100.7</v>
      </c>
      <c r="K121" s="48">
        <v>100.6</v>
      </c>
      <c r="L121" s="48">
        <v>99.6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-79</v>
      </c>
      <c r="H122" s="61">
        <v>588</v>
      </c>
      <c r="I122" s="71">
        <v>1659</v>
      </c>
      <c r="J122" s="61">
        <v>303</v>
      </c>
      <c r="K122" s="61">
        <v>465</v>
      </c>
      <c r="L122" s="71">
        <v>2767</v>
      </c>
      <c r="M122" s="87">
        <v>3062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1.3874768334657135</v>
      </c>
      <c r="H123" s="84">
        <f t="shared" ref="H123:M123" si="19">H119/H$4</f>
        <v>0.93521616918752515</v>
      </c>
      <c r="I123" s="84">
        <f t="shared" si="19"/>
        <v>0.84514951565351681</v>
      </c>
      <c r="J123" s="84">
        <f t="shared" si="19"/>
        <v>0.98434635453391628</v>
      </c>
      <c r="K123" s="84">
        <f t="shared" si="19"/>
        <v>0.91295520872985658</v>
      </c>
      <c r="L123" s="84">
        <f t="shared" si="19"/>
        <v>0.91362422083704364</v>
      </c>
      <c r="M123" s="85">
        <f t="shared" si="19"/>
        <v>0.92985528620149327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33210</v>
      </c>
      <c r="H124" s="53">
        <v>33120</v>
      </c>
      <c r="I124" s="53">
        <v>33260</v>
      </c>
      <c r="J124" s="53">
        <v>33020</v>
      </c>
      <c r="K124" s="53">
        <v>33120</v>
      </c>
      <c r="L124" s="53">
        <v>33190</v>
      </c>
      <c r="M124" s="54">
        <v>33230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11329</v>
      </c>
      <c r="H125" s="22">
        <v>12008</v>
      </c>
      <c r="I125" s="22">
        <v>11585</v>
      </c>
      <c r="J125" s="22">
        <v>11686</v>
      </c>
      <c r="K125" s="22">
        <v>12834</v>
      </c>
      <c r="L125" s="22">
        <v>17130</v>
      </c>
      <c r="M125" s="23">
        <v>15206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1.85</v>
      </c>
      <c r="H126" s="30">
        <v>1.76</v>
      </c>
      <c r="I126" s="30">
        <v>1.83</v>
      </c>
      <c r="J126" s="30">
        <v>1.82</v>
      </c>
      <c r="K126" s="30">
        <v>1.79</v>
      </c>
      <c r="L126" s="30">
        <v>1.6</v>
      </c>
      <c r="M126" s="31">
        <v>1.71</v>
      </c>
    </row>
    <row r="127" spans="1:13" x14ac:dyDescent="0.15">
      <c r="A127" s="5"/>
      <c r="B127" s="24" t="s">
        <v>1</v>
      </c>
      <c r="C127" s="32">
        <v>32490</v>
      </c>
      <c r="D127" s="26" t="s">
        <v>15</v>
      </c>
      <c r="E127" s="32">
        <v>32440</v>
      </c>
      <c r="F127" s="28" t="s">
        <v>3</v>
      </c>
      <c r="G127" s="29">
        <v>99.1</v>
      </c>
      <c r="H127" s="30">
        <v>99.5</v>
      </c>
      <c r="I127" s="30">
        <v>99.3</v>
      </c>
      <c r="J127" s="30">
        <v>99.4</v>
      </c>
      <c r="K127" s="30">
        <v>99.4</v>
      </c>
      <c r="L127" s="30">
        <v>99.8</v>
      </c>
      <c r="M127" s="31">
        <v>99.1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3288</v>
      </c>
      <c r="H128" s="70">
        <v>2443</v>
      </c>
      <c r="I128" s="70">
        <v>2963</v>
      </c>
      <c r="J128" s="70">
        <v>2777</v>
      </c>
      <c r="K128" s="70">
        <v>2807</v>
      </c>
      <c r="L128" s="70">
        <v>2348</v>
      </c>
      <c r="M128" s="86">
        <v>4303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1.4997352396081547</v>
      </c>
      <c r="H129" s="81">
        <f t="shared" ref="H129:M129" si="20">H125/H$4</f>
        <v>1.607281488421898</v>
      </c>
      <c r="I129" s="81">
        <f t="shared" si="20"/>
        <v>1.6264214516355469</v>
      </c>
      <c r="J129" s="81">
        <f t="shared" si="20"/>
        <v>1.6480045127626568</v>
      </c>
      <c r="K129" s="81">
        <f t="shared" si="20"/>
        <v>1.6284735439665017</v>
      </c>
      <c r="L129" s="81">
        <f t="shared" si="20"/>
        <v>1.5253784505788068</v>
      </c>
      <c r="M129" s="82">
        <f t="shared" si="20"/>
        <v>1.4016038344547885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32490</v>
      </c>
      <c r="H130" s="35">
        <v>32460</v>
      </c>
      <c r="I130" s="35">
        <v>32560</v>
      </c>
      <c r="J130" s="35">
        <v>32230</v>
      </c>
      <c r="K130" s="35">
        <v>32340</v>
      </c>
      <c r="L130" s="35">
        <v>32500</v>
      </c>
      <c r="M130" s="36">
        <v>32440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8995</v>
      </c>
      <c r="H131" s="43">
        <v>9965</v>
      </c>
      <c r="I131" s="43">
        <v>9221</v>
      </c>
      <c r="J131" s="43">
        <v>9137</v>
      </c>
      <c r="K131" s="43">
        <v>10303</v>
      </c>
      <c r="L131" s="43">
        <v>14416</v>
      </c>
      <c r="M131" s="44">
        <v>14065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3.33</v>
      </c>
      <c r="H132" s="48">
        <v>3.18</v>
      </c>
      <c r="I132" s="48">
        <v>3.32</v>
      </c>
      <c r="J132" s="48">
        <v>3.27</v>
      </c>
      <c r="K132" s="48">
        <v>3.11</v>
      </c>
      <c r="L132" s="48">
        <v>2.98</v>
      </c>
      <c r="M132" s="49">
        <v>3.02</v>
      </c>
    </row>
    <row r="133" spans="1:13" x14ac:dyDescent="0.15">
      <c r="A133" s="5"/>
      <c r="B133" s="45" t="s">
        <v>1</v>
      </c>
      <c r="C133" s="50">
        <v>17420</v>
      </c>
      <c r="D133" s="4" t="s">
        <v>15</v>
      </c>
      <c r="E133" s="50">
        <v>17430</v>
      </c>
      <c r="F133" s="46" t="s">
        <v>3</v>
      </c>
      <c r="G133" s="47">
        <v>99.6</v>
      </c>
      <c r="H133" s="48">
        <v>100</v>
      </c>
      <c r="I133" s="48">
        <v>99.9</v>
      </c>
      <c r="J133" s="48">
        <v>100.2</v>
      </c>
      <c r="K133" s="48">
        <v>100.9</v>
      </c>
      <c r="L133" s="48">
        <v>99.7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2430</v>
      </c>
      <c r="H134" s="71">
        <v>1853</v>
      </c>
      <c r="I134" s="71">
        <v>1920</v>
      </c>
      <c r="J134" s="71">
        <v>1296</v>
      </c>
      <c r="K134" s="61">
        <v>-45</v>
      </c>
      <c r="L134" s="71">
        <v>3253</v>
      </c>
      <c r="M134" s="87">
        <v>4179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1.1907598623245963</v>
      </c>
      <c r="H135" s="84">
        <f t="shared" ref="H135:M135" si="21">H131/H$4</f>
        <v>1.3338241199303975</v>
      </c>
      <c r="I135" s="84">
        <f t="shared" si="21"/>
        <v>1.2945388179138004</v>
      </c>
      <c r="J135" s="84">
        <f t="shared" si="21"/>
        <v>1.2885347623748413</v>
      </c>
      <c r="K135" s="84">
        <f t="shared" si="21"/>
        <v>1.3073214059129552</v>
      </c>
      <c r="L135" s="84">
        <f t="shared" si="21"/>
        <v>1.2837043633125556</v>
      </c>
      <c r="M135" s="85">
        <f t="shared" si="21"/>
        <v>1.2964328509540051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17420</v>
      </c>
      <c r="H136" s="53">
        <v>17380</v>
      </c>
      <c r="I136" s="53">
        <v>17440</v>
      </c>
      <c r="J136" s="53">
        <v>17310</v>
      </c>
      <c r="K136" s="53">
        <v>17380</v>
      </c>
      <c r="L136" s="53">
        <v>17410</v>
      </c>
      <c r="M136" s="54">
        <v>17430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6890</v>
      </c>
      <c r="H137" s="22">
        <v>7886</v>
      </c>
      <c r="I137" s="22">
        <v>6604</v>
      </c>
      <c r="J137" s="22">
        <v>6826</v>
      </c>
      <c r="K137" s="22">
        <v>7829</v>
      </c>
      <c r="L137" s="22">
        <v>11934</v>
      </c>
      <c r="M137" s="23">
        <v>12607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4.16</v>
      </c>
      <c r="H138" s="30">
        <v>4.01</v>
      </c>
      <c r="I138" s="30">
        <v>4.2300000000000004</v>
      </c>
      <c r="J138" s="30">
        <v>4.1500000000000004</v>
      </c>
      <c r="K138" s="30">
        <v>4.05</v>
      </c>
      <c r="L138" s="30">
        <v>3.91</v>
      </c>
      <c r="M138" s="31">
        <v>3.87</v>
      </c>
    </row>
    <row r="139" spans="1:13" x14ac:dyDescent="0.15">
      <c r="A139" s="5"/>
      <c r="B139" s="24" t="s">
        <v>1</v>
      </c>
      <c r="C139" s="32">
        <v>14870</v>
      </c>
      <c r="D139" s="26" t="s">
        <v>15</v>
      </c>
      <c r="E139" s="32">
        <v>14950</v>
      </c>
      <c r="F139" s="28" t="s">
        <v>3</v>
      </c>
      <c r="G139" s="29">
        <v>98.7</v>
      </c>
      <c r="H139" s="30">
        <v>99.3</v>
      </c>
      <c r="I139" s="30">
        <v>98.7</v>
      </c>
      <c r="J139" s="30">
        <v>99.2</v>
      </c>
      <c r="K139" s="30">
        <v>99.7</v>
      </c>
      <c r="L139" s="30">
        <v>98.8</v>
      </c>
      <c r="M139" s="31">
        <v>99.1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3476</v>
      </c>
      <c r="H140" s="70">
        <v>2901</v>
      </c>
      <c r="I140" s="70">
        <v>3423</v>
      </c>
      <c r="J140" s="70">
        <v>2764</v>
      </c>
      <c r="K140" s="70">
        <v>2396</v>
      </c>
      <c r="L140" s="70">
        <v>5681</v>
      </c>
      <c r="M140" s="86">
        <v>5280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0.91209954990733388</v>
      </c>
      <c r="H141" s="81">
        <f t="shared" ref="H141:M141" si="22">H137/H$4</f>
        <v>1.055548119394994</v>
      </c>
      <c r="I141" s="81">
        <f t="shared" si="22"/>
        <v>0.92713744208900739</v>
      </c>
      <c r="J141" s="81">
        <f t="shared" si="22"/>
        <v>0.96262868424763781</v>
      </c>
      <c r="K141" s="81">
        <f t="shared" si="22"/>
        <v>0.99340185255678215</v>
      </c>
      <c r="L141" s="81">
        <f t="shared" si="22"/>
        <v>1.0626892252894033</v>
      </c>
      <c r="M141" s="82">
        <f t="shared" si="22"/>
        <v>1.1620425845700064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14870</v>
      </c>
      <c r="H142" s="35">
        <v>14860</v>
      </c>
      <c r="I142" s="35">
        <v>14900</v>
      </c>
      <c r="J142" s="35">
        <v>14810</v>
      </c>
      <c r="K142" s="35">
        <v>14860</v>
      </c>
      <c r="L142" s="35">
        <v>14910</v>
      </c>
      <c r="M142" s="36">
        <v>14950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6573</v>
      </c>
      <c r="H143" s="43">
        <v>7045</v>
      </c>
      <c r="I143" s="43">
        <v>6707</v>
      </c>
      <c r="J143" s="43">
        <v>6740</v>
      </c>
      <c r="K143" s="43">
        <v>6772</v>
      </c>
      <c r="L143" s="43">
        <v>9856</v>
      </c>
      <c r="M143" s="44">
        <v>10444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3.83</v>
      </c>
      <c r="H144" s="48">
        <v>3.82</v>
      </c>
      <c r="I144" s="48">
        <v>3.83</v>
      </c>
      <c r="J144" s="48">
        <v>3.88</v>
      </c>
      <c r="K144" s="48">
        <v>3.88</v>
      </c>
      <c r="L144" s="48">
        <v>3.73</v>
      </c>
      <c r="M144" s="49">
        <v>3.71</v>
      </c>
    </row>
    <row r="145" spans="1:13" x14ac:dyDescent="0.15">
      <c r="A145" s="5"/>
      <c r="B145" s="45" t="s">
        <v>1</v>
      </c>
      <c r="C145" s="50">
        <v>9890</v>
      </c>
      <c r="D145" s="4" t="s">
        <v>15</v>
      </c>
      <c r="E145" s="50">
        <v>9980</v>
      </c>
      <c r="F145" s="46" t="s">
        <v>3</v>
      </c>
      <c r="G145" s="47">
        <v>99</v>
      </c>
      <c r="H145" s="48">
        <v>98.6</v>
      </c>
      <c r="I145" s="48">
        <v>98.8</v>
      </c>
      <c r="J145" s="48">
        <v>98.5</v>
      </c>
      <c r="K145" s="48">
        <v>98.4</v>
      </c>
      <c r="L145" s="48">
        <v>98.3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2770</v>
      </c>
      <c r="H146" s="71">
        <v>3637</v>
      </c>
      <c r="I146" s="71">
        <v>3218</v>
      </c>
      <c r="J146" s="71">
        <v>3628</v>
      </c>
      <c r="K146" s="71">
        <v>3744</v>
      </c>
      <c r="L146" s="71">
        <v>5579</v>
      </c>
      <c r="M146" s="87">
        <v>6027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0.8701350277998412</v>
      </c>
      <c r="H147" s="84">
        <f t="shared" ref="H147:M147" si="23">H143/H$4</f>
        <v>0.94297952081381342</v>
      </c>
      <c r="I147" s="84">
        <f t="shared" si="23"/>
        <v>0.94159764144321212</v>
      </c>
      <c r="J147" s="84">
        <f t="shared" si="23"/>
        <v>0.95050063460724865</v>
      </c>
      <c r="K147" s="84">
        <f t="shared" si="23"/>
        <v>0.85928181702829587</v>
      </c>
      <c r="L147" s="84">
        <f t="shared" si="23"/>
        <v>0.87764915405164734</v>
      </c>
      <c r="M147" s="85">
        <f t="shared" si="23"/>
        <v>0.96266937044888934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9890</v>
      </c>
      <c r="H148" s="53">
        <v>9860</v>
      </c>
      <c r="I148" s="53">
        <v>9970</v>
      </c>
      <c r="J148" s="53">
        <v>9800</v>
      </c>
      <c r="K148" s="53">
        <v>9950</v>
      </c>
      <c r="L148" s="53">
        <v>9950</v>
      </c>
      <c r="M148" s="54">
        <v>9980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8621</v>
      </c>
      <c r="H149" s="22">
        <v>9762</v>
      </c>
      <c r="I149" s="22">
        <v>8985</v>
      </c>
      <c r="J149" s="22">
        <v>8432</v>
      </c>
      <c r="K149" s="22">
        <v>11190</v>
      </c>
      <c r="L149" s="22">
        <v>14194</v>
      </c>
      <c r="M149" s="23">
        <v>14437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1.75</v>
      </c>
      <c r="H150" s="30">
        <v>1.63</v>
      </c>
      <c r="I150" s="30">
        <v>1.73</v>
      </c>
      <c r="J150" s="30">
        <v>1.76</v>
      </c>
      <c r="K150" s="30">
        <v>1.58</v>
      </c>
      <c r="L150" s="30">
        <v>1.56</v>
      </c>
      <c r="M150" s="31">
        <v>1.53</v>
      </c>
    </row>
    <row r="151" spans="1:13" x14ac:dyDescent="0.15">
      <c r="A151" s="5"/>
      <c r="B151" s="24" t="s">
        <v>1</v>
      </c>
      <c r="C151" s="32">
        <v>7720</v>
      </c>
      <c r="D151" s="26" t="s">
        <v>15</v>
      </c>
      <c r="E151" s="32">
        <v>7780</v>
      </c>
      <c r="F151" s="28" t="s">
        <v>3</v>
      </c>
      <c r="G151" s="29">
        <v>99.5</v>
      </c>
      <c r="H151" s="30">
        <v>99.9</v>
      </c>
      <c r="I151" s="30">
        <v>99.6</v>
      </c>
      <c r="J151" s="30">
        <v>99.4</v>
      </c>
      <c r="K151" s="30">
        <v>100.2</v>
      </c>
      <c r="L151" s="30">
        <v>99.5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1818</v>
      </c>
      <c r="H152" s="70">
        <v>1148</v>
      </c>
      <c r="I152" s="70">
        <v>1667</v>
      </c>
      <c r="J152" s="70">
        <v>1998</v>
      </c>
      <c r="K152" s="58">
        <v>579</v>
      </c>
      <c r="L152" s="70">
        <v>2972</v>
      </c>
      <c r="M152" s="86">
        <v>2521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1.1412496690495102</v>
      </c>
      <c r="H153" s="81">
        <f t="shared" ref="H153:M153" si="24">H149/H$4</f>
        <v>1.3066523892383883</v>
      </c>
      <c r="I153" s="81">
        <f t="shared" si="24"/>
        <v>1.2614067106556226</v>
      </c>
      <c r="J153" s="81">
        <f t="shared" si="24"/>
        <v>1.1891129600902552</v>
      </c>
      <c r="K153" s="81">
        <f t="shared" si="24"/>
        <v>1.4198705748001523</v>
      </c>
      <c r="L153" s="81">
        <f t="shared" si="24"/>
        <v>1.2639358860195904</v>
      </c>
      <c r="M153" s="82">
        <f t="shared" si="24"/>
        <v>1.3307217255046548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7720</v>
      </c>
      <c r="H154" s="35">
        <v>7750</v>
      </c>
      <c r="I154" s="35">
        <v>7790</v>
      </c>
      <c r="J154" s="35">
        <v>7670</v>
      </c>
      <c r="K154" s="35">
        <v>7800</v>
      </c>
      <c r="L154" s="35">
        <v>7710</v>
      </c>
      <c r="M154" s="36">
        <v>7780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5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17" sqref="M17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45740</v>
      </c>
      <c r="H3" s="11">
        <v>45741</v>
      </c>
      <c r="I3" s="11">
        <v>45742</v>
      </c>
      <c r="J3" s="11">
        <v>45743</v>
      </c>
      <c r="K3" s="11">
        <v>45744</v>
      </c>
      <c r="L3" s="11">
        <v>45745</v>
      </c>
      <c r="M3" s="12">
        <v>45746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6591</v>
      </c>
      <c r="H4" s="14">
        <v>7479</v>
      </c>
      <c r="I4" s="14">
        <v>7325</v>
      </c>
      <c r="J4" s="14">
        <v>7314</v>
      </c>
      <c r="K4" s="14">
        <v>7771</v>
      </c>
      <c r="L4" s="14">
        <v>11118</v>
      </c>
      <c r="M4" s="15">
        <v>10764</v>
      </c>
    </row>
    <row r="5" spans="1:13" x14ac:dyDescent="0.15">
      <c r="A5" s="5"/>
      <c r="B5" s="16" t="s">
        <v>73</v>
      </c>
      <c r="C5" s="17"/>
      <c r="D5" s="18"/>
      <c r="E5" s="19"/>
      <c r="F5" s="20" t="s">
        <v>10</v>
      </c>
      <c r="G5" s="21">
        <v>8617</v>
      </c>
      <c r="H5" s="22">
        <v>9072</v>
      </c>
      <c r="I5" s="22">
        <v>8638</v>
      </c>
      <c r="J5" s="22">
        <v>8123</v>
      </c>
      <c r="K5" s="22">
        <v>8477</v>
      </c>
      <c r="L5" s="22">
        <v>11502</v>
      </c>
      <c r="M5" s="23">
        <v>10667</v>
      </c>
    </row>
    <row r="6" spans="1:13" x14ac:dyDescent="0.15">
      <c r="A6" s="5"/>
      <c r="B6" s="24" t="s">
        <v>0</v>
      </c>
      <c r="C6" s="25">
        <v>45733</v>
      </c>
      <c r="D6" s="26"/>
      <c r="E6" s="27"/>
      <c r="F6" s="28" t="s">
        <v>2</v>
      </c>
      <c r="G6" s="29">
        <v>3.98</v>
      </c>
      <c r="H6" s="30">
        <v>4.0199999999999996</v>
      </c>
      <c r="I6" s="30">
        <v>3.96</v>
      </c>
      <c r="J6" s="30">
        <v>3.96</v>
      </c>
      <c r="K6" s="30">
        <v>3.95</v>
      </c>
      <c r="L6" s="30">
        <v>3.67</v>
      </c>
      <c r="M6" s="31">
        <v>3.61</v>
      </c>
    </row>
    <row r="7" spans="1:13" x14ac:dyDescent="0.15">
      <c r="A7" s="5"/>
      <c r="B7" s="24" t="s">
        <v>1</v>
      </c>
      <c r="C7" s="32">
        <v>1410</v>
      </c>
      <c r="D7" s="26" t="s">
        <v>15</v>
      </c>
      <c r="E7" s="32">
        <v>1430</v>
      </c>
      <c r="F7" s="28" t="s">
        <v>3</v>
      </c>
      <c r="G7" s="29">
        <v>98.1</v>
      </c>
      <c r="H7" s="30">
        <v>97.7</v>
      </c>
      <c r="I7" s="30">
        <v>98</v>
      </c>
      <c r="J7" s="30">
        <v>98.1</v>
      </c>
      <c r="K7" s="30">
        <v>97.6</v>
      </c>
      <c r="L7" s="30">
        <v>98.5</v>
      </c>
      <c r="M7" s="31">
        <v>99.5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5290</v>
      </c>
      <c r="H8" s="70">
        <v>6182</v>
      </c>
      <c r="I8" s="70">
        <v>5485</v>
      </c>
      <c r="J8" s="70">
        <v>5008</v>
      </c>
      <c r="K8" s="70">
        <v>6058</v>
      </c>
      <c r="L8" s="70">
        <v>5964</v>
      </c>
      <c r="M8" s="86">
        <v>3304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1.3073888636018813</v>
      </c>
      <c r="H9" s="75">
        <f t="shared" ref="H9:M9" si="0">H5/H$4</f>
        <v>1.2129963898916967</v>
      </c>
      <c r="I9" s="75">
        <f t="shared" si="0"/>
        <v>1.1792491467576791</v>
      </c>
      <c r="J9" s="75">
        <f t="shared" si="0"/>
        <v>1.1106097894449003</v>
      </c>
      <c r="K9" s="75">
        <f t="shared" si="0"/>
        <v>1.090850598378587</v>
      </c>
      <c r="L9" s="75">
        <f t="shared" si="0"/>
        <v>1.0345385860766325</v>
      </c>
      <c r="M9" s="76">
        <f t="shared" si="0"/>
        <v>0.99098848011891494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1410</v>
      </c>
      <c r="H10" s="35">
        <v>1430</v>
      </c>
      <c r="I10" s="35">
        <v>1420</v>
      </c>
      <c r="J10" s="35">
        <v>1410</v>
      </c>
      <c r="K10" s="35">
        <v>1440</v>
      </c>
      <c r="L10" s="35">
        <v>1430</v>
      </c>
      <c r="M10" s="36">
        <v>1430</v>
      </c>
    </row>
    <row r="11" spans="1:13" x14ac:dyDescent="0.15">
      <c r="A11" s="5"/>
      <c r="B11" s="37" t="s">
        <v>67</v>
      </c>
      <c r="C11" s="38"/>
      <c r="D11" s="39"/>
      <c r="E11" s="40"/>
      <c r="F11" s="41" t="s">
        <v>10</v>
      </c>
      <c r="G11" s="42">
        <v>14481</v>
      </c>
      <c r="H11" s="43">
        <v>15551</v>
      </c>
      <c r="I11" s="43">
        <v>15405</v>
      </c>
      <c r="J11" s="43">
        <v>15039</v>
      </c>
      <c r="K11" s="43">
        <v>15227</v>
      </c>
      <c r="L11" s="43">
        <v>19892</v>
      </c>
      <c r="M11" s="44">
        <v>18855</v>
      </c>
    </row>
    <row r="12" spans="1:13" x14ac:dyDescent="0.15">
      <c r="A12" s="5"/>
      <c r="B12" s="45" t="s">
        <v>0</v>
      </c>
      <c r="C12" s="3">
        <v>45719</v>
      </c>
      <c r="F12" s="46" t="s">
        <v>2</v>
      </c>
      <c r="G12" s="47">
        <v>3.35</v>
      </c>
      <c r="H12" s="48">
        <v>3.3</v>
      </c>
      <c r="I12" s="48">
        <v>3.25</v>
      </c>
      <c r="J12" s="48">
        <v>3.22</v>
      </c>
      <c r="K12" s="48">
        <v>3.3</v>
      </c>
      <c r="L12" s="48">
        <v>2.95</v>
      </c>
      <c r="M12" s="49">
        <v>2.99</v>
      </c>
    </row>
    <row r="13" spans="1:13" x14ac:dyDescent="0.15">
      <c r="A13" s="5"/>
      <c r="B13" s="45" t="s">
        <v>1</v>
      </c>
      <c r="C13" s="50">
        <v>5740</v>
      </c>
      <c r="D13" s="4" t="s">
        <v>15</v>
      </c>
      <c r="E13" s="50">
        <v>5800</v>
      </c>
      <c r="F13" s="46" t="s">
        <v>3</v>
      </c>
      <c r="G13" s="47">
        <v>98</v>
      </c>
      <c r="H13" s="48">
        <v>98.2</v>
      </c>
      <c r="I13" s="48">
        <v>98.4</v>
      </c>
      <c r="J13" s="48">
        <v>98.5</v>
      </c>
      <c r="K13" s="48">
        <v>97.8</v>
      </c>
      <c r="L13" s="48">
        <v>98.8</v>
      </c>
      <c r="M13" s="49">
        <v>98.3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8633</v>
      </c>
      <c r="H14" s="71">
        <v>8757</v>
      </c>
      <c r="I14" s="71">
        <v>7787</v>
      </c>
      <c r="J14" s="71">
        <v>7265</v>
      </c>
      <c r="K14" s="71">
        <v>9756</v>
      </c>
      <c r="L14" s="71">
        <v>8108</v>
      </c>
      <c r="M14" s="87">
        <v>9858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2.1970869367319072</v>
      </c>
      <c r="H15" s="78">
        <f t="shared" ref="H15:M15" si="1">H11/H$4</f>
        <v>2.0792886749565449</v>
      </c>
      <c r="I15" s="78">
        <f t="shared" si="1"/>
        <v>2.103071672354949</v>
      </c>
      <c r="J15" s="78">
        <f t="shared" si="1"/>
        <v>2.0561936013125512</v>
      </c>
      <c r="K15" s="78">
        <f t="shared" si="1"/>
        <v>1.9594646763608288</v>
      </c>
      <c r="L15" s="78">
        <f t="shared" si="1"/>
        <v>1.7891707141572226</v>
      </c>
      <c r="M15" s="79">
        <f t="shared" si="1"/>
        <v>1.7516722408026757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5740</v>
      </c>
      <c r="H16" s="53">
        <v>5780</v>
      </c>
      <c r="I16" s="53">
        <v>5760</v>
      </c>
      <c r="J16" s="53">
        <v>5760</v>
      </c>
      <c r="K16" s="53">
        <v>5790</v>
      </c>
      <c r="L16" s="53">
        <v>5790</v>
      </c>
      <c r="M16" s="54">
        <v>5800</v>
      </c>
    </row>
    <row r="17" spans="1:13" x14ac:dyDescent="0.15">
      <c r="A17" s="5"/>
      <c r="B17" s="16" t="s">
        <v>68</v>
      </c>
      <c r="C17" s="17"/>
      <c r="D17" s="18"/>
      <c r="E17" s="19"/>
      <c r="F17" s="20" t="s">
        <v>10</v>
      </c>
      <c r="G17" s="21">
        <v>10810</v>
      </c>
      <c r="H17" s="22">
        <v>11578</v>
      </c>
      <c r="I17" s="22">
        <v>11339</v>
      </c>
      <c r="J17" s="22">
        <v>10971</v>
      </c>
      <c r="K17" s="22">
        <v>11009</v>
      </c>
      <c r="L17" s="22">
        <v>15140</v>
      </c>
      <c r="M17" s="23">
        <v>14403</v>
      </c>
    </row>
    <row r="18" spans="1:13" x14ac:dyDescent="0.15">
      <c r="A18" s="5"/>
      <c r="B18" s="24" t="s">
        <v>0</v>
      </c>
      <c r="C18" s="25">
        <v>45719</v>
      </c>
      <c r="D18" s="26"/>
      <c r="E18" s="27"/>
      <c r="F18" s="28" t="s">
        <v>2</v>
      </c>
      <c r="G18" s="29">
        <v>3.58</v>
      </c>
      <c r="H18" s="30">
        <v>3.56</v>
      </c>
      <c r="I18" s="30">
        <v>3.51</v>
      </c>
      <c r="J18" s="30">
        <v>3.5</v>
      </c>
      <c r="K18" s="30">
        <v>3.53</v>
      </c>
      <c r="L18" s="30">
        <v>3.19</v>
      </c>
      <c r="M18" s="31">
        <v>3.28</v>
      </c>
    </row>
    <row r="19" spans="1:13" x14ac:dyDescent="0.15">
      <c r="A19" s="5"/>
      <c r="B19" s="24" t="s">
        <v>1</v>
      </c>
      <c r="C19" s="32">
        <v>4080</v>
      </c>
      <c r="D19" s="26" t="s">
        <v>15</v>
      </c>
      <c r="E19" s="32">
        <v>4140</v>
      </c>
      <c r="F19" s="28" t="s">
        <v>3</v>
      </c>
      <c r="G19" s="29">
        <v>97.7</v>
      </c>
      <c r="H19" s="30">
        <v>98.1</v>
      </c>
      <c r="I19" s="30">
        <v>98</v>
      </c>
      <c r="J19" s="30">
        <v>98.3</v>
      </c>
      <c r="K19" s="30">
        <v>97.9</v>
      </c>
      <c r="L19" s="30">
        <v>98.3</v>
      </c>
      <c r="M19" s="31">
        <v>97.7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7243</v>
      </c>
      <c r="H20" s="70">
        <v>6852</v>
      </c>
      <c r="I20" s="70">
        <v>6758</v>
      </c>
      <c r="J20" s="70">
        <v>5912</v>
      </c>
      <c r="K20" s="70">
        <v>6832</v>
      </c>
      <c r="L20" s="70">
        <v>8178</v>
      </c>
      <c r="M20" s="86">
        <v>9399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1.6401153087543621</v>
      </c>
      <c r="H21" s="81">
        <f t="shared" ref="H21:M21" si="2">H17/H$4</f>
        <v>1.548067923519187</v>
      </c>
      <c r="I21" s="81">
        <f t="shared" si="2"/>
        <v>1.5479863481228668</v>
      </c>
      <c r="J21" s="81">
        <f t="shared" si="2"/>
        <v>1.5</v>
      </c>
      <c r="K21" s="81">
        <f t="shared" si="2"/>
        <v>1.4166773902972591</v>
      </c>
      <c r="L21" s="81">
        <f t="shared" si="2"/>
        <v>1.3617557114588954</v>
      </c>
      <c r="M21" s="82">
        <f t="shared" si="2"/>
        <v>1.3380713489409142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4080</v>
      </c>
      <c r="H22" s="35">
        <v>4110</v>
      </c>
      <c r="I22" s="35">
        <v>4110</v>
      </c>
      <c r="J22" s="35">
        <v>4100</v>
      </c>
      <c r="K22" s="35">
        <v>4130</v>
      </c>
      <c r="L22" s="35">
        <v>4140</v>
      </c>
      <c r="M22" s="36">
        <v>4140</v>
      </c>
    </row>
    <row r="23" spans="1:13" x14ac:dyDescent="0.15">
      <c r="A23" s="5"/>
      <c r="B23" s="37" t="s">
        <v>69</v>
      </c>
      <c r="C23" s="38"/>
      <c r="D23" s="39"/>
      <c r="E23" s="40"/>
      <c r="F23" s="41" t="s">
        <v>10</v>
      </c>
      <c r="G23" s="42">
        <v>9418</v>
      </c>
      <c r="H23" s="43">
        <v>10172</v>
      </c>
      <c r="I23" s="43">
        <v>9928</v>
      </c>
      <c r="J23" s="43">
        <v>9589</v>
      </c>
      <c r="K23" s="43">
        <v>9653</v>
      </c>
      <c r="L23" s="43">
        <v>14914</v>
      </c>
      <c r="M23" s="44">
        <v>13854</v>
      </c>
    </row>
    <row r="24" spans="1:13" x14ac:dyDescent="0.15">
      <c r="A24" s="5"/>
      <c r="B24" s="45" t="s">
        <v>0</v>
      </c>
      <c r="C24" s="3">
        <v>45719</v>
      </c>
      <c r="F24" s="46" t="s">
        <v>2</v>
      </c>
      <c r="G24" s="47">
        <v>3.83</v>
      </c>
      <c r="H24" s="48">
        <v>4.01</v>
      </c>
      <c r="I24" s="48">
        <v>3.97</v>
      </c>
      <c r="J24" s="48">
        <v>3.96</v>
      </c>
      <c r="K24" s="48">
        <v>3.94</v>
      </c>
      <c r="L24" s="48">
        <v>3.62</v>
      </c>
      <c r="M24" s="49">
        <v>3.65</v>
      </c>
    </row>
    <row r="25" spans="1:13" x14ac:dyDescent="0.15">
      <c r="A25" s="5"/>
      <c r="B25" s="45" t="s">
        <v>1</v>
      </c>
      <c r="C25" s="50">
        <v>1850</v>
      </c>
      <c r="D25" s="4" t="s">
        <v>15</v>
      </c>
      <c r="E25" s="50">
        <v>1890</v>
      </c>
      <c r="F25" s="46" t="s">
        <v>3</v>
      </c>
      <c r="G25" s="47">
        <v>98.5</v>
      </c>
      <c r="H25" s="48">
        <v>97.6</v>
      </c>
      <c r="I25" s="48">
        <v>97.7</v>
      </c>
      <c r="J25" s="48">
        <v>97.7</v>
      </c>
      <c r="K25" s="48">
        <v>97.1</v>
      </c>
      <c r="L25" s="48">
        <v>98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4810</v>
      </c>
      <c r="H26" s="71">
        <v>7330</v>
      </c>
      <c r="I26" s="71">
        <v>6965</v>
      </c>
      <c r="J26" s="71">
        <v>6562</v>
      </c>
      <c r="K26" s="71">
        <v>7753</v>
      </c>
      <c r="L26" s="71">
        <v>9104</v>
      </c>
      <c r="M26" s="87">
        <v>7669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1.4289182218176302</v>
      </c>
      <c r="H27" s="84">
        <f t="shared" ref="H27:M27" si="3">H23/H$4</f>
        <v>1.3600748763203636</v>
      </c>
      <c r="I27" s="84">
        <f t="shared" si="3"/>
        <v>1.355358361774744</v>
      </c>
      <c r="J27" s="84">
        <f t="shared" si="3"/>
        <v>1.3110473065354116</v>
      </c>
      <c r="K27" s="84">
        <f t="shared" si="3"/>
        <v>1.2421824732981599</v>
      </c>
      <c r="L27" s="84">
        <f t="shared" si="3"/>
        <v>1.3414283144450441</v>
      </c>
      <c r="M27" s="85">
        <f t="shared" si="3"/>
        <v>1.2870680044593088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1850</v>
      </c>
      <c r="H28" s="53">
        <v>1880</v>
      </c>
      <c r="I28" s="53">
        <v>1870</v>
      </c>
      <c r="J28" s="53">
        <v>1840</v>
      </c>
      <c r="K28" s="53">
        <v>1870</v>
      </c>
      <c r="L28" s="53">
        <v>1880</v>
      </c>
      <c r="M28" s="54">
        <v>1890</v>
      </c>
    </row>
    <row r="29" spans="1:13" x14ac:dyDescent="0.15">
      <c r="A29" s="5"/>
      <c r="B29" s="16" t="s">
        <v>70</v>
      </c>
      <c r="C29" s="17"/>
      <c r="D29" s="18"/>
      <c r="E29" s="19"/>
      <c r="F29" s="20" t="s">
        <v>10</v>
      </c>
      <c r="G29" s="21">
        <v>16427</v>
      </c>
      <c r="H29" s="22">
        <v>18328</v>
      </c>
      <c r="I29" s="22">
        <v>18190</v>
      </c>
      <c r="J29" s="22">
        <v>17878</v>
      </c>
      <c r="K29" s="22">
        <v>18756</v>
      </c>
      <c r="L29" s="22">
        <v>22819</v>
      </c>
      <c r="M29" s="23">
        <v>21659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2.37</v>
      </c>
      <c r="H30" s="30">
        <v>2.35</v>
      </c>
      <c r="I30" s="30">
        <v>2.2799999999999998</v>
      </c>
      <c r="J30" s="30">
        <v>2.4</v>
      </c>
      <c r="K30" s="30">
        <v>2.27</v>
      </c>
      <c r="L30" s="30">
        <v>2.02</v>
      </c>
      <c r="M30" s="31">
        <v>2.15</v>
      </c>
    </row>
    <row r="31" spans="1:13" x14ac:dyDescent="0.15">
      <c r="A31" s="5"/>
      <c r="B31" s="24" t="s">
        <v>1</v>
      </c>
      <c r="C31" s="32">
        <v>590</v>
      </c>
      <c r="D31" s="26" t="s">
        <v>15</v>
      </c>
      <c r="E31" s="32">
        <v>610</v>
      </c>
      <c r="F31" s="28" t="s">
        <v>3</v>
      </c>
      <c r="G31" s="29">
        <v>98.8</v>
      </c>
      <c r="H31" s="30">
        <v>98.6</v>
      </c>
      <c r="I31" s="30">
        <v>99.2</v>
      </c>
      <c r="J31" s="30">
        <v>98.4</v>
      </c>
      <c r="K31" s="30">
        <v>99</v>
      </c>
      <c r="L31" s="30">
        <v>99.4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5986</v>
      </c>
      <c r="H32" s="70">
        <v>7596</v>
      </c>
      <c r="I32" s="70">
        <v>5706</v>
      </c>
      <c r="J32" s="70">
        <v>8067</v>
      </c>
      <c r="K32" s="70">
        <v>6214</v>
      </c>
      <c r="L32" s="70">
        <v>5325</v>
      </c>
      <c r="M32" s="86">
        <v>9626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2.4923380367167352</v>
      </c>
      <c r="H33" s="81">
        <f t="shared" ref="H33:M33" si="4">H29/H$4</f>
        <v>2.4505949993314613</v>
      </c>
      <c r="I33" s="81">
        <f t="shared" si="4"/>
        <v>2.4832764505119456</v>
      </c>
      <c r="J33" s="81">
        <f t="shared" si="4"/>
        <v>2.444353295050588</v>
      </c>
      <c r="K33" s="81">
        <f t="shared" si="4"/>
        <v>2.4135889846866556</v>
      </c>
      <c r="L33" s="81">
        <f t="shared" si="4"/>
        <v>2.0524374887569707</v>
      </c>
      <c r="M33" s="82">
        <f t="shared" si="4"/>
        <v>2.0121701969528059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590</v>
      </c>
      <c r="H34" s="35">
        <v>600</v>
      </c>
      <c r="I34" s="35">
        <v>600</v>
      </c>
      <c r="J34" s="35">
        <v>590</v>
      </c>
      <c r="K34" s="35">
        <v>610</v>
      </c>
      <c r="L34" s="35">
        <v>610</v>
      </c>
      <c r="M34" s="36">
        <v>610</v>
      </c>
    </row>
    <row r="35" spans="1:13" x14ac:dyDescent="0.15">
      <c r="A35" s="5"/>
      <c r="B35" s="37" t="s">
        <v>71</v>
      </c>
      <c r="C35" s="38"/>
      <c r="D35" s="39"/>
      <c r="E35" s="40"/>
      <c r="F35" s="41" t="s">
        <v>10</v>
      </c>
      <c r="G35" s="42">
        <v>2688</v>
      </c>
      <c r="H35" s="43">
        <v>3352</v>
      </c>
      <c r="I35" s="43">
        <v>3093</v>
      </c>
      <c r="J35" s="43">
        <v>3239</v>
      </c>
      <c r="K35" s="43">
        <v>3467</v>
      </c>
      <c r="L35" s="43">
        <v>5489</v>
      </c>
      <c r="M35" s="44">
        <v>5192</v>
      </c>
    </row>
    <row r="36" spans="1:13" x14ac:dyDescent="0.15">
      <c r="A36" s="5"/>
      <c r="B36" s="45" t="s">
        <v>0</v>
      </c>
      <c r="C36" s="3">
        <v>45719</v>
      </c>
      <c r="F36" s="46" t="s">
        <v>2</v>
      </c>
      <c r="G36" s="47">
        <v>4.33</v>
      </c>
      <c r="H36" s="48">
        <v>3.88</v>
      </c>
      <c r="I36" s="48">
        <v>4.3600000000000003</v>
      </c>
      <c r="J36" s="48">
        <v>4.05</v>
      </c>
      <c r="K36" s="48">
        <v>3.88</v>
      </c>
      <c r="L36" s="48">
        <v>4.28</v>
      </c>
      <c r="M36" s="49">
        <v>4.12</v>
      </c>
    </row>
    <row r="37" spans="1:13" x14ac:dyDescent="0.15">
      <c r="A37" s="5"/>
      <c r="B37" s="45" t="s">
        <v>1</v>
      </c>
      <c r="C37" s="50">
        <v>490</v>
      </c>
      <c r="D37" s="4" t="s">
        <v>15</v>
      </c>
      <c r="E37" s="50">
        <v>510</v>
      </c>
      <c r="F37" s="46" t="s">
        <v>3</v>
      </c>
      <c r="G37" s="47">
        <v>97.8</v>
      </c>
      <c r="H37" s="48">
        <v>100.2</v>
      </c>
      <c r="I37" s="48">
        <v>96</v>
      </c>
      <c r="J37" s="48">
        <v>97.3</v>
      </c>
      <c r="K37" s="48">
        <v>101.7</v>
      </c>
      <c r="L37" s="48">
        <v>95.1</v>
      </c>
      <c r="M37" s="49">
        <v>96.4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1700</v>
      </c>
      <c r="H38" s="61">
        <v>289</v>
      </c>
      <c r="I38" s="71">
        <v>2982</v>
      </c>
      <c r="J38" s="71">
        <v>2477</v>
      </c>
      <c r="K38" s="61">
        <v>-400</v>
      </c>
      <c r="L38" s="71">
        <v>6549</v>
      </c>
      <c r="M38" s="87">
        <v>4596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0.40782885753299952</v>
      </c>
      <c r="H39" s="84">
        <f t="shared" ref="H39:M39" si="5">H35/H$4</f>
        <v>0.44818826046262872</v>
      </c>
      <c r="I39" s="84">
        <f t="shared" si="5"/>
        <v>0.42225255972696246</v>
      </c>
      <c r="J39" s="84">
        <f t="shared" si="5"/>
        <v>0.44284933005195515</v>
      </c>
      <c r="K39" s="84">
        <f t="shared" si="5"/>
        <v>0.44614592716510104</v>
      </c>
      <c r="L39" s="84">
        <f t="shared" si="5"/>
        <v>0.49370390357978056</v>
      </c>
      <c r="M39" s="85">
        <f t="shared" si="5"/>
        <v>0.48234856930509107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490</v>
      </c>
      <c r="H40" s="53">
        <v>500</v>
      </c>
      <c r="I40" s="53">
        <v>490</v>
      </c>
      <c r="J40" s="53">
        <v>500</v>
      </c>
      <c r="K40" s="53">
        <v>500</v>
      </c>
      <c r="L40" s="53">
        <v>520</v>
      </c>
      <c r="M40" s="54">
        <v>510</v>
      </c>
    </row>
    <row r="41" spans="1:13" x14ac:dyDescent="0.15">
      <c r="A41" s="5"/>
      <c r="B41" s="16" t="s">
        <v>62</v>
      </c>
      <c r="C41" s="17"/>
      <c r="D41" s="18"/>
      <c r="E41" s="19"/>
      <c r="F41" s="20" t="s">
        <v>10</v>
      </c>
      <c r="G41" s="21">
        <v>16558</v>
      </c>
      <c r="H41" s="22">
        <v>18015</v>
      </c>
      <c r="I41" s="22">
        <v>18036</v>
      </c>
      <c r="J41" s="22">
        <v>17620</v>
      </c>
      <c r="K41" s="22">
        <v>18026</v>
      </c>
      <c r="L41" s="22">
        <v>21837</v>
      </c>
      <c r="M41" s="23">
        <v>21140</v>
      </c>
    </row>
    <row r="42" spans="1:13" x14ac:dyDescent="0.15">
      <c r="A42" s="5"/>
      <c r="B42" s="24" t="s">
        <v>0</v>
      </c>
      <c r="C42" s="25">
        <v>45691</v>
      </c>
      <c r="D42" s="26"/>
      <c r="E42" s="27"/>
      <c r="F42" s="28" t="s">
        <v>2</v>
      </c>
      <c r="G42" s="29">
        <v>4.05</v>
      </c>
      <c r="H42" s="30">
        <v>4.01</v>
      </c>
      <c r="I42" s="30">
        <v>4</v>
      </c>
      <c r="J42" s="30">
        <v>3.98</v>
      </c>
      <c r="K42" s="30">
        <v>4</v>
      </c>
      <c r="L42" s="30">
        <v>3.6</v>
      </c>
      <c r="M42" s="31">
        <v>3.65</v>
      </c>
    </row>
    <row r="43" spans="1:13" x14ac:dyDescent="0.15">
      <c r="A43" s="5"/>
      <c r="B43" s="24" t="s">
        <v>1</v>
      </c>
      <c r="C43" s="32">
        <v>8040</v>
      </c>
      <c r="D43" s="26" t="s">
        <v>15</v>
      </c>
      <c r="E43" s="32">
        <v>8140</v>
      </c>
      <c r="F43" s="28" t="s">
        <v>3</v>
      </c>
      <c r="G43" s="29">
        <v>97.9</v>
      </c>
      <c r="H43" s="30">
        <v>97.9</v>
      </c>
      <c r="I43" s="30">
        <v>98.1</v>
      </c>
      <c r="J43" s="30">
        <v>98.4</v>
      </c>
      <c r="K43" s="30">
        <v>98.5</v>
      </c>
      <c r="L43" s="30">
        <v>98.7</v>
      </c>
      <c r="M43" s="31">
        <v>98.6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10961</v>
      </c>
      <c r="H44" s="70">
        <v>11752</v>
      </c>
      <c r="I44" s="70">
        <v>11244</v>
      </c>
      <c r="J44" s="70">
        <v>9899</v>
      </c>
      <c r="K44" s="70">
        <v>9606</v>
      </c>
      <c r="L44" s="70">
        <v>10302</v>
      </c>
      <c r="M44" s="86">
        <v>10690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2.51221362463966</v>
      </c>
      <c r="H45" s="81">
        <f t="shared" ref="H45:M45" si="6">H41/H$4</f>
        <v>2.4087444845567587</v>
      </c>
      <c r="I45" s="81">
        <f t="shared" si="6"/>
        <v>2.4622525597269624</v>
      </c>
      <c r="J45" s="81">
        <f t="shared" si="6"/>
        <v>2.4090784796281106</v>
      </c>
      <c r="K45" s="81">
        <f t="shared" si="6"/>
        <v>2.3196499806974651</v>
      </c>
      <c r="L45" s="81">
        <f t="shared" si="6"/>
        <v>1.964112250404749</v>
      </c>
      <c r="M45" s="82">
        <f t="shared" si="6"/>
        <v>1.9639539204756595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8040</v>
      </c>
      <c r="H46" s="35">
        <v>8110</v>
      </c>
      <c r="I46" s="35">
        <v>8100</v>
      </c>
      <c r="J46" s="35">
        <v>8110</v>
      </c>
      <c r="K46" s="35">
        <v>8150</v>
      </c>
      <c r="L46" s="35">
        <v>8130</v>
      </c>
      <c r="M46" s="36">
        <v>8140</v>
      </c>
    </row>
    <row r="47" spans="1:13" x14ac:dyDescent="0.15">
      <c r="A47" s="5"/>
      <c r="B47" s="37" t="s">
        <v>63</v>
      </c>
      <c r="C47" s="38"/>
      <c r="D47" s="39"/>
      <c r="E47" s="40"/>
      <c r="F47" s="41" t="s">
        <v>10</v>
      </c>
      <c r="G47" s="42">
        <v>10962</v>
      </c>
      <c r="H47" s="43">
        <v>12270</v>
      </c>
      <c r="I47" s="43">
        <v>12311</v>
      </c>
      <c r="J47" s="43">
        <v>12088</v>
      </c>
      <c r="K47" s="43">
        <v>12823</v>
      </c>
      <c r="L47" s="43">
        <v>17604</v>
      </c>
      <c r="M47" s="44">
        <v>16572</v>
      </c>
    </row>
    <row r="48" spans="1:13" x14ac:dyDescent="0.15">
      <c r="A48" s="5"/>
      <c r="B48" s="45" t="s">
        <v>0</v>
      </c>
      <c r="C48" s="3">
        <v>45691</v>
      </c>
      <c r="F48" s="46" t="s">
        <v>2</v>
      </c>
      <c r="G48" s="47">
        <v>3.51</v>
      </c>
      <c r="H48" s="48">
        <v>3.46</v>
      </c>
      <c r="I48" s="48">
        <v>3.46</v>
      </c>
      <c r="J48" s="48">
        <v>3.47</v>
      </c>
      <c r="K48" s="48">
        <v>3.42</v>
      </c>
      <c r="L48" s="48">
        <v>3.16</v>
      </c>
      <c r="M48" s="49">
        <v>3.23</v>
      </c>
    </row>
    <row r="49" spans="1:13" x14ac:dyDescent="0.15">
      <c r="A49" s="5"/>
      <c r="B49" s="45" t="s">
        <v>1</v>
      </c>
      <c r="C49" s="50">
        <v>5930</v>
      </c>
      <c r="D49" s="4" t="s">
        <v>15</v>
      </c>
      <c r="E49" s="50">
        <v>6030</v>
      </c>
      <c r="F49" s="46" t="s">
        <v>3</v>
      </c>
      <c r="G49" s="47">
        <v>97.9</v>
      </c>
      <c r="H49" s="48">
        <v>98.1</v>
      </c>
      <c r="I49" s="48">
        <v>98.1</v>
      </c>
      <c r="J49" s="48">
        <v>97.8</v>
      </c>
      <c r="K49" s="48">
        <v>98.4</v>
      </c>
      <c r="L49" s="48">
        <v>98.4</v>
      </c>
      <c r="M49" s="49">
        <v>98.2</v>
      </c>
    </row>
    <row r="50" spans="1:13" x14ac:dyDescent="0.15">
      <c r="A50" s="5"/>
      <c r="B50" s="45"/>
      <c r="C50" s="50"/>
      <c r="E50" s="50"/>
      <c r="F50" s="55" t="s">
        <v>20</v>
      </c>
      <c r="G50" s="89">
        <v>6652</v>
      </c>
      <c r="H50" s="71">
        <v>7209</v>
      </c>
      <c r="I50" s="71">
        <v>7195</v>
      </c>
      <c r="J50" s="71">
        <v>7606</v>
      </c>
      <c r="K50" s="71">
        <v>6570</v>
      </c>
      <c r="L50" s="71">
        <v>8786</v>
      </c>
      <c r="M50" s="87">
        <v>9104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1.6631770596267639</v>
      </c>
      <c r="H51" s="84">
        <f t="shared" ref="H51:M51" si="7">H47/H$4</f>
        <v>1.640593662254312</v>
      </c>
      <c r="I51" s="84">
        <f t="shared" si="7"/>
        <v>1.6806825938566552</v>
      </c>
      <c r="J51" s="84">
        <f t="shared" si="7"/>
        <v>1.6527208094066175</v>
      </c>
      <c r="K51" s="84">
        <f t="shared" si="7"/>
        <v>1.6501093810320422</v>
      </c>
      <c r="L51" s="84">
        <f t="shared" si="7"/>
        <v>1.5833783054506205</v>
      </c>
      <c r="M51" s="85">
        <f t="shared" si="7"/>
        <v>1.5395763656633221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5930</v>
      </c>
      <c r="H52" s="53">
        <v>5990</v>
      </c>
      <c r="I52" s="53">
        <v>5980</v>
      </c>
      <c r="J52" s="53">
        <v>5990</v>
      </c>
      <c r="K52" s="53">
        <v>6020</v>
      </c>
      <c r="L52" s="53">
        <v>6040</v>
      </c>
      <c r="M52" s="54">
        <v>6030</v>
      </c>
    </row>
    <row r="53" spans="1:13" x14ac:dyDescent="0.15">
      <c r="A53" s="5"/>
      <c r="B53" s="16" t="s">
        <v>64</v>
      </c>
      <c r="C53" s="17"/>
      <c r="D53" s="18"/>
      <c r="E53" s="19"/>
      <c r="F53" s="20" t="s">
        <v>10</v>
      </c>
      <c r="G53" s="21">
        <v>4907</v>
      </c>
      <c r="H53" s="22">
        <v>5941</v>
      </c>
      <c r="I53" s="22">
        <v>5757</v>
      </c>
      <c r="J53" s="22">
        <v>5634</v>
      </c>
      <c r="K53" s="22">
        <v>5899</v>
      </c>
      <c r="L53" s="22">
        <v>9708</v>
      </c>
      <c r="M53" s="23">
        <v>9542</v>
      </c>
    </row>
    <row r="54" spans="1:13" x14ac:dyDescent="0.15">
      <c r="A54" s="5"/>
      <c r="B54" s="24" t="s">
        <v>0</v>
      </c>
      <c r="C54" s="25">
        <v>45691</v>
      </c>
      <c r="D54" s="26"/>
      <c r="E54" s="27"/>
      <c r="F54" s="28" t="s">
        <v>2</v>
      </c>
      <c r="G54" s="29">
        <v>3.56</v>
      </c>
      <c r="H54" s="30">
        <v>3.52</v>
      </c>
      <c r="I54" s="30">
        <v>3.5</v>
      </c>
      <c r="J54" s="30">
        <v>3.62</v>
      </c>
      <c r="K54" s="30">
        <v>3.51</v>
      </c>
      <c r="L54" s="30">
        <v>3.27</v>
      </c>
      <c r="M54" s="31">
        <v>3.29</v>
      </c>
    </row>
    <row r="55" spans="1:13" x14ac:dyDescent="0.15">
      <c r="A55" s="5"/>
      <c r="B55" s="24" t="s">
        <v>1</v>
      </c>
      <c r="C55" s="32">
        <v>4390</v>
      </c>
      <c r="D55" s="26" t="s">
        <v>15</v>
      </c>
      <c r="E55" s="32">
        <v>4570</v>
      </c>
      <c r="F55" s="28" t="s">
        <v>3</v>
      </c>
      <c r="G55" s="29">
        <v>98.2</v>
      </c>
      <c r="H55" s="30">
        <v>98.9</v>
      </c>
      <c r="I55" s="30">
        <v>98.7</v>
      </c>
      <c r="J55" s="30">
        <v>98.1</v>
      </c>
      <c r="K55" s="30">
        <v>98</v>
      </c>
      <c r="L55" s="30">
        <v>98.8</v>
      </c>
      <c r="M55" s="31">
        <v>99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2763</v>
      </c>
      <c r="H56" s="70">
        <v>2510</v>
      </c>
      <c r="I56" s="70">
        <v>2630</v>
      </c>
      <c r="J56" s="70">
        <v>3286</v>
      </c>
      <c r="K56" s="70">
        <v>3486</v>
      </c>
      <c r="L56" s="70">
        <v>4189</v>
      </c>
      <c r="M56" s="86">
        <v>3839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0.74450007586102263</v>
      </c>
      <c r="H57" s="81">
        <f t="shared" ref="H57:M57" si="8">H53/H$4</f>
        <v>0.79435753442973656</v>
      </c>
      <c r="I57" s="81">
        <f t="shared" si="8"/>
        <v>0.78593856655290106</v>
      </c>
      <c r="J57" s="81">
        <f t="shared" si="8"/>
        <v>0.77030352748154229</v>
      </c>
      <c r="K57" s="81">
        <f t="shared" si="8"/>
        <v>0.759104362372925</v>
      </c>
      <c r="L57" s="81">
        <f t="shared" si="8"/>
        <v>0.87317862924986511</v>
      </c>
      <c r="M57" s="82">
        <f t="shared" si="8"/>
        <v>0.88647342995169087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4390</v>
      </c>
      <c r="H58" s="35">
        <v>4490</v>
      </c>
      <c r="I58" s="35">
        <v>4470</v>
      </c>
      <c r="J58" s="35">
        <v>4500</v>
      </c>
      <c r="K58" s="35">
        <v>4470</v>
      </c>
      <c r="L58" s="35">
        <v>4560</v>
      </c>
      <c r="M58" s="36">
        <v>4570</v>
      </c>
    </row>
    <row r="59" spans="1:13" x14ac:dyDescent="0.15">
      <c r="A59" s="5"/>
      <c r="B59" s="37" t="s">
        <v>65</v>
      </c>
      <c r="C59" s="38"/>
      <c r="D59" s="39"/>
      <c r="E59" s="40"/>
      <c r="F59" s="41" t="s">
        <v>10</v>
      </c>
      <c r="G59" s="42">
        <v>7055</v>
      </c>
      <c r="H59" s="43">
        <v>7959</v>
      </c>
      <c r="I59" s="43">
        <v>7861</v>
      </c>
      <c r="J59" s="43">
        <v>7667</v>
      </c>
      <c r="K59" s="43">
        <v>7779</v>
      </c>
      <c r="L59" s="43">
        <v>12094</v>
      </c>
      <c r="M59" s="44">
        <v>11622</v>
      </c>
    </row>
    <row r="60" spans="1:13" x14ac:dyDescent="0.15">
      <c r="A60" s="5"/>
      <c r="B60" s="45" t="s">
        <v>0</v>
      </c>
      <c r="C60" s="3">
        <v>45691</v>
      </c>
      <c r="F60" s="46" t="s">
        <v>2</v>
      </c>
      <c r="G60" s="47">
        <v>4.2300000000000004</v>
      </c>
      <c r="H60" s="48">
        <v>4.13</v>
      </c>
      <c r="I60" s="48">
        <v>4.16</v>
      </c>
      <c r="J60" s="48">
        <v>4.05</v>
      </c>
      <c r="K60" s="48">
        <v>4.13</v>
      </c>
      <c r="L60" s="48">
        <v>3.84</v>
      </c>
      <c r="M60" s="49">
        <v>3.9</v>
      </c>
    </row>
    <row r="61" spans="1:13" x14ac:dyDescent="0.15">
      <c r="A61" s="5"/>
      <c r="B61" s="45" t="s">
        <v>1</v>
      </c>
      <c r="C61" s="50">
        <v>3020</v>
      </c>
      <c r="D61" s="4" t="s">
        <v>15</v>
      </c>
      <c r="E61" s="50">
        <v>3100</v>
      </c>
      <c r="F61" s="46" t="s">
        <v>3</v>
      </c>
      <c r="G61" s="47">
        <v>96.7</v>
      </c>
      <c r="H61" s="48">
        <v>97.5</v>
      </c>
      <c r="I61" s="48">
        <v>97.8</v>
      </c>
      <c r="J61" s="48">
        <v>98.2</v>
      </c>
      <c r="K61" s="48">
        <v>97.8</v>
      </c>
      <c r="L61" s="48">
        <v>97.9</v>
      </c>
      <c r="M61" s="49">
        <v>97.7</v>
      </c>
    </row>
    <row r="62" spans="1:13" x14ac:dyDescent="0.15">
      <c r="A62" s="5"/>
      <c r="B62" s="45"/>
      <c r="C62" s="50"/>
      <c r="E62" s="50"/>
      <c r="F62" s="55" t="s">
        <v>20</v>
      </c>
      <c r="G62" s="89">
        <v>6501</v>
      </c>
      <c r="H62" s="71">
        <v>5966</v>
      </c>
      <c r="I62" s="71">
        <v>5449</v>
      </c>
      <c r="J62" s="71">
        <v>4677</v>
      </c>
      <c r="K62" s="71">
        <v>5287</v>
      </c>
      <c r="L62" s="71">
        <v>8034</v>
      </c>
      <c r="M62" s="87">
        <v>8256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1.0703990289789107</v>
      </c>
      <c r="H63" s="84">
        <f t="shared" ref="H63:M63" si="9">H59/H$4</f>
        <v>1.0641797031688729</v>
      </c>
      <c r="I63" s="84">
        <f t="shared" si="9"/>
        <v>1.0731740614334471</v>
      </c>
      <c r="J63" s="84">
        <f t="shared" si="9"/>
        <v>1.048263604047033</v>
      </c>
      <c r="K63" s="84">
        <f t="shared" si="9"/>
        <v>1.0010294685368679</v>
      </c>
      <c r="L63" s="84">
        <f t="shared" si="9"/>
        <v>1.0877855729447743</v>
      </c>
      <c r="M63" s="85">
        <f t="shared" si="9"/>
        <v>1.0797101449275361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3020</v>
      </c>
      <c r="H64" s="53">
        <v>3080</v>
      </c>
      <c r="I64" s="53">
        <v>3050</v>
      </c>
      <c r="J64" s="53">
        <v>3040</v>
      </c>
      <c r="K64" s="53">
        <v>3060</v>
      </c>
      <c r="L64" s="53">
        <v>3120</v>
      </c>
      <c r="M64" s="54">
        <v>3100</v>
      </c>
    </row>
    <row r="65" spans="1:13" x14ac:dyDescent="0.15">
      <c r="A65" s="5"/>
      <c r="B65" s="16" t="s">
        <v>55</v>
      </c>
      <c r="C65" s="17"/>
      <c r="D65" s="18"/>
      <c r="E65" s="19"/>
      <c r="F65" s="20" t="s">
        <v>10</v>
      </c>
      <c r="G65" s="21">
        <v>2840</v>
      </c>
      <c r="H65" s="22">
        <v>3306</v>
      </c>
      <c r="I65" s="22">
        <v>3392</v>
      </c>
      <c r="J65" s="22">
        <v>3253</v>
      </c>
      <c r="K65" s="22">
        <v>3586</v>
      </c>
      <c r="L65" s="22">
        <v>6187</v>
      </c>
      <c r="M65" s="23">
        <v>6403</v>
      </c>
    </row>
    <row r="66" spans="1:13" x14ac:dyDescent="0.15">
      <c r="A66" s="5"/>
      <c r="B66" s="24" t="s">
        <v>0</v>
      </c>
      <c r="C66" s="25">
        <v>45677</v>
      </c>
      <c r="D66" s="26"/>
      <c r="E66" s="27"/>
      <c r="F66" s="28" t="s">
        <v>2</v>
      </c>
      <c r="G66" s="29">
        <v>3.68</v>
      </c>
      <c r="H66" s="30">
        <v>3.65</v>
      </c>
      <c r="I66" s="30">
        <v>3.64</v>
      </c>
      <c r="J66" s="30">
        <v>3.52</v>
      </c>
      <c r="K66" s="30">
        <v>3.59</v>
      </c>
      <c r="L66" s="30">
        <v>3.31</v>
      </c>
      <c r="M66" s="31">
        <v>3.28</v>
      </c>
    </row>
    <row r="67" spans="1:13" x14ac:dyDescent="0.15">
      <c r="A67" s="5"/>
      <c r="B67" s="24" t="s">
        <v>1</v>
      </c>
      <c r="C67" s="32">
        <v>4080</v>
      </c>
      <c r="D67" s="26" t="s">
        <v>15</v>
      </c>
      <c r="E67" s="32">
        <v>4220</v>
      </c>
      <c r="F67" s="28" t="s">
        <v>3</v>
      </c>
      <c r="G67" s="29">
        <v>99</v>
      </c>
      <c r="H67" s="30">
        <v>98.6</v>
      </c>
      <c r="I67" s="30">
        <v>98.7</v>
      </c>
      <c r="J67" s="30">
        <v>99.1</v>
      </c>
      <c r="K67" s="30">
        <v>98.6</v>
      </c>
      <c r="L67" s="30">
        <v>99</v>
      </c>
      <c r="M67" s="31">
        <v>98.8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1166</v>
      </c>
      <c r="H68" s="70">
        <v>1656</v>
      </c>
      <c r="I68" s="70">
        <v>1628</v>
      </c>
      <c r="J68" s="70">
        <v>1260</v>
      </c>
      <c r="K68" s="70">
        <v>1789</v>
      </c>
      <c r="L68" s="70">
        <v>2514</v>
      </c>
      <c r="M68" s="86">
        <v>2825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0.43089060840540133</v>
      </c>
      <c r="H69" s="81">
        <f t="shared" ref="H69:M69" si="10">H65/H$4</f>
        <v>0.44203770557561173</v>
      </c>
      <c r="I69" s="81">
        <f t="shared" si="10"/>
        <v>0.46307167235494878</v>
      </c>
      <c r="J69" s="81">
        <f t="shared" si="10"/>
        <v>0.44476346732294231</v>
      </c>
      <c r="K69" s="81">
        <f t="shared" si="10"/>
        <v>0.46145927165101014</v>
      </c>
      <c r="L69" s="81">
        <f t="shared" si="10"/>
        <v>0.55648497931282603</v>
      </c>
      <c r="M69" s="82">
        <f t="shared" si="10"/>
        <v>0.59485321441843186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4080</v>
      </c>
      <c r="H70" s="35">
        <v>4100</v>
      </c>
      <c r="I70" s="35">
        <v>4090</v>
      </c>
      <c r="J70" s="35">
        <v>4100</v>
      </c>
      <c r="K70" s="35">
        <v>4130</v>
      </c>
      <c r="L70" s="35">
        <v>4150</v>
      </c>
      <c r="M70" s="36">
        <v>4220</v>
      </c>
    </row>
    <row r="71" spans="1:13" x14ac:dyDescent="0.15">
      <c r="A71" s="5"/>
      <c r="B71" s="37" t="s">
        <v>56</v>
      </c>
      <c r="C71" s="38"/>
      <c r="D71" s="39"/>
      <c r="E71" s="40"/>
      <c r="F71" s="41" t="s">
        <v>10</v>
      </c>
      <c r="G71" s="42">
        <v>3150</v>
      </c>
      <c r="H71" s="43">
        <v>3789</v>
      </c>
      <c r="I71" s="43">
        <v>3720</v>
      </c>
      <c r="J71" s="43">
        <v>3496</v>
      </c>
      <c r="K71" s="43">
        <v>4321</v>
      </c>
      <c r="L71" s="43">
        <v>6871</v>
      </c>
      <c r="M71" s="44">
        <v>6636</v>
      </c>
    </row>
    <row r="72" spans="1:13" x14ac:dyDescent="0.15">
      <c r="A72" s="5"/>
      <c r="B72" s="45" t="s">
        <v>0</v>
      </c>
      <c r="C72" s="3">
        <v>45677</v>
      </c>
      <c r="F72" s="46" t="s">
        <v>2</v>
      </c>
      <c r="G72" s="47">
        <v>4.3499999999999996</v>
      </c>
      <c r="H72" s="48">
        <v>4.3099999999999996</v>
      </c>
      <c r="I72" s="48">
        <v>4.46</v>
      </c>
      <c r="J72" s="48">
        <v>4.3899999999999997</v>
      </c>
      <c r="K72" s="48">
        <v>4.37</v>
      </c>
      <c r="L72" s="48">
        <v>4.03</v>
      </c>
      <c r="M72" s="49">
        <v>3.99</v>
      </c>
    </row>
    <row r="73" spans="1:13" x14ac:dyDescent="0.15">
      <c r="A73" s="5"/>
      <c r="B73" s="45" t="s">
        <v>1</v>
      </c>
      <c r="C73" s="50">
        <v>2120</v>
      </c>
      <c r="D73" s="4" t="s">
        <v>15</v>
      </c>
      <c r="E73" s="50">
        <v>2180</v>
      </c>
      <c r="F73" s="46" t="s">
        <v>3</v>
      </c>
      <c r="G73" s="47">
        <v>98.2</v>
      </c>
      <c r="H73" s="48">
        <v>97.1</v>
      </c>
      <c r="I73" s="48">
        <v>97.4</v>
      </c>
      <c r="J73" s="48">
        <v>97.5</v>
      </c>
      <c r="K73" s="48">
        <v>96.8</v>
      </c>
      <c r="L73" s="48">
        <v>98.3</v>
      </c>
      <c r="M73" s="49">
        <v>97.5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1966</v>
      </c>
      <c r="H74" s="71">
        <v>3105</v>
      </c>
      <c r="I74" s="71">
        <v>2981</v>
      </c>
      <c r="J74" s="71">
        <v>2639</v>
      </c>
      <c r="K74" s="71">
        <v>3941</v>
      </c>
      <c r="L74" s="71">
        <v>4060</v>
      </c>
      <c r="M74" s="87">
        <v>4935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0.47792444242148385</v>
      </c>
      <c r="H75" s="84">
        <f t="shared" ref="H75:M75" si="11">H71/H$4</f>
        <v>0.50661853188928996</v>
      </c>
      <c r="I75" s="84">
        <f t="shared" si="11"/>
        <v>0.50784982935153589</v>
      </c>
      <c r="J75" s="84">
        <f t="shared" si="11"/>
        <v>0.4779874213836478</v>
      </c>
      <c r="K75" s="84">
        <f t="shared" si="11"/>
        <v>0.55604169347574317</v>
      </c>
      <c r="L75" s="84">
        <f t="shared" si="11"/>
        <v>0.61800683576182769</v>
      </c>
      <c r="M75" s="85">
        <f t="shared" si="11"/>
        <v>0.6164994425863991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2120</v>
      </c>
      <c r="H76" s="53">
        <v>2130</v>
      </c>
      <c r="I76" s="53">
        <v>2130</v>
      </c>
      <c r="J76" s="53">
        <v>2150</v>
      </c>
      <c r="K76" s="53">
        <v>2160</v>
      </c>
      <c r="L76" s="53">
        <v>2190</v>
      </c>
      <c r="M76" s="54">
        <v>2180</v>
      </c>
    </row>
    <row r="77" spans="1:13" x14ac:dyDescent="0.15">
      <c r="A77" s="5"/>
      <c r="B77" s="16" t="s">
        <v>57</v>
      </c>
      <c r="C77" s="17"/>
      <c r="D77" s="18"/>
      <c r="E77" s="19"/>
      <c r="F77" s="20" t="s">
        <v>10</v>
      </c>
      <c r="G77" s="21">
        <v>14374</v>
      </c>
      <c r="H77" s="22">
        <v>14959</v>
      </c>
      <c r="I77" s="22">
        <v>14827</v>
      </c>
      <c r="J77" s="22">
        <v>14691</v>
      </c>
      <c r="K77" s="22">
        <v>15329</v>
      </c>
      <c r="L77" s="22">
        <v>19172</v>
      </c>
      <c r="M77" s="23">
        <v>18207</v>
      </c>
    </row>
    <row r="78" spans="1:13" x14ac:dyDescent="0.15">
      <c r="A78" s="5"/>
      <c r="B78" s="24" t="s">
        <v>0</v>
      </c>
      <c r="C78" s="25">
        <v>45677</v>
      </c>
      <c r="D78" s="26"/>
      <c r="E78" s="27"/>
      <c r="F78" s="28" t="s">
        <v>2</v>
      </c>
      <c r="G78" s="29">
        <v>2.2400000000000002</v>
      </c>
      <c r="H78" s="30">
        <v>2.2599999999999998</v>
      </c>
      <c r="I78" s="30">
        <v>2.25</v>
      </c>
      <c r="J78" s="30">
        <v>2.19</v>
      </c>
      <c r="K78" s="30">
        <v>2.19</v>
      </c>
      <c r="L78" s="30">
        <v>1.89</v>
      </c>
      <c r="M78" s="31">
        <v>1.92</v>
      </c>
    </row>
    <row r="79" spans="1:13" x14ac:dyDescent="0.15">
      <c r="A79" s="5"/>
      <c r="B79" s="24" t="s">
        <v>1</v>
      </c>
      <c r="C79" s="32">
        <v>2040</v>
      </c>
      <c r="D79" s="26" t="s">
        <v>15</v>
      </c>
      <c r="E79" s="32">
        <v>2080</v>
      </c>
      <c r="F79" s="28" t="s">
        <v>3</v>
      </c>
      <c r="G79" s="29">
        <v>100.5</v>
      </c>
      <c r="H79" s="30">
        <v>100.3</v>
      </c>
      <c r="I79" s="30">
        <v>100.5</v>
      </c>
      <c r="J79" s="30">
        <v>100.8</v>
      </c>
      <c r="K79" s="30">
        <v>100.7</v>
      </c>
      <c r="L79" s="30">
        <v>100.7</v>
      </c>
      <c r="M79" s="31">
        <v>100.5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408</v>
      </c>
      <c r="H80" s="70">
        <v>1111</v>
      </c>
      <c r="I80" s="58">
        <v>392</v>
      </c>
      <c r="J80" s="58">
        <v>-444</v>
      </c>
      <c r="K80" s="58">
        <v>-169</v>
      </c>
      <c r="L80" s="58">
        <v>-505</v>
      </c>
      <c r="M80" s="59">
        <v>174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2.180852677894098</v>
      </c>
      <c r="H81" s="81">
        <f t="shared" ref="H81:M81" si="12">H77/H$4</f>
        <v>2.000133707714935</v>
      </c>
      <c r="I81" s="81">
        <f t="shared" si="12"/>
        <v>2.0241638225255971</v>
      </c>
      <c r="J81" s="81">
        <f t="shared" si="12"/>
        <v>2.0086136177194422</v>
      </c>
      <c r="K81" s="81">
        <f t="shared" si="12"/>
        <v>1.9725904002058936</v>
      </c>
      <c r="L81" s="81">
        <f t="shared" si="12"/>
        <v>1.7244108652635366</v>
      </c>
      <c r="M81" s="82">
        <f t="shared" si="12"/>
        <v>1.6914715719063544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2040</v>
      </c>
      <c r="H82" s="35">
        <v>2070</v>
      </c>
      <c r="I82" s="35">
        <v>2070</v>
      </c>
      <c r="J82" s="35">
        <v>2070</v>
      </c>
      <c r="K82" s="35">
        <v>2080</v>
      </c>
      <c r="L82" s="35">
        <v>2080</v>
      </c>
      <c r="M82" s="36">
        <v>2080</v>
      </c>
    </row>
    <row r="83" spans="1:13" x14ac:dyDescent="0.15">
      <c r="A83" s="5"/>
      <c r="B83" s="37" t="s">
        <v>59</v>
      </c>
      <c r="C83" s="38"/>
      <c r="D83" s="39"/>
      <c r="E83" s="40"/>
      <c r="F83" s="41" t="s">
        <v>10</v>
      </c>
      <c r="G83" s="42">
        <v>11567</v>
      </c>
      <c r="H83" s="43">
        <v>12793</v>
      </c>
      <c r="I83" s="43">
        <v>12294</v>
      </c>
      <c r="J83" s="43">
        <v>12462</v>
      </c>
      <c r="K83" s="43">
        <v>12319</v>
      </c>
      <c r="L83" s="43">
        <v>16934</v>
      </c>
      <c r="M83" s="44">
        <v>15862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3.17</v>
      </c>
      <c r="H84" s="48">
        <v>3.09</v>
      </c>
      <c r="I84" s="48">
        <v>3.12</v>
      </c>
      <c r="J84" s="48">
        <v>3.02</v>
      </c>
      <c r="K84" s="48">
        <v>3.05</v>
      </c>
      <c r="L84" s="48">
        <v>2.77</v>
      </c>
      <c r="M84" s="49">
        <v>2.94</v>
      </c>
    </row>
    <row r="85" spans="1:13" x14ac:dyDescent="0.15">
      <c r="A85" s="5"/>
      <c r="B85" s="45" t="s">
        <v>1</v>
      </c>
      <c r="C85" s="50">
        <v>1320</v>
      </c>
      <c r="D85" s="4" t="s">
        <v>15</v>
      </c>
      <c r="E85" s="50">
        <v>1360</v>
      </c>
      <c r="F85" s="46" t="s">
        <v>3</v>
      </c>
      <c r="G85" s="47">
        <v>98.7</v>
      </c>
      <c r="H85" s="48">
        <v>98</v>
      </c>
      <c r="I85" s="48">
        <v>99.1</v>
      </c>
      <c r="J85" s="48">
        <v>98.8</v>
      </c>
      <c r="K85" s="48">
        <v>99</v>
      </c>
      <c r="L85" s="48">
        <v>98.9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5064</v>
      </c>
      <c r="H86" s="71">
        <v>7309</v>
      </c>
      <c r="I86" s="71">
        <v>4255</v>
      </c>
      <c r="J86" s="71">
        <v>5199</v>
      </c>
      <c r="K86" s="71">
        <v>4606</v>
      </c>
      <c r="L86" s="71">
        <v>6399</v>
      </c>
      <c r="M86" s="87">
        <v>7466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1.7549688969807313</v>
      </c>
      <c r="H87" s="84">
        <f t="shared" ref="H87:M87" si="13">H83/H$4</f>
        <v>1.7105227971653965</v>
      </c>
      <c r="I87" s="84">
        <f t="shared" si="13"/>
        <v>1.6783617747440274</v>
      </c>
      <c r="J87" s="84">
        <f t="shared" si="13"/>
        <v>1.7038556193601313</v>
      </c>
      <c r="K87" s="84">
        <f t="shared" si="13"/>
        <v>1.5852528632093681</v>
      </c>
      <c r="L87" s="84">
        <f t="shared" si="13"/>
        <v>1.5231156682856628</v>
      </c>
      <c r="M87" s="85">
        <f t="shared" si="13"/>
        <v>1.4736157562244518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1320</v>
      </c>
      <c r="H88" s="53">
        <v>1340</v>
      </c>
      <c r="I88" s="53">
        <v>1340</v>
      </c>
      <c r="J88" s="53">
        <v>1330</v>
      </c>
      <c r="K88" s="53">
        <v>1340</v>
      </c>
      <c r="L88" s="53">
        <v>1360</v>
      </c>
      <c r="M88" s="54">
        <v>1360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8959</v>
      </c>
      <c r="H89" s="22">
        <v>9948</v>
      </c>
      <c r="I89" s="22">
        <v>11311</v>
      </c>
      <c r="J89" s="22">
        <v>11113</v>
      </c>
      <c r="K89" s="22">
        <v>11390</v>
      </c>
      <c r="L89" s="22">
        <v>16184</v>
      </c>
      <c r="M89" s="23">
        <v>15424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3.41</v>
      </c>
      <c r="H90" s="30">
        <v>3.38</v>
      </c>
      <c r="I90" s="30">
        <v>3.35</v>
      </c>
      <c r="J90" s="30">
        <v>3.28</v>
      </c>
      <c r="K90" s="30">
        <v>3.33</v>
      </c>
      <c r="L90" s="30">
        <v>3.08</v>
      </c>
      <c r="M90" s="31">
        <v>3.12</v>
      </c>
    </row>
    <row r="91" spans="1:13" x14ac:dyDescent="0.15">
      <c r="A91" s="5"/>
      <c r="B91" s="24" t="s">
        <v>1</v>
      </c>
      <c r="C91" s="32">
        <v>9940</v>
      </c>
      <c r="D91" s="26" t="s">
        <v>15</v>
      </c>
      <c r="E91" s="32">
        <v>10090</v>
      </c>
      <c r="F91" s="28" t="s">
        <v>3</v>
      </c>
      <c r="G91" s="29">
        <v>99</v>
      </c>
      <c r="H91" s="30">
        <v>99.3</v>
      </c>
      <c r="I91" s="30">
        <v>99.4</v>
      </c>
      <c r="J91" s="30">
        <v>99.7</v>
      </c>
      <c r="K91" s="30">
        <v>99.4</v>
      </c>
      <c r="L91" s="30">
        <v>99.1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3407</v>
      </c>
      <c r="H92" s="70">
        <v>3372</v>
      </c>
      <c r="I92" s="70">
        <v>3621</v>
      </c>
      <c r="J92" s="70">
        <v>2822</v>
      </c>
      <c r="K92" s="70">
        <v>3569</v>
      </c>
      <c r="L92" s="70">
        <v>5923</v>
      </c>
      <c r="M92" s="86">
        <v>5177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1.3592778030647854</v>
      </c>
      <c r="H93" s="81">
        <f t="shared" ref="H93:M93" si="14">H89/H$4</f>
        <v>1.3301243481748897</v>
      </c>
      <c r="I93" s="81">
        <f t="shared" si="14"/>
        <v>1.5441638225255974</v>
      </c>
      <c r="J93" s="81">
        <f t="shared" si="14"/>
        <v>1.5194148208914411</v>
      </c>
      <c r="K93" s="81">
        <f t="shared" si="14"/>
        <v>1.46570582936559</v>
      </c>
      <c r="L93" s="81">
        <f t="shared" si="14"/>
        <v>1.4556574923547401</v>
      </c>
      <c r="M93" s="82">
        <f t="shared" si="14"/>
        <v>1.4329245633593459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9940</v>
      </c>
      <c r="H94" s="35">
        <v>10060</v>
      </c>
      <c r="I94" s="35">
        <v>10070</v>
      </c>
      <c r="J94" s="35">
        <v>10040</v>
      </c>
      <c r="K94" s="35">
        <v>10080</v>
      </c>
      <c r="L94" s="35">
        <v>10080</v>
      </c>
      <c r="M94" s="36">
        <v>10090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7846</v>
      </c>
      <c r="H95" s="43">
        <v>9198</v>
      </c>
      <c r="I95" s="43">
        <v>9260</v>
      </c>
      <c r="J95" s="43">
        <v>9291</v>
      </c>
      <c r="K95" s="43">
        <v>9377</v>
      </c>
      <c r="L95" s="43">
        <v>14519</v>
      </c>
      <c r="M95" s="44">
        <v>13871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3.98</v>
      </c>
      <c r="H96" s="48">
        <v>3.92</v>
      </c>
      <c r="I96" s="48">
        <v>3.92</v>
      </c>
      <c r="J96" s="48">
        <v>3.87</v>
      </c>
      <c r="K96" s="48">
        <v>3.94</v>
      </c>
      <c r="L96" s="48">
        <v>3.59</v>
      </c>
      <c r="M96" s="49">
        <v>3.6</v>
      </c>
    </row>
    <row r="97" spans="1:13" x14ac:dyDescent="0.15">
      <c r="A97" s="5"/>
      <c r="B97" s="45" t="s">
        <v>1</v>
      </c>
      <c r="C97" s="50">
        <v>9550</v>
      </c>
      <c r="D97" s="4" t="s">
        <v>15</v>
      </c>
      <c r="E97" s="50">
        <v>9740</v>
      </c>
      <c r="F97" s="46" t="s">
        <v>3</v>
      </c>
      <c r="G97" s="47">
        <v>97.5</v>
      </c>
      <c r="H97" s="48">
        <v>98.1</v>
      </c>
      <c r="I97" s="48">
        <v>98.3</v>
      </c>
      <c r="J97" s="48">
        <v>98.6</v>
      </c>
      <c r="K97" s="48">
        <v>97.8</v>
      </c>
      <c r="L97" s="48">
        <v>98.9</v>
      </c>
      <c r="M97" s="49">
        <v>98.4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5774</v>
      </c>
      <c r="H98" s="71">
        <v>5575</v>
      </c>
      <c r="I98" s="71">
        <v>5346</v>
      </c>
      <c r="J98" s="71">
        <v>4673</v>
      </c>
      <c r="K98" s="71">
        <v>6391</v>
      </c>
      <c r="L98" s="71">
        <v>6254</v>
      </c>
      <c r="M98" s="87">
        <v>7399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1.1904111667425277</v>
      </c>
      <c r="H99" s="84">
        <f t="shared" ref="H99:M99" si="15">H95/H$4</f>
        <v>1.229843561973526</v>
      </c>
      <c r="I99" s="84">
        <f t="shared" si="15"/>
        <v>1.2641638225255973</v>
      </c>
      <c r="J99" s="84">
        <f t="shared" si="15"/>
        <v>1.2703035274815422</v>
      </c>
      <c r="K99" s="84">
        <f t="shared" si="15"/>
        <v>1.2066658087762192</v>
      </c>
      <c r="L99" s="84">
        <f t="shared" si="15"/>
        <v>1.3059003417880914</v>
      </c>
      <c r="M99" s="85">
        <f t="shared" si="15"/>
        <v>1.288647342995169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9550</v>
      </c>
      <c r="H100" s="53">
        <v>9660</v>
      </c>
      <c r="I100" s="53">
        <v>9660</v>
      </c>
      <c r="J100" s="53">
        <v>9640</v>
      </c>
      <c r="K100" s="53">
        <v>9690</v>
      </c>
      <c r="L100" s="53">
        <v>9730</v>
      </c>
      <c r="M100" s="54">
        <v>9740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6797</v>
      </c>
      <c r="H101" s="22">
        <v>8599</v>
      </c>
      <c r="I101" s="22">
        <v>7999</v>
      </c>
      <c r="J101" s="22">
        <v>7965</v>
      </c>
      <c r="K101" s="22">
        <v>8658</v>
      </c>
      <c r="L101" s="22">
        <v>12784</v>
      </c>
      <c r="M101" s="23">
        <v>11991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3.8</v>
      </c>
      <c r="H102" s="30">
        <v>3.65</v>
      </c>
      <c r="I102" s="30">
        <v>3.76</v>
      </c>
      <c r="J102" s="30">
        <v>3.69</v>
      </c>
      <c r="K102" s="30">
        <v>3.67</v>
      </c>
      <c r="L102" s="30">
        <v>3.41</v>
      </c>
      <c r="M102" s="31">
        <v>3.45</v>
      </c>
    </row>
    <row r="103" spans="1:13" x14ac:dyDescent="0.15">
      <c r="A103" s="5"/>
      <c r="B103" s="24" t="s">
        <v>1</v>
      </c>
      <c r="C103" s="32">
        <v>10700</v>
      </c>
      <c r="D103" s="26" t="s">
        <v>15</v>
      </c>
      <c r="E103" s="32">
        <v>10850</v>
      </c>
      <c r="F103" s="28" t="s">
        <v>3</v>
      </c>
      <c r="G103" s="29">
        <v>99.4</v>
      </c>
      <c r="H103" s="30">
        <v>100.1</v>
      </c>
      <c r="I103" s="30">
        <v>99.6</v>
      </c>
      <c r="J103" s="30">
        <v>99.1</v>
      </c>
      <c r="K103" s="30">
        <v>100.1</v>
      </c>
      <c r="L103" s="30">
        <v>99.6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2223</v>
      </c>
      <c r="H104" s="70">
        <v>1752</v>
      </c>
      <c r="I104" s="70">
        <v>2399</v>
      </c>
      <c r="J104" s="70">
        <v>3134</v>
      </c>
      <c r="K104" s="70">
        <v>1701</v>
      </c>
      <c r="L104" s="70">
        <v>3586</v>
      </c>
      <c r="M104" s="86">
        <v>3613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1.0312547413139128</v>
      </c>
      <c r="H105" s="81">
        <f t="shared" ref="H105:M105" si="16">H101/H$4</f>
        <v>1.1497526407273699</v>
      </c>
      <c r="I105" s="81">
        <f t="shared" si="16"/>
        <v>1.0920136518771331</v>
      </c>
      <c r="J105" s="81">
        <f t="shared" si="16"/>
        <v>1.0890073831009024</v>
      </c>
      <c r="K105" s="81">
        <f t="shared" si="16"/>
        <v>1.114142324025222</v>
      </c>
      <c r="L105" s="81">
        <f t="shared" si="16"/>
        <v>1.1498470948012232</v>
      </c>
      <c r="M105" s="82">
        <f t="shared" si="16"/>
        <v>1.1139910813823857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10700</v>
      </c>
      <c r="H106" s="35">
        <v>10800</v>
      </c>
      <c r="I106" s="35">
        <v>10790</v>
      </c>
      <c r="J106" s="35">
        <v>10780</v>
      </c>
      <c r="K106" s="35">
        <v>10830</v>
      </c>
      <c r="L106" s="35">
        <v>10830</v>
      </c>
      <c r="M106" s="36">
        <v>10850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7785</v>
      </c>
      <c r="H107" s="43">
        <v>8301</v>
      </c>
      <c r="I107" s="43">
        <v>8432</v>
      </c>
      <c r="J107" s="43">
        <v>8153</v>
      </c>
      <c r="K107" s="43">
        <v>8879</v>
      </c>
      <c r="L107" s="43">
        <v>12623</v>
      </c>
      <c r="M107" s="44">
        <v>12910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3.87</v>
      </c>
      <c r="H108" s="48">
        <v>3.94</v>
      </c>
      <c r="I108" s="48">
        <v>3.89</v>
      </c>
      <c r="J108" s="48">
        <v>3.92</v>
      </c>
      <c r="K108" s="48">
        <v>3.87</v>
      </c>
      <c r="L108" s="48">
        <v>3.72</v>
      </c>
      <c r="M108" s="49">
        <v>3.67</v>
      </c>
    </row>
    <row r="109" spans="1:13" x14ac:dyDescent="0.15">
      <c r="A109" s="5"/>
      <c r="B109" s="45" t="s">
        <v>1</v>
      </c>
      <c r="C109" s="50">
        <v>9010</v>
      </c>
      <c r="D109" s="4" t="s">
        <v>15</v>
      </c>
      <c r="E109" s="50">
        <v>9070</v>
      </c>
      <c r="F109" s="46" t="s">
        <v>3</v>
      </c>
      <c r="G109" s="47">
        <v>98.8</v>
      </c>
      <c r="H109" s="48">
        <v>98.1</v>
      </c>
      <c r="I109" s="48">
        <v>98.8</v>
      </c>
      <c r="J109" s="48">
        <v>98.9</v>
      </c>
      <c r="K109" s="48">
        <v>98.7</v>
      </c>
      <c r="L109" s="48">
        <v>98.3</v>
      </c>
      <c r="M109" s="49">
        <v>98.7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3532</v>
      </c>
      <c r="H110" s="71">
        <v>4841</v>
      </c>
      <c r="I110" s="71">
        <v>3837</v>
      </c>
      <c r="J110" s="71">
        <v>3593</v>
      </c>
      <c r="K110" s="71">
        <v>4204</v>
      </c>
      <c r="L110" s="71">
        <v>6909</v>
      </c>
      <c r="M110" s="87">
        <v>6004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1.1811561219845244</v>
      </c>
      <c r="H111" s="84">
        <f t="shared" ref="H111:M111" si="17">H107/H$4</f>
        <v>1.1099077416766947</v>
      </c>
      <c r="I111" s="84">
        <f t="shared" si="17"/>
        <v>1.1511262798634811</v>
      </c>
      <c r="J111" s="84">
        <f t="shared" si="17"/>
        <v>1.1147115121684441</v>
      </c>
      <c r="K111" s="84">
        <f t="shared" si="17"/>
        <v>1.142581392356196</v>
      </c>
      <c r="L111" s="84">
        <f t="shared" si="17"/>
        <v>1.1353660730347184</v>
      </c>
      <c r="M111" s="85">
        <f t="shared" si="17"/>
        <v>1.1993682645856558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9010</v>
      </c>
      <c r="H112" s="53">
        <v>9060</v>
      </c>
      <c r="I112" s="53">
        <v>8990</v>
      </c>
      <c r="J112" s="53">
        <v>9050</v>
      </c>
      <c r="K112" s="53">
        <v>9080</v>
      </c>
      <c r="L112" s="53">
        <v>9090</v>
      </c>
      <c r="M112" s="54">
        <v>9070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7282</v>
      </c>
      <c r="H113" s="22">
        <v>8840</v>
      </c>
      <c r="I113" s="22">
        <v>8008</v>
      </c>
      <c r="J113" s="22">
        <v>8005</v>
      </c>
      <c r="K113" s="22">
        <v>8596</v>
      </c>
      <c r="L113" s="22">
        <v>11559</v>
      </c>
      <c r="M113" s="23">
        <v>11248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2.02</v>
      </c>
      <c r="H114" s="30">
        <v>1.91</v>
      </c>
      <c r="I114" s="30">
        <v>2</v>
      </c>
      <c r="J114" s="30">
        <v>1.97</v>
      </c>
      <c r="K114" s="30">
        <v>1.98</v>
      </c>
      <c r="L114" s="30">
        <v>1.84</v>
      </c>
      <c r="M114" s="31">
        <v>1.84</v>
      </c>
    </row>
    <row r="115" spans="1:13" x14ac:dyDescent="0.15">
      <c r="A115" s="5"/>
      <c r="B115" s="24" t="s">
        <v>1</v>
      </c>
      <c r="C115" s="32">
        <v>35680</v>
      </c>
      <c r="D115" s="26" t="s">
        <v>15</v>
      </c>
      <c r="E115" s="32">
        <v>36130</v>
      </c>
      <c r="F115" s="28" t="s">
        <v>3</v>
      </c>
      <c r="G115" s="29">
        <v>99.2</v>
      </c>
      <c r="H115" s="30">
        <v>99.8</v>
      </c>
      <c r="I115" s="30">
        <v>99.4</v>
      </c>
      <c r="J115" s="30">
        <v>99.4</v>
      </c>
      <c r="K115" s="30">
        <v>99.4</v>
      </c>
      <c r="L115" s="30">
        <v>99.3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2037</v>
      </c>
      <c r="H116" s="70">
        <v>1486</v>
      </c>
      <c r="I116" s="70">
        <v>2006</v>
      </c>
      <c r="J116" s="70">
        <v>1988</v>
      </c>
      <c r="K116" s="70">
        <v>2204</v>
      </c>
      <c r="L116" s="70">
        <v>2926</v>
      </c>
      <c r="M116" s="86">
        <v>3120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1.1048399332423</v>
      </c>
      <c r="H117" s="81">
        <f t="shared" ref="H117:M117" si="18">H113/H$4</f>
        <v>1.1819762000267415</v>
      </c>
      <c r="I117" s="81">
        <f t="shared" si="18"/>
        <v>1.0932423208191127</v>
      </c>
      <c r="J117" s="81">
        <f t="shared" si="18"/>
        <v>1.0944763467322942</v>
      </c>
      <c r="K117" s="81">
        <f t="shared" si="18"/>
        <v>1.1061639428644963</v>
      </c>
      <c r="L117" s="81">
        <f t="shared" si="18"/>
        <v>1.0396654074473826</v>
      </c>
      <c r="M117" s="82">
        <f t="shared" si="18"/>
        <v>1.0449646971386102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35680</v>
      </c>
      <c r="H118" s="35">
        <v>35870</v>
      </c>
      <c r="I118" s="35">
        <v>35880</v>
      </c>
      <c r="J118" s="35">
        <v>35990</v>
      </c>
      <c r="K118" s="35">
        <v>36160</v>
      </c>
      <c r="L118" s="35">
        <v>36100</v>
      </c>
      <c r="M118" s="36">
        <v>36130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5248</v>
      </c>
      <c r="H119" s="43">
        <v>6041</v>
      </c>
      <c r="I119" s="43">
        <v>6169</v>
      </c>
      <c r="J119" s="43">
        <v>7298</v>
      </c>
      <c r="K119" s="43">
        <v>6763</v>
      </c>
      <c r="L119" s="43">
        <v>10653</v>
      </c>
      <c r="M119" s="44">
        <v>10036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3.45</v>
      </c>
      <c r="H120" s="48">
        <v>3.35</v>
      </c>
      <c r="I120" s="48">
        <v>3.37</v>
      </c>
      <c r="J120" s="48">
        <v>3.14</v>
      </c>
      <c r="K120" s="48">
        <v>3.31</v>
      </c>
      <c r="L120" s="48">
        <v>3.18</v>
      </c>
      <c r="M120" s="49">
        <v>3.22</v>
      </c>
    </row>
    <row r="121" spans="1:13" x14ac:dyDescent="0.15">
      <c r="A121" s="5"/>
      <c r="B121" s="45" t="s">
        <v>1</v>
      </c>
      <c r="C121" s="50">
        <v>32950</v>
      </c>
      <c r="D121" s="4" t="s">
        <v>15</v>
      </c>
      <c r="E121" s="50">
        <v>33340</v>
      </c>
      <c r="F121" s="46" t="s">
        <v>3</v>
      </c>
      <c r="G121" s="47">
        <v>99.9</v>
      </c>
      <c r="H121" s="48">
        <v>100</v>
      </c>
      <c r="I121" s="48">
        <v>99.9</v>
      </c>
      <c r="J121" s="48">
        <v>100.8</v>
      </c>
      <c r="K121" s="48">
        <v>100.1</v>
      </c>
      <c r="L121" s="48">
        <v>99.5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1143</v>
      </c>
      <c r="H122" s="71">
        <v>1138</v>
      </c>
      <c r="I122" s="71">
        <v>1345</v>
      </c>
      <c r="J122" s="61">
        <v>217</v>
      </c>
      <c r="K122" s="71">
        <v>1195</v>
      </c>
      <c r="L122" s="71">
        <v>2941</v>
      </c>
      <c r="M122" s="87">
        <v>2944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0.7962372932787134</v>
      </c>
      <c r="H123" s="84">
        <f t="shared" ref="H123:M123" si="19">H119/H$4</f>
        <v>0.80772830592325173</v>
      </c>
      <c r="I123" s="84">
        <f t="shared" si="19"/>
        <v>0.84218430034129688</v>
      </c>
      <c r="J123" s="84">
        <f t="shared" si="19"/>
        <v>0.99781241454744329</v>
      </c>
      <c r="K123" s="84">
        <f t="shared" si="19"/>
        <v>0.87028696435465192</v>
      </c>
      <c r="L123" s="84">
        <f t="shared" si="19"/>
        <v>0.95817593092282782</v>
      </c>
      <c r="M123" s="85">
        <f t="shared" si="19"/>
        <v>0.93236714975845414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32950</v>
      </c>
      <c r="H124" s="53">
        <v>33240</v>
      </c>
      <c r="I124" s="53">
        <v>33180</v>
      </c>
      <c r="J124" s="53">
        <v>33140</v>
      </c>
      <c r="K124" s="53">
        <v>33360</v>
      </c>
      <c r="L124" s="53">
        <v>33330</v>
      </c>
      <c r="M124" s="54">
        <v>33340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10736</v>
      </c>
      <c r="H125" s="22">
        <v>13047</v>
      </c>
      <c r="I125" s="22">
        <v>11480</v>
      </c>
      <c r="J125" s="22">
        <v>11683</v>
      </c>
      <c r="K125" s="22">
        <v>12409</v>
      </c>
      <c r="L125" s="22">
        <v>15677</v>
      </c>
      <c r="M125" s="23">
        <v>15237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1.85</v>
      </c>
      <c r="H126" s="30">
        <v>1.71</v>
      </c>
      <c r="I126" s="30">
        <v>1.84</v>
      </c>
      <c r="J126" s="30">
        <v>1.81</v>
      </c>
      <c r="K126" s="30">
        <v>1.81</v>
      </c>
      <c r="L126" s="30">
        <v>1.69</v>
      </c>
      <c r="M126" s="31">
        <v>1.69</v>
      </c>
    </row>
    <row r="127" spans="1:13" x14ac:dyDescent="0.15">
      <c r="A127" s="5"/>
      <c r="B127" s="24" t="s">
        <v>1</v>
      </c>
      <c r="C127" s="32">
        <v>32230</v>
      </c>
      <c r="D127" s="26" t="s">
        <v>15</v>
      </c>
      <c r="E127" s="32">
        <v>32530</v>
      </c>
      <c r="F127" s="28" t="s">
        <v>3</v>
      </c>
      <c r="G127" s="29">
        <v>99.2</v>
      </c>
      <c r="H127" s="30">
        <v>99.9</v>
      </c>
      <c r="I127" s="30">
        <v>99.4</v>
      </c>
      <c r="J127" s="30">
        <v>99.4</v>
      </c>
      <c r="K127" s="30">
        <v>99.4</v>
      </c>
      <c r="L127" s="30">
        <v>99.2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2834</v>
      </c>
      <c r="H128" s="70">
        <v>1569</v>
      </c>
      <c r="I128" s="70">
        <v>2717</v>
      </c>
      <c r="J128" s="70">
        <v>2731</v>
      </c>
      <c r="K128" s="70">
        <v>2916</v>
      </c>
      <c r="L128" s="70">
        <v>3988</v>
      </c>
      <c r="M128" s="86">
        <v>3847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1.6288878774085875</v>
      </c>
      <c r="H129" s="81">
        <f t="shared" ref="H129:M129" si="20">H125/H$4</f>
        <v>1.7444845567589249</v>
      </c>
      <c r="I129" s="81">
        <f t="shared" si="20"/>
        <v>1.567235494880546</v>
      </c>
      <c r="J129" s="81">
        <f t="shared" si="20"/>
        <v>1.597347552638775</v>
      </c>
      <c r="K129" s="81">
        <f t="shared" si="20"/>
        <v>1.5968343842491315</v>
      </c>
      <c r="L129" s="81">
        <f t="shared" si="20"/>
        <v>1.4100557654254362</v>
      </c>
      <c r="M129" s="82">
        <f t="shared" si="20"/>
        <v>1.4155518394648829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32230</v>
      </c>
      <c r="H130" s="35">
        <v>32410</v>
      </c>
      <c r="I130" s="35">
        <v>32440</v>
      </c>
      <c r="J130" s="35">
        <v>32380</v>
      </c>
      <c r="K130" s="35">
        <v>32600</v>
      </c>
      <c r="L130" s="35">
        <v>32570</v>
      </c>
      <c r="M130" s="36">
        <v>32530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8625</v>
      </c>
      <c r="H131" s="43">
        <v>9891</v>
      </c>
      <c r="I131" s="43">
        <v>9752</v>
      </c>
      <c r="J131" s="43">
        <v>9855</v>
      </c>
      <c r="K131" s="43">
        <v>10668</v>
      </c>
      <c r="L131" s="43">
        <v>14939</v>
      </c>
      <c r="M131" s="44">
        <v>14237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3.29</v>
      </c>
      <c r="H132" s="48">
        <v>3.23</v>
      </c>
      <c r="I132" s="48">
        <v>3.29</v>
      </c>
      <c r="J132" s="48">
        <v>3.21</v>
      </c>
      <c r="K132" s="48">
        <v>3.18</v>
      </c>
      <c r="L132" s="48">
        <v>2.98</v>
      </c>
      <c r="M132" s="49">
        <v>2.99</v>
      </c>
    </row>
    <row r="133" spans="1:13" x14ac:dyDescent="0.15">
      <c r="A133" s="5"/>
      <c r="B133" s="45" t="s">
        <v>1</v>
      </c>
      <c r="C133" s="50">
        <v>17240</v>
      </c>
      <c r="D133" s="4" t="s">
        <v>15</v>
      </c>
      <c r="E133" s="50">
        <v>17470</v>
      </c>
      <c r="F133" s="46" t="s">
        <v>3</v>
      </c>
      <c r="G133" s="47">
        <v>99.8</v>
      </c>
      <c r="H133" s="48">
        <v>100</v>
      </c>
      <c r="I133" s="48">
        <v>100</v>
      </c>
      <c r="J133" s="48">
        <v>100.1</v>
      </c>
      <c r="K133" s="48">
        <v>100.2</v>
      </c>
      <c r="L133" s="48">
        <v>99.6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1924</v>
      </c>
      <c r="H134" s="71">
        <v>1803</v>
      </c>
      <c r="I134" s="71">
        <v>1899</v>
      </c>
      <c r="J134" s="71">
        <v>1678</v>
      </c>
      <c r="K134" s="71">
        <v>1445</v>
      </c>
      <c r="L134" s="71">
        <v>3953</v>
      </c>
      <c r="M134" s="87">
        <v>3836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1.3086026399635866</v>
      </c>
      <c r="H135" s="84">
        <f t="shared" ref="H135:M135" si="21">H131/H$4</f>
        <v>1.322503008423586</v>
      </c>
      <c r="I135" s="84">
        <f t="shared" si="21"/>
        <v>1.3313310580204778</v>
      </c>
      <c r="J135" s="84">
        <f t="shared" si="21"/>
        <v>1.3474159146841673</v>
      </c>
      <c r="K135" s="84">
        <f t="shared" si="21"/>
        <v>1.3727962939132672</v>
      </c>
      <c r="L135" s="84">
        <f t="shared" si="21"/>
        <v>1.3436769203094081</v>
      </c>
      <c r="M135" s="85">
        <f t="shared" si="21"/>
        <v>1.3226495726495726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17240</v>
      </c>
      <c r="H136" s="53">
        <v>17400</v>
      </c>
      <c r="I136" s="53">
        <v>17380</v>
      </c>
      <c r="J136" s="53">
        <v>17370</v>
      </c>
      <c r="K136" s="53">
        <v>17480</v>
      </c>
      <c r="L136" s="53">
        <v>17440</v>
      </c>
      <c r="M136" s="54">
        <v>17470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6071</v>
      </c>
      <c r="H137" s="22">
        <v>7214</v>
      </c>
      <c r="I137" s="22">
        <v>7309</v>
      </c>
      <c r="J137" s="22">
        <v>7318</v>
      </c>
      <c r="K137" s="22">
        <v>7602</v>
      </c>
      <c r="L137" s="22">
        <v>12484</v>
      </c>
      <c r="M137" s="23">
        <v>12005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4.2300000000000004</v>
      </c>
      <c r="H138" s="30">
        <v>4.1500000000000004</v>
      </c>
      <c r="I138" s="30">
        <v>4.18</v>
      </c>
      <c r="J138" s="30">
        <v>4.12</v>
      </c>
      <c r="K138" s="30">
        <v>4.08</v>
      </c>
      <c r="L138" s="30">
        <v>3.86</v>
      </c>
      <c r="M138" s="31">
        <v>3.9</v>
      </c>
    </row>
    <row r="139" spans="1:13" x14ac:dyDescent="0.15">
      <c r="A139" s="5"/>
      <c r="B139" s="24" t="s">
        <v>1</v>
      </c>
      <c r="C139" s="32">
        <v>14780</v>
      </c>
      <c r="D139" s="26" t="s">
        <v>15</v>
      </c>
      <c r="E139" s="32">
        <v>14990</v>
      </c>
      <c r="F139" s="28" t="s">
        <v>3</v>
      </c>
      <c r="G139" s="29">
        <v>98.9</v>
      </c>
      <c r="H139" s="30">
        <v>99</v>
      </c>
      <c r="I139" s="30">
        <v>99.1</v>
      </c>
      <c r="J139" s="30">
        <v>98.8</v>
      </c>
      <c r="K139" s="30">
        <v>98.9</v>
      </c>
      <c r="L139" s="30">
        <v>99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2841</v>
      </c>
      <c r="H140" s="70">
        <v>3219</v>
      </c>
      <c r="I140" s="70">
        <v>3202</v>
      </c>
      <c r="J140" s="70">
        <v>3509</v>
      </c>
      <c r="K140" s="70">
        <v>3541</v>
      </c>
      <c r="L140" s="70">
        <v>5416</v>
      </c>
      <c r="M140" s="86">
        <v>5654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0.92110453648915191</v>
      </c>
      <c r="H141" s="81">
        <f t="shared" ref="H141:M141" si="22">H137/H$4</f>
        <v>0.96456745554218482</v>
      </c>
      <c r="I141" s="81">
        <f t="shared" si="22"/>
        <v>0.99781569965870309</v>
      </c>
      <c r="J141" s="81">
        <f t="shared" si="22"/>
        <v>1.0005468963631392</v>
      </c>
      <c r="K141" s="81">
        <f t="shared" si="22"/>
        <v>0.97825247715866681</v>
      </c>
      <c r="L141" s="81">
        <f t="shared" si="22"/>
        <v>1.122863824428854</v>
      </c>
      <c r="M141" s="82">
        <f t="shared" si="22"/>
        <v>1.1152917131178002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14780</v>
      </c>
      <c r="H142" s="35">
        <v>14870</v>
      </c>
      <c r="I142" s="35">
        <v>14890</v>
      </c>
      <c r="J142" s="35">
        <v>14860</v>
      </c>
      <c r="K142" s="35">
        <v>14970</v>
      </c>
      <c r="L142" s="35">
        <v>14990</v>
      </c>
      <c r="M142" s="36">
        <v>14990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6140</v>
      </c>
      <c r="H143" s="43">
        <v>6438</v>
      </c>
      <c r="I143" s="43">
        <v>6455</v>
      </c>
      <c r="J143" s="43">
        <v>6420</v>
      </c>
      <c r="K143" s="43">
        <v>7064</v>
      </c>
      <c r="L143" s="43">
        <v>10148</v>
      </c>
      <c r="M143" s="44">
        <v>10470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3.89</v>
      </c>
      <c r="H144" s="48">
        <v>3.87</v>
      </c>
      <c r="I144" s="48">
        <v>3.89</v>
      </c>
      <c r="J144" s="48">
        <v>3.84</v>
      </c>
      <c r="K144" s="48">
        <v>3.82</v>
      </c>
      <c r="L144" s="48">
        <v>3.7</v>
      </c>
      <c r="M144" s="49">
        <v>3.64</v>
      </c>
    </row>
    <row r="145" spans="1:13" x14ac:dyDescent="0.15">
      <c r="A145" s="5"/>
      <c r="B145" s="45" t="s">
        <v>1</v>
      </c>
      <c r="C145" s="50">
        <v>9710</v>
      </c>
      <c r="D145" s="4" t="s">
        <v>15</v>
      </c>
      <c r="E145" s="50">
        <v>9960</v>
      </c>
      <c r="F145" s="46" t="s">
        <v>3</v>
      </c>
      <c r="G145" s="47">
        <v>98.8</v>
      </c>
      <c r="H145" s="48">
        <v>98.8</v>
      </c>
      <c r="I145" s="48">
        <v>98.4</v>
      </c>
      <c r="J145" s="48">
        <v>98.7</v>
      </c>
      <c r="K145" s="48">
        <v>98.7</v>
      </c>
      <c r="L145" s="48">
        <v>98.4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2926</v>
      </c>
      <c r="H146" s="71">
        <v>3090</v>
      </c>
      <c r="I146" s="71">
        <v>3501</v>
      </c>
      <c r="J146" s="71">
        <v>3110</v>
      </c>
      <c r="K146" s="71">
        <v>3487</v>
      </c>
      <c r="L146" s="71">
        <v>5484</v>
      </c>
      <c r="M146" s="87">
        <v>4926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0.93157335760886062</v>
      </c>
      <c r="H147" s="84">
        <f t="shared" ref="H147:M147" si="23">H143/H$4</f>
        <v>0.86081026875250699</v>
      </c>
      <c r="I147" s="84">
        <f t="shared" si="23"/>
        <v>0.88122866894197949</v>
      </c>
      <c r="J147" s="84">
        <f t="shared" si="23"/>
        <v>0.87776866283839217</v>
      </c>
      <c r="K147" s="84">
        <f t="shared" si="23"/>
        <v>0.90902071805430451</v>
      </c>
      <c r="L147" s="84">
        <f t="shared" si="23"/>
        <v>0.91275409246267314</v>
      </c>
      <c r="M147" s="85">
        <f t="shared" si="23"/>
        <v>0.97268673355629875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9710</v>
      </c>
      <c r="H148" s="53">
        <v>9870</v>
      </c>
      <c r="I148" s="53">
        <v>9870</v>
      </c>
      <c r="J148" s="53">
        <v>9810</v>
      </c>
      <c r="K148" s="53">
        <v>10020</v>
      </c>
      <c r="L148" s="53">
        <v>10020</v>
      </c>
      <c r="M148" s="54">
        <v>9960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8234</v>
      </c>
      <c r="H149" s="22">
        <v>8914</v>
      </c>
      <c r="I149" s="22">
        <v>9450</v>
      </c>
      <c r="J149" s="22">
        <v>9596</v>
      </c>
      <c r="K149" s="22">
        <v>10845</v>
      </c>
      <c r="L149" s="22">
        <v>14141</v>
      </c>
      <c r="M149" s="23">
        <v>15390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1.73</v>
      </c>
      <c r="H150" s="30">
        <v>1.7</v>
      </c>
      <c r="I150" s="30">
        <v>1.69</v>
      </c>
      <c r="J150" s="30">
        <v>1.65</v>
      </c>
      <c r="K150" s="30">
        <v>1.64</v>
      </c>
      <c r="L150" s="30">
        <v>1.56</v>
      </c>
      <c r="M150" s="31">
        <v>1.43</v>
      </c>
    </row>
    <row r="151" spans="1:13" x14ac:dyDescent="0.15">
      <c r="A151" s="5"/>
      <c r="B151" s="24" t="s">
        <v>1</v>
      </c>
      <c r="C151" s="32">
        <v>7630</v>
      </c>
      <c r="D151" s="26" t="s">
        <v>15</v>
      </c>
      <c r="E151" s="32">
        <v>7790</v>
      </c>
      <c r="F151" s="28" t="s">
        <v>3</v>
      </c>
      <c r="G151" s="29">
        <v>99.5</v>
      </c>
      <c r="H151" s="30">
        <v>99.7</v>
      </c>
      <c r="I151" s="30">
        <v>99.6</v>
      </c>
      <c r="J151" s="30">
        <v>99.9</v>
      </c>
      <c r="K151" s="30">
        <v>99.9</v>
      </c>
      <c r="L151" s="30">
        <v>99.6</v>
      </c>
      <c r="M151" s="31">
        <v>100.2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1786</v>
      </c>
      <c r="H152" s="70">
        <v>1501</v>
      </c>
      <c r="I152" s="70">
        <v>1716</v>
      </c>
      <c r="J152" s="70">
        <v>1221</v>
      </c>
      <c r="K152" s="70">
        <v>1206</v>
      </c>
      <c r="L152" s="70">
        <v>2584</v>
      </c>
      <c r="M152" s="59">
        <v>813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1.2492793202852375</v>
      </c>
      <c r="H153" s="81">
        <f t="shared" ref="H153:M153" si="24">H149/H$4</f>
        <v>1.1918705709319428</v>
      </c>
      <c r="I153" s="81">
        <f t="shared" si="24"/>
        <v>1.2901023890784984</v>
      </c>
      <c r="J153" s="81">
        <f t="shared" si="24"/>
        <v>1.3120043751709052</v>
      </c>
      <c r="K153" s="81">
        <f t="shared" si="24"/>
        <v>1.3955732852914682</v>
      </c>
      <c r="L153" s="81">
        <f t="shared" si="24"/>
        <v>1.2719014211189064</v>
      </c>
      <c r="M153" s="82">
        <f t="shared" si="24"/>
        <v>1.4297658862876255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7630</v>
      </c>
      <c r="H154" s="35">
        <v>7760</v>
      </c>
      <c r="I154" s="35">
        <v>7730</v>
      </c>
      <c r="J154" s="35">
        <v>7720</v>
      </c>
      <c r="K154" s="35">
        <v>7790</v>
      </c>
      <c r="L154" s="35">
        <v>7810</v>
      </c>
      <c r="M154" s="36">
        <v>7790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473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6" sqref="N16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45733</v>
      </c>
      <c r="H3" s="11">
        <v>45734</v>
      </c>
      <c r="I3" s="11">
        <v>45735</v>
      </c>
      <c r="J3" s="11">
        <v>45736</v>
      </c>
      <c r="K3" s="11">
        <v>45737</v>
      </c>
      <c r="L3" s="11">
        <v>45738</v>
      </c>
      <c r="M3" s="12">
        <v>45739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7609</v>
      </c>
      <c r="H4" s="14">
        <v>7402</v>
      </c>
      <c r="I4" s="14">
        <v>7748</v>
      </c>
      <c r="J4" s="14">
        <v>10244</v>
      </c>
      <c r="K4" s="14">
        <v>7979</v>
      </c>
      <c r="L4" s="14">
        <v>11025</v>
      </c>
      <c r="M4" s="15">
        <v>10649</v>
      </c>
    </row>
    <row r="5" spans="1:13" x14ac:dyDescent="0.15">
      <c r="A5" s="5"/>
      <c r="B5" s="90" t="s">
        <v>73</v>
      </c>
      <c r="C5" s="91"/>
      <c r="D5" s="92"/>
      <c r="E5" s="93"/>
      <c r="F5" s="94" t="s">
        <v>10</v>
      </c>
      <c r="G5" s="95"/>
      <c r="H5" s="96">
        <v>13838</v>
      </c>
      <c r="I5" s="96">
        <v>13161</v>
      </c>
      <c r="J5" s="96">
        <v>14565</v>
      </c>
      <c r="K5" s="96">
        <v>11741</v>
      </c>
      <c r="L5" s="96">
        <v>13672</v>
      </c>
      <c r="M5" s="97">
        <v>12699</v>
      </c>
    </row>
    <row r="6" spans="1:13" x14ac:dyDescent="0.15">
      <c r="A6" s="5"/>
      <c r="B6" s="98" t="s">
        <v>0</v>
      </c>
      <c r="C6" s="99" t="s">
        <v>74</v>
      </c>
      <c r="D6" s="100"/>
      <c r="E6" s="117" t="s">
        <v>51</v>
      </c>
      <c r="F6" s="101" t="s">
        <v>2</v>
      </c>
      <c r="G6" s="102"/>
      <c r="H6" s="103">
        <v>3.7</v>
      </c>
      <c r="I6" s="103">
        <v>3.92</v>
      </c>
      <c r="J6" s="103">
        <v>3.66</v>
      </c>
      <c r="K6" s="103">
        <v>3.84</v>
      </c>
      <c r="L6" s="103">
        <v>3.61</v>
      </c>
      <c r="M6" s="104">
        <v>3.65</v>
      </c>
    </row>
    <row r="7" spans="1:13" x14ac:dyDescent="0.15">
      <c r="A7" s="5"/>
      <c r="B7" s="98" t="s">
        <v>1</v>
      </c>
      <c r="C7" s="105">
        <v>1210</v>
      </c>
      <c r="D7" s="100" t="s">
        <v>15</v>
      </c>
      <c r="E7" s="105">
        <v>1450</v>
      </c>
      <c r="F7" s="101" t="s">
        <v>3</v>
      </c>
      <c r="G7" s="102"/>
      <c r="H7" s="103">
        <v>98.6</v>
      </c>
      <c r="I7" s="103">
        <v>97.1</v>
      </c>
      <c r="J7" s="103">
        <v>98.4</v>
      </c>
      <c r="K7" s="103">
        <v>98.5</v>
      </c>
      <c r="L7" s="103">
        <v>98.1</v>
      </c>
      <c r="M7" s="104">
        <v>99.2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6786</v>
      </c>
      <c r="I8" s="108">
        <v>10764</v>
      </c>
      <c r="J8" s="108">
        <v>7801</v>
      </c>
      <c r="K8" s="108">
        <v>6194</v>
      </c>
      <c r="L8" s="108">
        <v>8057</v>
      </c>
      <c r="M8" s="129">
        <v>4929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1.8694947311537422</v>
      </c>
      <c r="I9" s="111">
        <f t="shared" si="0"/>
        <v>1.6986319050077439</v>
      </c>
      <c r="J9" s="111">
        <f t="shared" si="0"/>
        <v>1.4218078875439282</v>
      </c>
      <c r="K9" s="111">
        <f t="shared" si="0"/>
        <v>1.4714876550946234</v>
      </c>
      <c r="L9" s="111">
        <f t="shared" si="0"/>
        <v>1.2400907029478458</v>
      </c>
      <c r="M9" s="112">
        <f t="shared" si="0"/>
        <v>1.192506338623345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1210</v>
      </c>
      <c r="I10" s="115">
        <v>1350</v>
      </c>
      <c r="J10" s="115">
        <v>1440</v>
      </c>
      <c r="K10" s="115">
        <v>1440</v>
      </c>
      <c r="L10" s="115">
        <v>1450</v>
      </c>
      <c r="M10" s="116">
        <v>1450</v>
      </c>
    </row>
    <row r="11" spans="1:13" x14ac:dyDescent="0.15">
      <c r="A11" s="5"/>
      <c r="B11" s="16" t="s">
        <v>67</v>
      </c>
      <c r="C11" s="17"/>
      <c r="D11" s="18"/>
      <c r="E11" s="19"/>
      <c r="F11" s="20" t="s">
        <v>10</v>
      </c>
      <c r="G11" s="21">
        <v>18039</v>
      </c>
      <c r="H11" s="22">
        <v>17193</v>
      </c>
      <c r="I11" s="22">
        <v>17600</v>
      </c>
      <c r="J11" s="22">
        <v>20452</v>
      </c>
      <c r="K11" s="22">
        <v>17505</v>
      </c>
      <c r="L11" s="22">
        <v>20799</v>
      </c>
      <c r="M11" s="23">
        <v>19666</v>
      </c>
    </row>
    <row r="12" spans="1:13" x14ac:dyDescent="0.15">
      <c r="A12" s="5"/>
      <c r="B12" s="24" t="s">
        <v>0</v>
      </c>
      <c r="C12" s="25">
        <v>45719</v>
      </c>
      <c r="D12" s="26"/>
      <c r="E12" s="27"/>
      <c r="F12" s="28" t="s">
        <v>2</v>
      </c>
      <c r="G12" s="29">
        <v>3.19</v>
      </c>
      <c r="H12" s="30">
        <v>3.23</v>
      </c>
      <c r="I12" s="30">
        <v>3.22</v>
      </c>
      <c r="J12" s="30">
        <v>2.97</v>
      </c>
      <c r="K12" s="30">
        <v>3.17</v>
      </c>
      <c r="L12" s="30">
        <v>2.95</v>
      </c>
      <c r="M12" s="31">
        <v>2.99</v>
      </c>
    </row>
    <row r="13" spans="1:13" x14ac:dyDescent="0.15">
      <c r="A13" s="5"/>
      <c r="B13" s="24" t="s">
        <v>1</v>
      </c>
      <c r="C13" s="32">
        <v>5390</v>
      </c>
      <c r="D13" s="26" t="s">
        <v>15</v>
      </c>
      <c r="E13" s="32">
        <v>5810</v>
      </c>
      <c r="F13" s="28" t="s">
        <v>3</v>
      </c>
      <c r="G13" s="29">
        <v>98.2</v>
      </c>
      <c r="H13" s="30">
        <v>98.4</v>
      </c>
      <c r="I13" s="30">
        <v>98.3</v>
      </c>
      <c r="J13" s="30">
        <v>98.4</v>
      </c>
      <c r="K13" s="30">
        <v>98.2</v>
      </c>
      <c r="L13" s="30">
        <v>98.6</v>
      </c>
      <c r="M13" s="31">
        <v>98.6</v>
      </c>
    </row>
    <row r="14" spans="1:13" x14ac:dyDescent="0.15">
      <c r="A14" s="5"/>
      <c r="B14" s="24"/>
      <c r="C14" s="32"/>
      <c r="D14" s="26"/>
      <c r="E14" s="32"/>
      <c r="F14" s="56" t="s">
        <v>21</v>
      </c>
      <c r="G14" s="88">
        <v>9938</v>
      </c>
      <c r="H14" s="70">
        <v>8856</v>
      </c>
      <c r="I14" s="70">
        <v>9359</v>
      </c>
      <c r="J14" s="70">
        <v>10133</v>
      </c>
      <c r="K14" s="70">
        <v>9541</v>
      </c>
      <c r="L14" s="70">
        <v>9772</v>
      </c>
      <c r="M14" s="86">
        <v>9022</v>
      </c>
    </row>
    <row r="15" spans="1:13" x14ac:dyDescent="0.15">
      <c r="A15" s="5"/>
      <c r="B15" s="24"/>
      <c r="C15" s="32"/>
      <c r="D15" s="26"/>
      <c r="E15" s="32"/>
      <c r="F15" s="56" t="s">
        <v>29</v>
      </c>
      <c r="G15" s="74">
        <f>G11/G$4</f>
        <v>2.3707451701931923</v>
      </c>
      <c r="H15" s="75">
        <f t="shared" ref="H15:M15" si="1">H11/H$4</f>
        <v>2.322750607943799</v>
      </c>
      <c r="I15" s="75">
        <f t="shared" si="1"/>
        <v>2.2715539494062984</v>
      </c>
      <c r="J15" s="75">
        <f t="shared" si="1"/>
        <v>1.9964857477547833</v>
      </c>
      <c r="K15" s="75">
        <f t="shared" si="1"/>
        <v>2.1938839453565611</v>
      </c>
      <c r="L15" s="75">
        <f t="shared" si="1"/>
        <v>1.8865306122448979</v>
      </c>
      <c r="M15" s="76">
        <f t="shared" si="1"/>
        <v>1.8467461733496102</v>
      </c>
    </row>
    <row r="16" spans="1:13" ht="16.5" thickBot="1" x14ac:dyDescent="0.2">
      <c r="A16" s="5"/>
      <c r="B16" s="24"/>
      <c r="C16" s="32"/>
      <c r="D16" s="26"/>
      <c r="E16" s="32"/>
      <c r="F16" s="33" t="s">
        <v>22</v>
      </c>
      <c r="G16" s="34">
        <v>5390</v>
      </c>
      <c r="H16" s="35">
        <v>5370</v>
      </c>
      <c r="I16" s="35">
        <v>5580</v>
      </c>
      <c r="J16" s="35">
        <v>5800</v>
      </c>
      <c r="K16" s="35">
        <v>5790</v>
      </c>
      <c r="L16" s="35">
        <v>5810</v>
      </c>
      <c r="M16" s="36">
        <v>5810</v>
      </c>
    </row>
    <row r="17" spans="1:13" x14ac:dyDescent="0.15">
      <c r="A17" s="5"/>
      <c r="B17" s="37" t="s">
        <v>68</v>
      </c>
      <c r="C17" s="38"/>
      <c r="D17" s="39"/>
      <c r="E17" s="40"/>
      <c r="F17" s="41" t="s">
        <v>10</v>
      </c>
      <c r="G17" s="42">
        <v>14533</v>
      </c>
      <c r="H17" s="43">
        <v>13907</v>
      </c>
      <c r="I17" s="43">
        <v>13841</v>
      </c>
      <c r="J17" s="43">
        <v>16968</v>
      </c>
      <c r="K17" s="43">
        <v>13565</v>
      </c>
      <c r="L17" s="43">
        <v>16871</v>
      </c>
      <c r="M17" s="44">
        <v>15893</v>
      </c>
    </row>
    <row r="18" spans="1:13" x14ac:dyDescent="0.15">
      <c r="A18" s="5"/>
      <c r="B18" s="45" t="s">
        <v>0</v>
      </c>
      <c r="C18" s="3">
        <v>45719</v>
      </c>
      <c r="F18" s="46" t="s">
        <v>2</v>
      </c>
      <c r="G18" s="47">
        <v>3.49</v>
      </c>
      <c r="H18" s="48">
        <v>3.49</v>
      </c>
      <c r="I18" s="48">
        <v>3.53</v>
      </c>
      <c r="J18" s="48">
        <v>3.14</v>
      </c>
      <c r="K18" s="48">
        <v>3.44</v>
      </c>
      <c r="L18" s="48">
        <v>3.15</v>
      </c>
      <c r="M18" s="49">
        <v>3.17</v>
      </c>
    </row>
    <row r="19" spans="1:13" x14ac:dyDescent="0.15">
      <c r="A19" s="5"/>
      <c r="B19" s="45" t="s">
        <v>1</v>
      </c>
      <c r="C19" s="50">
        <v>3840</v>
      </c>
      <c r="D19" s="4" t="s">
        <v>15</v>
      </c>
      <c r="E19" s="50">
        <v>4150</v>
      </c>
      <c r="F19" s="46" t="s">
        <v>3</v>
      </c>
      <c r="G19" s="47">
        <v>98</v>
      </c>
      <c r="H19" s="48">
        <v>97.9</v>
      </c>
      <c r="I19" s="48">
        <v>98.1</v>
      </c>
      <c r="J19" s="48">
        <v>98.3</v>
      </c>
      <c r="K19" s="48">
        <v>98.3</v>
      </c>
      <c r="L19" s="48">
        <v>98.2</v>
      </c>
      <c r="M19" s="49">
        <v>98.4</v>
      </c>
    </row>
    <row r="20" spans="1:13" x14ac:dyDescent="0.15">
      <c r="A20" s="5"/>
      <c r="B20" s="45"/>
      <c r="C20" s="50"/>
      <c r="E20" s="50"/>
      <c r="F20" s="55" t="s">
        <v>20</v>
      </c>
      <c r="G20" s="89">
        <v>8833</v>
      </c>
      <c r="H20" s="71">
        <v>8635</v>
      </c>
      <c r="I20" s="71">
        <v>8148</v>
      </c>
      <c r="J20" s="71">
        <v>8800</v>
      </c>
      <c r="K20" s="71">
        <v>7257</v>
      </c>
      <c r="L20" s="71">
        <v>9156</v>
      </c>
      <c r="M20" s="87">
        <v>8112</v>
      </c>
    </row>
    <row r="21" spans="1:13" x14ac:dyDescent="0.15">
      <c r="A21" s="5"/>
      <c r="B21" s="45"/>
      <c r="C21" s="50"/>
      <c r="E21" s="50"/>
      <c r="F21" s="55" t="s">
        <v>28</v>
      </c>
      <c r="G21" s="77">
        <f>G17/G$4</f>
        <v>1.9099750295702458</v>
      </c>
      <c r="H21" s="78">
        <f t="shared" ref="H21:M21" si="2">H17/H$4</f>
        <v>1.878816536071332</v>
      </c>
      <c r="I21" s="78">
        <f t="shared" si="2"/>
        <v>1.7863964894166235</v>
      </c>
      <c r="J21" s="78">
        <f t="shared" si="2"/>
        <v>1.6563842249121437</v>
      </c>
      <c r="K21" s="78">
        <f t="shared" si="2"/>
        <v>1.7000877302920165</v>
      </c>
      <c r="L21" s="78">
        <f t="shared" si="2"/>
        <v>1.5302494331065759</v>
      </c>
      <c r="M21" s="79">
        <f t="shared" si="2"/>
        <v>1.4924406047516199</v>
      </c>
    </row>
    <row r="22" spans="1:13" ht="16.5" thickBot="1" x14ac:dyDescent="0.2">
      <c r="A22" s="5"/>
      <c r="B22" s="45"/>
      <c r="C22" s="50"/>
      <c r="E22" s="50"/>
      <c r="F22" s="51" t="s">
        <v>22</v>
      </c>
      <c r="G22" s="52">
        <v>3840</v>
      </c>
      <c r="H22" s="53">
        <v>3800</v>
      </c>
      <c r="I22" s="53">
        <v>3980</v>
      </c>
      <c r="J22" s="53">
        <v>4130</v>
      </c>
      <c r="K22" s="53">
        <v>4130</v>
      </c>
      <c r="L22" s="53">
        <v>4150</v>
      </c>
      <c r="M22" s="54">
        <v>4150</v>
      </c>
    </row>
    <row r="23" spans="1:13" x14ac:dyDescent="0.15">
      <c r="A23" s="5"/>
      <c r="B23" s="16" t="s">
        <v>69</v>
      </c>
      <c r="C23" s="17"/>
      <c r="D23" s="18"/>
      <c r="E23" s="19"/>
      <c r="F23" s="20" t="s">
        <v>10</v>
      </c>
      <c r="G23" s="21">
        <v>12463</v>
      </c>
      <c r="H23" s="22">
        <v>11769</v>
      </c>
      <c r="I23" s="22">
        <v>11888</v>
      </c>
      <c r="J23" s="22">
        <v>15141</v>
      </c>
      <c r="K23" s="22">
        <v>11838</v>
      </c>
      <c r="L23" s="22">
        <v>15481</v>
      </c>
      <c r="M23" s="23">
        <v>14958</v>
      </c>
    </row>
    <row r="24" spans="1:13" x14ac:dyDescent="0.15">
      <c r="A24" s="5"/>
      <c r="B24" s="24" t="s">
        <v>0</v>
      </c>
      <c r="C24" s="25">
        <v>45719</v>
      </c>
      <c r="D24" s="26"/>
      <c r="E24" s="27"/>
      <c r="F24" s="28" t="s">
        <v>2</v>
      </c>
      <c r="G24" s="29">
        <v>3.94</v>
      </c>
      <c r="H24" s="30">
        <v>3.99</v>
      </c>
      <c r="I24" s="30">
        <v>4.05</v>
      </c>
      <c r="J24" s="30">
        <v>3.75</v>
      </c>
      <c r="K24" s="30">
        <v>3.86</v>
      </c>
      <c r="L24" s="30">
        <v>3.65</v>
      </c>
      <c r="M24" s="31">
        <v>3.66</v>
      </c>
    </row>
    <row r="25" spans="1:13" x14ac:dyDescent="0.15">
      <c r="A25" s="5"/>
      <c r="B25" s="24" t="s">
        <v>1</v>
      </c>
      <c r="C25" s="32">
        <v>1730</v>
      </c>
      <c r="D25" s="26" t="s">
        <v>15</v>
      </c>
      <c r="E25" s="32">
        <v>1900</v>
      </c>
      <c r="F25" s="28" t="s">
        <v>3</v>
      </c>
      <c r="G25" s="29">
        <v>97.8</v>
      </c>
      <c r="H25" s="30">
        <v>96.7</v>
      </c>
      <c r="I25" s="30">
        <v>96.7</v>
      </c>
      <c r="J25" s="30">
        <v>98.1</v>
      </c>
      <c r="K25" s="30">
        <v>98.1</v>
      </c>
      <c r="L25" s="30">
        <v>97.5</v>
      </c>
      <c r="M25" s="31">
        <v>98.4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8532</v>
      </c>
      <c r="H26" s="70">
        <v>10392</v>
      </c>
      <c r="I26" s="70">
        <v>10722</v>
      </c>
      <c r="J26" s="70">
        <v>9238</v>
      </c>
      <c r="K26" s="70">
        <v>6936</v>
      </c>
      <c r="L26" s="70">
        <v>11145</v>
      </c>
      <c r="M26" s="86">
        <v>8152</v>
      </c>
    </row>
    <row r="27" spans="1:13" x14ac:dyDescent="0.15">
      <c r="A27" s="5"/>
      <c r="B27" s="24"/>
      <c r="C27" s="32"/>
      <c r="D27" s="26"/>
      <c r="E27" s="32"/>
      <c r="F27" s="56" t="s">
        <v>28</v>
      </c>
      <c r="G27" s="80">
        <f>G23/G$4</f>
        <v>1.6379287685635431</v>
      </c>
      <c r="H27" s="81">
        <f t="shared" ref="H27:M27" si="3">H23/H$4</f>
        <v>1.5899756822480411</v>
      </c>
      <c r="I27" s="81">
        <f t="shared" si="3"/>
        <v>1.5343314403717088</v>
      </c>
      <c r="J27" s="81">
        <f t="shared" si="3"/>
        <v>1.4780359234673957</v>
      </c>
      <c r="K27" s="81">
        <f t="shared" si="3"/>
        <v>1.4836445669883445</v>
      </c>
      <c r="L27" s="81">
        <f t="shared" si="3"/>
        <v>1.404172335600907</v>
      </c>
      <c r="M27" s="82">
        <f t="shared" si="3"/>
        <v>1.4046389332331675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1730</v>
      </c>
      <c r="H28" s="35">
        <v>1740</v>
      </c>
      <c r="I28" s="35">
        <v>1820</v>
      </c>
      <c r="J28" s="35">
        <v>1900</v>
      </c>
      <c r="K28" s="35">
        <v>1880</v>
      </c>
      <c r="L28" s="35">
        <v>1890</v>
      </c>
      <c r="M28" s="36">
        <v>1900</v>
      </c>
    </row>
    <row r="29" spans="1:13" x14ac:dyDescent="0.15">
      <c r="A29" s="5"/>
      <c r="B29" s="37" t="s">
        <v>70</v>
      </c>
      <c r="C29" s="38"/>
      <c r="D29" s="39"/>
      <c r="E29" s="40"/>
      <c r="F29" s="41" t="s">
        <v>10</v>
      </c>
      <c r="G29" s="42">
        <v>18606</v>
      </c>
      <c r="H29" s="43">
        <v>17980</v>
      </c>
      <c r="I29" s="43">
        <v>18221</v>
      </c>
      <c r="J29" s="43">
        <v>21924</v>
      </c>
      <c r="K29" s="43">
        <v>19417</v>
      </c>
      <c r="L29" s="43">
        <v>22509</v>
      </c>
      <c r="M29" s="44">
        <v>21704</v>
      </c>
    </row>
    <row r="30" spans="1:13" x14ac:dyDescent="0.15">
      <c r="A30" s="5"/>
      <c r="B30" s="45" t="s">
        <v>0</v>
      </c>
      <c r="C30" s="3">
        <v>45719</v>
      </c>
      <c r="F30" s="46" t="s">
        <v>2</v>
      </c>
      <c r="G30" s="47">
        <v>2.33</v>
      </c>
      <c r="H30" s="48">
        <v>2.38</v>
      </c>
      <c r="I30" s="48">
        <v>2.4</v>
      </c>
      <c r="J30" s="48">
        <v>2.0699999999999998</v>
      </c>
      <c r="K30" s="48">
        <v>2.29</v>
      </c>
      <c r="L30" s="48">
        <v>2.1</v>
      </c>
      <c r="M30" s="49">
        <v>2.0699999999999998</v>
      </c>
    </row>
    <row r="31" spans="1:13" x14ac:dyDescent="0.15">
      <c r="A31" s="5"/>
      <c r="B31" s="45" t="s">
        <v>1</v>
      </c>
      <c r="C31" s="50">
        <v>570</v>
      </c>
      <c r="D31" s="4" t="s">
        <v>15</v>
      </c>
      <c r="E31" s="50">
        <v>600</v>
      </c>
      <c r="F31" s="46" t="s">
        <v>3</v>
      </c>
      <c r="G31" s="47">
        <v>99.1</v>
      </c>
      <c r="H31" s="48">
        <v>99.1</v>
      </c>
      <c r="I31" s="48">
        <v>98.2</v>
      </c>
      <c r="J31" s="48">
        <v>98.9</v>
      </c>
      <c r="K31" s="48">
        <v>98.6</v>
      </c>
      <c r="L31" s="48">
        <v>99</v>
      </c>
      <c r="M31" s="49">
        <v>99.1</v>
      </c>
    </row>
    <row r="32" spans="1:13" x14ac:dyDescent="0.15">
      <c r="A32" s="5"/>
      <c r="B32" s="45"/>
      <c r="C32" s="50"/>
      <c r="E32" s="50"/>
      <c r="F32" s="55" t="s">
        <v>20</v>
      </c>
      <c r="G32" s="89">
        <v>5869</v>
      </c>
      <c r="H32" s="71">
        <v>5774</v>
      </c>
      <c r="I32" s="71">
        <v>9082</v>
      </c>
      <c r="J32" s="71">
        <v>7568</v>
      </c>
      <c r="K32" s="71">
        <v>7842</v>
      </c>
      <c r="L32" s="71">
        <v>7535</v>
      </c>
      <c r="M32" s="87">
        <v>6507</v>
      </c>
    </row>
    <row r="33" spans="1:13" x14ac:dyDescent="0.15">
      <c r="A33" s="5"/>
      <c r="B33" s="45"/>
      <c r="C33" s="50"/>
      <c r="E33" s="50"/>
      <c r="F33" s="55" t="s">
        <v>28</v>
      </c>
      <c r="G33" s="83">
        <f>G29/G$4</f>
        <v>2.4452621895124196</v>
      </c>
      <c r="H33" s="84">
        <f t="shared" ref="H33:M33" si="4">H29/H$4</f>
        <v>2.4290732234531207</v>
      </c>
      <c r="I33" s="84">
        <f t="shared" si="4"/>
        <v>2.3517036654620549</v>
      </c>
      <c r="J33" s="84">
        <f t="shared" si="4"/>
        <v>2.1401796173369778</v>
      </c>
      <c r="K33" s="84">
        <f t="shared" si="4"/>
        <v>2.4335129715503196</v>
      </c>
      <c r="L33" s="84">
        <f t="shared" si="4"/>
        <v>2.0416326530612245</v>
      </c>
      <c r="M33" s="85">
        <f t="shared" si="4"/>
        <v>2.0381256456005259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570</v>
      </c>
      <c r="H34" s="53">
        <v>570</v>
      </c>
      <c r="I34" s="53">
        <v>590</v>
      </c>
      <c r="J34" s="53">
        <v>610</v>
      </c>
      <c r="K34" s="53">
        <v>600</v>
      </c>
      <c r="L34" s="53">
        <v>610</v>
      </c>
      <c r="M34" s="54">
        <v>600</v>
      </c>
    </row>
    <row r="35" spans="1:13" x14ac:dyDescent="0.15">
      <c r="A35" s="5"/>
      <c r="B35" s="16" t="s">
        <v>71</v>
      </c>
      <c r="C35" s="17"/>
      <c r="D35" s="18"/>
      <c r="E35" s="19"/>
      <c r="F35" s="20" t="s">
        <v>10</v>
      </c>
      <c r="G35" s="21">
        <v>4580</v>
      </c>
      <c r="H35" s="22">
        <v>4283</v>
      </c>
      <c r="I35" s="22">
        <v>4163</v>
      </c>
      <c r="J35" s="22">
        <v>5653</v>
      </c>
      <c r="K35" s="22">
        <v>4092</v>
      </c>
      <c r="L35" s="22">
        <v>5503</v>
      </c>
      <c r="M35" s="23">
        <v>5001</v>
      </c>
    </row>
    <row r="36" spans="1:13" x14ac:dyDescent="0.15">
      <c r="A36" s="5"/>
      <c r="B36" s="24" t="s">
        <v>0</v>
      </c>
      <c r="C36" s="25">
        <v>45719</v>
      </c>
      <c r="D36" s="26"/>
      <c r="E36" s="27"/>
      <c r="F36" s="28" t="s">
        <v>2</v>
      </c>
      <c r="G36" s="29">
        <v>4.12</v>
      </c>
      <c r="H36" s="30">
        <v>3.94</v>
      </c>
      <c r="I36" s="30">
        <v>4.04</v>
      </c>
      <c r="J36" s="30">
        <v>3.99</v>
      </c>
      <c r="K36" s="30">
        <v>4.1500000000000004</v>
      </c>
      <c r="L36" s="30">
        <v>4.05</v>
      </c>
      <c r="M36" s="31">
        <v>4.08</v>
      </c>
    </row>
    <row r="37" spans="1:13" x14ac:dyDescent="0.15">
      <c r="A37" s="5"/>
      <c r="B37" s="24" t="s">
        <v>1</v>
      </c>
      <c r="C37" s="32">
        <v>510</v>
      </c>
      <c r="D37" s="26" t="s">
        <v>15</v>
      </c>
      <c r="E37" s="32">
        <v>520</v>
      </c>
      <c r="F37" s="28" t="s">
        <v>3</v>
      </c>
      <c r="G37" s="29">
        <v>97.8</v>
      </c>
      <c r="H37" s="30">
        <v>100.1</v>
      </c>
      <c r="I37" s="30">
        <v>97.9</v>
      </c>
      <c r="J37" s="30">
        <v>99.9</v>
      </c>
      <c r="K37" s="30">
        <v>96.1</v>
      </c>
      <c r="L37" s="30">
        <v>96.1</v>
      </c>
      <c r="M37" s="31">
        <v>96.1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2996</v>
      </c>
      <c r="H38" s="58">
        <v>877</v>
      </c>
      <c r="I38" s="70">
        <v>2534</v>
      </c>
      <c r="J38" s="70">
        <v>1232</v>
      </c>
      <c r="K38" s="70">
        <v>3901</v>
      </c>
      <c r="L38" s="70">
        <v>5185</v>
      </c>
      <c r="M38" s="86">
        <v>4960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0.60191878039164148</v>
      </c>
      <c r="H39" s="81">
        <f t="shared" ref="H39:M39" si="5">H35/H$4</f>
        <v>0.57862739800054042</v>
      </c>
      <c r="I39" s="81">
        <f t="shared" si="5"/>
        <v>0.53729994837377393</v>
      </c>
      <c r="J39" s="81">
        <f t="shared" si="5"/>
        <v>0.55183522061694645</v>
      </c>
      <c r="K39" s="81">
        <f t="shared" si="5"/>
        <v>0.51284622133099389</v>
      </c>
      <c r="L39" s="81">
        <f t="shared" si="5"/>
        <v>0.49913832199546487</v>
      </c>
      <c r="M39" s="82">
        <f t="shared" si="5"/>
        <v>0.46962156070992583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510</v>
      </c>
      <c r="H40" s="35">
        <v>500</v>
      </c>
      <c r="I40" s="35">
        <v>480</v>
      </c>
      <c r="J40" s="35">
        <v>530</v>
      </c>
      <c r="K40" s="35">
        <v>520</v>
      </c>
      <c r="L40" s="35">
        <v>520</v>
      </c>
      <c r="M40" s="36">
        <v>520</v>
      </c>
    </row>
    <row r="41" spans="1:13" x14ac:dyDescent="0.15">
      <c r="A41" s="5"/>
      <c r="B41" s="37" t="s">
        <v>62</v>
      </c>
      <c r="C41" s="38"/>
      <c r="D41" s="39"/>
      <c r="E41" s="40"/>
      <c r="F41" s="41" t="s">
        <v>10</v>
      </c>
      <c r="G41" s="42">
        <v>17710</v>
      </c>
      <c r="H41" s="43">
        <v>17263</v>
      </c>
      <c r="I41" s="43">
        <v>18176</v>
      </c>
      <c r="J41" s="43">
        <v>20999</v>
      </c>
      <c r="K41" s="43">
        <v>18340</v>
      </c>
      <c r="L41" s="43">
        <v>21429</v>
      </c>
      <c r="M41" s="44">
        <v>20937</v>
      </c>
    </row>
    <row r="42" spans="1:13" x14ac:dyDescent="0.15">
      <c r="A42" s="5"/>
      <c r="B42" s="45" t="s">
        <v>0</v>
      </c>
      <c r="C42" s="3">
        <v>45691</v>
      </c>
      <c r="F42" s="46" t="s">
        <v>2</v>
      </c>
      <c r="G42" s="47">
        <v>3.88</v>
      </c>
      <c r="H42" s="48">
        <v>3.96</v>
      </c>
      <c r="I42" s="48">
        <v>3.96</v>
      </c>
      <c r="J42" s="48">
        <v>3.65</v>
      </c>
      <c r="K42" s="48">
        <v>3.87</v>
      </c>
      <c r="L42" s="48">
        <v>3.64</v>
      </c>
      <c r="M42" s="49">
        <v>3.69</v>
      </c>
    </row>
    <row r="43" spans="1:13" x14ac:dyDescent="0.15">
      <c r="A43" s="5"/>
      <c r="B43" s="45" t="s">
        <v>1</v>
      </c>
      <c r="C43" s="50">
        <v>7570</v>
      </c>
      <c r="D43" s="4" t="s">
        <v>15</v>
      </c>
      <c r="E43" s="50">
        <v>8140</v>
      </c>
      <c r="F43" s="46" t="s">
        <v>3</v>
      </c>
      <c r="G43" s="47">
        <v>98.7</v>
      </c>
      <c r="H43" s="48">
        <v>98.3</v>
      </c>
      <c r="I43" s="48">
        <v>98</v>
      </c>
      <c r="J43" s="48">
        <v>98.8</v>
      </c>
      <c r="K43" s="48">
        <v>98.8</v>
      </c>
      <c r="L43" s="48">
        <v>98.7</v>
      </c>
      <c r="M43" s="49">
        <v>98.3</v>
      </c>
    </row>
    <row r="44" spans="1:13" x14ac:dyDescent="0.15">
      <c r="A44" s="5"/>
      <c r="B44" s="45"/>
      <c r="C44" s="50"/>
      <c r="E44" s="50"/>
      <c r="F44" s="55" t="s">
        <v>20</v>
      </c>
      <c r="G44" s="89">
        <v>8658</v>
      </c>
      <c r="H44" s="71">
        <v>9996</v>
      </c>
      <c r="I44" s="71">
        <v>11550</v>
      </c>
      <c r="J44" s="71">
        <v>9459</v>
      </c>
      <c r="K44" s="71">
        <v>8795</v>
      </c>
      <c r="L44" s="71">
        <v>10021</v>
      </c>
      <c r="M44" s="87">
        <v>11555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2.3275068997240109</v>
      </c>
      <c r="H45" s="84">
        <f t="shared" ref="H45:M45" si="6">H41/H$4</f>
        <v>2.3322075114833827</v>
      </c>
      <c r="I45" s="84">
        <f t="shared" si="6"/>
        <v>2.3458957150232318</v>
      </c>
      <c r="J45" s="84">
        <f t="shared" si="6"/>
        <v>2.0498828582584929</v>
      </c>
      <c r="K45" s="84">
        <f t="shared" si="6"/>
        <v>2.2985336508334377</v>
      </c>
      <c r="L45" s="84">
        <f t="shared" si="6"/>
        <v>1.9436734693877551</v>
      </c>
      <c r="M45" s="85">
        <f t="shared" si="6"/>
        <v>1.9661001032960841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7570</v>
      </c>
      <c r="H46" s="53">
        <v>7460</v>
      </c>
      <c r="I46" s="53">
        <v>7820</v>
      </c>
      <c r="J46" s="53">
        <v>8130</v>
      </c>
      <c r="K46" s="53">
        <v>8110</v>
      </c>
      <c r="L46" s="53">
        <v>8150</v>
      </c>
      <c r="M46" s="54">
        <v>8140</v>
      </c>
    </row>
    <row r="47" spans="1:13" x14ac:dyDescent="0.15">
      <c r="A47" s="5"/>
      <c r="B47" s="16" t="s">
        <v>63</v>
      </c>
      <c r="C47" s="17"/>
      <c r="D47" s="18"/>
      <c r="E47" s="19"/>
      <c r="F47" s="20" t="s">
        <v>10</v>
      </c>
      <c r="G47" s="21">
        <v>12739</v>
      </c>
      <c r="H47" s="22">
        <v>12307</v>
      </c>
      <c r="I47" s="22">
        <v>12573</v>
      </c>
      <c r="J47" s="22">
        <v>16673</v>
      </c>
      <c r="K47" s="22">
        <v>13899</v>
      </c>
      <c r="L47" s="22">
        <v>17945</v>
      </c>
      <c r="M47" s="23">
        <v>17034</v>
      </c>
    </row>
    <row r="48" spans="1:13" x14ac:dyDescent="0.15">
      <c r="A48" s="5"/>
      <c r="B48" s="24" t="s">
        <v>0</v>
      </c>
      <c r="C48" s="25">
        <v>45691</v>
      </c>
      <c r="D48" s="26"/>
      <c r="E48" s="27"/>
      <c r="F48" s="28" t="s">
        <v>2</v>
      </c>
      <c r="G48" s="29">
        <v>3.4</v>
      </c>
      <c r="H48" s="30">
        <v>3.4</v>
      </c>
      <c r="I48" s="30">
        <v>3.46</v>
      </c>
      <c r="J48" s="30">
        <v>3.2</v>
      </c>
      <c r="K48" s="30">
        <v>3.39</v>
      </c>
      <c r="L48" s="30">
        <v>3.12</v>
      </c>
      <c r="M48" s="31">
        <v>3.2</v>
      </c>
    </row>
    <row r="49" spans="1:13" x14ac:dyDescent="0.15">
      <c r="A49" s="5"/>
      <c r="B49" s="24" t="s">
        <v>1</v>
      </c>
      <c r="C49" s="32">
        <v>5570</v>
      </c>
      <c r="D49" s="26" t="s">
        <v>15</v>
      </c>
      <c r="E49" s="32">
        <v>6040</v>
      </c>
      <c r="F49" s="28" t="s">
        <v>3</v>
      </c>
      <c r="G49" s="29">
        <v>98.2</v>
      </c>
      <c r="H49" s="30">
        <v>98.8</v>
      </c>
      <c r="I49" s="30">
        <v>98.1</v>
      </c>
      <c r="J49" s="30">
        <v>98.7</v>
      </c>
      <c r="K49" s="30">
        <v>98.5</v>
      </c>
      <c r="L49" s="30">
        <v>98.6</v>
      </c>
      <c r="M49" s="31">
        <v>98.6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6946</v>
      </c>
      <c r="H50" s="70">
        <v>5363</v>
      </c>
      <c r="I50" s="70">
        <v>7438</v>
      </c>
      <c r="J50" s="70">
        <v>7642</v>
      </c>
      <c r="K50" s="70">
        <v>7021</v>
      </c>
      <c r="L50" s="70">
        <v>8111</v>
      </c>
      <c r="M50" s="86">
        <v>7971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1.6742016033644369</v>
      </c>
      <c r="H51" s="81">
        <f t="shared" ref="H51:M51" si="7">H47/H$4</f>
        <v>1.6626587408808431</v>
      </c>
      <c r="I51" s="81">
        <f t="shared" si="7"/>
        <v>1.6227413526071244</v>
      </c>
      <c r="J51" s="81">
        <f t="shared" si="7"/>
        <v>1.6275868801249511</v>
      </c>
      <c r="K51" s="81">
        <f t="shared" si="7"/>
        <v>1.7419476124827673</v>
      </c>
      <c r="L51" s="81">
        <f t="shared" si="7"/>
        <v>1.6276643990929704</v>
      </c>
      <c r="M51" s="82">
        <f t="shared" si="7"/>
        <v>1.5995868156634425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5570</v>
      </c>
      <c r="H52" s="35">
        <v>5570</v>
      </c>
      <c r="I52" s="35">
        <v>5790</v>
      </c>
      <c r="J52" s="35">
        <v>6020</v>
      </c>
      <c r="K52" s="35">
        <v>5990</v>
      </c>
      <c r="L52" s="35">
        <v>6040</v>
      </c>
      <c r="M52" s="36">
        <v>6040</v>
      </c>
    </row>
    <row r="53" spans="1:13" x14ac:dyDescent="0.15">
      <c r="A53" s="5"/>
      <c r="B53" s="37" t="s">
        <v>64</v>
      </c>
      <c r="C53" s="38"/>
      <c r="D53" s="39"/>
      <c r="E53" s="40"/>
      <c r="F53" s="41" t="s">
        <v>10</v>
      </c>
      <c r="G53" s="42">
        <v>6487</v>
      </c>
      <c r="H53" s="43">
        <v>5853</v>
      </c>
      <c r="I53" s="43">
        <v>6205</v>
      </c>
      <c r="J53" s="43">
        <v>9866</v>
      </c>
      <c r="K53" s="43">
        <v>7018</v>
      </c>
      <c r="L53" s="43">
        <v>10214</v>
      </c>
      <c r="M53" s="44">
        <v>9836</v>
      </c>
    </row>
    <row r="54" spans="1:13" x14ac:dyDescent="0.15">
      <c r="A54" s="5"/>
      <c r="B54" s="45" t="s">
        <v>0</v>
      </c>
      <c r="C54" s="3">
        <v>45691</v>
      </c>
      <c r="F54" s="46" t="s">
        <v>2</v>
      </c>
      <c r="G54" s="47">
        <v>3.48</v>
      </c>
      <c r="H54" s="48">
        <v>3.58</v>
      </c>
      <c r="I54" s="48">
        <v>3.53</v>
      </c>
      <c r="J54" s="48">
        <v>3.33</v>
      </c>
      <c r="K54" s="48">
        <v>3.46</v>
      </c>
      <c r="L54" s="48">
        <v>3.35</v>
      </c>
      <c r="M54" s="49">
        <v>3.31</v>
      </c>
    </row>
    <row r="55" spans="1:13" x14ac:dyDescent="0.15">
      <c r="A55" s="5"/>
      <c r="B55" s="45" t="s">
        <v>1</v>
      </c>
      <c r="C55" s="50">
        <v>4240</v>
      </c>
      <c r="D55" s="4" t="s">
        <v>15</v>
      </c>
      <c r="E55" s="50">
        <v>4550</v>
      </c>
      <c r="F55" s="46" t="s">
        <v>3</v>
      </c>
      <c r="G55" s="47">
        <v>99.2</v>
      </c>
      <c r="H55" s="48">
        <v>98.4</v>
      </c>
      <c r="I55" s="48">
        <v>99</v>
      </c>
      <c r="J55" s="48">
        <v>99</v>
      </c>
      <c r="K55" s="48">
        <v>98.4</v>
      </c>
      <c r="L55" s="48">
        <v>98.4</v>
      </c>
      <c r="M55" s="49">
        <v>98.6</v>
      </c>
    </row>
    <row r="56" spans="1:13" x14ac:dyDescent="0.15">
      <c r="A56" s="5"/>
      <c r="B56" s="45"/>
      <c r="C56" s="50"/>
      <c r="E56" s="50"/>
      <c r="F56" s="55" t="s">
        <v>20</v>
      </c>
      <c r="G56" s="89">
        <v>2345</v>
      </c>
      <c r="H56" s="71">
        <v>3106</v>
      </c>
      <c r="I56" s="71">
        <v>2474</v>
      </c>
      <c r="J56" s="71">
        <v>3928</v>
      </c>
      <c r="K56" s="71">
        <v>3634</v>
      </c>
      <c r="L56" s="71">
        <v>5296</v>
      </c>
      <c r="M56" s="87">
        <v>4626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0.85254304113549739</v>
      </c>
      <c r="H57" s="84">
        <f t="shared" ref="H57:M57" si="8">H53/H$4</f>
        <v>0.79073223453120778</v>
      </c>
      <c r="I57" s="84">
        <f t="shared" si="8"/>
        <v>0.80085183273102734</v>
      </c>
      <c r="J57" s="84">
        <f t="shared" si="8"/>
        <v>0.96310035142522454</v>
      </c>
      <c r="K57" s="84">
        <f t="shared" si="8"/>
        <v>0.87955884196014533</v>
      </c>
      <c r="L57" s="84">
        <f t="shared" si="8"/>
        <v>0.92643990929705211</v>
      </c>
      <c r="M57" s="85">
        <f t="shared" si="8"/>
        <v>0.92365480326791249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4240</v>
      </c>
      <c r="H58" s="53">
        <v>4160</v>
      </c>
      <c r="I58" s="53">
        <v>4370</v>
      </c>
      <c r="J58" s="53">
        <v>4580</v>
      </c>
      <c r="K58" s="53">
        <v>4510</v>
      </c>
      <c r="L58" s="53">
        <v>4590</v>
      </c>
      <c r="M58" s="54">
        <v>4550</v>
      </c>
    </row>
    <row r="59" spans="1:13" x14ac:dyDescent="0.15">
      <c r="A59" s="5"/>
      <c r="B59" s="16" t="s">
        <v>65</v>
      </c>
      <c r="C59" s="17"/>
      <c r="D59" s="18"/>
      <c r="E59" s="19"/>
      <c r="F59" s="20" t="s">
        <v>10</v>
      </c>
      <c r="G59" s="21">
        <v>7859</v>
      </c>
      <c r="H59" s="22">
        <v>7224</v>
      </c>
      <c r="I59" s="22">
        <v>7228</v>
      </c>
      <c r="J59" s="22">
        <v>10926</v>
      </c>
      <c r="K59" s="22">
        <v>7497</v>
      </c>
      <c r="L59" s="22">
        <v>12687</v>
      </c>
      <c r="M59" s="23">
        <v>12323</v>
      </c>
    </row>
    <row r="60" spans="1:13" x14ac:dyDescent="0.15">
      <c r="A60" s="5"/>
      <c r="B60" s="24" t="s">
        <v>0</v>
      </c>
      <c r="C60" s="25">
        <v>45691</v>
      </c>
      <c r="D60" s="26"/>
      <c r="E60" s="27"/>
      <c r="F60" s="28" t="s">
        <v>2</v>
      </c>
      <c r="G60" s="29">
        <v>4.0599999999999996</v>
      </c>
      <c r="H60" s="30">
        <v>4.12</v>
      </c>
      <c r="I60" s="30">
        <v>4.05</v>
      </c>
      <c r="J60" s="30">
        <v>3.9</v>
      </c>
      <c r="K60" s="30">
        <v>4.0999999999999996</v>
      </c>
      <c r="L60" s="30">
        <v>3.92</v>
      </c>
      <c r="M60" s="31">
        <v>3.87</v>
      </c>
    </row>
    <row r="61" spans="1:13" x14ac:dyDescent="0.15">
      <c r="A61" s="5"/>
      <c r="B61" s="24" t="s">
        <v>1</v>
      </c>
      <c r="C61" s="32">
        <v>2810</v>
      </c>
      <c r="D61" s="26" t="s">
        <v>15</v>
      </c>
      <c r="E61" s="32">
        <v>3150</v>
      </c>
      <c r="F61" s="28" t="s">
        <v>3</v>
      </c>
      <c r="G61" s="29">
        <v>98.6</v>
      </c>
      <c r="H61" s="30">
        <v>97.1</v>
      </c>
      <c r="I61" s="30">
        <v>99</v>
      </c>
      <c r="J61" s="30">
        <v>98.8</v>
      </c>
      <c r="K61" s="30">
        <v>97.8</v>
      </c>
      <c r="L61" s="30">
        <v>97.8</v>
      </c>
      <c r="M61" s="31">
        <v>97.9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4114</v>
      </c>
      <c r="H62" s="70">
        <v>5905</v>
      </c>
      <c r="I62" s="70">
        <v>3247</v>
      </c>
      <c r="J62" s="70">
        <v>5311</v>
      </c>
      <c r="K62" s="70">
        <v>5228</v>
      </c>
      <c r="L62" s="70">
        <v>8572</v>
      </c>
      <c r="M62" s="86">
        <v>7886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1.0328558286239979</v>
      </c>
      <c r="H63" s="81">
        <f t="shared" ref="H63:M63" si="9">H59/H$4</f>
        <v>0.97595244528505809</v>
      </c>
      <c r="I63" s="81">
        <f t="shared" si="9"/>
        <v>0.93288590604026844</v>
      </c>
      <c r="J63" s="81">
        <f t="shared" si="9"/>
        <v>1.0665755564232722</v>
      </c>
      <c r="K63" s="81">
        <f t="shared" si="9"/>
        <v>0.93959142749718005</v>
      </c>
      <c r="L63" s="81">
        <f t="shared" si="9"/>
        <v>1.150748299319728</v>
      </c>
      <c r="M63" s="82">
        <f t="shared" si="9"/>
        <v>1.1571978589538925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2810</v>
      </c>
      <c r="H64" s="35">
        <v>2740</v>
      </c>
      <c r="I64" s="35">
        <v>2930</v>
      </c>
      <c r="J64" s="35">
        <v>3090</v>
      </c>
      <c r="K64" s="35">
        <v>3070</v>
      </c>
      <c r="L64" s="35">
        <v>3140</v>
      </c>
      <c r="M64" s="36">
        <v>3150</v>
      </c>
    </row>
    <row r="65" spans="1:13" x14ac:dyDescent="0.15">
      <c r="A65" s="5"/>
      <c r="B65" s="37" t="s">
        <v>55</v>
      </c>
      <c r="C65" s="38"/>
      <c r="D65" s="39"/>
      <c r="E65" s="40"/>
      <c r="F65" s="41" t="s">
        <v>10</v>
      </c>
      <c r="G65" s="42">
        <v>3904</v>
      </c>
      <c r="H65" s="43">
        <v>3682</v>
      </c>
      <c r="I65" s="43">
        <v>3683</v>
      </c>
      <c r="J65" s="43">
        <v>5984</v>
      </c>
      <c r="K65" s="43">
        <v>3894</v>
      </c>
      <c r="L65" s="43">
        <v>6572</v>
      </c>
      <c r="M65" s="44">
        <v>6132</v>
      </c>
    </row>
    <row r="66" spans="1:13" x14ac:dyDescent="0.15">
      <c r="A66" s="5"/>
      <c r="B66" s="45" t="s">
        <v>0</v>
      </c>
      <c r="C66" s="3">
        <v>45677</v>
      </c>
      <c r="F66" s="46" t="s">
        <v>2</v>
      </c>
      <c r="G66" s="47">
        <v>3.52</v>
      </c>
      <c r="H66" s="48">
        <v>3.55</v>
      </c>
      <c r="I66" s="48">
        <v>3.68</v>
      </c>
      <c r="J66" s="48">
        <v>3.41</v>
      </c>
      <c r="K66" s="48">
        <v>3.62</v>
      </c>
      <c r="L66" s="48">
        <v>3.23</v>
      </c>
      <c r="M66" s="49">
        <v>3.31</v>
      </c>
    </row>
    <row r="67" spans="1:13" x14ac:dyDescent="0.15">
      <c r="A67" s="5"/>
      <c r="B67" s="45" t="s">
        <v>1</v>
      </c>
      <c r="C67" s="50">
        <v>3950</v>
      </c>
      <c r="D67" s="4" t="s">
        <v>15</v>
      </c>
      <c r="E67" s="50">
        <v>4230</v>
      </c>
      <c r="F67" s="46" t="s">
        <v>3</v>
      </c>
      <c r="G67" s="47">
        <v>98.8</v>
      </c>
      <c r="H67" s="48">
        <v>98.6</v>
      </c>
      <c r="I67" s="48">
        <v>98.9</v>
      </c>
      <c r="J67" s="48">
        <v>98.1</v>
      </c>
      <c r="K67" s="48">
        <v>97.6</v>
      </c>
      <c r="L67" s="48">
        <v>99</v>
      </c>
      <c r="M67" s="49">
        <v>98.7</v>
      </c>
    </row>
    <row r="68" spans="1:13" x14ac:dyDescent="0.15">
      <c r="A68" s="5"/>
      <c r="B68" s="45"/>
      <c r="C68" s="50"/>
      <c r="E68" s="50"/>
      <c r="F68" s="55" t="s">
        <v>20</v>
      </c>
      <c r="G68" s="89">
        <v>1660</v>
      </c>
      <c r="H68" s="71">
        <v>1790</v>
      </c>
      <c r="I68" s="71">
        <v>1526</v>
      </c>
      <c r="J68" s="71">
        <v>3560</v>
      </c>
      <c r="K68" s="71">
        <v>2666</v>
      </c>
      <c r="L68" s="71">
        <v>2605</v>
      </c>
      <c r="M68" s="87">
        <v>2769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0.5130766197923512</v>
      </c>
      <c r="H69" s="84">
        <f t="shared" ref="H69:M69" si="10">H65/H$4</f>
        <v>0.49743312618211294</v>
      </c>
      <c r="I69" s="84">
        <f t="shared" si="10"/>
        <v>0.47534847702632937</v>
      </c>
      <c r="J69" s="84">
        <f t="shared" si="10"/>
        <v>0.58414681764935572</v>
      </c>
      <c r="K69" s="84">
        <f t="shared" si="10"/>
        <v>0.48803108158917158</v>
      </c>
      <c r="L69" s="84">
        <f t="shared" si="10"/>
        <v>0.59609977324263042</v>
      </c>
      <c r="M69" s="85">
        <f t="shared" si="10"/>
        <v>0.57582871631139076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3950</v>
      </c>
      <c r="H70" s="53">
        <v>3930</v>
      </c>
      <c r="I70" s="53">
        <v>4030</v>
      </c>
      <c r="J70" s="53">
        <v>4190</v>
      </c>
      <c r="K70" s="53">
        <v>4220</v>
      </c>
      <c r="L70" s="53">
        <v>4230</v>
      </c>
      <c r="M70" s="54">
        <v>4230</v>
      </c>
    </row>
    <row r="71" spans="1:13" x14ac:dyDescent="0.15">
      <c r="A71" s="5"/>
      <c r="B71" s="16" t="s">
        <v>56</v>
      </c>
      <c r="C71" s="17"/>
      <c r="D71" s="18"/>
      <c r="E71" s="19"/>
      <c r="F71" s="20" t="s">
        <v>10</v>
      </c>
      <c r="G71" s="21">
        <v>4160</v>
      </c>
      <c r="H71" s="22">
        <v>3991</v>
      </c>
      <c r="I71" s="22">
        <v>3887</v>
      </c>
      <c r="J71" s="22">
        <v>6097</v>
      </c>
      <c r="K71" s="22">
        <v>4144</v>
      </c>
      <c r="L71" s="22">
        <v>6792</v>
      </c>
      <c r="M71" s="23">
        <v>6112</v>
      </c>
    </row>
    <row r="72" spans="1:13" x14ac:dyDescent="0.15">
      <c r="A72" s="5"/>
      <c r="B72" s="24" t="s">
        <v>0</v>
      </c>
      <c r="C72" s="25">
        <v>45677</v>
      </c>
      <c r="D72" s="26"/>
      <c r="E72" s="27"/>
      <c r="F72" s="28" t="s">
        <v>2</v>
      </c>
      <c r="G72" s="29">
        <v>4.33</v>
      </c>
      <c r="H72" s="30">
        <v>4.2</v>
      </c>
      <c r="I72" s="30">
        <v>4.54</v>
      </c>
      <c r="J72" s="30">
        <v>4.1100000000000003</v>
      </c>
      <c r="K72" s="30">
        <v>4.3499999999999996</v>
      </c>
      <c r="L72" s="30">
        <v>4.04</v>
      </c>
      <c r="M72" s="31">
        <v>4.08</v>
      </c>
    </row>
    <row r="73" spans="1:13" x14ac:dyDescent="0.15">
      <c r="A73" s="5"/>
      <c r="B73" s="24" t="s">
        <v>1</v>
      </c>
      <c r="C73" s="32">
        <v>2010</v>
      </c>
      <c r="D73" s="26" t="s">
        <v>15</v>
      </c>
      <c r="E73" s="32">
        <v>2190</v>
      </c>
      <c r="F73" s="28" t="s">
        <v>3</v>
      </c>
      <c r="G73" s="29">
        <v>96.9</v>
      </c>
      <c r="H73" s="30">
        <v>98.8</v>
      </c>
      <c r="I73" s="30">
        <v>96.9</v>
      </c>
      <c r="J73" s="30">
        <v>96.7</v>
      </c>
      <c r="K73" s="30">
        <v>98</v>
      </c>
      <c r="L73" s="30">
        <v>97.6</v>
      </c>
      <c r="M73" s="31">
        <v>98.1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3671</v>
      </c>
      <c r="H74" s="70">
        <v>2034</v>
      </c>
      <c r="I74" s="70">
        <v>3463</v>
      </c>
      <c r="J74" s="70">
        <v>5547</v>
      </c>
      <c r="K74" s="70">
        <v>2729</v>
      </c>
      <c r="L74" s="70">
        <v>4959</v>
      </c>
      <c r="M74" s="86">
        <v>3803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0.54672098830332505</v>
      </c>
      <c r="H75" s="81">
        <f t="shared" ref="H75:M75" si="11">H71/H$4</f>
        <v>0.53917860037827614</v>
      </c>
      <c r="I75" s="81">
        <f t="shared" si="11"/>
        <v>0.50167785234899331</v>
      </c>
      <c r="J75" s="81">
        <f t="shared" si="11"/>
        <v>0.59517766497461932</v>
      </c>
      <c r="K75" s="81">
        <f t="shared" si="11"/>
        <v>0.51936332873793711</v>
      </c>
      <c r="L75" s="81">
        <f t="shared" si="11"/>
        <v>0.61605442176870751</v>
      </c>
      <c r="M75" s="82">
        <f t="shared" si="11"/>
        <v>0.57395060569067513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2010</v>
      </c>
      <c r="H76" s="35">
        <v>2010</v>
      </c>
      <c r="I76" s="35">
        <v>2070</v>
      </c>
      <c r="J76" s="35">
        <v>2210</v>
      </c>
      <c r="K76" s="35">
        <v>2180</v>
      </c>
      <c r="L76" s="35">
        <v>2200</v>
      </c>
      <c r="M76" s="36">
        <v>2190</v>
      </c>
    </row>
    <row r="77" spans="1:13" x14ac:dyDescent="0.15">
      <c r="A77" s="5"/>
      <c r="B77" s="37" t="s">
        <v>57</v>
      </c>
      <c r="C77" s="38"/>
      <c r="D77" s="39"/>
      <c r="E77" s="40"/>
      <c r="F77" s="41" t="s">
        <v>10</v>
      </c>
      <c r="G77" s="42">
        <v>15286</v>
      </c>
      <c r="H77" s="43">
        <v>14952</v>
      </c>
      <c r="I77" s="43">
        <v>15344</v>
      </c>
      <c r="J77" s="43">
        <v>18222</v>
      </c>
      <c r="K77" s="43">
        <v>15986</v>
      </c>
      <c r="L77" s="43">
        <v>19059</v>
      </c>
      <c r="M77" s="44">
        <v>17979</v>
      </c>
    </row>
    <row r="78" spans="1:13" x14ac:dyDescent="0.15">
      <c r="A78" s="5"/>
      <c r="B78" s="45" t="s">
        <v>0</v>
      </c>
      <c r="C78" s="3">
        <v>45677</v>
      </c>
      <c r="F78" s="46" t="s">
        <v>2</v>
      </c>
      <c r="G78" s="47">
        <v>2.16</v>
      </c>
      <c r="H78" s="48">
        <v>2.2200000000000002</v>
      </c>
      <c r="I78" s="48">
        <v>2.16</v>
      </c>
      <c r="J78" s="48">
        <v>1.94</v>
      </c>
      <c r="K78" s="48">
        <v>2.12</v>
      </c>
      <c r="L78" s="48">
        <v>1.89</v>
      </c>
      <c r="M78" s="49">
        <v>1.98</v>
      </c>
    </row>
    <row r="79" spans="1:13" x14ac:dyDescent="0.15">
      <c r="A79" s="5"/>
      <c r="B79" s="45" t="s">
        <v>1</v>
      </c>
      <c r="C79" s="50">
        <v>1910</v>
      </c>
      <c r="D79" s="4" t="s">
        <v>15</v>
      </c>
      <c r="E79" s="50">
        <v>2050</v>
      </c>
      <c r="F79" s="46" t="s">
        <v>3</v>
      </c>
      <c r="G79" s="47">
        <v>100.6</v>
      </c>
      <c r="H79" s="48">
        <v>100.4</v>
      </c>
      <c r="I79" s="48">
        <v>100.6</v>
      </c>
      <c r="J79" s="48">
        <v>100.9</v>
      </c>
      <c r="K79" s="48">
        <v>100.9</v>
      </c>
      <c r="L79" s="48">
        <v>100.7</v>
      </c>
      <c r="M79" s="49">
        <v>100.3</v>
      </c>
    </row>
    <row r="80" spans="1:13" x14ac:dyDescent="0.15">
      <c r="A80" s="5"/>
      <c r="B80" s="45"/>
      <c r="C80" s="50"/>
      <c r="E80" s="50"/>
      <c r="F80" s="55" t="s">
        <v>20</v>
      </c>
      <c r="G80" s="60">
        <v>9</v>
      </c>
      <c r="H80" s="61">
        <v>641</v>
      </c>
      <c r="I80" s="61">
        <v>36</v>
      </c>
      <c r="J80" s="71">
        <v>-1182</v>
      </c>
      <c r="K80" s="71">
        <v>-1029</v>
      </c>
      <c r="L80" s="61">
        <v>-402</v>
      </c>
      <c r="M80" s="87">
        <v>1022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2.0089367853857274</v>
      </c>
      <c r="H81" s="84">
        <f t="shared" ref="H81:M81" si="12">H77/H$4</f>
        <v>2.0199945960551204</v>
      </c>
      <c r="I81" s="84">
        <f t="shared" si="12"/>
        <v>1.9803820340733091</v>
      </c>
      <c r="J81" s="84">
        <f t="shared" si="12"/>
        <v>1.7787973447871925</v>
      </c>
      <c r="K81" s="84">
        <f t="shared" si="12"/>
        <v>2.0035092116806617</v>
      </c>
      <c r="L81" s="84">
        <f t="shared" si="12"/>
        <v>1.7287074829931972</v>
      </c>
      <c r="M81" s="85">
        <f t="shared" si="12"/>
        <v>1.6883275424922528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1910</v>
      </c>
      <c r="H82" s="53">
        <v>1890</v>
      </c>
      <c r="I82" s="53">
        <v>1990</v>
      </c>
      <c r="J82" s="53">
        <v>2050</v>
      </c>
      <c r="K82" s="53">
        <v>2060</v>
      </c>
      <c r="L82" s="53">
        <v>2060</v>
      </c>
      <c r="M82" s="54">
        <v>2050</v>
      </c>
    </row>
    <row r="83" spans="1:13" x14ac:dyDescent="0.15">
      <c r="A83" s="5"/>
      <c r="B83" s="16" t="s">
        <v>59</v>
      </c>
      <c r="C83" s="17"/>
      <c r="D83" s="18"/>
      <c r="E83" s="19"/>
      <c r="F83" s="20" t="s">
        <v>10</v>
      </c>
      <c r="G83" s="21">
        <v>12710</v>
      </c>
      <c r="H83" s="22">
        <v>14120</v>
      </c>
      <c r="I83" s="22">
        <v>14275</v>
      </c>
      <c r="J83" s="22">
        <v>17358</v>
      </c>
      <c r="K83" s="22">
        <v>14466</v>
      </c>
      <c r="L83" s="22">
        <v>17738</v>
      </c>
      <c r="M83" s="23">
        <v>16758</v>
      </c>
    </row>
    <row r="84" spans="1:13" x14ac:dyDescent="0.15">
      <c r="A84" s="5"/>
      <c r="B84" s="24" t="s">
        <v>0</v>
      </c>
      <c r="C84" s="25">
        <v>45677</v>
      </c>
      <c r="D84" s="26"/>
      <c r="E84" s="27"/>
      <c r="F84" s="28" t="s">
        <v>2</v>
      </c>
      <c r="G84" s="29">
        <v>2.85</v>
      </c>
      <c r="H84" s="30">
        <v>2.92</v>
      </c>
      <c r="I84" s="30">
        <v>3.02</v>
      </c>
      <c r="J84" s="30">
        <v>2.85</v>
      </c>
      <c r="K84" s="30">
        <v>2.96</v>
      </c>
      <c r="L84" s="30">
        <v>2.76</v>
      </c>
      <c r="M84" s="31">
        <v>2.82</v>
      </c>
    </row>
    <row r="85" spans="1:13" x14ac:dyDescent="0.15">
      <c r="A85" s="5"/>
      <c r="B85" s="24" t="s">
        <v>1</v>
      </c>
      <c r="C85" s="32">
        <v>880</v>
      </c>
      <c r="D85" s="26" t="s">
        <v>15</v>
      </c>
      <c r="E85" s="32">
        <v>1350</v>
      </c>
      <c r="F85" s="28" t="s">
        <v>3</v>
      </c>
      <c r="G85" s="29">
        <v>99</v>
      </c>
      <c r="H85" s="30">
        <v>98.4</v>
      </c>
      <c r="I85" s="30">
        <v>98.3</v>
      </c>
      <c r="J85" s="30">
        <v>98.3</v>
      </c>
      <c r="K85" s="30">
        <v>99.4</v>
      </c>
      <c r="L85" s="30">
        <v>98.5</v>
      </c>
      <c r="M85" s="31">
        <v>98.3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4689</v>
      </c>
      <c r="H86" s="70">
        <v>6742</v>
      </c>
      <c r="I86" s="70">
        <v>7011</v>
      </c>
      <c r="J86" s="70">
        <v>8527</v>
      </c>
      <c r="K86" s="70">
        <v>4346</v>
      </c>
      <c r="L86" s="70">
        <v>8143</v>
      </c>
      <c r="M86" s="86">
        <v>8308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1.670390327244053</v>
      </c>
      <c r="H87" s="81">
        <f t="shared" ref="H87:M87" si="13">H83/H$4</f>
        <v>1.907592542556066</v>
      </c>
      <c r="I87" s="81">
        <f t="shared" si="13"/>
        <v>1.8424109447599379</v>
      </c>
      <c r="J87" s="81">
        <f t="shared" si="13"/>
        <v>1.6944552909019914</v>
      </c>
      <c r="K87" s="81">
        <f t="shared" si="13"/>
        <v>1.8130091490161675</v>
      </c>
      <c r="L87" s="81">
        <f t="shared" si="13"/>
        <v>1.6088888888888888</v>
      </c>
      <c r="M87" s="82">
        <f t="shared" si="13"/>
        <v>1.5736688890975679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880</v>
      </c>
      <c r="H88" s="35">
        <v>1130</v>
      </c>
      <c r="I88" s="35">
        <v>1270</v>
      </c>
      <c r="J88" s="35">
        <v>1330</v>
      </c>
      <c r="K88" s="35">
        <v>1330</v>
      </c>
      <c r="L88" s="35">
        <v>1340</v>
      </c>
      <c r="M88" s="36">
        <v>1350</v>
      </c>
    </row>
    <row r="89" spans="1:13" x14ac:dyDescent="0.15">
      <c r="A89" s="5"/>
      <c r="B89" s="37" t="s">
        <v>60</v>
      </c>
      <c r="C89" s="38"/>
      <c r="D89" s="39"/>
      <c r="E89" s="40"/>
      <c r="F89" s="41" t="s">
        <v>10</v>
      </c>
      <c r="G89" s="42">
        <v>10342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45677</v>
      </c>
      <c r="F90" s="46" t="s">
        <v>2</v>
      </c>
      <c r="G90" s="47">
        <v>1.42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560</v>
      </c>
      <c r="D91" s="4" t="s">
        <v>15</v>
      </c>
      <c r="E91" s="50"/>
      <c r="F91" s="46" t="s">
        <v>3</v>
      </c>
      <c r="G91" s="47">
        <v>100.2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20</v>
      </c>
      <c r="G92" s="60">
        <v>432</v>
      </c>
      <c r="H92" s="61"/>
      <c r="I92" s="61"/>
      <c r="J92" s="61"/>
      <c r="K92" s="61"/>
      <c r="L92" s="61"/>
      <c r="M92" s="62"/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1.359179918517545</v>
      </c>
      <c r="H93" s="84">
        <f t="shared" ref="H93:M93" si="14">H89/H$4</f>
        <v>0</v>
      </c>
      <c r="I93" s="84">
        <f t="shared" si="14"/>
        <v>0</v>
      </c>
      <c r="J93" s="84">
        <f t="shared" si="14"/>
        <v>0</v>
      </c>
      <c r="K93" s="84">
        <f t="shared" si="14"/>
        <v>0</v>
      </c>
      <c r="L93" s="84">
        <f t="shared" si="14"/>
        <v>0</v>
      </c>
      <c r="M93" s="85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560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39</v>
      </c>
      <c r="C95" s="17"/>
      <c r="D95" s="18"/>
      <c r="E95" s="19"/>
      <c r="F95" s="20" t="s">
        <v>10</v>
      </c>
      <c r="G95" s="21">
        <v>10387</v>
      </c>
      <c r="H95" s="22">
        <v>10175</v>
      </c>
      <c r="I95" s="22">
        <v>10617</v>
      </c>
      <c r="J95" s="22">
        <v>14656</v>
      </c>
      <c r="K95" s="22">
        <v>11303</v>
      </c>
      <c r="L95" s="22">
        <v>15441</v>
      </c>
      <c r="M95" s="23">
        <v>14567</v>
      </c>
    </row>
    <row r="96" spans="1:13" x14ac:dyDescent="0.15">
      <c r="A96" s="5"/>
      <c r="B96" s="24" t="s">
        <v>0</v>
      </c>
      <c r="C96" s="25">
        <v>45614</v>
      </c>
      <c r="D96" s="26"/>
      <c r="E96" s="27"/>
      <c r="F96" s="28" t="s">
        <v>2</v>
      </c>
      <c r="G96" s="29">
        <v>3.26</v>
      </c>
      <c r="H96" s="30">
        <v>3.25</v>
      </c>
      <c r="I96" s="30">
        <v>3.3</v>
      </c>
      <c r="J96" s="30">
        <v>3.09</v>
      </c>
      <c r="K96" s="30">
        <v>3.22</v>
      </c>
      <c r="L96" s="30">
        <v>3.04</v>
      </c>
      <c r="M96" s="31">
        <v>3.13</v>
      </c>
    </row>
    <row r="97" spans="1:13" x14ac:dyDescent="0.15">
      <c r="A97" s="5"/>
      <c r="B97" s="24" t="s">
        <v>1</v>
      </c>
      <c r="C97" s="32">
        <v>9360</v>
      </c>
      <c r="D97" s="26" t="s">
        <v>15</v>
      </c>
      <c r="E97" s="32">
        <v>10100</v>
      </c>
      <c r="F97" s="28" t="s">
        <v>3</v>
      </c>
      <c r="G97" s="29">
        <v>99.5</v>
      </c>
      <c r="H97" s="30">
        <v>99.8</v>
      </c>
      <c r="I97" s="30">
        <v>99.3</v>
      </c>
      <c r="J97" s="30">
        <v>99.4</v>
      </c>
      <c r="K97" s="30">
        <v>99.7</v>
      </c>
      <c r="L97" s="30">
        <v>99.5</v>
      </c>
      <c r="M97" s="31">
        <v>99.1</v>
      </c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2956</v>
      </c>
      <c r="H98" s="70">
        <v>2260</v>
      </c>
      <c r="I98" s="70">
        <v>3481</v>
      </c>
      <c r="J98" s="70">
        <v>4454</v>
      </c>
      <c r="K98" s="70">
        <v>2653</v>
      </c>
      <c r="L98" s="70">
        <v>4141</v>
      </c>
      <c r="M98" s="86">
        <v>5116</v>
      </c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1.3650939676698646</v>
      </c>
      <c r="H99" s="81">
        <f t="shared" ref="H99:M99" si="15">H95/H$4</f>
        <v>1.3746284787895164</v>
      </c>
      <c r="I99" s="81">
        <f t="shared" si="15"/>
        <v>1.3702891068662881</v>
      </c>
      <c r="J99" s="81">
        <f t="shared" si="15"/>
        <v>1.4306911362748926</v>
      </c>
      <c r="K99" s="81">
        <f t="shared" si="15"/>
        <v>1.4165935580899862</v>
      </c>
      <c r="L99" s="81">
        <f t="shared" si="15"/>
        <v>1.4005442176870748</v>
      </c>
      <c r="M99" s="82">
        <f t="shared" si="15"/>
        <v>1.3679218705981782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9360</v>
      </c>
      <c r="H100" s="35">
        <v>9250</v>
      </c>
      <c r="I100" s="35">
        <v>9710</v>
      </c>
      <c r="J100" s="35">
        <v>10080</v>
      </c>
      <c r="K100" s="35">
        <v>10070</v>
      </c>
      <c r="L100" s="35">
        <v>10120</v>
      </c>
      <c r="M100" s="36">
        <v>10100</v>
      </c>
    </row>
    <row r="101" spans="1:13" x14ac:dyDescent="0.15">
      <c r="A101" s="5"/>
      <c r="B101" s="37" t="s">
        <v>34</v>
      </c>
      <c r="C101" s="38"/>
      <c r="D101" s="39"/>
      <c r="E101" s="40"/>
      <c r="F101" s="41" t="s">
        <v>10</v>
      </c>
      <c r="G101" s="42">
        <v>9920</v>
      </c>
      <c r="H101" s="43">
        <v>9349</v>
      </c>
      <c r="I101" s="43">
        <v>9784</v>
      </c>
      <c r="J101" s="43">
        <v>13235</v>
      </c>
      <c r="K101" s="43">
        <v>10546</v>
      </c>
      <c r="L101" s="43">
        <v>14654</v>
      </c>
      <c r="M101" s="44">
        <v>14114</v>
      </c>
    </row>
    <row r="102" spans="1:13" x14ac:dyDescent="0.15">
      <c r="A102" s="5"/>
      <c r="B102" s="45" t="s">
        <v>0</v>
      </c>
      <c r="C102" s="3">
        <v>45537</v>
      </c>
      <c r="F102" s="46" t="s">
        <v>2</v>
      </c>
      <c r="G102" s="47">
        <v>3.81</v>
      </c>
      <c r="H102" s="48">
        <v>3.84</v>
      </c>
      <c r="I102" s="48">
        <v>3.84</v>
      </c>
      <c r="J102" s="48">
        <v>3.64</v>
      </c>
      <c r="K102" s="48">
        <v>3.83</v>
      </c>
      <c r="L102" s="48">
        <v>3.56</v>
      </c>
      <c r="M102" s="49">
        <v>3.63</v>
      </c>
    </row>
    <row r="103" spans="1:13" x14ac:dyDescent="0.15">
      <c r="A103" s="5"/>
      <c r="B103" s="45" t="s">
        <v>1</v>
      </c>
      <c r="C103" s="50">
        <v>8910</v>
      </c>
      <c r="D103" s="4" t="s">
        <v>15</v>
      </c>
      <c r="E103" s="50">
        <v>9740</v>
      </c>
      <c r="F103" s="46" t="s">
        <v>3</v>
      </c>
      <c r="G103" s="47">
        <v>98.8</v>
      </c>
      <c r="H103" s="48">
        <v>99</v>
      </c>
      <c r="I103" s="48">
        <v>98.8</v>
      </c>
      <c r="J103" s="48">
        <v>98.7</v>
      </c>
      <c r="K103" s="48">
        <v>98.8</v>
      </c>
      <c r="L103" s="48">
        <v>98.9</v>
      </c>
      <c r="M103" s="49">
        <v>98.1</v>
      </c>
    </row>
    <row r="104" spans="1:13" x14ac:dyDescent="0.15">
      <c r="A104" s="5"/>
      <c r="B104" s="45"/>
      <c r="C104" s="50"/>
      <c r="E104" s="50"/>
      <c r="F104" s="55" t="s">
        <v>20</v>
      </c>
      <c r="G104" s="89">
        <v>4627</v>
      </c>
      <c r="H104" s="71">
        <v>4003</v>
      </c>
      <c r="I104" s="71">
        <v>4537</v>
      </c>
      <c r="J104" s="71">
        <v>6373</v>
      </c>
      <c r="K104" s="71">
        <v>5005</v>
      </c>
      <c r="L104" s="71">
        <v>6376</v>
      </c>
      <c r="M104" s="87">
        <v>8286</v>
      </c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1.3037192798002366</v>
      </c>
      <c r="H105" s="84">
        <f t="shared" ref="H105:M105" si="16">H101/H$4</f>
        <v>1.2630370170224263</v>
      </c>
      <c r="I105" s="84">
        <f t="shared" si="16"/>
        <v>1.2627774909654104</v>
      </c>
      <c r="J105" s="84">
        <f t="shared" si="16"/>
        <v>1.2919757907067553</v>
      </c>
      <c r="K105" s="84">
        <f t="shared" si="16"/>
        <v>1.3217195137235243</v>
      </c>
      <c r="L105" s="84">
        <f t="shared" si="16"/>
        <v>1.3291609977324264</v>
      </c>
      <c r="M105" s="85">
        <f t="shared" si="16"/>
        <v>1.3253826650389708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8910</v>
      </c>
      <c r="H106" s="53">
        <v>8850</v>
      </c>
      <c r="I106" s="53">
        <v>9350</v>
      </c>
      <c r="J106" s="53">
        <v>9700</v>
      </c>
      <c r="K106" s="53">
        <v>9680</v>
      </c>
      <c r="L106" s="53">
        <v>9740</v>
      </c>
      <c r="M106" s="54">
        <v>9740</v>
      </c>
    </row>
    <row r="107" spans="1:13" x14ac:dyDescent="0.15">
      <c r="A107" s="5"/>
      <c r="B107" s="16" t="s">
        <v>33</v>
      </c>
      <c r="C107" s="17"/>
      <c r="D107" s="18"/>
      <c r="E107" s="19"/>
      <c r="F107" s="20" t="s">
        <v>10</v>
      </c>
      <c r="G107" s="21">
        <v>8060</v>
      </c>
      <c r="H107" s="22">
        <v>8115</v>
      </c>
      <c r="I107" s="22">
        <v>8098</v>
      </c>
      <c r="J107" s="22">
        <v>11508</v>
      </c>
      <c r="K107" s="22">
        <v>8697</v>
      </c>
      <c r="L107" s="22">
        <v>12536</v>
      </c>
      <c r="M107" s="23">
        <v>11930</v>
      </c>
    </row>
    <row r="108" spans="1:13" x14ac:dyDescent="0.15">
      <c r="A108" s="5"/>
      <c r="B108" s="24" t="s">
        <v>0</v>
      </c>
      <c r="C108" s="25">
        <v>45495</v>
      </c>
      <c r="D108" s="26"/>
      <c r="E108" s="27"/>
      <c r="F108" s="28" t="s">
        <v>2</v>
      </c>
      <c r="G108" s="29">
        <v>3.64</v>
      </c>
      <c r="H108" s="30">
        <v>3.66</v>
      </c>
      <c r="I108" s="30">
        <v>3.7</v>
      </c>
      <c r="J108" s="30">
        <v>3.41</v>
      </c>
      <c r="K108" s="30">
        <v>3.63</v>
      </c>
      <c r="L108" s="30">
        <v>3.34</v>
      </c>
      <c r="M108" s="31">
        <v>3.43</v>
      </c>
    </row>
    <row r="109" spans="1:13" x14ac:dyDescent="0.15">
      <c r="A109" s="5"/>
      <c r="B109" s="24" t="s">
        <v>1</v>
      </c>
      <c r="C109" s="32">
        <v>10040</v>
      </c>
      <c r="D109" s="26" t="s">
        <v>15</v>
      </c>
      <c r="E109" s="32">
        <v>10860</v>
      </c>
      <c r="F109" s="28" t="s">
        <v>3</v>
      </c>
      <c r="G109" s="29">
        <v>99.9</v>
      </c>
      <c r="H109" s="30">
        <v>99.7</v>
      </c>
      <c r="I109" s="30">
        <v>99.9</v>
      </c>
      <c r="J109" s="30">
        <v>100</v>
      </c>
      <c r="K109" s="30">
        <v>99.7</v>
      </c>
      <c r="L109" s="30">
        <v>100.3</v>
      </c>
      <c r="M109" s="31">
        <v>99.4</v>
      </c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1852</v>
      </c>
      <c r="H110" s="70">
        <v>2189</v>
      </c>
      <c r="I110" s="70">
        <v>1944</v>
      </c>
      <c r="J110" s="70">
        <v>2360</v>
      </c>
      <c r="K110" s="70">
        <v>2285</v>
      </c>
      <c r="L110" s="70">
        <v>1568</v>
      </c>
      <c r="M110" s="86">
        <v>3831</v>
      </c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1.0592719148376921</v>
      </c>
      <c r="H111" s="81">
        <f t="shared" ref="H111:M111" si="17">H107/H$4</f>
        <v>1.0963253174817618</v>
      </c>
      <c r="I111" s="81">
        <f t="shared" si="17"/>
        <v>1.0451729478575116</v>
      </c>
      <c r="J111" s="81">
        <f t="shared" si="17"/>
        <v>1.1233893010542757</v>
      </c>
      <c r="K111" s="81">
        <f t="shared" si="17"/>
        <v>1.0899862138112546</v>
      </c>
      <c r="L111" s="81">
        <f t="shared" si="17"/>
        <v>1.1370521541950114</v>
      </c>
      <c r="M111" s="82">
        <f t="shared" si="17"/>
        <v>1.1202929852568315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10040</v>
      </c>
      <c r="H112" s="35">
        <v>10010</v>
      </c>
      <c r="I112" s="35">
        <v>10460</v>
      </c>
      <c r="J112" s="35">
        <v>10840</v>
      </c>
      <c r="K112" s="35">
        <v>10800</v>
      </c>
      <c r="L112" s="35">
        <v>10890</v>
      </c>
      <c r="M112" s="36">
        <v>10860</v>
      </c>
    </row>
    <row r="113" spans="1:13" x14ac:dyDescent="0.15">
      <c r="A113" s="5"/>
      <c r="B113" s="37" t="s">
        <v>32</v>
      </c>
      <c r="C113" s="38"/>
      <c r="D113" s="39"/>
      <c r="E113" s="40"/>
      <c r="F113" s="41" t="s">
        <v>10</v>
      </c>
      <c r="G113" s="42">
        <v>9000</v>
      </c>
      <c r="H113" s="43">
        <v>8589</v>
      </c>
      <c r="I113" s="43">
        <v>8971</v>
      </c>
      <c r="J113" s="43">
        <v>11376</v>
      </c>
      <c r="K113" s="43">
        <v>8576</v>
      </c>
      <c r="L113" s="43">
        <v>12269</v>
      </c>
      <c r="M113" s="44">
        <v>12471</v>
      </c>
    </row>
    <row r="114" spans="1:13" x14ac:dyDescent="0.15">
      <c r="A114" s="5"/>
      <c r="B114" s="45" t="s">
        <v>0</v>
      </c>
      <c r="C114" s="3">
        <v>45474</v>
      </c>
      <c r="F114" s="46" t="s">
        <v>2</v>
      </c>
      <c r="G114" s="47">
        <v>3.91</v>
      </c>
      <c r="H114" s="48">
        <v>3.84</v>
      </c>
      <c r="I114" s="48">
        <v>3.91</v>
      </c>
      <c r="J114" s="48">
        <v>3.74</v>
      </c>
      <c r="K114" s="48">
        <v>3.89</v>
      </c>
      <c r="L114" s="48">
        <v>3.73</v>
      </c>
      <c r="M114" s="49">
        <v>3.72</v>
      </c>
    </row>
    <row r="115" spans="1:13" x14ac:dyDescent="0.15">
      <c r="A115" s="5"/>
      <c r="B115" s="45" t="s">
        <v>1</v>
      </c>
      <c r="C115" s="50">
        <v>8200</v>
      </c>
      <c r="D115" s="4" t="s">
        <v>15</v>
      </c>
      <c r="E115" s="50">
        <v>9090</v>
      </c>
      <c r="F115" s="46" t="s">
        <v>3</v>
      </c>
      <c r="G115" s="47">
        <v>98.6</v>
      </c>
      <c r="H115" s="48">
        <v>98.7</v>
      </c>
      <c r="I115" s="48">
        <v>98.6</v>
      </c>
      <c r="J115" s="48">
        <v>98.3</v>
      </c>
      <c r="K115" s="48">
        <v>98.8</v>
      </c>
      <c r="L115" s="48">
        <v>98.2</v>
      </c>
      <c r="M115" s="49">
        <v>98.3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4380</v>
      </c>
      <c r="H116" s="71">
        <v>3997</v>
      </c>
      <c r="I116" s="71">
        <v>4359</v>
      </c>
      <c r="J116" s="71">
        <v>6172</v>
      </c>
      <c r="K116" s="71">
        <v>3915</v>
      </c>
      <c r="L116" s="71">
        <v>6944</v>
      </c>
      <c r="M116" s="87">
        <v>6730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1.1828098304639243</v>
      </c>
      <c r="H117" s="84">
        <f t="shared" ref="H117:M117" si="18">H113/H$4</f>
        <v>1.1603620643069441</v>
      </c>
      <c r="I117" s="84">
        <f t="shared" si="18"/>
        <v>1.1578471863706763</v>
      </c>
      <c r="J117" s="84">
        <f t="shared" si="18"/>
        <v>1.1105037094884811</v>
      </c>
      <c r="K117" s="84">
        <f t="shared" si="18"/>
        <v>1.074821406191252</v>
      </c>
      <c r="L117" s="84">
        <f t="shared" si="18"/>
        <v>1.1128344671201813</v>
      </c>
      <c r="M117" s="85">
        <f t="shared" si="18"/>
        <v>1.1710958775471876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8200</v>
      </c>
      <c r="H118" s="53">
        <v>7900</v>
      </c>
      <c r="I118" s="53">
        <v>8640</v>
      </c>
      <c r="J118" s="53">
        <v>9060</v>
      </c>
      <c r="K118" s="53">
        <v>9070</v>
      </c>
      <c r="L118" s="53">
        <v>9090</v>
      </c>
      <c r="M118" s="54">
        <v>9090</v>
      </c>
    </row>
    <row r="119" spans="1:13" x14ac:dyDescent="0.15">
      <c r="A119" s="5"/>
      <c r="B119" s="16" t="s">
        <v>18</v>
      </c>
      <c r="C119" s="17"/>
      <c r="D119" s="18"/>
      <c r="E119" s="19"/>
      <c r="F119" s="20" t="s">
        <v>10</v>
      </c>
      <c r="G119" s="21">
        <v>8415</v>
      </c>
      <c r="H119" s="22">
        <v>8219</v>
      </c>
      <c r="I119" s="22">
        <v>8757</v>
      </c>
      <c r="J119" s="22">
        <v>10638</v>
      </c>
      <c r="K119" s="22">
        <v>8732</v>
      </c>
      <c r="L119" s="22">
        <v>11548</v>
      </c>
      <c r="M119" s="23">
        <v>11226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1.97</v>
      </c>
      <c r="H120" s="30">
        <v>1.97</v>
      </c>
      <c r="I120" s="30">
        <v>1.96</v>
      </c>
      <c r="J120" s="30">
        <v>1.86</v>
      </c>
      <c r="K120" s="30">
        <v>1.96</v>
      </c>
      <c r="L120" s="30">
        <v>1.83</v>
      </c>
      <c r="M120" s="31">
        <v>1.85</v>
      </c>
    </row>
    <row r="121" spans="1:13" x14ac:dyDescent="0.15">
      <c r="A121" s="5"/>
      <c r="B121" s="24" t="s">
        <v>1</v>
      </c>
      <c r="C121" s="32">
        <v>33610</v>
      </c>
      <c r="D121" s="26" t="s">
        <v>15</v>
      </c>
      <c r="E121" s="32">
        <v>36200</v>
      </c>
      <c r="F121" s="28" t="s">
        <v>3</v>
      </c>
      <c r="G121" s="29">
        <v>99.4</v>
      </c>
      <c r="H121" s="30">
        <v>99.4</v>
      </c>
      <c r="I121" s="30">
        <v>99.4</v>
      </c>
      <c r="J121" s="30">
        <v>99.4</v>
      </c>
      <c r="K121" s="30">
        <v>99.5</v>
      </c>
      <c r="L121" s="30">
        <v>99.4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2147</v>
      </c>
      <c r="H122" s="70">
        <v>1954</v>
      </c>
      <c r="I122" s="70">
        <v>2124</v>
      </c>
      <c r="J122" s="70">
        <v>2651</v>
      </c>
      <c r="K122" s="70">
        <v>2021</v>
      </c>
      <c r="L122" s="70">
        <v>2656</v>
      </c>
      <c r="M122" s="86">
        <v>3108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1.1059271914837692</v>
      </c>
      <c r="H123" s="81">
        <f t="shared" ref="H123:M123" si="19">H119/H$4</f>
        <v>1.1103755741691435</v>
      </c>
      <c r="I123" s="81">
        <f t="shared" si="19"/>
        <v>1.1302271553949406</v>
      </c>
      <c r="J123" s="81">
        <f t="shared" si="19"/>
        <v>1.0384615384615385</v>
      </c>
      <c r="K123" s="81">
        <f t="shared" si="19"/>
        <v>1.0943727284120817</v>
      </c>
      <c r="L123" s="81">
        <f t="shared" si="19"/>
        <v>1.047437641723356</v>
      </c>
      <c r="M123" s="82">
        <f t="shared" si="19"/>
        <v>1.054183491407644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33610</v>
      </c>
      <c r="H124" s="35">
        <v>33220</v>
      </c>
      <c r="I124" s="35">
        <v>34770</v>
      </c>
      <c r="J124" s="35">
        <v>36090</v>
      </c>
      <c r="K124" s="35">
        <v>36090</v>
      </c>
      <c r="L124" s="35">
        <v>36170</v>
      </c>
      <c r="M124" s="36">
        <v>36200</v>
      </c>
    </row>
    <row r="125" spans="1:13" x14ac:dyDescent="0.15">
      <c r="A125" s="5"/>
      <c r="B125" s="37" t="s">
        <v>27</v>
      </c>
      <c r="C125" s="38"/>
      <c r="D125" s="39"/>
      <c r="E125" s="40"/>
      <c r="F125" s="41" t="s">
        <v>10</v>
      </c>
      <c r="G125" s="42">
        <v>7553</v>
      </c>
      <c r="H125" s="43">
        <v>6442</v>
      </c>
      <c r="I125" s="43">
        <v>6692</v>
      </c>
      <c r="J125" s="43">
        <v>9591</v>
      </c>
      <c r="K125" s="43">
        <v>7087</v>
      </c>
      <c r="L125" s="43">
        <v>10432</v>
      </c>
      <c r="M125" s="44">
        <v>10029</v>
      </c>
    </row>
    <row r="126" spans="1:13" x14ac:dyDescent="0.15">
      <c r="A126" s="5"/>
      <c r="B126" s="45" t="s">
        <v>0</v>
      </c>
      <c r="C126" s="3">
        <v>45019</v>
      </c>
      <c r="F126" s="46" t="s">
        <v>2</v>
      </c>
      <c r="G126" s="47">
        <v>3.08</v>
      </c>
      <c r="H126" s="48">
        <v>3.25</v>
      </c>
      <c r="I126" s="48">
        <v>3.31</v>
      </c>
      <c r="J126" s="48">
        <v>3.16</v>
      </c>
      <c r="K126" s="48">
        <v>3.25</v>
      </c>
      <c r="L126" s="48">
        <v>3.09</v>
      </c>
      <c r="M126" s="49">
        <v>3.16</v>
      </c>
    </row>
    <row r="127" spans="1:13" x14ac:dyDescent="0.15">
      <c r="A127" s="5"/>
      <c r="B127" s="45" t="s">
        <v>1</v>
      </c>
      <c r="C127" s="50">
        <v>31010</v>
      </c>
      <c r="D127" s="4" t="s">
        <v>15</v>
      </c>
      <c r="E127" s="50">
        <v>33390</v>
      </c>
      <c r="F127" s="46" t="s">
        <v>3</v>
      </c>
      <c r="G127" s="47">
        <v>101</v>
      </c>
      <c r="H127" s="48">
        <v>100.5</v>
      </c>
      <c r="I127" s="48">
        <v>99.9</v>
      </c>
      <c r="J127" s="48">
        <v>99.7</v>
      </c>
      <c r="K127" s="48">
        <v>100.3</v>
      </c>
      <c r="L127" s="48">
        <v>100.1</v>
      </c>
      <c r="M127" s="49">
        <v>99.9</v>
      </c>
    </row>
    <row r="128" spans="1:13" x14ac:dyDescent="0.15">
      <c r="A128" s="5"/>
      <c r="B128" s="45"/>
      <c r="C128" s="50"/>
      <c r="E128" s="50"/>
      <c r="F128" s="55" t="s">
        <v>20</v>
      </c>
      <c r="G128" s="60">
        <v>-231</v>
      </c>
      <c r="H128" s="61">
        <v>639</v>
      </c>
      <c r="I128" s="71">
        <v>1430</v>
      </c>
      <c r="J128" s="71">
        <v>2295</v>
      </c>
      <c r="K128" s="61">
        <v>910</v>
      </c>
      <c r="L128" s="71">
        <v>1668</v>
      </c>
      <c r="M128" s="87">
        <v>2115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0.99264029438822443</v>
      </c>
      <c r="H129" s="84">
        <f t="shared" ref="H129:M129" si="20">H125/H$4</f>
        <v>0.87030532288570661</v>
      </c>
      <c r="I129" s="84">
        <f t="shared" si="20"/>
        <v>0.8637067630356221</v>
      </c>
      <c r="J129" s="84">
        <f t="shared" si="20"/>
        <v>0.93625536899648576</v>
      </c>
      <c r="K129" s="84">
        <f t="shared" si="20"/>
        <v>0.88820654217320472</v>
      </c>
      <c r="L129" s="84">
        <f t="shared" si="20"/>
        <v>0.9462131519274376</v>
      </c>
      <c r="M129" s="85">
        <f t="shared" si="20"/>
        <v>0.94177857075781768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31010</v>
      </c>
      <c r="H130" s="53">
        <v>30830</v>
      </c>
      <c r="I130" s="53">
        <v>32090</v>
      </c>
      <c r="J130" s="53">
        <v>33310</v>
      </c>
      <c r="K130" s="53">
        <v>33250</v>
      </c>
      <c r="L130" s="53">
        <v>33400</v>
      </c>
      <c r="M130" s="54">
        <v>33390</v>
      </c>
    </row>
    <row r="131" spans="1:13" x14ac:dyDescent="0.15">
      <c r="A131" s="5"/>
      <c r="B131" s="16" t="s">
        <v>19</v>
      </c>
      <c r="C131" s="17"/>
      <c r="D131" s="18"/>
      <c r="E131" s="19"/>
      <c r="F131" s="20" t="s">
        <v>10</v>
      </c>
      <c r="G131" s="21">
        <v>12015</v>
      </c>
      <c r="H131" s="22">
        <v>11813</v>
      </c>
      <c r="I131" s="22">
        <v>12319</v>
      </c>
      <c r="J131" s="22">
        <v>14888</v>
      </c>
      <c r="K131" s="22">
        <v>12618</v>
      </c>
      <c r="L131" s="22">
        <v>15778</v>
      </c>
      <c r="M131" s="23">
        <v>15333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1.8</v>
      </c>
      <c r="H132" s="30">
        <v>1.81</v>
      </c>
      <c r="I132" s="30">
        <v>1.81</v>
      </c>
      <c r="J132" s="30">
        <v>1.7</v>
      </c>
      <c r="K132" s="30">
        <v>1.79</v>
      </c>
      <c r="L132" s="30">
        <v>1.66</v>
      </c>
      <c r="M132" s="31">
        <v>1.68</v>
      </c>
    </row>
    <row r="133" spans="1:13" x14ac:dyDescent="0.15">
      <c r="A133" s="5"/>
      <c r="B133" s="24" t="s">
        <v>1</v>
      </c>
      <c r="C133" s="32">
        <v>30080</v>
      </c>
      <c r="D133" s="26" t="s">
        <v>15</v>
      </c>
      <c r="E133" s="32">
        <v>32610</v>
      </c>
      <c r="F133" s="28" t="s">
        <v>3</v>
      </c>
      <c r="G133" s="29">
        <v>99.4</v>
      </c>
      <c r="H133" s="30">
        <v>99.5</v>
      </c>
      <c r="I133" s="30">
        <v>99.3</v>
      </c>
      <c r="J133" s="30">
        <v>99.3</v>
      </c>
      <c r="K133" s="30">
        <v>99.5</v>
      </c>
      <c r="L133" s="30">
        <v>99.5</v>
      </c>
      <c r="M133" s="31">
        <v>99.3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2681</v>
      </c>
      <c r="H134" s="70">
        <v>2521</v>
      </c>
      <c r="I134" s="70">
        <v>3021</v>
      </c>
      <c r="J134" s="70">
        <v>3521</v>
      </c>
      <c r="K134" s="70">
        <v>2685</v>
      </c>
      <c r="L134" s="70">
        <v>3287</v>
      </c>
      <c r="M134" s="86">
        <v>3646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1.579051123669339</v>
      </c>
      <c r="H135" s="81">
        <f t="shared" ref="H135:M135" si="21">H131/H$4</f>
        <v>1.5959200216157796</v>
      </c>
      <c r="I135" s="81">
        <f t="shared" si="21"/>
        <v>1.5899586990191017</v>
      </c>
      <c r="J135" s="81">
        <f t="shared" si="21"/>
        <v>1.4533385396329559</v>
      </c>
      <c r="K135" s="81">
        <f t="shared" si="21"/>
        <v>1.5814011780924928</v>
      </c>
      <c r="L135" s="81">
        <f t="shared" si="21"/>
        <v>1.431111111111111</v>
      </c>
      <c r="M135" s="82">
        <f t="shared" si="21"/>
        <v>1.4398535073715841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30080</v>
      </c>
      <c r="H136" s="35">
        <v>30180</v>
      </c>
      <c r="I136" s="35">
        <v>31530</v>
      </c>
      <c r="J136" s="35">
        <v>32550</v>
      </c>
      <c r="K136" s="35">
        <v>32420</v>
      </c>
      <c r="L136" s="35">
        <v>32650</v>
      </c>
      <c r="M136" s="36">
        <v>32610</v>
      </c>
    </row>
    <row r="137" spans="1:13" x14ac:dyDescent="0.15">
      <c r="A137" s="5"/>
      <c r="B137" s="37" t="s">
        <v>30</v>
      </c>
      <c r="C137" s="38"/>
      <c r="D137" s="39"/>
      <c r="E137" s="40"/>
      <c r="F137" s="41" t="s">
        <v>10</v>
      </c>
      <c r="G137" s="42">
        <v>10154</v>
      </c>
      <c r="H137" s="43">
        <v>10400</v>
      </c>
      <c r="I137" s="43">
        <v>10433</v>
      </c>
      <c r="J137" s="43">
        <v>14145</v>
      </c>
      <c r="K137" s="43">
        <v>10835</v>
      </c>
      <c r="L137" s="43">
        <v>15026</v>
      </c>
      <c r="M137" s="44">
        <v>14097</v>
      </c>
    </row>
    <row r="138" spans="1:13" x14ac:dyDescent="0.15">
      <c r="A138" s="5"/>
      <c r="B138" s="45" t="s">
        <v>0</v>
      </c>
      <c r="C138" s="3">
        <v>45264</v>
      </c>
      <c r="F138" s="46" t="s">
        <v>2</v>
      </c>
      <c r="G138" s="47">
        <v>3.12</v>
      </c>
      <c r="H138" s="48">
        <v>3.11</v>
      </c>
      <c r="I138" s="48">
        <v>3.16</v>
      </c>
      <c r="J138" s="48">
        <v>3</v>
      </c>
      <c r="K138" s="48">
        <v>3.13</v>
      </c>
      <c r="L138" s="48">
        <v>2.86</v>
      </c>
      <c r="M138" s="49">
        <v>2.98</v>
      </c>
    </row>
    <row r="139" spans="1:13" x14ac:dyDescent="0.15">
      <c r="A139" s="5"/>
      <c r="B139" s="45" t="s">
        <v>1</v>
      </c>
      <c r="C139" s="50">
        <v>15900</v>
      </c>
      <c r="D139" s="4" t="s">
        <v>15</v>
      </c>
      <c r="E139" s="50">
        <v>17470</v>
      </c>
      <c r="F139" s="46" t="s">
        <v>3</v>
      </c>
      <c r="G139" s="47">
        <v>100.4</v>
      </c>
      <c r="H139" s="48">
        <v>100.4</v>
      </c>
      <c r="I139" s="48">
        <v>100.3</v>
      </c>
      <c r="J139" s="48">
        <v>99.7</v>
      </c>
      <c r="K139" s="48">
        <v>100.2</v>
      </c>
      <c r="L139" s="48">
        <v>100.2</v>
      </c>
      <c r="M139" s="49">
        <v>99.7</v>
      </c>
    </row>
    <row r="140" spans="1:13" x14ac:dyDescent="0.15">
      <c r="A140" s="5"/>
      <c r="B140" s="45"/>
      <c r="C140" s="50"/>
      <c r="E140" s="50"/>
      <c r="F140" s="55" t="s">
        <v>20</v>
      </c>
      <c r="G140" s="60">
        <v>923</v>
      </c>
      <c r="H140" s="61">
        <v>940</v>
      </c>
      <c r="I140" s="71">
        <v>1285</v>
      </c>
      <c r="J140" s="71">
        <v>3374</v>
      </c>
      <c r="K140" s="71">
        <v>1419</v>
      </c>
      <c r="L140" s="71">
        <v>1847</v>
      </c>
      <c r="M140" s="87">
        <v>3215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1.3344723353922987</v>
      </c>
      <c r="H141" s="84">
        <f t="shared" ref="H141:M141" si="22">H137/H$4</f>
        <v>1.4050256687381788</v>
      </c>
      <c r="I141" s="84">
        <f t="shared" si="22"/>
        <v>1.3465410428497677</v>
      </c>
      <c r="J141" s="84">
        <f t="shared" si="22"/>
        <v>1.3808082780163999</v>
      </c>
      <c r="K141" s="84">
        <f t="shared" si="22"/>
        <v>1.3579395914274972</v>
      </c>
      <c r="L141" s="84">
        <f t="shared" si="22"/>
        <v>1.3629024943310657</v>
      </c>
      <c r="M141" s="85">
        <f t="shared" si="22"/>
        <v>1.3237862710113626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15900</v>
      </c>
      <c r="H142" s="53">
        <v>15880</v>
      </c>
      <c r="I142" s="53">
        <v>16760</v>
      </c>
      <c r="J142" s="53">
        <v>17400</v>
      </c>
      <c r="K142" s="53">
        <v>17400</v>
      </c>
      <c r="L142" s="53">
        <v>17480</v>
      </c>
      <c r="M142" s="54">
        <v>17470</v>
      </c>
    </row>
    <row r="143" spans="1:13" x14ac:dyDescent="0.15">
      <c r="A143" s="5"/>
      <c r="B143" s="16" t="s">
        <v>31</v>
      </c>
      <c r="C143" s="17"/>
      <c r="D143" s="18"/>
      <c r="E143" s="19"/>
      <c r="F143" s="20" t="s">
        <v>10</v>
      </c>
      <c r="G143" s="21">
        <v>7487</v>
      </c>
      <c r="H143" s="22">
        <v>7179</v>
      </c>
      <c r="I143" s="22">
        <v>7554</v>
      </c>
      <c r="J143" s="22">
        <v>11203</v>
      </c>
      <c r="K143" s="22">
        <v>8345</v>
      </c>
      <c r="L143" s="22">
        <v>12475</v>
      </c>
      <c r="M143" s="23">
        <v>12353</v>
      </c>
    </row>
    <row r="144" spans="1:13" x14ac:dyDescent="0.15">
      <c r="A144" s="5"/>
      <c r="B144" s="24" t="s">
        <v>0</v>
      </c>
      <c r="C144" s="25">
        <v>45110</v>
      </c>
      <c r="D144" s="26"/>
      <c r="E144" s="27"/>
      <c r="F144" s="28" t="s">
        <v>2</v>
      </c>
      <c r="G144" s="29">
        <v>4.0599999999999996</v>
      </c>
      <c r="H144" s="30">
        <v>4.05</v>
      </c>
      <c r="I144" s="30">
        <v>4.0999999999999996</v>
      </c>
      <c r="J144" s="30">
        <v>3.89</v>
      </c>
      <c r="K144" s="30">
        <v>4</v>
      </c>
      <c r="L144" s="30">
        <v>3.77</v>
      </c>
      <c r="M144" s="31">
        <v>3.81</v>
      </c>
    </row>
    <row r="145" spans="1:13" x14ac:dyDescent="0.15">
      <c r="A145" s="5"/>
      <c r="B145" s="24" t="s">
        <v>1</v>
      </c>
      <c r="C145" s="32">
        <v>13730</v>
      </c>
      <c r="D145" s="26" t="s">
        <v>15</v>
      </c>
      <c r="E145" s="32">
        <v>15000</v>
      </c>
      <c r="F145" s="28" t="s">
        <v>3</v>
      </c>
      <c r="G145" s="29">
        <v>99</v>
      </c>
      <c r="H145" s="30">
        <v>99.5</v>
      </c>
      <c r="I145" s="30">
        <v>99</v>
      </c>
      <c r="J145" s="30">
        <v>98.7</v>
      </c>
      <c r="K145" s="30">
        <v>99.8</v>
      </c>
      <c r="L145" s="30">
        <v>99.4</v>
      </c>
      <c r="M145" s="31">
        <v>98.9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3216</v>
      </c>
      <c r="H146" s="70">
        <v>2453</v>
      </c>
      <c r="I146" s="70">
        <v>3347</v>
      </c>
      <c r="J146" s="70">
        <v>5653</v>
      </c>
      <c r="K146" s="70">
        <v>2384</v>
      </c>
      <c r="L146" s="70">
        <v>4362</v>
      </c>
      <c r="M146" s="86">
        <v>5445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0.98396635563148904</v>
      </c>
      <c r="H147" s="81">
        <f t="shared" ref="H147:M147" si="23">H143/H$4</f>
        <v>0.96987300729532555</v>
      </c>
      <c r="I147" s="81">
        <f t="shared" si="23"/>
        <v>0.97496128033040785</v>
      </c>
      <c r="J147" s="81">
        <f t="shared" si="23"/>
        <v>1.0936157750878563</v>
      </c>
      <c r="K147" s="81">
        <f t="shared" si="23"/>
        <v>1.0458704098257927</v>
      </c>
      <c r="L147" s="81">
        <f t="shared" si="23"/>
        <v>1.1315192743764173</v>
      </c>
      <c r="M147" s="82">
        <f t="shared" si="23"/>
        <v>1.1600150248849657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13730</v>
      </c>
      <c r="H148" s="35">
        <v>13750</v>
      </c>
      <c r="I148" s="35">
        <v>14380</v>
      </c>
      <c r="J148" s="35">
        <v>14950</v>
      </c>
      <c r="K148" s="35">
        <v>14920</v>
      </c>
      <c r="L148" s="35">
        <v>15010</v>
      </c>
      <c r="M148" s="36">
        <v>15000</v>
      </c>
    </row>
    <row r="149" spans="1:13" x14ac:dyDescent="0.15">
      <c r="A149" s="5"/>
      <c r="B149" s="37" t="s">
        <v>25</v>
      </c>
      <c r="C149" s="38"/>
      <c r="D149" s="39"/>
      <c r="E149" s="40"/>
      <c r="F149" s="41" t="s">
        <v>10</v>
      </c>
      <c r="G149" s="42">
        <v>7024</v>
      </c>
      <c r="H149" s="43">
        <v>7064</v>
      </c>
      <c r="I149" s="43">
        <v>7407</v>
      </c>
      <c r="J149" s="43">
        <v>9332</v>
      </c>
      <c r="K149" s="43">
        <v>6898</v>
      </c>
      <c r="L149" s="43">
        <v>9733</v>
      </c>
      <c r="M149" s="44">
        <v>10300</v>
      </c>
    </row>
    <row r="150" spans="1:13" x14ac:dyDescent="0.15">
      <c r="A150" s="5"/>
      <c r="B150" s="45" t="s">
        <v>0</v>
      </c>
      <c r="C150" s="3">
        <v>44914</v>
      </c>
      <c r="F150" s="46" t="s">
        <v>2</v>
      </c>
      <c r="G150" s="47">
        <v>3.82</v>
      </c>
      <c r="H150" s="48">
        <v>3.83</v>
      </c>
      <c r="I150" s="48">
        <v>3.82</v>
      </c>
      <c r="J150" s="48">
        <v>3.71</v>
      </c>
      <c r="K150" s="48">
        <v>3.82</v>
      </c>
      <c r="L150" s="48">
        <v>3.72</v>
      </c>
      <c r="M150" s="49">
        <v>3.67</v>
      </c>
    </row>
    <row r="151" spans="1:13" x14ac:dyDescent="0.15">
      <c r="A151" s="5"/>
      <c r="B151" s="45" t="s">
        <v>1</v>
      </c>
      <c r="C151" s="50">
        <v>9010</v>
      </c>
      <c r="D151" s="4" t="s">
        <v>15</v>
      </c>
      <c r="E151" s="50">
        <v>9990</v>
      </c>
      <c r="F151" s="46" t="s">
        <v>3</v>
      </c>
      <c r="G151" s="47">
        <v>99</v>
      </c>
      <c r="H151" s="48">
        <v>98.8</v>
      </c>
      <c r="I151" s="48">
        <v>98.7</v>
      </c>
      <c r="J151" s="48">
        <v>98.5</v>
      </c>
      <c r="K151" s="48">
        <v>98.6</v>
      </c>
      <c r="L151" s="48">
        <v>98.3</v>
      </c>
      <c r="M151" s="49">
        <v>98.8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3112</v>
      </c>
      <c r="H152" s="71">
        <v>3385</v>
      </c>
      <c r="I152" s="71">
        <v>3653</v>
      </c>
      <c r="J152" s="71">
        <v>4856</v>
      </c>
      <c r="K152" s="71">
        <v>3481</v>
      </c>
      <c r="L152" s="71">
        <v>5550</v>
      </c>
      <c r="M152" s="87">
        <v>4815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0.92311736101984487</v>
      </c>
      <c r="H153" s="84">
        <f t="shared" ref="H153:M153" si="24">H149/H$4</f>
        <v>0.95433666576600917</v>
      </c>
      <c r="I153" s="84">
        <f t="shared" si="24"/>
        <v>0.95598864223025293</v>
      </c>
      <c r="J153" s="84">
        <f t="shared" si="24"/>
        <v>0.91097227645450995</v>
      </c>
      <c r="K153" s="84">
        <f t="shared" si="24"/>
        <v>0.86451936332873791</v>
      </c>
      <c r="L153" s="84">
        <f t="shared" si="24"/>
        <v>0.88281179138321997</v>
      </c>
      <c r="M153" s="85">
        <f t="shared" si="24"/>
        <v>0.96722696966851351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9010</v>
      </c>
      <c r="H154" s="53">
        <v>9150</v>
      </c>
      <c r="I154" s="53">
        <v>9380</v>
      </c>
      <c r="J154" s="53">
        <v>9900</v>
      </c>
      <c r="K154" s="53">
        <v>9890</v>
      </c>
      <c r="L154" s="53">
        <v>9960</v>
      </c>
      <c r="M154" s="54">
        <v>9990</v>
      </c>
    </row>
    <row r="155" spans="1:13" x14ac:dyDescent="0.15">
      <c r="A155" s="5"/>
      <c r="B155" s="16" t="s">
        <v>26</v>
      </c>
      <c r="C155" s="17"/>
      <c r="D155" s="18"/>
      <c r="E155" s="19"/>
      <c r="F155" s="20" t="s">
        <v>10</v>
      </c>
      <c r="G155" s="21">
        <v>10557</v>
      </c>
      <c r="H155" s="22">
        <v>9693</v>
      </c>
      <c r="I155" s="22">
        <v>9792</v>
      </c>
      <c r="J155" s="22">
        <v>13229</v>
      </c>
      <c r="K155" s="22">
        <v>10770</v>
      </c>
      <c r="L155" s="22">
        <v>14210</v>
      </c>
      <c r="M155" s="23">
        <v>13518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1.58</v>
      </c>
      <c r="H156" s="30">
        <v>1.67</v>
      </c>
      <c r="I156" s="30">
        <v>1.69</v>
      </c>
      <c r="J156" s="30">
        <v>1.52</v>
      </c>
      <c r="K156" s="30">
        <v>1.59</v>
      </c>
      <c r="L156" s="30">
        <v>1.54</v>
      </c>
      <c r="M156" s="31">
        <v>1.56</v>
      </c>
    </row>
    <row r="157" spans="1:13" x14ac:dyDescent="0.15">
      <c r="A157" s="5"/>
      <c r="B157" s="24" t="s">
        <v>1</v>
      </c>
      <c r="C157" s="32">
        <v>7100</v>
      </c>
      <c r="D157" s="26" t="s">
        <v>15</v>
      </c>
      <c r="E157" s="32">
        <v>7800</v>
      </c>
      <c r="F157" s="28" t="s">
        <v>3</v>
      </c>
      <c r="G157" s="29">
        <v>100.3</v>
      </c>
      <c r="H157" s="30">
        <v>99.9</v>
      </c>
      <c r="I157" s="30">
        <v>99.8</v>
      </c>
      <c r="J157" s="30">
        <v>99.9</v>
      </c>
      <c r="K157" s="30">
        <v>100.2</v>
      </c>
      <c r="L157" s="30">
        <v>99.6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57">
        <v>480</v>
      </c>
      <c r="H158" s="70">
        <v>1295</v>
      </c>
      <c r="I158" s="70">
        <v>1479</v>
      </c>
      <c r="J158" s="70">
        <v>1497</v>
      </c>
      <c r="K158" s="58">
        <v>579</v>
      </c>
      <c r="L158" s="70">
        <v>2640</v>
      </c>
      <c r="M158" s="86">
        <v>2426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1.3874359311341833</v>
      </c>
      <c r="H159" s="81">
        <f t="shared" ref="H159:M159" si="25">H155/H$4</f>
        <v>1.3095109429883816</v>
      </c>
      <c r="I159" s="81">
        <f t="shared" si="25"/>
        <v>1.2638100154878678</v>
      </c>
      <c r="J159" s="81">
        <f t="shared" si="25"/>
        <v>1.291390081999219</v>
      </c>
      <c r="K159" s="81">
        <f t="shared" si="25"/>
        <v>1.3497932071688181</v>
      </c>
      <c r="L159" s="81">
        <f t="shared" si="25"/>
        <v>1.288888888888889</v>
      </c>
      <c r="M159" s="82">
        <f t="shared" si="25"/>
        <v>1.2694149685416471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7100</v>
      </c>
      <c r="H160" s="35">
        <v>7010</v>
      </c>
      <c r="I160" s="35">
        <v>7400</v>
      </c>
      <c r="J160" s="35">
        <v>7710</v>
      </c>
      <c r="K160" s="35">
        <v>7780</v>
      </c>
      <c r="L160" s="35">
        <v>7800</v>
      </c>
      <c r="M160" s="36">
        <v>7800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797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N18" sqref="N18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45726</v>
      </c>
      <c r="H3" s="11">
        <v>45727</v>
      </c>
      <c r="I3" s="11">
        <v>45728</v>
      </c>
      <c r="J3" s="11">
        <v>45729</v>
      </c>
      <c r="K3" s="11">
        <v>45730</v>
      </c>
      <c r="L3" s="11">
        <v>45731</v>
      </c>
      <c r="M3" s="12">
        <v>45732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7488</v>
      </c>
      <c r="H4" s="14">
        <v>7848</v>
      </c>
      <c r="I4" s="14">
        <v>7157</v>
      </c>
      <c r="J4" s="14">
        <v>7200</v>
      </c>
      <c r="K4" s="14">
        <v>7421</v>
      </c>
      <c r="L4" s="14">
        <v>11498</v>
      </c>
      <c r="M4" s="15">
        <v>10937</v>
      </c>
    </row>
    <row r="5" spans="1:13" x14ac:dyDescent="0.15">
      <c r="A5" s="5"/>
      <c r="B5" s="16" t="s">
        <v>67</v>
      </c>
      <c r="C5" s="17"/>
      <c r="D5" s="18"/>
      <c r="E5" s="19"/>
      <c r="F5" s="20" t="s">
        <v>10</v>
      </c>
      <c r="G5" s="21">
        <v>21390</v>
      </c>
      <c r="H5" s="22">
        <v>21176</v>
      </c>
      <c r="I5" s="22">
        <v>20106</v>
      </c>
      <c r="J5" s="22">
        <v>19296</v>
      </c>
      <c r="K5" s="22">
        <v>19463</v>
      </c>
      <c r="L5" s="22">
        <v>22843</v>
      </c>
      <c r="M5" s="23">
        <v>21705</v>
      </c>
    </row>
    <row r="6" spans="1:13" x14ac:dyDescent="0.15">
      <c r="A6" s="5"/>
      <c r="B6" s="24" t="s">
        <v>0</v>
      </c>
      <c r="C6" s="25">
        <v>45719</v>
      </c>
      <c r="D6" s="26"/>
      <c r="E6" s="27"/>
      <c r="F6" s="28" t="s">
        <v>2</v>
      </c>
      <c r="G6" s="29">
        <v>3.19</v>
      </c>
      <c r="H6" s="30">
        <v>3.11</v>
      </c>
      <c r="I6" s="30">
        <v>3.21</v>
      </c>
      <c r="J6" s="30">
        <v>3.21</v>
      </c>
      <c r="K6" s="30">
        <v>3.27</v>
      </c>
      <c r="L6" s="30">
        <v>2.93</v>
      </c>
      <c r="M6" s="31">
        <v>2.95</v>
      </c>
    </row>
    <row r="7" spans="1:13" x14ac:dyDescent="0.15">
      <c r="A7" s="5"/>
      <c r="B7" s="24" t="s">
        <v>1</v>
      </c>
      <c r="C7" s="32">
        <v>5790</v>
      </c>
      <c r="D7" s="26" t="s">
        <v>15</v>
      </c>
      <c r="E7" s="32">
        <v>5820</v>
      </c>
      <c r="F7" s="28" t="s">
        <v>3</v>
      </c>
      <c r="G7" s="29">
        <v>97.8</v>
      </c>
      <c r="H7" s="30">
        <v>98.4</v>
      </c>
      <c r="I7" s="30">
        <v>98.1</v>
      </c>
      <c r="J7" s="30">
        <v>98.4</v>
      </c>
      <c r="K7" s="30">
        <v>98.3</v>
      </c>
      <c r="L7" s="30">
        <v>98.2</v>
      </c>
      <c r="M7" s="31">
        <v>97.9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13295</v>
      </c>
      <c r="H8" s="70">
        <v>10513</v>
      </c>
      <c r="I8" s="70">
        <v>11482</v>
      </c>
      <c r="J8" s="70">
        <v>9634</v>
      </c>
      <c r="K8" s="70">
        <v>10330</v>
      </c>
      <c r="L8" s="70">
        <v>12315</v>
      </c>
      <c r="M8" s="86">
        <v>12859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2.8565705128205128</v>
      </c>
      <c r="H9" s="75">
        <f t="shared" ref="H9:M9" si="0">H5/H$4</f>
        <v>2.6982670744138635</v>
      </c>
      <c r="I9" s="75">
        <f t="shared" si="0"/>
        <v>2.8092776302920219</v>
      </c>
      <c r="J9" s="75">
        <f t="shared" si="0"/>
        <v>2.68</v>
      </c>
      <c r="K9" s="75">
        <f t="shared" si="0"/>
        <v>2.6226923595202805</v>
      </c>
      <c r="L9" s="75">
        <f t="shared" si="0"/>
        <v>1.9866933379718212</v>
      </c>
      <c r="M9" s="76">
        <f t="shared" si="0"/>
        <v>1.9845478650452593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5790</v>
      </c>
      <c r="H10" s="35">
        <v>5780</v>
      </c>
      <c r="I10" s="35">
        <v>5780</v>
      </c>
      <c r="J10" s="35">
        <v>5790</v>
      </c>
      <c r="K10" s="35">
        <v>5770</v>
      </c>
      <c r="L10" s="35">
        <v>5770</v>
      </c>
      <c r="M10" s="36">
        <v>5820</v>
      </c>
    </row>
    <row r="11" spans="1:13" x14ac:dyDescent="0.15">
      <c r="A11" s="5"/>
      <c r="B11" s="37" t="s">
        <v>68</v>
      </c>
      <c r="C11" s="38"/>
      <c r="D11" s="39"/>
      <c r="E11" s="40"/>
      <c r="F11" s="41" t="s">
        <v>10</v>
      </c>
      <c r="G11" s="42">
        <v>18180</v>
      </c>
      <c r="H11" s="43">
        <v>17810</v>
      </c>
      <c r="I11" s="43">
        <v>16373</v>
      </c>
      <c r="J11" s="43">
        <v>15777</v>
      </c>
      <c r="K11" s="43">
        <v>15487</v>
      </c>
      <c r="L11" s="43">
        <v>19740</v>
      </c>
      <c r="M11" s="44">
        <v>18734</v>
      </c>
    </row>
    <row r="12" spans="1:13" x14ac:dyDescent="0.15">
      <c r="A12" s="5"/>
      <c r="B12" s="45" t="s">
        <v>0</v>
      </c>
      <c r="C12" s="3">
        <v>45719</v>
      </c>
      <c r="F12" s="46" t="s">
        <v>2</v>
      </c>
      <c r="G12" s="47">
        <v>3.45</v>
      </c>
      <c r="H12" s="48">
        <v>3.42</v>
      </c>
      <c r="I12" s="48">
        <v>3.53</v>
      </c>
      <c r="J12" s="48">
        <v>3.47</v>
      </c>
      <c r="K12" s="48">
        <v>3.59</v>
      </c>
      <c r="L12" s="48">
        <v>3.15</v>
      </c>
      <c r="M12" s="49">
        <v>3.16</v>
      </c>
    </row>
    <row r="13" spans="1:13" x14ac:dyDescent="0.15">
      <c r="A13" s="5"/>
      <c r="B13" s="45" t="s">
        <v>1</v>
      </c>
      <c r="C13" s="50">
        <v>4120</v>
      </c>
      <c r="D13" s="4" t="s">
        <v>15</v>
      </c>
      <c r="E13" s="50">
        <v>4150</v>
      </c>
      <c r="F13" s="46" t="s">
        <v>3</v>
      </c>
      <c r="G13" s="47">
        <v>98.1</v>
      </c>
      <c r="H13" s="48">
        <v>98.4</v>
      </c>
      <c r="I13" s="48">
        <v>98</v>
      </c>
      <c r="J13" s="48">
        <v>98.2</v>
      </c>
      <c r="K13" s="48">
        <v>98.2</v>
      </c>
      <c r="L13" s="48">
        <v>97.9</v>
      </c>
      <c r="M13" s="49">
        <v>98.3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10784</v>
      </c>
      <c r="H14" s="71">
        <v>9289</v>
      </c>
      <c r="I14" s="71">
        <v>9824</v>
      </c>
      <c r="J14" s="71">
        <v>8879</v>
      </c>
      <c r="K14" s="71">
        <v>8830</v>
      </c>
      <c r="L14" s="71">
        <v>11853</v>
      </c>
      <c r="M14" s="87">
        <v>10102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2.4278846153846154</v>
      </c>
      <c r="H15" s="78">
        <f t="shared" ref="H15:M15" si="1">H11/H$4</f>
        <v>2.2693679918450562</v>
      </c>
      <c r="I15" s="78">
        <f t="shared" si="1"/>
        <v>2.2876903730613387</v>
      </c>
      <c r="J15" s="78">
        <f t="shared" si="1"/>
        <v>2.1912500000000001</v>
      </c>
      <c r="K15" s="78">
        <f t="shared" si="1"/>
        <v>2.0869155100390784</v>
      </c>
      <c r="L15" s="78">
        <f t="shared" si="1"/>
        <v>1.7168203165767959</v>
      </c>
      <c r="M15" s="79">
        <f t="shared" si="1"/>
        <v>1.7129011611959404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4120</v>
      </c>
      <c r="H16" s="53">
        <v>4120</v>
      </c>
      <c r="I16" s="53">
        <v>4120</v>
      </c>
      <c r="J16" s="53">
        <v>4130</v>
      </c>
      <c r="K16" s="53">
        <v>4120</v>
      </c>
      <c r="L16" s="53">
        <v>4130</v>
      </c>
      <c r="M16" s="54">
        <v>4150</v>
      </c>
    </row>
    <row r="17" spans="1:13" x14ac:dyDescent="0.15">
      <c r="A17" s="5"/>
      <c r="B17" s="16" t="s">
        <v>69</v>
      </c>
      <c r="C17" s="17"/>
      <c r="D17" s="18"/>
      <c r="E17" s="19"/>
      <c r="F17" s="20" t="s">
        <v>10</v>
      </c>
      <c r="G17" s="21">
        <v>15216</v>
      </c>
      <c r="H17" s="22">
        <v>15332</v>
      </c>
      <c r="I17" s="22">
        <v>14130</v>
      </c>
      <c r="J17" s="22">
        <v>13160</v>
      </c>
      <c r="K17" s="22">
        <v>13392</v>
      </c>
      <c r="L17" s="22">
        <v>18396</v>
      </c>
      <c r="M17" s="23">
        <v>17282</v>
      </c>
    </row>
    <row r="18" spans="1:13" x14ac:dyDescent="0.15">
      <c r="A18" s="5"/>
      <c r="B18" s="24" t="s">
        <v>0</v>
      </c>
      <c r="C18" s="25">
        <v>45719</v>
      </c>
      <c r="D18" s="26"/>
      <c r="E18" s="27"/>
      <c r="F18" s="28" t="s">
        <v>2</v>
      </c>
      <c r="G18" s="29">
        <v>3.97</v>
      </c>
      <c r="H18" s="30">
        <v>3.89</v>
      </c>
      <c r="I18" s="30">
        <v>3.93</v>
      </c>
      <c r="J18" s="30">
        <v>4.1100000000000003</v>
      </c>
      <c r="K18" s="30">
        <v>4.08</v>
      </c>
      <c r="L18" s="30">
        <v>3.68</v>
      </c>
      <c r="M18" s="31">
        <v>3.71</v>
      </c>
    </row>
    <row r="19" spans="1:13" x14ac:dyDescent="0.15">
      <c r="A19" s="5"/>
      <c r="B19" s="24" t="s">
        <v>1</v>
      </c>
      <c r="C19" s="32">
        <v>1890</v>
      </c>
      <c r="D19" s="26" t="s">
        <v>15</v>
      </c>
      <c r="E19" s="32">
        <v>1910</v>
      </c>
      <c r="F19" s="28" t="s">
        <v>3</v>
      </c>
      <c r="G19" s="29">
        <v>97.3</v>
      </c>
      <c r="H19" s="30">
        <v>98.2</v>
      </c>
      <c r="I19" s="30">
        <v>98.8</v>
      </c>
      <c r="J19" s="30">
        <v>97</v>
      </c>
      <c r="K19" s="30">
        <v>96.7</v>
      </c>
      <c r="L19" s="30">
        <v>98.5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11782</v>
      </c>
      <c r="H20" s="70">
        <v>8834</v>
      </c>
      <c r="I20" s="70">
        <v>6653</v>
      </c>
      <c r="J20" s="70">
        <v>10882</v>
      </c>
      <c r="K20" s="70">
        <v>12004</v>
      </c>
      <c r="L20" s="70">
        <v>9605</v>
      </c>
      <c r="M20" s="86">
        <v>11046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2.0320512820512819</v>
      </c>
      <c r="H21" s="81">
        <f t="shared" ref="H21:M21" si="2">H17/H$4</f>
        <v>1.9536187563710499</v>
      </c>
      <c r="I21" s="81">
        <f t="shared" si="2"/>
        <v>1.97429090401006</v>
      </c>
      <c r="J21" s="81">
        <f t="shared" si="2"/>
        <v>1.8277777777777777</v>
      </c>
      <c r="K21" s="81">
        <f t="shared" si="2"/>
        <v>1.8046085433230024</v>
      </c>
      <c r="L21" s="81">
        <f t="shared" si="2"/>
        <v>1.5999304226822055</v>
      </c>
      <c r="M21" s="82">
        <f t="shared" si="2"/>
        <v>1.5801408064368656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1890</v>
      </c>
      <c r="H22" s="35">
        <v>1880</v>
      </c>
      <c r="I22" s="35">
        <v>1890</v>
      </c>
      <c r="J22" s="35">
        <v>1880</v>
      </c>
      <c r="K22" s="35">
        <v>1870</v>
      </c>
      <c r="L22" s="35">
        <v>1900</v>
      </c>
      <c r="M22" s="36">
        <v>1910</v>
      </c>
    </row>
    <row r="23" spans="1:13" x14ac:dyDescent="0.15">
      <c r="A23" s="5"/>
      <c r="B23" s="37" t="s">
        <v>70</v>
      </c>
      <c r="C23" s="38"/>
      <c r="D23" s="39"/>
      <c r="E23" s="40"/>
      <c r="F23" s="41" t="s">
        <v>10</v>
      </c>
      <c r="G23" s="42">
        <v>20485</v>
      </c>
      <c r="H23" s="43">
        <v>20823</v>
      </c>
      <c r="I23" s="43">
        <v>20318</v>
      </c>
      <c r="J23" s="43">
        <v>19443</v>
      </c>
      <c r="K23" s="43">
        <v>20548</v>
      </c>
      <c r="L23" s="43">
        <v>23617</v>
      </c>
      <c r="M23" s="44">
        <v>22660</v>
      </c>
    </row>
    <row r="24" spans="1:13" x14ac:dyDescent="0.15">
      <c r="A24" s="5"/>
      <c r="B24" s="45" t="s">
        <v>0</v>
      </c>
      <c r="C24" s="3">
        <v>45719</v>
      </c>
      <c r="F24" s="46" t="s">
        <v>2</v>
      </c>
      <c r="G24" s="47">
        <v>2.33</v>
      </c>
      <c r="H24" s="48">
        <v>2.2000000000000002</v>
      </c>
      <c r="I24" s="48">
        <v>2.2999999999999998</v>
      </c>
      <c r="J24" s="48">
        <v>2.42</v>
      </c>
      <c r="K24" s="48">
        <v>2.2799999999999998</v>
      </c>
      <c r="L24" s="48">
        <v>2</v>
      </c>
      <c r="M24" s="49">
        <v>2.02</v>
      </c>
    </row>
    <row r="25" spans="1:13" x14ac:dyDescent="0.15">
      <c r="A25" s="5"/>
      <c r="B25" s="45" t="s">
        <v>1</v>
      </c>
      <c r="C25" s="50">
        <v>610</v>
      </c>
      <c r="D25" s="4" t="s">
        <v>15</v>
      </c>
      <c r="E25" s="50">
        <v>610</v>
      </c>
      <c r="F25" s="46" t="s">
        <v>3</v>
      </c>
      <c r="G25" s="47">
        <v>98.6</v>
      </c>
      <c r="H25" s="48">
        <v>99.5</v>
      </c>
      <c r="I25" s="48">
        <v>98.5</v>
      </c>
      <c r="J25" s="48">
        <v>98.4</v>
      </c>
      <c r="K25" s="48">
        <v>98.9</v>
      </c>
      <c r="L25" s="48">
        <v>99.9</v>
      </c>
      <c r="M25" s="49">
        <v>99.1</v>
      </c>
    </row>
    <row r="26" spans="1:13" x14ac:dyDescent="0.15">
      <c r="A26" s="5"/>
      <c r="B26" s="45"/>
      <c r="C26" s="50"/>
      <c r="E26" s="50"/>
      <c r="F26" s="55" t="s">
        <v>20</v>
      </c>
      <c r="G26" s="89">
        <v>8381</v>
      </c>
      <c r="H26" s="71">
        <v>4692</v>
      </c>
      <c r="I26" s="71">
        <v>9067</v>
      </c>
      <c r="J26" s="71">
        <v>8837</v>
      </c>
      <c r="K26" s="71">
        <v>7568</v>
      </c>
      <c r="L26" s="71">
        <v>3083</v>
      </c>
      <c r="M26" s="87">
        <v>7128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2.7357104700854702</v>
      </c>
      <c r="H27" s="84">
        <f t="shared" ref="H27:M27" si="3">H23/H$4</f>
        <v>2.6532874617737003</v>
      </c>
      <c r="I27" s="84">
        <f t="shared" si="3"/>
        <v>2.8388989800195614</v>
      </c>
      <c r="J27" s="84">
        <f t="shared" si="3"/>
        <v>2.7004166666666665</v>
      </c>
      <c r="K27" s="84">
        <f t="shared" si="3"/>
        <v>2.7688990702061718</v>
      </c>
      <c r="L27" s="84">
        <f t="shared" si="3"/>
        <v>2.0540093929379024</v>
      </c>
      <c r="M27" s="85">
        <f t="shared" si="3"/>
        <v>2.0718661424522264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610</v>
      </c>
      <c r="H28" s="53">
        <v>610</v>
      </c>
      <c r="I28" s="53">
        <v>600</v>
      </c>
      <c r="J28" s="53">
        <v>600</v>
      </c>
      <c r="K28" s="53">
        <v>600</v>
      </c>
      <c r="L28" s="53">
        <v>610</v>
      </c>
      <c r="M28" s="54">
        <v>610</v>
      </c>
    </row>
    <row r="29" spans="1:13" x14ac:dyDescent="0.15">
      <c r="A29" s="5"/>
      <c r="B29" s="16" t="s">
        <v>71</v>
      </c>
      <c r="C29" s="17"/>
      <c r="D29" s="18"/>
      <c r="E29" s="19"/>
      <c r="F29" s="20" t="s">
        <v>10</v>
      </c>
      <c r="G29" s="21">
        <v>5789</v>
      </c>
      <c r="H29" s="22">
        <v>5666</v>
      </c>
      <c r="I29" s="22">
        <v>4712</v>
      </c>
      <c r="J29" s="22">
        <v>4441</v>
      </c>
      <c r="K29" s="22">
        <v>4143</v>
      </c>
      <c r="L29" s="22">
        <v>7306</v>
      </c>
      <c r="M29" s="23">
        <v>7008</v>
      </c>
    </row>
    <row r="30" spans="1:13" x14ac:dyDescent="0.15">
      <c r="A30" s="5"/>
      <c r="B30" s="24" t="s">
        <v>0</v>
      </c>
      <c r="C30" s="25">
        <v>45719</v>
      </c>
      <c r="D30" s="26"/>
      <c r="E30" s="27"/>
      <c r="F30" s="28" t="s">
        <v>2</v>
      </c>
      <c r="G30" s="29">
        <v>4.09</v>
      </c>
      <c r="H30" s="30">
        <v>4.24</v>
      </c>
      <c r="I30" s="30">
        <v>4.1100000000000003</v>
      </c>
      <c r="J30" s="30">
        <v>4.1500000000000004</v>
      </c>
      <c r="K30" s="30">
        <v>4.41</v>
      </c>
      <c r="L30" s="30">
        <v>4.05</v>
      </c>
      <c r="M30" s="31">
        <v>3.82</v>
      </c>
    </row>
    <row r="31" spans="1:13" x14ac:dyDescent="0.15">
      <c r="A31" s="5"/>
      <c r="B31" s="24" t="s">
        <v>1</v>
      </c>
      <c r="C31" s="32">
        <v>580</v>
      </c>
      <c r="D31" s="26" t="s">
        <v>15</v>
      </c>
      <c r="E31" s="32">
        <v>590</v>
      </c>
      <c r="F31" s="28" t="s">
        <v>3</v>
      </c>
      <c r="G31" s="29">
        <v>96.1</v>
      </c>
      <c r="H31" s="30">
        <v>97.1</v>
      </c>
      <c r="I31" s="30">
        <v>95.3</v>
      </c>
      <c r="J31" s="30">
        <v>97.5</v>
      </c>
      <c r="K31" s="30">
        <v>97.8</v>
      </c>
      <c r="L31" s="30">
        <v>96.8</v>
      </c>
      <c r="M31" s="31">
        <v>100.1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5558</v>
      </c>
      <c r="H32" s="70">
        <v>4451</v>
      </c>
      <c r="I32" s="70">
        <v>5295</v>
      </c>
      <c r="J32" s="70">
        <v>3194</v>
      </c>
      <c r="K32" s="70">
        <v>2625</v>
      </c>
      <c r="L32" s="70">
        <v>6274</v>
      </c>
      <c r="M32" s="86">
        <v>1156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0.77310363247863245</v>
      </c>
      <c r="H33" s="81">
        <f t="shared" ref="H33:M33" si="4">H29/H$4</f>
        <v>0.72196738022426099</v>
      </c>
      <c r="I33" s="81">
        <f t="shared" si="4"/>
        <v>0.65837641469889618</v>
      </c>
      <c r="J33" s="81">
        <f t="shared" si="4"/>
        <v>0.61680555555555561</v>
      </c>
      <c r="K33" s="81">
        <f t="shared" si="4"/>
        <v>0.55828055518124242</v>
      </c>
      <c r="L33" s="81">
        <f t="shared" si="4"/>
        <v>0.63541485475734916</v>
      </c>
      <c r="M33" s="82">
        <f t="shared" si="4"/>
        <v>0.64076072049007959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580</v>
      </c>
      <c r="H34" s="35">
        <v>590</v>
      </c>
      <c r="I34" s="35">
        <v>590</v>
      </c>
      <c r="J34" s="35">
        <v>590</v>
      </c>
      <c r="K34" s="35">
        <v>580</v>
      </c>
      <c r="L34" s="35">
        <v>580</v>
      </c>
      <c r="M34" s="36">
        <v>590</v>
      </c>
    </row>
    <row r="35" spans="1:13" x14ac:dyDescent="0.15">
      <c r="A35" s="5"/>
      <c r="B35" s="37" t="s">
        <v>62</v>
      </c>
      <c r="C35" s="38"/>
      <c r="D35" s="39"/>
      <c r="E35" s="40"/>
      <c r="F35" s="41" t="s">
        <v>10</v>
      </c>
      <c r="G35" s="42">
        <v>17518</v>
      </c>
      <c r="H35" s="43">
        <v>17898</v>
      </c>
      <c r="I35" s="43">
        <v>17122</v>
      </c>
      <c r="J35" s="43">
        <v>17236</v>
      </c>
      <c r="K35" s="43">
        <v>17619</v>
      </c>
      <c r="L35" s="43">
        <v>21924</v>
      </c>
      <c r="M35" s="44">
        <v>21220</v>
      </c>
    </row>
    <row r="36" spans="1:13" x14ac:dyDescent="0.15">
      <c r="A36" s="5"/>
      <c r="B36" s="45" t="s">
        <v>0</v>
      </c>
      <c r="C36" s="3">
        <v>45691</v>
      </c>
      <c r="F36" s="46" t="s">
        <v>2</v>
      </c>
      <c r="G36" s="47">
        <v>3.95</v>
      </c>
      <c r="H36" s="48">
        <v>3.9</v>
      </c>
      <c r="I36" s="48">
        <v>4.0599999999999996</v>
      </c>
      <c r="J36" s="48">
        <v>4.0199999999999996</v>
      </c>
      <c r="K36" s="48">
        <v>4.0999999999999996</v>
      </c>
      <c r="L36" s="48">
        <v>3.65</v>
      </c>
      <c r="M36" s="49">
        <v>3.65</v>
      </c>
    </row>
    <row r="37" spans="1:13" x14ac:dyDescent="0.15">
      <c r="A37" s="5"/>
      <c r="B37" s="45" t="s">
        <v>1</v>
      </c>
      <c r="C37" s="50">
        <v>8080</v>
      </c>
      <c r="D37" s="4" t="s">
        <v>15</v>
      </c>
      <c r="E37" s="50">
        <v>8120</v>
      </c>
      <c r="F37" s="46" t="s">
        <v>3</v>
      </c>
      <c r="G37" s="47">
        <v>98.1</v>
      </c>
      <c r="H37" s="48">
        <v>98.4</v>
      </c>
      <c r="I37" s="48">
        <v>98.1</v>
      </c>
      <c r="J37" s="48">
        <v>98.2</v>
      </c>
      <c r="K37" s="48">
        <v>97.7</v>
      </c>
      <c r="L37" s="48">
        <v>98.5</v>
      </c>
      <c r="M37" s="49">
        <v>98.2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10594</v>
      </c>
      <c r="H38" s="71">
        <v>9890</v>
      </c>
      <c r="I38" s="71">
        <v>10596</v>
      </c>
      <c r="J38" s="71">
        <v>10190</v>
      </c>
      <c r="K38" s="71">
        <v>12144</v>
      </c>
      <c r="L38" s="71">
        <v>11440</v>
      </c>
      <c r="M38" s="87">
        <v>12438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2.3394764957264957</v>
      </c>
      <c r="H39" s="84">
        <f t="shared" ref="H39:M39" si="5">H35/H$4</f>
        <v>2.2805810397553516</v>
      </c>
      <c r="I39" s="84">
        <f t="shared" si="5"/>
        <v>2.3923431605421266</v>
      </c>
      <c r="J39" s="84">
        <f t="shared" si="5"/>
        <v>2.3938888888888887</v>
      </c>
      <c r="K39" s="84">
        <f t="shared" si="5"/>
        <v>2.3742083277186361</v>
      </c>
      <c r="L39" s="84">
        <f t="shared" si="5"/>
        <v>1.9067663941555053</v>
      </c>
      <c r="M39" s="85">
        <f t="shared" si="5"/>
        <v>1.9402029807076895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8080</v>
      </c>
      <c r="H40" s="53">
        <v>8070</v>
      </c>
      <c r="I40" s="53">
        <v>8080</v>
      </c>
      <c r="J40" s="53">
        <v>8090</v>
      </c>
      <c r="K40" s="53">
        <v>8070</v>
      </c>
      <c r="L40" s="53">
        <v>8070</v>
      </c>
      <c r="M40" s="54">
        <v>8120</v>
      </c>
    </row>
    <row r="41" spans="1:13" x14ac:dyDescent="0.15">
      <c r="A41" s="5"/>
      <c r="B41" s="16" t="s">
        <v>63</v>
      </c>
      <c r="C41" s="17"/>
      <c r="D41" s="18"/>
      <c r="E41" s="19"/>
      <c r="F41" s="20" t="s">
        <v>10</v>
      </c>
      <c r="G41" s="21">
        <v>11669</v>
      </c>
      <c r="H41" s="22">
        <v>12375</v>
      </c>
      <c r="I41" s="22">
        <v>11183</v>
      </c>
      <c r="J41" s="22">
        <v>10897</v>
      </c>
      <c r="K41" s="22">
        <v>12510</v>
      </c>
      <c r="L41" s="22">
        <v>18443</v>
      </c>
      <c r="M41" s="23">
        <v>17637</v>
      </c>
    </row>
    <row r="42" spans="1:13" x14ac:dyDescent="0.15">
      <c r="A42" s="5"/>
      <c r="B42" s="24" t="s">
        <v>0</v>
      </c>
      <c r="C42" s="25">
        <v>45691</v>
      </c>
      <c r="D42" s="26"/>
      <c r="E42" s="27"/>
      <c r="F42" s="28" t="s">
        <v>2</v>
      </c>
      <c r="G42" s="29">
        <v>3.47</v>
      </c>
      <c r="H42" s="30">
        <v>3.34</v>
      </c>
      <c r="I42" s="30">
        <v>3.49</v>
      </c>
      <c r="J42" s="30">
        <v>3.49</v>
      </c>
      <c r="K42" s="30">
        <v>3.56</v>
      </c>
      <c r="L42" s="30">
        <v>3.15</v>
      </c>
      <c r="M42" s="31">
        <v>3.17</v>
      </c>
    </row>
    <row r="43" spans="1:13" x14ac:dyDescent="0.15">
      <c r="A43" s="5"/>
      <c r="B43" s="24" t="s">
        <v>1</v>
      </c>
      <c r="C43" s="32">
        <v>6020</v>
      </c>
      <c r="D43" s="26" t="s">
        <v>15</v>
      </c>
      <c r="E43" s="32">
        <v>6050</v>
      </c>
      <c r="F43" s="28" t="s">
        <v>3</v>
      </c>
      <c r="G43" s="29">
        <v>98.2</v>
      </c>
      <c r="H43" s="30">
        <v>98.7</v>
      </c>
      <c r="I43" s="30">
        <v>98</v>
      </c>
      <c r="J43" s="30">
        <v>97.9</v>
      </c>
      <c r="K43" s="30">
        <v>97.8</v>
      </c>
      <c r="L43" s="30">
        <v>98.5</v>
      </c>
      <c r="M43" s="31">
        <v>98.4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6471</v>
      </c>
      <c r="H44" s="70">
        <v>5610</v>
      </c>
      <c r="I44" s="70">
        <v>6610</v>
      </c>
      <c r="J44" s="70">
        <v>6717</v>
      </c>
      <c r="K44" s="70">
        <v>8118</v>
      </c>
      <c r="L44" s="70">
        <v>9122</v>
      </c>
      <c r="M44" s="86">
        <v>8861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1.5583600427350428</v>
      </c>
      <c r="H45" s="81">
        <f t="shared" ref="H45:M45" si="6">H41/H$4</f>
        <v>1.576834862385321</v>
      </c>
      <c r="I45" s="81">
        <f t="shared" si="6"/>
        <v>1.5625261981277072</v>
      </c>
      <c r="J45" s="81">
        <f t="shared" si="6"/>
        <v>1.5134722222222223</v>
      </c>
      <c r="K45" s="81">
        <f t="shared" si="6"/>
        <v>1.6857566365718906</v>
      </c>
      <c r="L45" s="81">
        <f t="shared" si="6"/>
        <v>1.6040180901026266</v>
      </c>
      <c r="M45" s="82">
        <f t="shared" si="6"/>
        <v>1.6125994331169424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6020</v>
      </c>
      <c r="H46" s="35">
        <v>5980</v>
      </c>
      <c r="I46" s="35">
        <v>6010</v>
      </c>
      <c r="J46" s="35">
        <v>6000</v>
      </c>
      <c r="K46" s="35">
        <v>6030</v>
      </c>
      <c r="L46" s="35">
        <v>6030</v>
      </c>
      <c r="M46" s="36">
        <v>6050</v>
      </c>
    </row>
    <row r="47" spans="1:13" x14ac:dyDescent="0.15">
      <c r="A47" s="5"/>
      <c r="B47" s="37" t="s">
        <v>64</v>
      </c>
      <c r="C47" s="38"/>
      <c r="D47" s="39"/>
      <c r="E47" s="40"/>
      <c r="F47" s="41" t="s">
        <v>10</v>
      </c>
      <c r="G47" s="42">
        <v>6386</v>
      </c>
      <c r="H47" s="43">
        <v>6909</v>
      </c>
      <c r="I47" s="43">
        <v>5756</v>
      </c>
      <c r="J47" s="43">
        <v>5615</v>
      </c>
      <c r="K47" s="43">
        <v>5897</v>
      </c>
      <c r="L47" s="43">
        <v>10839</v>
      </c>
      <c r="M47" s="44">
        <v>10638</v>
      </c>
    </row>
    <row r="48" spans="1:13" x14ac:dyDescent="0.15">
      <c r="A48" s="5"/>
      <c r="B48" s="45" t="s">
        <v>0</v>
      </c>
      <c r="C48" s="3">
        <v>45691</v>
      </c>
      <c r="F48" s="46" t="s">
        <v>2</v>
      </c>
      <c r="G48" s="47">
        <v>3.49</v>
      </c>
      <c r="H48" s="48">
        <v>3.45</v>
      </c>
      <c r="I48" s="48">
        <v>3.57</v>
      </c>
      <c r="J48" s="48">
        <v>3.55</v>
      </c>
      <c r="K48" s="48">
        <v>3.58</v>
      </c>
      <c r="L48" s="48">
        <v>3.3</v>
      </c>
      <c r="M48" s="49">
        <v>3.35</v>
      </c>
    </row>
    <row r="49" spans="1:13" x14ac:dyDescent="0.15">
      <c r="A49" s="5"/>
      <c r="B49" s="45" t="s">
        <v>1</v>
      </c>
      <c r="C49" s="50">
        <v>4600</v>
      </c>
      <c r="D49" s="4" t="s">
        <v>15</v>
      </c>
      <c r="E49" s="50">
        <v>4660</v>
      </c>
      <c r="F49" s="46" t="s">
        <v>3</v>
      </c>
      <c r="G49" s="47">
        <v>99</v>
      </c>
      <c r="H49" s="48">
        <v>99.1</v>
      </c>
      <c r="I49" s="48">
        <v>99</v>
      </c>
      <c r="J49" s="48">
        <v>98.2</v>
      </c>
      <c r="K49" s="48">
        <v>98.7</v>
      </c>
      <c r="L49" s="48">
        <v>98.6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2574</v>
      </c>
      <c r="H50" s="71">
        <v>2703</v>
      </c>
      <c r="I50" s="71">
        <v>2335</v>
      </c>
      <c r="J50" s="71">
        <v>3053</v>
      </c>
      <c r="K50" s="71">
        <v>2736</v>
      </c>
      <c r="L50" s="71">
        <v>5167</v>
      </c>
      <c r="M50" s="87">
        <v>6474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0.85283119658119655</v>
      </c>
      <c r="H51" s="84">
        <f t="shared" ref="H51:M51" si="7">H47/H$4</f>
        <v>0.88035168195718649</v>
      </c>
      <c r="I51" s="84">
        <f t="shared" si="7"/>
        <v>0.80424758977225097</v>
      </c>
      <c r="J51" s="84">
        <f t="shared" si="7"/>
        <v>0.77986111111111112</v>
      </c>
      <c r="K51" s="84">
        <f t="shared" si="7"/>
        <v>0.7946368413960383</v>
      </c>
      <c r="L51" s="84">
        <f t="shared" si="7"/>
        <v>0.94268568446686385</v>
      </c>
      <c r="M51" s="85">
        <f t="shared" si="7"/>
        <v>0.9726616073877663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4600</v>
      </c>
      <c r="H52" s="53">
        <v>4560</v>
      </c>
      <c r="I52" s="53">
        <v>4530</v>
      </c>
      <c r="J52" s="53">
        <v>4550</v>
      </c>
      <c r="K52" s="53">
        <v>4580</v>
      </c>
      <c r="L52" s="53">
        <v>4650</v>
      </c>
      <c r="M52" s="54">
        <v>4660</v>
      </c>
    </row>
    <row r="53" spans="1:13" x14ac:dyDescent="0.15">
      <c r="A53" s="5"/>
      <c r="B53" s="16" t="s">
        <v>65</v>
      </c>
      <c r="C53" s="17"/>
      <c r="D53" s="18"/>
      <c r="E53" s="19"/>
      <c r="F53" s="20" t="s">
        <v>10</v>
      </c>
      <c r="G53" s="21">
        <v>7963</v>
      </c>
      <c r="H53" s="22">
        <v>8205</v>
      </c>
      <c r="I53" s="22">
        <v>7237</v>
      </c>
      <c r="J53" s="22">
        <v>6960</v>
      </c>
      <c r="K53" s="22">
        <v>7130</v>
      </c>
      <c r="L53" s="22">
        <v>12430</v>
      </c>
      <c r="M53" s="23">
        <v>11886</v>
      </c>
    </row>
    <row r="54" spans="1:13" x14ac:dyDescent="0.15">
      <c r="A54" s="5"/>
      <c r="B54" s="24" t="s">
        <v>0</v>
      </c>
      <c r="C54" s="25">
        <v>45691</v>
      </c>
      <c r="D54" s="26"/>
      <c r="E54" s="27"/>
      <c r="F54" s="28" t="s">
        <v>2</v>
      </c>
      <c r="G54" s="29">
        <v>4.07</v>
      </c>
      <c r="H54" s="30">
        <v>4.0599999999999996</v>
      </c>
      <c r="I54" s="30">
        <v>4.1500000000000004</v>
      </c>
      <c r="J54" s="30">
        <v>4.2</v>
      </c>
      <c r="K54" s="30">
        <v>4.13</v>
      </c>
      <c r="L54" s="30">
        <v>3.86</v>
      </c>
      <c r="M54" s="31">
        <v>3.95</v>
      </c>
    </row>
    <row r="55" spans="1:13" x14ac:dyDescent="0.15">
      <c r="A55" s="5"/>
      <c r="B55" s="24" t="s">
        <v>1</v>
      </c>
      <c r="C55" s="32">
        <v>3120</v>
      </c>
      <c r="D55" s="26" t="s">
        <v>15</v>
      </c>
      <c r="E55" s="32">
        <v>3170</v>
      </c>
      <c r="F55" s="28" t="s">
        <v>3</v>
      </c>
      <c r="G55" s="29">
        <v>98.2</v>
      </c>
      <c r="H55" s="30">
        <v>98.3</v>
      </c>
      <c r="I55" s="30">
        <v>97.7</v>
      </c>
      <c r="J55" s="30">
        <v>97.9</v>
      </c>
      <c r="K55" s="30">
        <v>98.2</v>
      </c>
      <c r="L55" s="30">
        <v>98.9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4778</v>
      </c>
      <c r="H56" s="70">
        <v>4774</v>
      </c>
      <c r="I56" s="70">
        <v>5084</v>
      </c>
      <c r="J56" s="70">
        <v>4719</v>
      </c>
      <c r="K56" s="70">
        <v>4399</v>
      </c>
      <c r="L56" s="70">
        <v>5790</v>
      </c>
      <c r="M56" s="86">
        <v>7096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1.063434829059829</v>
      </c>
      <c r="H57" s="81">
        <f t="shared" ref="H57:M57" si="8">H53/H$4</f>
        <v>1.0454892966360856</v>
      </c>
      <c r="I57" s="81">
        <f t="shared" si="8"/>
        <v>1.0111778678217129</v>
      </c>
      <c r="J57" s="81">
        <f t="shared" si="8"/>
        <v>0.96666666666666667</v>
      </c>
      <c r="K57" s="81">
        <f t="shared" si="8"/>
        <v>0.96078695593585772</v>
      </c>
      <c r="L57" s="81">
        <f t="shared" si="8"/>
        <v>1.081057575230475</v>
      </c>
      <c r="M57" s="82">
        <f t="shared" si="8"/>
        <v>1.0867696808996983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3120</v>
      </c>
      <c r="H58" s="35">
        <v>3130</v>
      </c>
      <c r="I58" s="35">
        <v>3110</v>
      </c>
      <c r="J58" s="35">
        <v>3120</v>
      </c>
      <c r="K58" s="35">
        <v>3090</v>
      </c>
      <c r="L58" s="35">
        <v>3160</v>
      </c>
      <c r="M58" s="36">
        <v>3170</v>
      </c>
    </row>
    <row r="59" spans="1:13" x14ac:dyDescent="0.15">
      <c r="A59" s="5"/>
      <c r="B59" s="37" t="s">
        <v>55</v>
      </c>
      <c r="C59" s="38"/>
      <c r="D59" s="39"/>
      <c r="E59" s="40"/>
      <c r="F59" s="41" t="s">
        <v>10</v>
      </c>
      <c r="G59" s="42">
        <v>3609</v>
      </c>
      <c r="H59" s="43">
        <v>4600</v>
      </c>
      <c r="I59" s="43">
        <v>3848</v>
      </c>
      <c r="J59" s="43">
        <v>3656</v>
      </c>
      <c r="K59" s="43">
        <v>3780</v>
      </c>
      <c r="L59" s="43">
        <v>7362</v>
      </c>
      <c r="M59" s="44">
        <v>7018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3.52</v>
      </c>
      <c r="H60" s="48">
        <v>3.53</v>
      </c>
      <c r="I60" s="48">
        <v>3.58</v>
      </c>
      <c r="J60" s="48">
        <v>3.64</v>
      </c>
      <c r="K60" s="48">
        <v>3.67</v>
      </c>
      <c r="L60" s="48">
        <v>3.31</v>
      </c>
      <c r="M60" s="49">
        <v>3.27</v>
      </c>
    </row>
    <row r="61" spans="1:13" x14ac:dyDescent="0.15">
      <c r="A61" s="5"/>
      <c r="B61" s="45" t="s">
        <v>1</v>
      </c>
      <c r="C61" s="50">
        <v>4370</v>
      </c>
      <c r="D61" s="4" t="s">
        <v>15</v>
      </c>
      <c r="E61" s="50">
        <v>4460</v>
      </c>
      <c r="F61" s="46" t="s">
        <v>3</v>
      </c>
      <c r="G61" s="47">
        <v>99.9</v>
      </c>
      <c r="H61" s="48">
        <v>98.8</v>
      </c>
      <c r="I61" s="48">
        <v>98.8</v>
      </c>
      <c r="J61" s="48">
        <v>98.8</v>
      </c>
      <c r="K61" s="48">
        <v>98.5</v>
      </c>
      <c r="L61" s="48">
        <v>98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60">
        <v>849</v>
      </c>
      <c r="H62" s="71">
        <v>2004</v>
      </c>
      <c r="I62" s="71">
        <v>1699</v>
      </c>
      <c r="J62" s="71">
        <v>1655</v>
      </c>
      <c r="K62" s="71">
        <v>1896</v>
      </c>
      <c r="L62" s="71">
        <v>4410</v>
      </c>
      <c r="M62" s="87">
        <v>2685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0.48197115384615385</v>
      </c>
      <c r="H63" s="84">
        <f t="shared" ref="H63:M63" si="9">H59/H$4</f>
        <v>0.58613659531090723</v>
      </c>
      <c r="I63" s="84">
        <f t="shared" si="9"/>
        <v>0.53765544222439565</v>
      </c>
      <c r="J63" s="84">
        <f t="shared" si="9"/>
        <v>0.50777777777777777</v>
      </c>
      <c r="K63" s="84">
        <f t="shared" si="9"/>
        <v>0.50936531464762158</v>
      </c>
      <c r="L63" s="84">
        <f t="shared" si="9"/>
        <v>0.64028526700295707</v>
      </c>
      <c r="M63" s="85">
        <f t="shared" si="9"/>
        <v>0.64167504800219444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4370</v>
      </c>
      <c r="H64" s="53">
        <v>4370</v>
      </c>
      <c r="I64" s="53">
        <v>4370</v>
      </c>
      <c r="J64" s="53">
        <v>4390</v>
      </c>
      <c r="K64" s="53">
        <v>4380</v>
      </c>
      <c r="L64" s="53">
        <v>4450</v>
      </c>
      <c r="M64" s="54">
        <v>4460</v>
      </c>
    </row>
    <row r="65" spans="1:13" x14ac:dyDescent="0.15">
      <c r="A65" s="5"/>
      <c r="B65" s="16" t="s">
        <v>56</v>
      </c>
      <c r="C65" s="17"/>
      <c r="D65" s="18"/>
      <c r="E65" s="19"/>
      <c r="F65" s="20" t="s">
        <v>10</v>
      </c>
      <c r="G65" s="21">
        <v>4233</v>
      </c>
      <c r="H65" s="22">
        <v>4496</v>
      </c>
      <c r="I65" s="22">
        <v>3798</v>
      </c>
      <c r="J65" s="22">
        <v>3829</v>
      </c>
      <c r="K65" s="22">
        <v>4107</v>
      </c>
      <c r="L65" s="22">
        <v>7206</v>
      </c>
      <c r="M65" s="23">
        <v>6998</v>
      </c>
    </row>
    <row r="66" spans="1:13" x14ac:dyDescent="0.15">
      <c r="A66" s="5"/>
      <c r="B66" s="24" t="s">
        <v>0</v>
      </c>
      <c r="C66" s="25">
        <v>45677</v>
      </c>
      <c r="D66" s="26"/>
      <c r="E66" s="27"/>
      <c r="F66" s="28" t="s">
        <v>2</v>
      </c>
      <c r="G66" s="29">
        <v>4.3</v>
      </c>
      <c r="H66" s="30">
        <v>4.3099999999999996</v>
      </c>
      <c r="I66" s="30">
        <v>4.3600000000000003</v>
      </c>
      <c r="J66" s="30">
        <v>4.49</v>
      </c>
      <c r="K66" s="30">
        <v>4.3600000000000003</v>
      </c>
      <c r="L66" s="30">
        <v>4.04</v>
      </c>
      <c r="M66" s="31">
        <v>3.89</v>
      </c>
    </row>
    <row r="67" spans="1:13" x14ac:dyDescent="0.15">
      <c r="A67" s="5"/>
      <c r="B67" s="24" t="s">
        <v>1</v>
      </c>
      <c r="C67" s="32">
        <v>2220</v>
      </c>
      <c r="D67" s="26" t="s">
        <v>15</v>
      </c>
      <c r="E67" s="32">
        <v>2280</v>
      </c>
      <c r="F67" s="28" t="s">
        <v>3</v>
      </c>
      <c r="G67" s="29">
        <v>98.5</v>
      </c>
      <c r="H67" s="30">
        <v>97.1</v>
      </c>
      <c r="I67" s="30">
        <v>96.8</v>
      </c>
      <c r="J67" s="30">
        <v>97</v>
      </c>
      <c r="K67" s="30">
        <v>98.3</v>
      </c>
      <c r="L67" s="30">
        <v>97.4</v>
      </c>
      <c r="M67" s="31">
        <v>98.6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2379</v>
      </c>
      <c r="H68" s="70">
        <v>3756</v>
      </c>
      <c r="I68" s="70">
        <v>3441</v>
      </c>
      <c r="J68" s="70">
        <v>3287</v>
      </c>
      <c r="K68" s="70">
        <v>2505</v>
      </c>
      <c r="L68" s="70">
        <v>5528</v>
      </c>
      <c r="M68" s="86">
        <v>3566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0.56530448717948723</v>
      </c>
      <c r="H69" s="81">
        <f t="shared" ref="H69:M69" si="10">H65/H$4</f>
        <v>0.57288481141692149</v>
      </c>
      <c r="I69" s="81">
        <f t="shared" si="10"/>
        <v>0.53066927483582504</v>
      </c>
      <c r="J69" s="81">
        <f t="shared" si="10"/>
        <v>0.53180555555555553</v>
      </c>
      <c r="K69" s="81">
        <f t="shared" si="10"/>
        <v>0.55342945694650314</v>
      </c>
      <c r="L69" s="81">
        <f t="shared" si="10"/>
        <v>0.62671769003304922</v>
      </c>
      <c r="M69" s="82">
        <f t="shared" si="10"/>
        <v>0.63984639297796475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2220</v>
      </c>
      <c r="H70" s="35">
        <v>2220</v>
      </c>
      <c r="I70" s="35">
        <v>2240</v>
      </c>
      <c r="J70" s="35">
        <v>2240</v>
      </c>
      <c r="K70" s="35">
        <v>2200</v>
      </c>
      <c r="L70" s="35">
        <v>2280</v>
      </c>
      <c r="M70" s="36">
        <v>2280</v>
      </c>
    </row>
    <row r="71" spans="1:13" x14ac:dyDescent="0.15">
      <c r="A71" s="5"/>
      <c r="B71" s="37" t="s">
        <v>57</v>
      </c>
      <c r="C71" s="38"/>
      <c r="D71" s="39"/>
      <c r="E71" s="40"/>
      <c r="F71" s="41" t="s">
        <v>10</v>
      </c>
      <c r="G71" s="42">
        <v>15500</v>
      </c>
      <c r="H71" s="43">
        <v>15538</v>
      </c>
      <c r="I71" s="43">
        <v>15306</v>
      </c>
      <c r="J71" s="43">
        <v>15166</v>
      </c>
      <c r="K71" s="43">
        <v>15336</v>
      </c>
      <c r="L71" s="43">
        <v>19555</v>
      </c>
      <c r="M71" s="44">
        <v>18714</v>
      </c>
    </row>
    <row r="72" spans="1:13" x14ac:dyDescent="0.15">
      <c r="A72" s="5"/>
      <c r="B72" s="45" t="s">
        <v>0</v>
      </c>
      <c r="C72" s="3">
        <v>45677</v>
      </c>
      <c r="F72" s="46" t="s">
        <v>2</v>
      </c>
      <c r="G72" s="47">
        <v>2.19</v>
      </c>
      <c r="H72" s="48">
        <v>2.2400000000000002</v>
      </c>
      <c r="I72" s="48">
        <v>2.2200000000000002</v>
      </c>
      <c r="J72" s="48">
        <v>2.1800000000000002</v>
      </c>
      <c r="K72" s="48">
        <v>2.25</v>
      </c>
      <c r="L72" s="48">
        <v>1.88</v>
      </c>
      <c r="M72" s="49">
        <v>1.94</v>
      </c>
    </row>
    <row r="73" spans="1:13" x14ac:dyDescent="0.15">
      <c r="A73" s="5"/>
      <c r="B73" s="45" t="s">
        <v>1</v>
      </c>
      <c r="C73" s="50">
        <v>2030</v>
      </c>
      <c r="D73" s="4" t="s">
        <v>15</v>
      </c>
      <c r="E73" s="50">
        <v>2030</v>
      </c>
      <c r="F73" s="46" t="s">
        <v>3</v>
      </c>
      <c r="G73" s="47">
        <v>100.6</v>
      </c>
      <c r="H73" s="48">
        <v>100.3</v>
      </c>
      <c r="I73" s="48">
        <v>100.4</v>
      </c>
      <c r="J73" s="48">
        <v>100.8</v>
      </c>
      <c r="K73" s="48">
        <v>100.5</v>
      </c>
      <c r="L73" s="48">
        <v>100.6</v>
      </c>
      <c r="M73" s="49">
        <v>100.3</v>
      </c>
    </row>
    <row r="74" spans="1:13" x14ac:dyDescent="0.15">
      <c r="A74" s="5"/>
      <c r="B74" s="45"/>
      <c r="C74" s="50"/>
      <c r="E74" s="50"/>
      <c r="F74" s="55" t="s">
        <v>20</v>
      </c>
      <c r="G74" s="60">
        <v>35</v>
      </c>
      <c r="H74" s="61">
        <v>990</v>
      </c>
      <c r="I74" s="61">
        <v>734</v>
      </c>
      <c r="J74" s="61">
        <v>-558</v>
      </c>
      <c r="K74" s="61">
        <v>349</v>
      </c>
      <c r="L74" s="61">
        <v>-39</v>
      </c>
      <c r="M74" s="62">
        <v>773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2.0699786324786325</v>
      </c>
      <c r="H75" s="84">
        <f t="shared" ref="H75:M75" si="11">H71/H$4</f>
        <v>1.9798674821610602</v>
      </c>
      <c r="I75" s="84">
        <f t="shared" si="11"/>
        <v>2.1386055609892414</v>
      </c>
      <c r="J75" s="84">
        <f t="shared" si="11"/>
        <v>2.1063888888888891</v>
      </c>
      <c r="K75" s="84">
        <f t="shared" si="11"/>
        <v>2.0665678479989218</v>
      </c>
      <c r="L75" s="84">
        <f t="shared" si="11"/>
        <v>1.7007305618368411</v>
      </c>
      <c r="M75" s="85">
        <f t="shared" si="11"/>
        <v>1.7110725061717107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2030</v>
      </c>
      <c r="H76" s="53">
        <v>2010</v>
      </c>
      <c r="I76" s="53">
        <v>2020</v>
      </c>
      <c r="J76" s="53">
        <v>2010</v>
      </c>
      <c r="K76" s="53">
        <v>2020</v>
      </c>
      <c r="L76" s="53">
        <v>2020</v>
      </c>
      <c r="M76" s="54">
        <v>2030</v>
      </c>
    </row>
    <row r="77" spans="1:13" x14ac:dyDescent="0.15">
      <c r="A77" s="5"/>
      <c r="B77" s="16" t="s">
        <v>59</v>
      </c>
      <c r="C77" s="17"/>
      <c r="D77" s="18"/>
      <c r="E77" s="19"/>
      <c r="F77" s="20" t="s">
        <v>10</v>
      </c>
      <c r="G77" s="21">
        <v>11258</v>
      </c>
      <c r="H77" s="22">
        <v>12194</v>
      </c>
      <c r="I77" s="22">
        <v>10337</v>
      </c>
      <c r="J77" s="22">
        <v>10336</v>
      </c>
      <c r="K77" s="22">
        <v>11323</v>
      </c>
      <c r="L77" s="22">
        <v>17032</v>
      </c>
      <c r="M77" s="23">
        <v>15785</v>
      </c>
    </row>
    <row r="78" spans="1:13" x14ac:dyDescent="0.15">
      <c r="A78" s="5"/>
      <c r="B78" s="24" t="s">
        <v>0</v>
      </c>
      <c r="C78" s="25">
        <v>45677</v>
      </c>
      <c r="D78" s="26"/>
      <c r="E78" s="27"/>
      <c r="F78" s="28" t="s">
        <v>2</v>
      </c>
      <c r="G78" s="29">
        <v>3.15</v>
      </c>
      <c r="H78" s="30">
        <v>3.03</v>
      </c>
      <c r="I78" s="30">
        <v>3.12</v>
      </c>
      <c r="J78" s="30">
        <v>3.13</v>
      </c>
      <c r="K78" s="30">
        <v>3.16</v>
      </c>
      <c r="L78" s="30">
        <v>2.8</v>
      </c>
      <c r="M78" s="31">
        <v>2.85</v>
      </c>
    </row>
    <row r="79" spans="1:13" x14ac:dyDescent="0.15">
      <c r="A79" s="5"/>
      <c r="B79" s="24" t="s">
        <v>1</v>
      </c>
      <c r="C79" s="32">
        <v>740</v>
      </c>
      <c r="D79" s="26" t="s">
        <v>15</v>
      </c>
      <c r="E79" s="32">
        <v>770</v>
      </c>
      <c r="F79" s="28" t="s">
        <v>3</v>
      </c>
      <c r="G79" s="29">
        <v>98</v>
      </c>
      <c r="H79" s="30">
        <v>99.1</v>
      </c>
      <c r="I79" s="30">
        <v>99</v>
      </c>
      <c r="J79" s="30">
        <v>97.8</v>
      </c>
      <c r="K79" s="30">
        <v>97.7</v>
      </c>
      <c r="L79" s="30">
        <v>98.6</v>
      </c>
      <c r="M79" s="31">
        <v>99.5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6631</v>
      </c>
      <c r="H80" s="70">
        <v>4225</v>
      </c>
      <c r="I80" s="70">
        <v>3944</v>
      </c>
      <c r="J80" s="70">
        <v>6418</v>
      </c>
      <c r="K80" s="70">
        <v>7228</v>
      </c>
      <c r="L80" s="70">
        <v>7683</v>
      </c>
      <c r="M80" s="86">
        <v>4526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1.5034722222222223</v>
      </c>
      <c r="H81" s="81">
        <f t="shared" ref="H81:M81" si="12">H77/H$4</f>
        <v>1.5537716615698267</v>
      </c>
      <c r="I81" s="81">
        <f t="shared" si="12"/>
        <v>1.4443202459130922</v>
      </c>
      <c r="J81" s="81">
        <f t="shared" si="12"/>
        <v>1.4355555555555555</v>
      </c>
      <c r="K81" s="81">
        <f t="shared" si="12"/>
        <v>1.525805147554238</v>
      </c>
      <c r="L81" s="81">
        <f t="shared" si="12"/>
        <v>1.4813010958427553</v>
      </c>
      <c r="M81" s="82">
        <f t="shared" si="12"/>
        <v>1.4432659778732742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740</v>
      </c>
      <c r="H82" s="35">
        <v>740</v>
      </c>
      <c r="I82" s="35">
        <v>740</v>
      </c>
      <c r="J82" s="35">
        <v>740</v>
      </c>
      <c r="K82" s="35">
        <v>740</v>
      </c>
      <c r="L82" s="35">
        <v>750</v>
      </c>
      <c r="M82" s="36">
        <v>770</v>
      </c>
    </row>
    <row r="83" spans="1:13" x14ac:dyDescent="0.15">
      <c r="A83" s="5"/>
      <c r="B83" s="37" t="s">
        <v>60</v>
      </c>
      <c r="C83" s="38"/>
      <c r="D83" s="39"/>
      <c r="E83" s="40"/>
      <c r="F83" s="41" t="s">
        <v>10</v>
      </c>
      <c r="G83" s="42">
        <v>6851</v>
      </c>
      <c r="H83" s="43">
        <v>8186</v>
      </c>
      <c r="I83" s="43">
        <v>6848</v>
      </c>
      <c r="J83" s="43">
        <v>6539</v>
      </c>
      <c r="K83" s="43">
        <v>6936</v>
      </c>
      <c r="L83" s="43">
        <v>12143</v>
      </c>
      <c r="M83" s="44">
        <v>12014</v>
      </c>
    </row>
    <row r="84" spans="1:13" x14ac:dyDescent="0.15">
      <c r="A84" s="5"/>
      <c r="B84" s="45" t="s">
        <v>0</v>
      </c>
      <c r="C84" s="3">
        <v>45677</v>
      </c>
      <c r="F84" s="46" t="s">
        <v>2</v>
      </c>
      <c r="G84" s="47">
        <v>1.63</v>
      </c>
      <c r="H84" s="48">
        <v>1.62</v>
      </c>
      <c r="I84" s="48">
        <v>1.58</v>
      </c>
      <c r="J84" s="48">
        <v>1.61</v>
      </c>
      <c r="K84" s="48">
        <v>1.73</v>
      </c>
      <c r="L84" s="48">
        <v>1.5</v>
      </c>
      <c r="M84" s="49">
        <v>1.51</v>
      </c>
    </row>
    <row r="85" spans="1:13" x14ac:dyDescent="0.15">
      <c r="A85" s="5"/>
      <c r="B85" s="45" t="s">
        <v>1</v>
      </c>
      <c r="C85" s="50">
        <v>650</v>
      </c>
      <c r="D85" s="4" t="s">
        <v>15</v>
      </c>
      <c r="E85" s="50">
        <v>660</v>
      </c>
      <c r="F85" s="46" t="s">
        <v>3</v>
      </c>
      <c r="G85" s="47">
        <v>99.1</v>
      </c>
      <c r="H85" s="48">
        <v>99.1</v>
      </c>
      <c r="I85" s="48">
        <v>99.7</v>
      </c>
      <c r="J85" s="48">
        <v>99.4</v>
      </c>
      <c r="K85" s="48">
        <v>99.1</v>
      </c>
      <c r="L85" s="48">
        <v>99.4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1742</v>
      </c>
      <c r="H86" s="71">
        <v>2257</v>
      </c>
      <c r="I86" s="61">
        <v>967</v>
      </c>
      <c r="J86" s="71">
        <v>1530</v>
      </c>
      <c r="K86" s="71">
        <v>1883</v>
      </c>
      <c r="L86" s="71">
        <v>2414</v>
      </c>
      <c r="M86" s="87">
        <v>3723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0.91493055555555558</v>
      </c>
      <c r="H87" s="84">
        <f t="shared" ref="H87:M87" si="13">H83/H$4</f>
        <v>1.0430682976554537</v>
      </c>
      <c r="I87" s="84">
        <f t="shared" si="13"/>
        <v>0.95682548553863356</v>
      </c>
      <c r="J87" s="84">
        <f t="shared" si="13"/>
        <v>0.90819444444444442</v>
      </c>
      <c r="K87" s="84">
        <f t="shared" si="13"/>
        <v>0.93464492655976283</v>
      </c>
      <c r="L87" s="84">
        <f t="shared" si="13"/>
        <v>1.0560967124717342</v>
      </c>
      <c r="M87" s="85">
        <f t="shared" si="13"/>
        <v>1.0984730730547683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650</v>
      </c>
      <c r="H88" s="53">
        <v>660</v>
      </c>
      <c r="I88" s="53">
        <v>660</v>
      </c>
      <c r="J88" s="53">
        <v>660</v>
      </c>
      <c r="K88" s="53">
        <v>660</v>
      </c>
      <c r="L88" s="53">
        <v>660</v>
      </c>
      <c r="M88" s="54">
        <v>660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10237</v>
      </c>
      <c r="H89" s="22">
        <v>11074</v>
      </c>
      <c r="I89" s="22">
        <v>10063</v>
      </c>
      <c r="J89" s="22">
        <v>9800</v>
      </c>
      <c r="K89" s="22">
        <v>9716</v>
      </c>
      <c r="L89" s="22">
        <v>15672</v>
      </c>
      <c r="M89" s="23">
        <v>15072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3.3</v>
      </c>
      <c r="H90" s="30">
        <v>3.24</v>
      </c>
      <c r="I90" s="30">
        <v>3.31</v>
      </c>
      <c r="J90" s="30">
        <v>3.32</v>
      </c>
      <c r="K90" s="30">
        <v>3.43</v>
      </c>
      <c r="L90" s="30">
        <v>3.09</v>
      </c>
      <c r="M90" s="31">
        <v>3.1</v>
      </c>
    </row>
    <row r="91" spans="1:13" x14ac:dyDescent="0.15">
      <c r="A91" s="5"/>
      <c r="B91" s="24" t="s">
        <v>1</v>
      </c>
      <c r="C91" s="32">
        <v>10110</v>
      </c>
      <c r="D91" s="26" t="s">
        <v>15</v>
      </c>
      <c r="E91" s="32">
        <v>10160</v>
      </c>
      <c r="F91" s="28" t="s">
        <v>3</v>
      </c>
      <c r="G91" s="29">
        <v>99.6</v>
      </c>
      <c r="H91" s="30">
        <v>100</v>
      </c>
      <c r="I91" s="30">
        <v>99.9</v>
      </c>
      <c r="J91" s="30">
        <v>99.5</v>
      </c>
      <c r="K91" s="30">
        <v>99.3</v>
      </c>
      <c r="L91" s="30">
        <v>99.3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2779</v>
      </c>
      <c r="H92" s="70">
        <v>2043</v>
      </c>
      <c r="I92" s="70">
        <v>1984</v>
      </c>
      <c r="J92" s="70">
        <v>2758</v>
      </c>
      <c r="K92" s="70">
        <v>3269</v>
      </c>
      <c r="L92" s="70">
        <v>5038</v>
      </c>
      <c r="M92" s="86">
        <v>4753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1.3671207264957266</v>
      </c>
      <c r="H93" s="81">
        <f t="shared" ref="H93:M93" si="14">H89/H$4</f>
        <v>1.4110601427115188</v>
      </c>
      <c r="I93" s="81">
        <f t="shared" si="14"/>
        <v>1.4060360486237251</v>
      </c>
      <c r="J93" s="81">
        <f t="shared" si="14"/>
        <v>1.3611111111111112</v>
      </c>
      <c r="K93" s="81">
        <f t="shared" si="14"/>
        <v>1.3092575124646275</v>
      </c>
      <c r="L93" s="81">
        <f t="shared" si="14"/>
        <v>1.3630196555922769</v>
      </c>
      <c r="M93" s="82">
        <f t="shared" si="14"/>
        <v>1.3780744262594862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10110</v>
      </c>
      <c r="H94" s="35">
        <v>10060</v>
      </c>
      <c r="I94" s="35">
        <v>10070</v>
      </c>
      <c r="J94" s="35">
        <v>10090</v>
      </c>
      <c r="K94" s="35">
        <v>10050</v>
      </c>
      <c r="L94" s="35">
        <v>10090</v>
      </c>
      <c r="M94" s="36">
        <v>10160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8498</v>
      </c>
      <c r="H95" s="43">
        <v>10227</v>
      </c>
      <c r="I95" s="43">
        <v>8550</v>
      </c>
      <c r="J95" s="43">
        <v>8953</v>
      </c>
      <c r="K95" s="43">
        <v>8676</v>
      </c>
      <c r="L95" s="43">
        <v>14469</v>
      </c>
      <c r="M95" s="44">
        <v>14228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3.9</v>
      </c>
      <c r="H96" s="48">
        <v>3.79</v>
      </c>
      <c r="I96" s="48">
        <v>3.96</v>
      </c>
      <c r="J96" s="48">
        <v>3.88</v>
      </c>
      <c r="K96" s="48">
        <v>4</v>
      </c>
      <c r="L96" s="48">
        <v>3.59</v>
      </c>
      <c r="M96" s="49">
        <v>3.6</v>
      </c>
    </row>
    <row r="97" spans="1:13" x14ac:dyDescent="0.15">
      <c r="A97" s="5"/>
      <c r="B97" s="45" t="s">
        <v>1</v>
      </c>
      <c r="C97" s="50">
        <v>9670</v>
      </c>
      <c r="D97" s="4" t="s">
        <v>15</v>
      </c>
      <c r="E97" s="50">
        <v>9770</v>
      </c>
      <c r="F97" s="46" t="s">
        <v>3</v>
      </c>
      <c r="G97" s="47">
        <v>98.8</v>
      </c>
      <c r="H97" s="48">
        <v>98.9</v>
      </c>
      <c r="I97" s="48">
        <v>98.2</v>
      </c>
      <c r="J97" s="48">
        <v>98.9</v>
      </c>
      <c r="K97" s="48">
        <v>97.7</v>
      </c>
      <c r="L97" s="48">
        <v>98.6</v>
      </c>
      <c r="M97" s="49">
        <v>98.6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3991</v>
      </c>
      <c r="H98" s="71">
        <v>4350</v>
      </c>
      <c r="I98" s="71">
        <v>5022</v>
      </c>
      <c r="J98" s="71">
        <v>3997</v>
      </c>
      <c r="K98" s="71">
        <v>5928</v>
      </c>
      <c r="L98" s="71">
        <v>6951</v>
      </c>
      <c r="M98" s="87">
        <v>6914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1.1348824786324787</v>
      </c>
      <c r="H99" s="84">
        <f t="shared" ref="H99:M99" si="15">H95/H$4</f>
        <v>1.3031345565749235</v>
      </c>
      <c r="I99" s="84">
        <f t="shared" si="15"/>
        <v>1.1946346234455778</v>
      </c>
      <c r="J99" s="84">
        <f t="shared" si="15"/>
        <v>1.2434722222222223</v>
      </c>
      <c r="K99" s="84">
        <f t="shared" si="15"/>
        <v>1.1691146745721601</v>
      </c>
      <c r="L99" s="84">
        <f t="shared" si="15"/>
        <v>1.2583927639589494</v>
      </c>
      <c r="M99" s="85">
        <f t="shared" si="15"/>
        <v>1.3009051842369936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9670</v>
      </c>
      <c r="H100" s="53">
        <v>9640</v>
      </c>
      <c r="I100" s="53">
        <v>9660</v>
      </c>
      <c r="J100" s="53">
        <v>9690</v>
      </c>
      <c r="K100" s="53">
        <v>9670</v>
      </c>
      <c r="L100" s="53">
        <v>9690</v>
      </c>
      <c r="M100" s="54">
        <v>9770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7607</v>
      </c>
      <c r="H101" s="22">
        <v>8559</v>
      </c>
      <c r="I101" s="22">
        <v>7320</v>
      </c>
      <c r="J101" s="22">
        <v>7341</v>
      </c>
      <c r="K101" s="22">
        <v>7239</v>
      </c>
      <c r="L101" s="22">
        <v>12337</v>
      </c>
      <c r="M101" s="23">
        <v>12189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3.7</v>
      </c>
      <c r="H102" s="30">
        <v>3.6</v>
      </c>
      <c r="I102" s="30">
        <v>3.76</v>
      </c>
      <c r="J102" s="30">
        <v>3.7</v>
      </c>
      <c r="K102" s="30">
        <v>3.82</v>
      </c>
      <c r="L102" s="30">
        <v>3.43</v>
      </c>
      <c r="M102" s="31">
        <v>3.39</v>
      </c>
    </row>
    <row r="103" spans="1:13" x14ac:dyDescent="0.15">
      <c r="A103" s="5"/>
      <c r="B103" s="24" t="s">
        <v>1</v>
      </c>
      <c r="C103" s="32">
        <v>10830</v>
      </c>
      <c r="D103" s="26" t="s">
        <v>15</v>
      </c>
      <c r="E103" s="32">
        <v>10910</v>
      </c>
      <c r="F103" s="28" t="s">
        <v>3</v>
      </c>
      <c r="G103" s="29">
        <v>99.4</v>
      </c>
      <c r="H103" s="30">
        <v>100.6</v>
      </c>
      <c r="I103" s="30">
        <v>99.4</v>
      </c>
      <c r="J103" s="30">
        <v>100.6</v>
      </c>
      <c r="K103" s="30">
        <v>99.8</v>
      </c>
      <c r="L103" s="30">
        <v>99.4</v>
      </c>
      <c r="M103" s="31">
        <v>99.8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2534</v>
      </c>
      <c r="H104" s="58">
        <v>735</v>
      </c>
      <c r="I104" s="70">
        <v>2500</v>
      </c>
      <c r="J104" s="58">
        <v>620</v>
      </c>
      <c r="K104" s="70">
        <v>1864</v>
      </c>
      <c r="L104" s="70">
        <v>4070</v>
      </c>
      <c r="M104" s="86">
        <v>3027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1.0158920940170941</v>
      </c>
      <c r="H105" s="81">
        <f t="shared" ref="H105:M105" si="16">H101/H$4</f>
        <v>1.0905963302752293</v>
      </c>
      <c r="I105" s="81">
        <f t="shared" si="16"/>
        <v>1.0227749056867403</v>
      </c>
      <c r="J105" s="81">
        <f t="shared" si="16"/>
        <v>1.0195833333333333</v>
      </c>
      <c r="K105" s="81">
        <f t="shared" si="16"/>
        <v>0.97547500336881821</v>
      </c>
      <c r="L105" s="81">
        <f t="shared" si="16"/>
        <v>1.0729692120368759</v>
      </c>
      <c r="M105" s="82">
        <f t="shared" si="16"/>
        <v>1.1144738045167779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10830</v>
      </c>
      <c r="H106" s="35">
        <v>10830</v>
      </c>
      <c r="I106" s="35">
        <v>10840</v>
      </c>
      <c r="J106" s="35">
        <v>10850</v>
      </c>
      <c r="K106" s="35">
        <v>10830</v>
      </c>
      <c r="L106" s="35">
        <v>10870</v>
      </c>
      <c r="M106" s="36">
        <v>10910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8535</v>
      </c>
      <c r="H107" s="43">
        <v>8790</v>
      </c>
      <c r="I107" s="43">
        <v>8266</v>
      </c>
      <c r="J107" s="43">
        <v>8237</v>
      </c>
      <c r="K107" s="43">
        <v>8691</v>
      </c>
      <c r="L107" s="43">
        <v>12798</v>
      </c>
      <c r="M107" s="44">
        <v>13346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3.88</v>
      </c>
      <c r="I108" s="48">
        <v>3.95</v>
      </c>
      <c r="J108" s="48">
        <v>3.92</v>
      </c>
      <c r="K108" s="48">
        <v>3.92</v>
      </c>
      <c r="L108" s="48">
        <v>3.7</v>
      </c>
      <c r="M108" s="49">
        <v>3.69</v>
      </c>
    </row>
    <row r="109" spans="1:13" x14ac:dyDescent="0.15">
      <c r="A109" s="5"/>
      <c r="B109" s="45" t="s">
        <v>1</v>
      </c>
      <c r="C109" s="50">
        <v>9220</v>
      </c>
      <c r="D109" s="4" t="s">
        <v>15</v>
      </c>
      <c r="E109" s="50">
        <v>9280</v>
      </c>
      <c r="F109" s="46" t="s">
        <v>3</v>
      </c>
      <c r="G109" s="47">
        <v>98.8</v>
      </c>
      <c r="H109" s="48">
        <v>98.5</v>
      </c>
      <c r="I109" s="48">
        <v>98.7</v>
      </c>
      <c r="J109" s="48">
        <v>98.2</v>
      </c>
      <c r="K109" s="48">
        <v>98.7</v>
      </c>
      <c r="L109" s="48">
        <v>98.5</v>
      </c>
      <c r="M109" s="49">
        <v>98.3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3923</v>
      </c>
      <c r="H110" s="71">
        <v>4445</v>
      </c>
      <c r="I110" s="71">
        <v>3934</v>
      </c>
      <c r="J110" s="71">
        <v>4768</v>
      </c>
      <c r="K110" s="71">
        <v>4099</v>
      </c>
      <c r="L110" s="71">
        <v>6418</v>
      </c>
      <c r="M110" s="87">
        <v>7473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1.1398237179487178</v>
      </c>
      <c r="H111" s="84">
        <f t="shared" ref="H111:M111" si="17">H107/H$4</f>
        <v>1.1200305810397553</v>
      </c>
      <c r="I111" s="84">
        <f t="shared" si="17"/>
        <v>1.1549531926784966</v>
      </c>
      <c r="J111" s="84">
        <f t="shared" si="17"/>
        <v>1.1440277777777779</v>
      </c>
      <c r="K111" s="84">
        <f t="shared" si="17"/>
        <v>1.1711359655033013</v>
      </c>
      <c r="L111" s="84">
        <f t="shared" si="17"/>
        <v>1.1130631414158985</v>
      </c>
      <c r="M111" s="85">
        <f t="shared" si="17"/>
        <v>1.2202614976684649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9220</v>
      </c>
      <c r="H112" s="53">
        <v>9210</v>
      </c>
      <c r="I112" s="53">
        <v>9250</v>
      </c>
      <c r="J112" s="53">
        <v>9240</v>
      </c>
      <c r="K112" s="53">
        <v>9250</v>
      </c>
      <c r="L112" s="53">
        <v>9250</v>
      </c>
      <c r="M112" s="54">
        <v>9280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8344</v>
      </c>
      <c r="H113" s="22">
        <v>8811</v>
      </c>
      <c r="I113" s="22">
        <v>8034</v>
      </c>
      <c r="J113" s="22">
        <v>8224</v>
      </c>
      <c r="K113" s="22">
        <v>8445</v>
      </c>
      <c r="L113" s="22">
        <v>12908</v>
      </c>
      <c r="M113" s="23">
        <v>11531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1.98</v>
      </c>
      <c r="H114" s="30">
        <v>1.92</v>
      </c>
      <c r="I114" s="30">
        <v>2</v>
      </c>
      <c r="J114" s="30">
        <v>1.99</v>
      </c>
      <c r="K114" s="30">
        <v>2.02</v>
      </c>
      <c r="L114" s="30">
        <v>1.74</v>
      </c>
      <c r="M114" s="31">
        <v>1.84</v>
      </c>
    </row>
    <row r="115" spans="1:13" x14ac:dyDescent="0.15">
      <c r="A115" s="5"/>
      <c r="B115" s="24" t="s">
        <v>1</v>
      </c>
      <c r="C115" s="32">
        <v>36060</v>
      </c>
      <c r="D115" s="26" t="s">
        <v>15</v>
      </c>
      <c r="E115" s="32">
        <v>36270</v>
      </c>
      <c r="F115" s="28" t="s">
        <v>3</v>
      </c>
      <c r="G115" s="29">
        <v>99.4</v>
      </c>
      <c r="H115" s="30">
        <v>99.6</v>
      </c>
      <c r="I115" s="30">
        <v>99.3</v>
      </c>
      <c r="J115" s="30">
        <v>99.4</v>
      </c>
      <c r="K115" s="30">
        <v>99.2</v>
      </c>
      <c r="L115" s="30">
        <v>99.8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2116</v>
      </c>
      <c r="H116" s="70">
        <v>1765</v>
      </c>
      <c r="I116" s="70">
        <v>2162</v>
      </c>
      <c r="J116" s="70">
        <v>2044</v>
      </c>
      <c r="K116" s="70">
        <v>2371</v>
      </c>
      <c r="L116" s="70">
        <v>1906</v>
      </c>
      <c r="M116" s="86">
        <v>3385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1.1143162393162394</v>
      </c>
      <c r="H117" s="81">
        <f t="shared" ref="H117:M117" si="18">H113/H$4</f>
        <v>1.1227064220183487</v>
      </c>
      <c r="I117" s="81">
        <f t="shared" si="18"/>
        <v>1.1225373759955288</v>
      </c>
      <c r="J117" s="81">
        <f t="shared" si="18"/>
        <v>1.1422222222222222</v>
      </c>
      <c r="K117" s="81">
        <f t="shared" si="18"/>
        <v>1.1379867942325832</v>
      </c>
      <c r="L117" s="81">
        <f t="shared" si="18"/>
        <v>1.1226300226126282</v>
      </c>
      <c r="M117" s="82">
        <f t="shared" si="18"/>
        <v>1.0543110542196215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36060</v>
      </c>
      <c r="H118" s="35">
        <v>35970</v>
      </c>
      <c r="I118" s="35">
        <v>36010</v>
      </c>
      <c r="J118" s="35">
        <v>36080</v>
      </c>
      <c r="K118" s="35">
        <v>36130</v>
      </c>
      <c r="L118" s="35">
        <v>36200</v>
      </c>
      <c r="M118" s="36">
        <v>36270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6230</v>
      </c>
      <c r="H119" s="43">
        <v>6946</v>
      </c>
      <c r="I119" s="43">
        <v>5797</v>
      </c>
      <c r="J119" s="43">
        <v>6309</v>
      </c>
      <c r="K119" s="43">
        <v>5939</v>
      </c>
      <c r="L119" s="43">
        <v>10477</v>
      </c>
      <c r="M119" s="44">
        <v>10049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3.3</v>
      </c>
      <c r="H120" s="48">
        <v>3.2</v>
      </c>
      <c r="I120" s="48">
        <v>3.43</v>
      </c>
      <c r="J120" s="48">
        <v>3.28</v>
      </c>
      <c r="K120" s="48">
        <v>3.48</v>
      </c>
      <c r="L120" s="48">
        <v>3.13</v>
      </c>
      <c r="M120" s="49">
        <v>3.22</v>
      </c>
    </row>
    <row r="121" spans="1:13" x14ac:dyDescent="0.15">
      <c r="A121" s="5"/>
      <c r="B121" s="45" t="s">
        <v>1</v>
      </c>
      <c r="C121" s="50">
        <v>33310</v>
      </c>
      <c r="D121" s="4" t="s">
        <v>15</v>
      </c>
      <c r="E121" s="50">
        <v>33440</v>
      </c>
      <c r="F121" s="46" t="s">
        <v>3</v>
      </c>
      <c r="G121" s="47">
        <v>100.3</v>
      </c>
      <c r="H121" s="48">
        <v>100.5</v>
      </c>
      <c r="I121" s="48">
        <v>99.6</v>
      </c>
      <c r="J121" s="48">
        <v>100.3</v>
      </c>
      <c r="K121" s="48">
        <v>99.5</v>
      </c>
      <c r="L121" s="48">
        <v>99.6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808</v>
      </c>
      <c r="H122" s="61">
        <v>498</v>
      </c>
      <c r="I122" s="71">
        <v>1548</v>
      </c>
      <c r="J122" s="61">
        <v>815</v>
      </c>
      <c r="K122" s="71">
        <v>1820</v>
      </c>
      <c r="L122" s="71">
        <v>2671</v>
      </c>
      <c r="M122" s="87">
        <v>3442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0.83199786324786329</v>
      </c>
      <c r="H123" s="84">
        <f t="shared" ref="H123:M123" si="19">H119/H$4</f>
        <v>0.88506625891946988</v>
      </c>
      <c r="I123" s="84">
        <f t="shared" si="19"/>
        <v>0.80997624703087889</v>
      </c>
      <c r="J123" s="84">
        <f t="shared" si="19"/>
        <v>0.87624999999999997</v>
      </c>
      <c r="K123" s="84">
        <f t="shared" si="19"/>
        <v>0.80029645600323407</v>
      </c>
      <c r="L123" s="84">
        <f t="shared" si="19"/>
        <v>0.91120194816489819</v>
      </c>
      <c r="M123" s="85">
        <f t="shared" si="19"/>
        <v>0.91880771692420227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33310</v>
      </c>
      <c r="H124" s="53">
        <v>33240</v>
      </c>
      <c r="I124" s="53">
        <v>33290</v>
      </c>
      <c r="J124" s="53">
        <v>33300</v>
      </c>
      <c r="K124" s="53">
        <v>33280</v>
      </c>
      <c r="L124" s="53">
        <v>33320</v>
      </c>
      <c r="M124" s="54">
        <v>33440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11908</v>
      </c>
      <c r="H125" s="22">
        <v>12625</v>
      </c>
      <c r="I125" s="22">
        <v>11579</v>
      </c>
      <c r="J125" s="22">
        <v>11947</v>
      </c>
      <c r="K125" s="22">
        <v>12085</v>
      </c>
      <c r="L125" s="22">
        <v>17238</v>
      </c>
      <c r="M125" s="23">
        <v>15179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1.81</v>
      </c>
      <c r="H126" s="30">
        <v>1.75</v>
      </c>
      <c r="I126" s="30">
        <v>1.83</v>
      </c>
      <c r="J126" s="30">
        <v>1.81</v>
      </c>
      <c r="K126" s="30">
        <v>1.85</v>
      </c>
      <c r="L126" s="30">
        <v>1.58</v>
      </c>
      <c r="M126" s="31">
        <v>1.71</v>
      </c>
    </row>
    <row r="127" spans="1:13" x14ac:dyDescent="0.15">
      <c r="A127" s="5"/>
      <c r="B127" s="24" t="s">
        <v>1</v>
      </c>
      <c r="C127" s="32">
        <v>32560</v>
      </c>
      <c r="D127" s="26" t="s">
        <v>15</v>
      </c>
      <c r="E127" s="32">
        <v>32700</v>
      </c>
      <c r="F127" s="28" t="s">
        <v>3</v>
      </c>
      <c r="G127" s="29">
        <v>99.4</v>
      </c>
      <c r="H127" s="30">
        <v>99.6</v>
      </c>
      <c r="I127" s="30">
        <v>99.3</v>
      </c>
      <c r="J127" s="30">
        <v>99.4</v>
      </c>
      <c r="K127" s="30">
        <v>99.3</v>
      </c>
      <c r="L127" s="30">
        <v>99.9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2708</v>
      </c>
      <c r="H128" s="70">
        <v>2236</v>
      </c>
      <c r="I128" s="70">
        <v>2933</v>
      </c>
      <c r="J128" s="70">
        <v>2615</v>
      </c>
      <c r="K128" s="70">
        <v>3182</v>
      </c>
      <c r="L128" s="70">
        <v>1873</v>
      </c>
      <c r="M128" s="86">
        <v>4587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1.5902777777777777</v>
      </c>
      <c r="H129" s="81">
        <f t="shared" ref="H129:M129" si="20">H125/H$4</f>
        <v>1.6086901121304791</v>
      </c>
      <c r="I129" s="81">
        <f t="shared" si="20"/>
        <v>1.6178566438451865</v>
      </c>
      <c r="J129" s="81">
        <f t="shared" si="20"/>
        <v>1.6593055555555556</v>
      </c>
      <c r="K129" s="81">
        <f t="shared" si="20"/>
        <v>1.6284867268562189</v>
      </c>
      <c r="L129" s="81">
        <f t="shared" si="20"/>
        <v>1.4992172551748131</v>
      </c>
      <c r="M129" s="82">
        <f t="shared" si="20"/>
        <v>1.3878577306391149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32560</v>
      </c>
      <c r="H130" s="35">
        <v>32460</v>
      </c>
      <c r="I130" s="35">
        <v>32530</v>
      </c>
      <c r="J130" s="35">
        <v>32530</v>
      </c>
      <c r="K130" s="35">
        <v>32510</v>
      </c>
      <c r="L130" s="35">
        <v>32510</v>
      </c>
      <c r="M130" s="36">
        <v>32700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9341</v>
      </c>
      <c r="H131" s="43">
        <v>10616</v>
      </c>
      <c r="I131" s="43">
        <v>9527</v>
      </c>
      <c r="J131" s="43">
        <v>9499</v>
      </c>
      <c r="K131" s="43">
        <v>9426</v>
      </c>
      <c r="L131" s="43">
        <v>15118</v>
      </c>
      <c r="M131" s="44">
        <v>14439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3.17</v>
      </c>
      <c r="H132" s="48">
        <v>3.05</v>
      </c>
      <c r="I132" s="48">
        <v>3.27</v>
      </c>
      <c r="J132" s="48">
        <v>3.21</v>
      </c>
      <c r="K132" s="48">
        <v>3.33</v>
      </c>
      <c r="L132" s="48">
        <v>2.93</v>
      </c>
      <c r="M132" s="49">
        <v>3</v>
      </c>
    </row>
    <row r="133" spans="1:13" x14ac:dyDescent="0.15">
      <c r="A133" s="5"/>
      <c r="B133" s="45" t="s">
        <v>1</v>
      </c>
      <c r="C133" s="50">
        <v>16660</v>
      </c>
      <c r="D133" s="4" t="s">
        <v>15</v>
      </c>
      <c r="E133" s="50">
        <v>17000</v>
      </c>
      <c r="F133" s="46" t="s">
        <v>3</v>
      </c>
      <c r="G133" s="47">
        <v>100.3</v>
      </c>
      <c r="H133" s="48">
        <v>100.8</v>
      </c>
      <c r="I133" s="48">
        <v>100</v>
      </c>
      <c r="J133" s="48">
        <v>100.1</v>
      </c>
      <c r="K133" s="48">
        <v>99.8</v>
      </c>
      <c r="L133" s="48">
        <v>99.9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1121</v>
      </c>
      <c r="H134" s="61">
        <v>201</v>
      </c>
      <c r="I134" s="71">
        <v>1750</v>
      </c>
      <c r="J134" s="71">
        <v>1420</v>
      </c>
      <c r="K134" s="71">
        <v>2188</v>
      </c>
      <c r="L134" s="71">
        <v>2980</v>
      </c>
      <c r="M134" s="87">
        <v>4381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1.2474626068376069</v>
      </c>
      <c r="H135" s="84">
        <f t="shared" ref="H135:M135" si="21">H131/H$4</f>
        <v>1.3527013251783895</v>
      </c>
      <c r="I135" s="84">
        <f t="shared" si="21"/>
        <v>1.3311443342182478</v>
      </c>
      <c r="J135" s="84">
        <f t="shared" si="21"/>
        <v>1.3193055555555555</v>
      </c>
      <c r="K135" s="84">
        <f t="shared" si="21"/>
        <v>1.2701792211292278</v>
      </c>
      <c r="L135" s="84">
        <f t="shared" si="21"/>
        <v>1.3148373630196557</v>
      </c>
      <c r="M135" s="85">
        <f t="shared" si="21"/>
        <v>1.3201974947426167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16660</v>
      </c>
      <c r="H136" s="53">
        <v>16780</v>
      </c>
      <c r="I136" s="53">
        <v>16880</v>
      </c>
      <c r="J136" s="53">
        <v>16890</v>
      </c>
      <c r="K136" s="53">
        <v>16860</v>
      </c>
      <c r="L136" s="53">
        <v>16900</v>
      </c>
      <c r="M136" s="54">
        <v>17000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6899</v>
      </c>
      <c r="H137" s="22">
        <v>8249</v>
      </c>
      <c r="I137" s="22">
        <v>6549</v>
      </c>
      <c r="J137" s="22">
        <v>6821</v>
      </c>
      <c r="K137" s="22">
        <v>6452</v>
      </c>
      <c r="L137" s="22">
        <v>12211</v>
      </c>
      <c r="M137" s="23">
        <v>12315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4.0599999999999996</v>
      </c>
      <c r="H138" s="30">
        <v>3.92</v>
      </c>
      <c r="I138" s="30">
        <v>4.22</v>
      </c>
      <c r="J138" s="30">
        <v>4.12</v>
      </c>
      <c r="K138" s="30">
        <v>4.22</v>
      </c>
      <c r="L138" s="30">
        <v>3.85</v>
      </c>
      <c r="M138" s="31">
        <v>3.83</v>
      </c>
    </row>
    <row r="139" spans="1:13" x14ac:dyDescent="0.15">
      <c r="A139" s="5"/>
      <c r="B139" s="24" t="s">
        <v>1</v>
      </c>
      <c r="C139" s="32">
        <v>15000</v>
      </c>
      <c r="D139" s="26" t="s">
        <v>15</v>
      </c>
      <c r="E139" s="32">
        <v>15110</v>
      </c>
      <c r="F139" s="28" t="s">
        <v>3</v>
      </c>
      <c r="G139" s="29">
        <v>99</v>
      </c>
      <c r="H139" s="30">
        <v>99.5</v>
      </c>
      <c r="I139" s="30">
        <v>98.5</v>
      </c>
      <c r="J139" s="30">
        <v>99.2</v>
      </c>
      <c r="K139" s="30">
        <v>99.2</v>
      </c>
      <c r="L139" s="30">
        <v>99.1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3142</v>
      </c>
      <c r="H140" s="70">
        <v>2725</v>
      </c>
      <c r="I140" s="70">
        <v>3601</v>
      </c>
      <c r="J140" s="70">
        <v>2818</v>
      </c>
      <c r="K140" s="70">
        <v>2732</v>
      </c>
      <c r="L140" s="70">
        <v>4980</v>
      </c>
      <c r="M140" s="86">
        <v>4522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0.92134081196581197</v>
      </c>
      <c r="H141" s="81">
        <f t="shared" ref="H141:M141" si="22">H137/H$4</f>
        <v>1.0510958205912335</v>
      </c>
      <c r="I141" s="81">
        <f t="shared" si="22"/>
        <v>0.91504820455498115</v>
      </c>
      <c r="J141" s="81">
        <f t="shared" si="22"/>
        <v>0.9473611111111111</v>
      </c>
      <c r="K141" s="81">
        <f t="shared" si="22"/>
        <v>0.86942460584826842</v>
      </c>
      <c r="L141" s="81">
        <f t="shared" si="22"/>
        <v>1.0620107844842581</v>
      </c>
      <c r="M141" s="82">
        <f t="shared" si="22"/>
        <v>1.1259943311694249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15000</v>
      </c>
      <c r="H142" s="35">
        <v>14950</v>
      </c>
      <c r="I142" s="35">
        <v>14980</v>
      </c>
      <c r="J142" s="35">
        <v>15000</v>
      </c>
      <c r="K142" s="35">
        <v>14990</v>
      </c>
      <c r="L142" s="35">
        <v>15040</v>
      </c>
      <c r="M142" s="36">
        <v>15110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6933</v>
      </c>
      <c r="H143" s="43">
        <v>6930</v>
      </c>
      <c r="I143" s="43">
        <v>6517</v>
      </c>
      <c r="J143" s="43">
        <v>6593</v>
      </c>
      <c r="K143" s="43">
        <v>6879</v>
      </c>
      <c r="L143" s="43">
        <v>10233</v>
      </c>
      <c r="M143" s="44">
        <v>10816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3.84</v>
      </c>
      <c r="H144" s="48">
        <v>3.84</v>
      </c>
      <c r="I144" s="48">
        <v>3.88</v>
      </c>
      <c r="J144" s="48">
        <v>3.83</v>
      </c>
      <c r="K144" s="48">
        <v>3.89</v>
      </c>
      <c r="L144" s="48">
        <v>3.72</v>
      </c>
      <c r="M144" s="49">
        <v>3.68</v>
      </c>
    </row>
    <row r="145" spans="1:13" x14ac:dyDescent="0.15">
      <c r="A145" s="5"/>
      <c r="B145" s="45" t="s">
        <v>1</v>
      </c>
      <c r="C145" s="50">
        <v>10120</v>
      </c>
      <c r="D145" s="4" t="s">
        <v>15</v>
      </c>
      <c r="E145" s="50">
        <v>10180</v>
      </c>
      <c r="F145" s="46" t="s">
        <v>3</v>
      </c>
      <c r="G145" s="47">
        <v>98.9</v>
      </c>
      <c r="H145" s="48">
        <v>98.5</v>
      </c>
      <c r="I145" s="48">
        <v>98.4</v>
      </c>
      <c r="J145" s="48">
        <v>98.9</v>
      </c>
      <c r="K145" s="48">
        <v>98.4</v>
      </c>
      <c r="L145" s="48">
        <v>98.4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3182</v>
      </c>
      <c r="H146" s="71">
        <v>3754</v>
      </c>
      <c r="I146" s="71">
        <v>3527</v>
      </c>
      <c r="J146" s="71">
        <v>2992</v>
      </c>
      <c r="K146" s="71">
        <v>3786</v>
      </c>
      <c r="L146" s="71">
        <v>5705</v>
      </c>
      <c r="M146" s="87">
        <v>6033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0.92588141025641024</v>
      </c>
      <c r="H147" s="84">
        <f t="shared" ref="H147:M147" si="23">H143/H$4</f>
        <v>0.8830275229357798</v>
      </c>
      <c r="I147" s="84">
        <f t="shared" si="23"/>
        <v>0.91057705742629591</v>
      </c>
      <c r="J147" s="84">
        <f t="shared" si="23"/>
        <v>0.91569444444444448</v>
      </c>
      <c r="K147" s="84">
        <f t="shared" si="23"/>
        <v>0.92696402102142572</v>
      </c>
      <c r="L147" s="84">
        <f t="shared" si="23"/>
        <v>0.88998086623760653</v>
      </c>
      <c r="M147" s="85">
        <f t="shared" si="23"/>
        <v>0.9889366371034104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10120</v>
      </c>
      <c r="H148" s="53">
        <v>10080</v>
      </c>
      <c r="I148" s="53">
        <v>10160</v>
      </c>
      <c r="J148" s="53">
        <v>10130</v>
      </c>
      <c r="K148" s="53">
        <v>10140</v>
      </c>
      <c r="L148" s="53">
        <v>10150</v>
      </c>
      <c r="M148" s="54">
        <v>10180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10224</v>
      </c>
      <c r="H149" s="22">
        <v>9588</v>
      </c>
      <c r="I149" s="22">
        <v>9005</v>
      </c>
      <c r="J149" s="22">
        <v>8403</v>
      </c>
      <c r="K149" s="22">
        <v>9946</v>
      </c>
      <c r="L149" s="22">
        <v>14989</v>
      </c>
      <c r="M149" s="23">
        <v>14354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1.63</v>
      </c>
      <c r="H150" s="30">
        <v>1.67</v>
      </c>
      <c r="I150" s="30">
        <v>1.73</v>
      </c>
      <c r="J150" s="30">
        <v>1.75</v>
      </c>
      <c r="K150" s="30">
        <v>1.7</v>
      </c>
      <c r="L150" s="30">
        <v>1.52</v>
      </c>
      <c r="M150" s="31">
        <v>1.56</v>
      </c>
    </row>
    <row r="151" spans="1:13" x14ac:dyDescent="0.15">
      <c r="A151" s="5"/>
      <c r="B151" s="24" t="s">
        <v>1</v>
      </c>
      <c r="C151" s="32">
        <v>7740</v>
      </c>
      <c r="D151" s="26" t="s">
        <v>15</v>
      </c>
      <c r="E151" s="32">
        <v>7790</v>
      </c>
      <c r="F151" s="28" t="s">
        <v>3</v>
      </c>
      <c r="G151" s="29">
        <v>99.8</v>
      </c>
      <c r="H151" s="30">
        <v>99.7</v>
      </c>
      <c r="I151" s="30">
        <v>99.5</v>
      </c>
      <c r="J151" s="30">
        <v>99.5</v>
      </c>
      <c r="K151" s="30">
        <v>99.8</v>
      </c>
      <c r="L151" s="30">
        <v>99.8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1369</v>
      </c>
      <c r="H152" s="70">
        <v>1479</v>
      </c>
      <c r="I152" s="70">
        <v>1931</v>
      </c>
      <c r="J152" s="70">
        <v>1849</v>
      </c>
      <c r="K152" s="70">
        <v>1489</v>
      </c>
      <c r="L152" s="70">
        <v>2161</v>
      </c>
      <c r="M152" s="86">
        <v>3138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1.3653846153846154</v>
      </c>
      <c r="H153" s="81">
        <f t="shared" ref="H153:M153" si="24">H149/H$4</f>
        <v>1.2217125382262997</v>
      </c>
      <c r="I153" s="81">
        <f t="shared" si="24"/>
        <v>1.2582087466815706</v>
      </c>
      <c r="J153" s="81">
        <f t="shared" si="24"/>
        <v>1.1670833333333333</v>
      </c>
      <c r="K153" s="81">
        <f t="shared" si="24"/>
        <v>1.3402506400754615</v>
      </c>
      <c r="L153" s="81">
        <f t="shared" si="24"/>
        <v>1.3036180205253087</v>
      </c>
      <c r="M153" s="82">
        <f t="shared" si="24"/>
        <v>1.3124257108896407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7740</v>
      </c>
      <c r="H154" s="35">
        <v>7660</v>
      </c>
      <c r="I154" s="35">
        <v>7720</v>
      </c>
      <c r="J154" s="35">
        <v>7730</v>
      </c>
      <c r="K154" s="35">
        <v>7760</v>
      </c>
      <c r="L154" s="35">
        <v>7740</v>
      </c>
      <c r="M154" s="36">
        <v>7790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32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45719</v>
      </c>
      <c r="H3" s="11">
        <v>45720</v>
      </c>
      <c r="I3" s="11">
        <v>45721</v>
      </c>
      <c r="J3" s="11">
        <v>45722</v>
      </c>
      <c r="K3" s="11">
        <v>45723</v>
      </c>
      <c r="L3" s="11">
        <v>45724</v>
      </c>
      <c r="M3" s="12">
        <v>45725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9201</v>
      </c>
      <c r="H4" s="14">
        <v>7691</v>
      </c>
      <c r="I4" s="14">
        <v>8579</v>
      </c>
      <c r="J4" s="14">
        <v>7571</v>
      </c>
      <c r="K4" s="14">
        <v>8127</v>
      </c>
      <c r="L4" s="14">
        <v>11303</v>
      </c>
      <c r="M4" s="15">
        <v>11458</v>
      </c>
    </row>
    <row r="5" spans="1:13" x14ac:dyDescent="0.15">
      <c r="A5" s="5"/>
      <c r="B5" s="90" t="s">
        <v>71</v>
      </c>
      <c r="C5" s="91"/>
      <c r="D5" s="92"/>
      <c r="E5" s="93"/>
      <c r="F5" s="94" t="s">
        <v>10</v>
      </c>
      <c r="G5" s="95"/>
      <c r="H5" s="96">
        <v>7831</v>
      </c>
      <c r="I5" s="96">
        <v>7548</v>
      </c>
      <c r="J5" s="96">
        <v>5781</v>
      </c>
      <c r="K5" s="96">
        <v>7163</v>
      </c>
      <c r="L5" s="96">
        <v>9270</v>
      </c>
      <c r="M5" s="97">
        <v>9571</v>
      </c>
    </row>
    <row r="6" spans="1:13" x14ac:dyDescent="0.15">
      <c r="A6" s="5"/>
      <c r="B6" s="98" t="s">
        <v>0</v>
      </c>
      <c r="C6" s="99" t="s">
        <v>72</v>
      </c>
      <c r="D6" s="100"/>
      <c r="E6" s="117" t="s">
        <v>51</v>
      </c>
      <c r="F6" s="101" t="s">
        <v>2</v>
      </c>
      <c r="G6" s="102"/>
      <c r="H6" s="103">
        <v>4.01</v>
      </c>
      <c r="I6" s="103">
        <v>4.2</v>
      </c>
      <c r="J6" s="103">
        <v>4.09</v>
      </c>
      <c r="K6" s="103">
        <v>4.0599999999999996</v>
      </c>
      <c r="L6" s="103">
        <v>4.03</v>
      </c>
      <c r="M6" s="104">
        <v>3.92</v>
      </c>
    </row>
    <row r="7" spans="1:13" x14ac:dyDescent="0.15">
      <c r="A7" s="5"/>
      <c r="B7" s="98" t="s">
        <v>1</v>
      </c>
      <c r="C7" s="105">
        <v>370</v>
      </c>
      <c r="D7" s="100" t="s">
        <v>15</v>
      </c>
      <c r="E7" s="105">
        <v>590</v>
      </c>
      <c r="F7" s="101" t="s">
        <v>3</v>
      </c>
      <c r="G7" s="102"/>
      <c r="H7" s="103">
        <v>97.2</v>
      </c>
      <c r="I7" s="103">
        <v>98.3</v>
      </c>
      <c r="J7" s="103">
        <v>97.7</v>
      </c>
      <c r="K7" s="103">
        <v>97.6</v>
      </c>
      <c r="L7" s="103">
        <v>95.9</v>
      </c>
      <c r="M7" s="104">
        <v>98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5732</v>
      </c>
      <c r="I8" s="108">
        <v>4040</v>
      </c>
      <c r="J8" s="108">
        <v>3753</v>
      </c>
      <c r="K8" s="108">
        <v>4974</v>
      </c>
      <c r="L8" s="108">
        <v>9753</v>
      </c>
      <c r="M8" s="129">
        <v>5523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1.0182030945260694</v>
      </c>
      <c r="I9" s="111">
        <f t="shared" si="0"/>
        <v>0.87982282317286398</v>
      </c>
      <c r="J9" s="111">
        <f t="shared" si="0"/>
        <v>0.76357152291639152</v>
      </c>
      <c r="K9" s="111">
        <f t="shared" si="0"/>
        <v>0.8813830441737418</v>
      </c>
      <c r="L9" s="111">
        <f t="shared" si="0"/>
        <v>0.82013624701406707</v>
      </c>
      <c r="M9" s="112">
        <f t="shared" si="0"/>
        <v>0.83531157270029677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370</v>
      </c>
      <c r="I10" s="115">
        <v>520</v>
      </c>
      <c r="J10" s="115">
        <v>530</v>
      </c>
      <c r="K10" s="115">
        <v>590</v>
      </c>
      <c r="L10" s="115">
        <v>600</v>
      </c>
      <c r="M10" s="116">
        <v>590</v>
      </c>
    </row>
    <row r="11" spans="1:13" x14ac:dyDescent="0.15">
      <c r="A11" s="5"/>
      <c r="B11" s="90" t="s">
        <v>70</v>
      </c>
      <c r="C11" s="91"/>
      <c r="D11" s="92"/>
      <c r="E11" s="93"/>
      <c r="F11" s="94" t="s">
        <v>10</v>
      </c>
      <c r="G11" s="118"/>
      <c r="H11" s="119">
        <v>23175</v>
      </c>
      <c r="I11" s="119">
        <v>23171</v>
      </c>
      <c r="J11" s="119">
        <v>22139</v>
      </c>
      <c r="K11" s="119">
        <v>21747</v>
      </c>
      <c r="L11" s="119">
        <v>23710</v>
      </c>
      <c r="M11" s="120">
        <v>23405</v>
      </c>
    </row>
    <row r="12" spans="1:13" x14ac:dyDescent="0.15">
      <c r="A12" s="5"/>
      <c r="B12" s="98" t="s">
        <v>0</v>
      </c>
      <c r="C12" s="99" t="s">
        <v>72</v>
      </c>
      <c r="D12" s="100"/>
      <c r="E12" s="117" t="s">
        <v>51</v>
      </c>
      <c r="F12" s="101" t="s">
        <v>2</v>
      </c>
      <c r="G12" s="121"/>
      <c r="H12" s="122">
        <v>2.1</v>
      </c>
      <c r="I12" s="122">
        <v>2.2599999999999998</v>
      </c>
      <c r="J12" s="122">
        <v>2.17</v>
      </c>
      <c r="K12" s="122">
        <v>2.2599999999999998</v>
      </c>
      <c r="L12" s="122">
        <v>2.0699999999999998</v>
      </c>
      <c r="M12" s="123">
        <v>2.15</v>
      </c>
    </row>
    <row r="13" spans="1:13" x14ac:dyDescent="0.15">
      <c r="A13" s="5"/>
      <c r="B13" s="98" t="s">
        <v>1</v>
      </c>
      <c r="C13" s="105">
        <v>420</v>
      </c>
      <c r="D13" s="100" t="s">
        <v>15</v>
      </c>
      <c r="E13" s="105">
        <v>610</v>
      </c>
      <c r="F13" s="101" t="s">
        <v>3</v>
      </c>
      <c r="G13" s="121"/>
      <c r="H13" s="122">
        <v>99.8</v>
      </c>
      <c r="I13" s="122">
        <v>98.2</v>
      </c>
      <c r="J13" s="122">
        <v>98.9</v>
      </c>
      <c r="K13" s="122">
        <v>98.8</v>
      </c>
      <c r="L13" s="122">
        <v>98.7</v>
      </c>
      <c r="M13" s="123">
        <v>98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3905</v>
      </c>
      <c r="I14" s="125">
        <v>11266</v>
      </c>
      <c r="J14" s="125">
        <v>7769</v>
      </c>
      <c r="K14" s="125">
        <v>8004</v>
      </c>
      <c r="L14" s="125">
        <v>8933</v>
      </c>
      <c r="M14" s="130">
        <v>12176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3.013262254583279</v>
      </c>
      <c r="I15" s="127">
        <f t="shared" si="1"/>
        <v>2.7008975405058866</v>
      </c>
      <c r="J15" s="127">
        <f t="shared" si="1"/>
        <v>2.9241843877955356</v>
      </c>
      <c r="K15" s="127">
        <f t="shared" si="1"/>
        <v>2.6758951642672573</v>
      </c>
      <c r="L15" s="127">
        <f t="shared" si="1"/>
        <v>2.097673184110413</v>
      </c>
      <c r="M15" s="128">
        <f t="shared" si="1"/>
        <v>2.0426776051666957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420</v>
      </c>
      <c r="I16" s="115">
        <v>550</v>
      </c>
      <c r="J16" s="115">
        <v>580</v>
      </c>
      <c r="K16" s="115">
        <v>600</v>
      </c>
      <c r="L16" s="115">
        <v>610</v>
      </c>
      <c r="M16" s="116">
        <v>610</v>
      </c>
    </row>
    <row r="17" spans="1:13" x14ac:dyDescent="0.15">
      <c r="A17" s="5"/>
      <c r="B17" s="90" t="s">
        <v>69</v>
      </c>
      <c r="C17" s="91"/>
      <c r="D17" s="92"/>
      <c r="E17" s="93"/>
      <c r="F17" s="94" t="s">
        <v>10</v>
      </c>
      <c r="G17" s="95"/>
      <c r="H17" s="96">
        <v>20592</v>
      </c>
      <c r="I17" s="96">
        <v>20664</v>
      </c>
      <c r="J17" s="96">
        <v>18535</v>
      </c>
      <c r="K17" s="96">
        <v>18064</v>
      </c>
      <c r="L17" s="96">
        <v>21253</v>
      </c>
      <c r="M17" s="97">
        <v>20453</v>
      </c>
    </row>
    <row r="18" spans="1:13" x14ac:dyDescent="0.15">
      <c r="A18" s="5"/>
      <c r="B18" s="98" t="s">
        <v>0</v>
      </c>
      <c r="C18" s="99" t="s">
        <v>72</v>
      </c>
      <c r="D18" s="100"/>
      <c r="E18" s="117" t="s">
        <v>51</v>
      </c>
      <c r="F18" s="101" t="s">
        <v>2</v>
      </c>
      <c r="G18" s="102"/>
      <c r="H18" s="103">
        <v>3.8</v>
      </c>
      <c r="I18" s="103">
        <v>3.92</v>
      </c>
      <c r="J18" s="103">
        <v>3.94</v>
      </c>
      <c r="K18" s="103">
        <v>3.91</v>
      </c>
      <c r="L18" s="103">
        <v>3.62</v>
      </c>
      <c r="M18" s="104">
        <v>3.62</v>
      </c>
    </row>
    <row r="19" spans="1:13" x14ac:dyDescent="0.15">
      <c r="A19" s="5"/>
      <c r="B19" s="98" t="s">
        <v>1</v>
      </c>
      <c r="C19" s="105">
        <v>1290</v>
      </c>
      <c r="D19" s="100" t="s">
        <v>15</v>
      </c>
      <c r="E19" s="105">
        <v>1890</v>
      </c>
      <c r="F19" s="101" t="s">
        <v>3</v>
      </c>
      <c r="G19" s="102"/>
      <c r="H19" s="103">
        <v>98.2</v>
      </c>
      <c r="I19" s="103">
        <v>96.7</v>
      </c>
      <c r="J19" s="103">
        <v>98.3</v>
      </c>
      <c r="K19" s="103">
        <v>97.9</v>
      </c>
      <c r="L19" s="103">
        <v>97.7</v>
      </c>
      <c r="M19" s="104">
        <v>98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12225</v>
      </c>
      <c r="I20" s="108">
        <v>18440</v>
      </c>
      <c r="J20" s="108">
        <v>10433</v>
      </c>
      <c r="K20" s="108">
        <v>11758</v>
      </c>
      <c r="L20" s="108">
        <v>14628</v>
      </c>
      <c r="M20" s="129">
        <v>12496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2.677415160577298</v>
      </c>
      <c r="I21" s="111">
        <f t="shared" si="2"/>
        <v>2.4086723394335006</v>
      </c>
      <c r="J21" s="111">
        <f t="shared" si="2"/>
        <v>2.4481574428741251</v>
      </c>
      <c r="K21" s="111">
        <f t="shared" si="2"/>
        <v>2.2227144087609205</v>
      </c>
      <c r="L21" s="111">
        <f t="shared" si="2"/>
        <v>1.8802972662125099</v>
      </c>
      <c r="M21" s="112">
        <f t="shared" si="2"/>
        <v>1.7850410193751092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1290</v>
      </c>
      <c r="I22" s="115">
        <v>1680</v>
      </c>
      <c r="J22" s="115">
        <v>1790</v>
      </c>
      <c r="K22" s="115">
        <v>1890</v>
      </c>
      <c r="L22" s="115">
        <v>1900</v>
      </c>
      <c r="M22" s="116">
        <v>1890</v>
      </c>
    </row>
    <row r="23" spans="1:13" x14ac:dyDescent="0.15">
      <c r="A23" s="5"/>
      <c r="B23" s="90" t="s">
        <v>68</v>
      </c>
      <c r="C23" s="91"/>
      <c r="D23" s="92"/>
      <c r="E23" s="93"/>
      <c r="F23" s="94" t="s">
        <v>10</v>
      </c>
      <c r="G23" s="118"/>
      <c r="H23" s="119">
        <v>21709</v>
      </c>
      <c r="I23" s="119">
        <v>22072</v>
      </c>
      <c r="J23" s="119">
        <v>20205</v>
      </c>
      <c r="K23" s="119">
        <v>19513</v>
      </c>
      <c r="L23" s="119">
        <v>21895</v>
      </c>
      <c r="M23" s="120">
        <v>21048</v>
      </c>
    </row>
    <row r="24" spans="1:13" x14ac:dyDescent="0.15">
      <c r="A24" s="5"/>
      <c r="B24" s="98" t="s">
        <v>0</v>
      </c>
      <c r="C24" s="99" t="s">
        <v>72</v>
      </c>
      <c r="D24" s="100"/>
      <c r="E24" s="117" t="s">
        <v>51</v>
      </c>
      <c r="F24" s="101" t="s">
        <v>2</v>
      </c>
      <c r="G24" s="121"/>
      <c r="H24" s="122">
        <v>3.2</v>
      </c>
      <c r="I24" s="122">
        <v>3.24</v>
      </c>
      <c r="J24" s="122">
        <v>3.38</v>
      </c>
      <c r="K24" s="122">
        <v>3.4</v>
      </c>
      <c r="L24" s="122">
        <v>3.04</v>
      </c>
      <c r="M24" s="123">
        <v>3.07</v>
      </c>
    </row>
    <row r="25" spans="1:13" x14ac:dyDescent="0.15">
      <c r="A25" s="5"/>
      <c r="B25" s="98" t="s">
        <v>1</v>
      </c>
      <c r="C25" s="105">
        <v>2740</v>
      </c>
      <c r="D25" s="100" t="s">
        <v>15</v>
      </c>
      <c r="E25" s="105">
        <v>4120</v>
      </c>
      <c r="F25" s="101" t="s">
        <v>3</v>
      </c>
      <c r="G25" s="121"/>
      <c r="H25" s="122">
        <v>98</v>
      </c>
      <c r="I25" s="122">
        <v>98.2</v>
      </c>
      <c r="J25" s="122">
        <v>98.2</v>
      </c>
      <c r="K25" s="122">
        <v>98.2</v>
      </c>
      <c r="L25" s="122">
        <v>98.3</v>
      </c>
      <c r="M25" s="123">
        <v>98</v>
      </c>
    </row>
    <row r="26" spans="1:13" x14ac:dyDescent="0.15">
      <c r="A26" s="5"/>
      <c r="B26" s="98"/>
      <c r="C26" s="105"/>
      <c r="D26" s="100"/>
      <c r="E26" s="105"/>
      <c r="F26" s="106" t="s">
        <v>21</v>
      </c>
      <c r="G26" s="124"/>
      <c r="H26" s="125">
        <v>12576</v>
      </c>
      <c r="I26" s="125">
        <v>12103</v>
      </c>
      <c r="J26" s="125">
        <v>11316</v>
      </c>
      <c r="K26" s="125">
        <v>10753</v>
      </c>
      <c r="L26" s="125">
        <v>11637</v>
      </c>
      <c r="M26" s="130">
        <v>12118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26">
        <f t="shared" ref="G27:M27" si="3">G23/G$4</f>
        <v>0</v>
      </c>
      <c r="H27" s="127">
        <f t="shared" si="3"/>
        <v>2.8226498504745807</v>
      </c>
      <c r="I27" s="127">
        <f t="shared" si="3"/>
        <v>2.5727940319384546</v>
      </c>
      <c r="J27" s="127">
        <f t="shared" si="3"/>
        <v>2.6687359661867651</v>
      </c>
      <c r="K27" s="127">
        <f t="shared" si="3"/>
        <v>2.4010089824043312</v>
      </c>
      <c r="L27" s="127">
        <f t="shared" si="3"/>
        <v>1.9370963461028046</v>
      </c>
      <c r="M27" s="128">
        <f t="shared" si="3"/>
        <v>1.8369698027578985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2740</v>
      </c>
      <c r="I28" s="115">
        <v>3580</v>
      </c>
      <c r="J28" s="115">
        <v>3900</v>
      </c>
      <c r="K28" s="115">
        <v>4110</v>
      </c>
      <c r="L28" s="115">
        <v>4140</v>
      </c>
      <c r="M28" s="116">
        <v>4120</v>
      </c>
    </row>
    <row r="29" spans="1:13" x14ac:dyDescent="0.15">
      <c r="A29" s="5"/>
      <c r="B29" s="90" t="s">
        <v>67</v>
      </c>
      <c r="C29" s="91"/>
      <c r="D29" s="92"/>
      <c r="E29" s="93"/>
      <c r="F29" s="94" t="s">
        <v>10</v>
      </c>
      <c r="G29" s="95"/>
      <c r="H29" s="96">
        <v>24077</v>
      </c>
      <c r="I29" s="96">
        <v>24680</v>
      </c>
      <c r="J29" s="96">
        <v>23366</v>
      </c>
      <c r="K29" s="96">
        <v>23196</v>
      </c>
      <c r="L29" s="96">
        <v>24552</v>
      </c>
      <c r="M29" s="97">
        <v>23749</v>
      </c>
    </row>
    <row r="30" spans="1:13" x14ac:dyDescent="0.15">
      <c r="A30" s="5"/>
      <c r="B30" s="98" t="s">
        <v>0</v>
      </c>
      <c r="C30" s="99" t="s">
        <v>72</v>
      </c>
      <c r="D30" s="100"/>
      <c r="E30" s="117" t="s">
        <v>51</v>
      </c>
      <c r="F30" s="101" t="s">
        <v>2</v>
      </c>
      <c r="G30" s="102"/>
      <c r="H30" s="103">
        <v>2.93</v>
      </c>
      <c r="I30" s="103">
        <v>2.96</v>
      </c>
      <c r="J30" s="103">
        <v>3.08</v>
      </c>
      <c r="K30" s="103">
        <v>3.08</v>
      </c>
      <c r="L30" s="103">
        <v>2.82</v>
      </c>
      <c r="M30" s="104">
        <v>2.88</v>
      </c>
    </row>
    <row r="31" spans="1:13" x14ac:dyDescent="0.15">
      <c r="A31" s="5"/>
      <c r="B31" s="98" t="s">
        <v>1</v>
      </c>
      <c r="C31" s="105">
        <v>3910</v>
      </c>
      <c r="D31" s="100" t="s">
        <v>15</v>
      </c>
      <c r="E31" s="105">
        <v>5780</v>
      </c>
      <c r="F31" s="101" t="s">
        <v>3</v>
      </c>
      <c r="G31" s="102"/>
      <c r="H31" s="103">
        <v>98.8</v>
      </c>
      <c r="I31" s="103">
        <v>98.2</v>
      </c>
      <c r="J31" s="103">
        <v>98.4</v>
      </c>
      <c r="K31" s="103">
        <v>98.6</v>
      </c>
      <c r="L31" s="103">
        <v>98.4</v>
      </c>
      <c r="M31" s="104">
        <v>98.1</v>
      </c>
    </row>
    <row r="32" spans="1:13" x14ac:dyDescent="0.15">
      <c r="A32" s="5"/>
      <c r="B32" s="98"/>
      <c r="C32" s="105"/>
      <c r="D32" s="100"/>
      <c r="E32" s="105"/>
      <c r="F32" s="106" t="s">
        <v>20</v>
      </c>
      <c r="G32" s="107"/>
      <c r="H32" s="108">
        <v>9922</v>
      </c>
      <c r="I32" s="108">
        <v>13082</v>
      </c>
      <c r="J32" s="108">
        <v>11810</v>
      </c>
      <c r="K32" s="108">
        <v>10646</v>
      </c>
      <c r="L32" s="108">
        <v>11945</v>
      </c>
      <c r="M32" s="129">
        <v>13321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10">
        <f t="shared" ref="G33:M33" si="4">G29/G$4</f>
        <v>0</v>
      </c>
      <c r="H33" s="111">
        <f t="shared" si="4"/>
        <v>3.1305421921726695</v>
      </c>
      <c r="I33" s="111">
        <f t="shared" si="4"/>
        <v>2.8767921669192216</v>
      </c>
      <c r="J33" s="111">
        <f t="shared" si="4"/>
        <v>3.0862501651036851</v>
      </c>
      <c r="K33" s="111">
        <f t="shared" si="4"/>
        <v>2.854189737910668</v>
      </c>
      <c r="L33" s="111">
        <f t="shared" si="4"/>
        <v>2.1721666814120146</v>
      </c>
      <c r="M33" s="112">
        <f t="shared" si="4"/>
        <v>2.0727002967359049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3910</v>
      </c>
      <c r="I34" s="115">
        <v>5070</v>
      </c>
      <c r="J34" s="115">
        <v>5490</v>
      </c>
      <c r="K34" s="115">
        <v>5770</v>
      </c>
      <c r="L34" s="115">
        <v>5800</v>
      </c>
      <c r="M34" s="116">
        <v>5780</v>
      </c>
    </row>
    <row r="35" spans="1:13" x14ac:dyDescent="0.15">
      <c r="A35" s="5"/>
      <c r="B35" s="16" t="s">
        <v>62</v>
      </c>
      <c r="C35" s="17"/>
      <c r="D35" s="18"/>
      <c r="E35" s="19"/>
      <c r="F35" s="20" t="s">
        <v>10</v>
      </c>
      <c r="G35" s="21">
        <v>21055</v>
      </c>
      <c r="H35" s="22">
        <v>19087</v>
      </c>
      <c r="I35" s="22">
        <v>19363</v>
      </c>
      <c r="J35" s="22">
        <v>17688</v>
      </c>
      <c r="K35" s="22">
        <v>17969</v>
      </c>
      <c r="L35" s="22">
        <v>21878</v>
      </c>
      <c r="M35" s="23">
        <v>21522</v>
      </c>
    </row>
    <row r="36" spans="1:13" x14ac:dyDescent="0.15">
      <c r="A36" s="5"/>
      <c r="B36" s="24" t="s">
        <v>0</v>
      </c>
      <c r="C36" s="25">
        <v>45691</v>
      </c>
      <c r="D36" s="26"/>
      <c r="E36" s="27"/>
      <c r="F36" s="28" t="s">
        <v>2</v>
      </c>
      <c r="G36" s="29">
        <v>3.66</v>
      </c>
      <c r="H36" s="30">
        <v>3.98</v>
      </c>
      <c r="I36" s="30">
        <v>3.93</v>
      </c>
      <c r="J36" s="30">
        <v>3.99</v>
      </c>
      <c r="K36" s="30">
        <v>3.93</v>
      </c>
      <c r="L36" s="30">
        <v>3.63</v>
      </c>
      <c r="M36" s="31">
        <v>3.66</v>
      </c>
    </row>
    <row r="37" spans="1:13" x14ac:dyDescent="0.15">
      <c r="A37" s="5"/>
      <c r="B37" s="24" t="s">
        <v>1</v>
      </c>
      <c r="C37" s="32">
        <v>7530</v>
      </c>
      <c r="D37" s="26" t="s">
        <v>15</v>
      </c>
      <c r="E37" s="32">
        <v>8090</v>
      </c>
      <c r="F37" s="28" t="s">
        <v>3</v>
      </c>
      <c r="G37" s="29">
        <v>99.3</v>
      </c>
      <c r="H37" s="30">
        <v>98.1</v>
      </c>
      <c r="I37" s="30">
        <v>98.1</v>
      </c>
      <c r="J37" s="30">
        <v>98.2</v>
      </c>
      <c r="K37" s="30">
        <v>98.5</v>
      </c>
      <c r="L37" s="30">
        <v>98.7</v>
      </c>
      <c r="M37" s="31">
        <v>98.4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7534</v>
      </c>
      <c r="H38" s="70">
        <v>11923</v>
      </c>
      <c r="I38" s="70">
        <v>11789</v>
      </c>
      <c r="J38" s="70">
        <v>10466</v>
      </c>
      <c r="K38" s="70">
        <v>9447</v>
      </c>
      <c r="L38" s="70">
        <v>10372</v>
      </c>
      <c r="M38" s="86">
        <v>11673</v>
      </c>
    </row>
    <row r="39" spans="1:13" x14ac:dyDescent="0.15">
      <c r="A39" s="5"/>
      <c r="B39" s="24"/>
      <c r="C39" s="32"/>
      <c r="D39" s="26"/>
      <c r="E39" s="32"/>
      <c r="F39" s="56" t="s">
        <v>29</v>
      </c>
      <c r="G39" s="74">
        <f>G35/G$4</f>
        <v>2.2883382241060755</v>
      </c>
      <c r="H39" s="75">
        <f t="shared" ref="H39:M39" si="5">H35/H$4</f>
        <v>2.4817318944220519</v>
      </c>
      <c r="I39" s="75">
        <f t="shared" si="5"/>
        <v>2.2570229630493066</v>
      </c>
      <c r="J39" s="75">
        <f t="shared" si="5"/>
        <v>2.336283185840708</v>
      </c>
      <c r="K39" s="75">
        <f t="shared" si="5"/>
        <v>2.2110249784668388</v>
      </c>
      <c r="L39" s="75">
        <f t="shared" si="5"/>
        <v>1.9355923206228436</v>
      </c>
      <c r="M39" s="76">
        <f t="shared" si="5"/>
        <v>1.8783382789317506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7530</v>
      </c>
      <c r="H40" s="35">
        <v>7130</v>
      </c>
      <c r="I40" s="35">
        <v>7690</v>
      </c>
      <c r="J40" s="35">
        <v>7800</v>
      </c>
      <c r="K40" s="35">
        <v>8060</v>
      </c>
      <c r="L40" s="35">
        <v>8120</v>
      </c>
      <c r="M40" s="36">
        <v>8090</v>
      </c>
    </row>
    <row r="41" spans="1:13" x14ac:dyDescent="0.15">
      <c r="A41" s="5"/>
      <c r="B41" s="37" t="s">
        <v>63</v>
      </c>
      <c r="C41" s="38"/>
      <c r="D41" s="39"/>
      <c r="E41" s="40"/>
      <c r="F41" s="41" t="s">
        <v>10</v>
      </c>
      <c r="G41" s="42">
        <v>15987</v>
      </c>
      <c r="H41" s="43">
        <v>13318</v>
      </c>
      <c r="I41" s="43">
        <v>13572</v>
      </c>
      <c r="J41" s="43">
        <v>11947</v>
      </c>
      <c r="K41" s="43">
        <v>12684</v>
      </c>
      <c r="L41" s="43">
        <v>18428</v>
      </c>
      <c r="M41" s="44">
        <v>17742</v>
      </c>
    </row>
    <row r="42" spans="1:13" x14ac:dyDescent="0.15">
      <c r="A42" s="5"/>
      <c r="B42" s="45" t="s">
        <v>0</v>
      </c>
      <c r="C42" s="3">
        <v>45691</v>
      </c>
      <c r="F42" s="46" t="s">
        <v>2</v>
      </c>
      <c r="G42" s="47">
        <v>3.29</v>
      </c>
      <c r="H42" s="48">
        <v>3.49</v>
      </c>
      <c r="I42" s="48">
        <v>3.44</v>
      </c>
      <c r="J42" s="48">
        <v>3.47</v>
      </c>
      <c r="K42" s="48">
        <v>3.48</v>
      </c>
      <c r="L42" s="48">
        <v>3.12</v>
      </c>
      <c r="M42" s="49">
        <v>3.2</v>
      </c>
    </row>
    <row r="43" spans="1:13" x14ac:dyDescent="0.15">
      <c r="A43" s="5"/>
      <c r="B43" s="45" t="s">
        <v>1</v>
      </c>
      <c r="C43" s="50">
        <v>5680</v>
      </c>
      <c r="D43" s="4" t="s">
        <v>15</v>
      </c>
      <c r="E43" s="50">
        <v>6040</v>
      </c>
      <c r="F43" s="46" t="s">
        <v>3</v>
      </c>
      <c r="G43" s="47">
        <v>98.4</v>
      </c>
      <c r="H43" s="48">
        <v>97.7</v>
      </c>
      <c r="I43" s="48">
        <v>98.2</v>
      </c>
      <c r="J43" s="48">
        <v>98.4</v>
      </c>
      <c r="K43" s="48">
        <v>98.1</v>
      </c>
      <c r="L43" s="48">
        <v>98.7</v>
      </c>
      <c r="M43" s="49">
        <v>98.3</v>
      </c>
    </row>
    <row r="44" spans="1:13" x14ac:dyDescent="0.15">
      <c r="A44" s="5"/>
      <c r="B44" s="45"/>
      <c r="C44" s="50"/>
      <c r="E44" s="50"/>
      <c r="F44" s="55" t="s">
        <v>20</v>
      </c>
      <c r="G44" s="89">
        <v>8219</v>
      </c>
      <c r="H44" s="71">
        <v>8838</v>
      </c>
      <c r="I44" s="71">
        <v>7636</v>
      </c>
      <c r="J44" s="71">
        <v>6248</v>
      </c>
      <c r="K44" s="71">
        <v>7318</v>
      </c>
      <c r="L44" s="71">
        <v>8294</v>
      </c>
      <c r="M44" s="87">
        <v>9219</v>
      </c>
    </row>
    <row r="45" spans="1:13" x14ac:dyDescent="0.15">
      <c r="A45" s="5"/>
      <c r="B45" s="45"/>
      <c r="C45" s="50"/>
      <c r="E45" s="50"/>
      <c r="F45" s="55" t="s">
        <v>28</v>
      </c>
      <c r="G45" s="77">
        <f>G41/G$4</f>
        <v>1.7375285295076621</v>
      </c>
      <c r="H45" s="78">
        <f t="shared" ref="H45:M45" si="6">H41/H$4</f>
        <v>1.7316343778442336</v>
      </c>
      <c r="I45" s="78">
        <f t="shared" si="6"/>
        <v>1.5820025644014455</v>
      </c>
      <c r="J45" s="78">
        <f t="shared" si="6"/>
        <v>1.5779949808479725</v>
      </c>
      <c r="K45" s="78">
        <f t="shared" si="6"/>
        <v>1.5607235142118863</v>
      </c>
      <c r="L45" s="78">
        <f t="shared" si="6"/>
        <v>1.6303636202778025</v>
      </c>
      <c r="M45" s="79">
        <f t="shared" si="6"/>
        <v>1.5484377727352068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5680</v>
      </c>
      <c r="H46" s="53">
        <v>5350</v>
      </c>
      <c r="I46" s="53">
        <v>5770</v>
      </c>
      <c r="J46" s="53">
        <v>5800</v>
      </c>
      <c r="K46" s="53">
        <v>6000</v>
      </c>
      <c r="L46" s="53">
        <v>6070</v>
      </c>
      <c r="M46" s="54">
        <v>6040</v>
      </c>
    </row>
    <row r="47" spans="1:13" x14ac:dyDescent="0.15">
      <c r="A47" s="5"/>
      <c r="B47" s="16" t="s">
        <v>64</v>
      </c>
      <c r="C47" s="17"/>
      <c r="D47" s="18"/>
      <c r="E47" s="19"/>
      <c r="F47" s="20" t="s">
        <v>10</v>
      </c>
      <c r="G47" s="21">
        <v>10379</v>
      </c>
      <c r="H47" s="22">
        <v>7670</v>
      </c>
      <c r="I47" s="22">
        <v>7671</v>
      </c>
      <c r="J47" s="22">
        <v>6537</v>
      </c>
      <c r="K47" s="22">
        <v>6916</v>
      </c>
      <c r="L47" s="22">
        <v>11253</v>
      </c>
      <c r="M47" s="23">
        <v>11791</v>
      </c>
    </row>
    <row r="48" spans="1:13" x14ac:dyDescent="0.15">
      <c r="A48" s="5"/>
      <c r="B48" s="24" t="s">
        <v>0</v>
      </c>
      <c r="C48" s="25">
        <v>45691</v>
      </c>
      <c r="D48" s="26"/>
      <c r="E48" s="27"/>
      <c r="F48" s="28" t="s">
        <v>2</v>
      </c>
      <c r="G48" s="29">
        <v>3.42</v>
      </c>
      <c r="H48" s="30">
        <v>3.61</v>
      </c>
      <c r="I48" s="30">
        <v>3.59</v>
      </c>
      <c r="J48" s="30">
        <v>3.52</v>
      </c>
      <c r="K48" s="30">
        <v>3.52</v>
      </c>
      <c r="L48" s="30">
        <v>3.34</v>
      </c>
      <c r="M48" s="31">
        <v>3.29</v>
      </c>
    </row>
    <row r="49" spans="1:13" x14ac:dyDescent="0.15">
      <c r="A49" s="5"/>
      <c r="B49" s="24" t="s">
        <v>1</v>
      </c>
      <c r="C49" s="32">
        <v>4390</v>
      </c>
      <c r="D49" s="26" t="s">
        <v>15</v>
      </c>
      <c r="E49" s="32">
        <v>4650</v>
      </c>
      <c r="F49" s="28" t="s">
        <v>3</v>
      </c>
      <c r="G49" s="29">
        <v>98.8</v>
      </c>
      <c r="H49" s="30">
        <v>98</v>
      </c>
      <c r="I49" s="30">
        <v>98.2</v>
      </c>
      <c r="J49" s="30">
        <v>99.6</v>
      </c>
      <c r="K49" s="30">
        <v>98.7</v>
      </c>
      <c r="L49" s="30">
        <v>98.4</v>
      </c>
      <c r="M49" s="31">
        <v>98.4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4600</v>
      </c>
      <c r="H50" s="70">
        <v>4665</v>
      </c>
      <c r="I50" s="70">
        <v>4301</v>
      </c>
      <c r="J50" s="70">
        <v>1875</v>
      </c>
      <c r="K50" s="70">
        <v>3144</v>
      </c>
      <c r="L50" s="70">
        <v>5959</v>
      </c>
      <c r="M50" s="86">
        <v>5995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1.1280295620041301</v>
      </c>
      <c r="H51" s="81">
        <f t="shared" ref="H51:M51" si="7">H47/H$4</f>
        <v>0.99726953582108957</v>
      </c>
      <c r="I51" s="81">
        <f t="shared" si="7"/>
        <v>0.89416015852663477</v>
      </c>
      <c r="J51" s="81">
        <f t="shared" si="7"/>
        <v>0.86342623167349097</v>
      </c>
      <c r="K51" s="81">
        <f t="shared" si="7"/>
        <v>0.85099052540913001</v>
      </c>
      <c r="L51" s="81">
        <f t="shared" si="7"/>
        <v>0.99557639564717326</v>
      </c>
      <c r="M51" s="82">
        <f t="shared" si="7"/>
        <v>1.0290626636411242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4390</v>
      </c>
      <c r="H52" s="35">
        <v>4100</v>
      </c>
      <c r="I52" s="35">
        <v>4420</v>
      </c>
      <c r="J52" s="35">
        <v>4430</v>
      </c>
      <c r="K52" s="35">
        <v>4590</v>
      </c>
      <c r="L52" s="35">
        <v>4670</v>
      </c>
      <c r="M52" s="36">
        <v>4650</v>
      </c>
    </row>
    <row r="53" spans="1:13" x14ac:dyDescent="0.15">
      <c r="A53" s="5"/>
      <c r="B53" s="37" t="s">
        <v>65</v>
      </c>
      <c r="C53" s="38"/>
      <c r="D53" s="39"/>
      <c r="E53" s="40"/>
      <c r="F53" s="41" t="s">
        <v>10</v>
      </c>
      <c r="G53" s="42">
        <v>12417</v>
      </c>
      <c r="H53" s="43">
        <v>10005</v>
      </c>
      <c r="I53" s="43">
        <v>9719</v>
      </c>
      <c r="J53" s="43">
        <v>8034</v>
      </c>
      <c r="K53" s="43">
        <v>8841</v>
      </c>
      <c r="L53" s="43">
        <v>13254</v>
      </c>
      <c r="M53" s="44">
        <v>13258</v>
      </c>
    </row>
    <row r="54" spans="1:13" x14ac:dyDescent="0.15">
      <c r="A54" s="5"/>
      <c r="B54" s="45" t="s">
        <v>0</v>
      </c>
      <c r="C54" s="3">
        <v>45691</v>
      </c>
      <c r="F54" s="46" t="s">
        <v>2</v>
      </c>
      <c r="G54" s="47">
        <v>4.0199999999999996</v>
      </c>
      <c r="H54" s="48">
        <v>4.24</v>
      </c>
      <c r="I54" s="48">
        <v>4.08</v>
      </c>
      <c r="J54" s="48">
        <v>4.18</v>
      </c>
      <c r="K54" s="48">
        <v>4.1900000000000004</v>
      </c>
      <c r="L54" s="48">
        <v>3.94</v>
      </c>
      <c r="M54" s="49">
        <v>3.97</v>
      </c>
    </row>
    <row r="55" spans="1:13" x14ac:dyDescent="0.15">
      <c r="A55" s="5"/>
      <c r="B55" s="45" t="s">
        <v>1</v>
      </c>
      <c r="C55" s="50">
        <v>2930</v>
      </c>
      <c r="D55" s="4" t="s">
        <v>15</v>
      </c>
      <c r="E55" s="50">
        <v>3170</v>
      </c>
      <c r="F55" s="46" t="s">
        <v>3</v>
      </c>
      <c r="G55" s="47">
        <v>98.2</v>
      </c>
      <c r="H55" s="48">
        <v>97.6</v>
      </c>
      <c r="I55" s="48">
        <v>98.1</v>
      </c>
      <c r="J55" s="48">
        <v>98.4</v>
      </c>
      <c r="K55" s="48">
        <v>97.1</v>
      </c>
      <c r="L55" s="48">
        <v>98.3</v>
      </c>
      <c r="M55" s="49">
        <v>97.7</v>
      </c>
    </row>
    <row r="56" spans="1:13" x14ac:dyDescent="0.15">
      <c r="A56" s="5"/>
      <c r="B56" s="45"/>
      <c r="C56" s="50"/>
      <c r="E56" s="50"/>
      <c r="F56" s="55" t="s">
        <v>20</v>
      </c>
      <c r="G56" s="89">
        <v>7463</v>
      </c>
      <c r="H56" s="71">
        <v>7332</v>
      </c>
      <c r="I56" s="71">
        <v>6091</v>
      </c>
      <c r="J56" s="71">
        <v>4305</v>
      </c>
      <c r="K56" s="71">
        <v>7317</v>
      </c>
      <c r="L56" s="71">
        <v>7667</v>
      </c>
      <c r="M56" s="87">
        <v>9298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1.3495272253015977</v>
      </c>
      <c r="H57" s="84">
        <f t="shared" ref="H57:M57" si="8">H53/H$4</f>
        <v>1.3008711480951762</v>
      </c>
      <c r="I57" s="84">
        <f t="shared" si="8"/>
        <v>1.1328826203520224</v>
      </c>
      <c r="J57" s="84">
        <f t="shared" si="8"/>
        <v>1.0611544049663189</v>
      </c>
      <c r="K57" s="84">
        <f t="shared" si="8"/>
        <v>1.0878552971576227</v>
      </c>
      <c r="L57" s="84">
        <f t="shared" si="8"/>
        <v>1.1726090418472972</v>
      </c>
      <c r="M57" s="85">
        <f t="shared" si="8"/>
        <v>1.1570954791412114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2930</v>
      </c>
      <c r="H58" s="53">
        <v>2730</v>
      </c>
      <c r="I58" s="53">
        <v>3020</v>
      </c>
      <c r="J58" s="53">
        <v>3020</v>
      </c>
      <c r="K58" s="53">
        <v>3120</v>
      </c>
      <c r="L58" s="53">
        <v>3190</v>
      </c>
      <c r="M58" s="54">
        <v>3170</v>
      </c>
    </row>
    <row r="59" spans="1:13" x14ac:dyDescent="0.15">
      <c r="A59" s="5"/>
      <c r="B59" s="16" t="s">
        <v>55</v>
      </c>
      <c r="C59" s="17"/>
      <c r="D59" s="18"/>
      <c r="E59" s="19"/>
      <c r="F59" s="20" t="s">
        <v>10</v>
      </c>
      <c r="G59" s="21">
        <v>6341</v>
      </c>
      <c r="H59" s="22">
        <v>4475</v>
      </c>
      <c r="I59" s="22">
        <v>4621</v>
      </c>
      <c r="J59" s="22">
        <v>3800</v>
      </c>
      <c r="K59" s="22">
        <v>4089</v>
      </c>
      <c r="L59" s="22">
        <v>7141</v>
      </c>
      <c r="M59" s="23">
        <v>7576</v>
      </c>
    </row>
    <row r="60" spans="1:13" x14ac:dyDescent="0.15">
      <c r="A60" s="5"/>
      <c r="B60" s="24" t="s">
        <v>0</v>
      </c>
      <c r="C60" s="25">
        <v>45677</v>
      </c>
      <c r="D60" s="26"/>
      <c r="E60" s="27"/>
      <c r="F60" s="28" t="s">
        <v>2</v>
      </c>
      <c r="G60" s="29">
        <v>3.4</v>
      </c>
      <c r="H60" s="30">
        <v>3.57</v>
      </c>
      <c r="I60" s="30">
        <v>3.53</v>
      </c>
      <c r="J60" s="30">
        <v>3.6</v>
      </c>
      <c r="K60" s="30">
        <v>3.62</v>
      </c>
      <c r="L60" s="30">
        <v>3.28</v>
      </c>
      <c r="M60" s="31">
        <v>3.25</v>
      </c>
    </row>
    <row r="61" spans="1:13" x14ac:dyDescent="0.15">
      <c r="A61" s="5"/>
      <c r="B61" s="24" t="s">
        <v>1</v>
      </c>
      <c r="C61" s="32">
        <v>4350</v>
      </c>
      <c r="D61" s="26" t="s">
        <v>15</v>
      </c>
      <c r="E61" s="32">
        <v>4480</v>
      </c>
      <c r="F61" s="28" t="s">
        <v>3</v>
      </c>
      <c r="G61" s="29">
        <v>98.4</v>
      </c>
      <c r="H61" s="30">
        <v>98.8</v>
      </c>
      <c r="I61" s="30">
        <v>98.5</v>
      </c>
      <c r="J61" s="30">
        <v>99.1</v>
      </c>
      <c r="K61" s="30">
        <v>98.9</v>
      </c>
      <c r="L61" s="30">
        <v>98.9</v>
      </c>
      <c r="M61" s="31">
        <v>99.1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3240</v>
      </c>
      <c r="H62" s="70">
        <v>2060</v>
      </c>
      <c r="I62" s="70">
        <v>2342</v>
      </c>
      <c r="J62" s="70">
        <v>1444</v>
      </c>
      <c r="K62" s="70">
        <v>1764</v>
      </c>
      <c r="L62" s="70">
        <v>3043</v>
      </c>
      <c r="M62" s="86">
        <v>2790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0.68916422128029564</v>
      </c>
      <c r="H63" s="81">
        <f t="shared" ref="H63:M63" si="9">H59/H$4</f>
        <v>0.58184891431543362</v>
      </c>
      <c r="I63" s="81">
        <f t="shared" si="9"/>
        <v>0.53864086723394333</v>
      </c>
      <c r="J63" s="81">
        <f t="shared" si="9"/>
        <v>0.50191520274732537</v>
      </c>
      <c r="K63" s="81">
        <f t="shared" si="9"/>
        <v>0.50313768918420076</v>
      </c>
      <c r="L63" s="81">
        <f t="shared" si="9"/>
        <v>0.63177917367070691</v>
      </c>
      <c r="M63" s="82">
        <f t="shared" si="9"/>
        <v>0.66119741665212084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4350</v>
      </c>
      <c r="H64" s="35">
        <v>4010</v>
      </c>
      <c r="I64" s="35">
        <v>4250</v>
      </c>
      <c r="J64" s="35">
        <v>4240</v>
      </c>
      <c r="K64" s="35">
        <v>4410</v>
      </c>
      <c r="L64" s="35">
        <v>4480</v>
      </c>
      <c r="M64" s="36">
        <v>4480</v>
      </c>
    </row>
    <row r="65" spans="1:13" x14ac:dyDescent="0.15">
      <c r="A65" s="5"/>
      <c r="B65" s="37" t="s">
        <v>56</v>
      </c>
      <c r="C65" s="38"/>
      <c r="D65" s="39"/>
      <c r="E65" s="40"/>
      <c r="F65" s="41" t="s">
        <v>10</v>
      </c>
      <c r="G65" s="42">
        <v>6777</v>
      </c>
      <c r="H65" s="43">
        <v>5231</v>
      </c>
      <c r="I65" s="43">
        <v>5231</v>
      </c>
      <c r="J65" s="43">
        <v>4393</v>
      </c>
      <c r="K65" s="43">
        <v>4534</v>
      </c>
      <c r="L65" s="43">
        <v>7407</v>
      </c>
      <c r="M65" s="44">
        <v>7818</v>
      </c>
    </row>
    <row r="66" spans="1:13" x14ac:dyDescent="0.15">
      <c r="A66" s="5"/>
      <c r="B66" s="45" t="s">
        <v>0</v>
      </c>
      <c r="C66" s="3">
        <v>45677</v>
      </c>
      <c r="F66" s="46" t="s">
        <v>2</v>
      </c>
      <c r="G66" s="47">
        <v>4.12</v>
      </c>
      <c r="H66" s="48">
        <v>4.24</v>
      </c>
      <c r="I66" s="48">
        <v>4.3</v>
      </c>
      <c r="J66" s="48">
        <v>4.4000000000000004</v>
      </c>
      <c r="K66" s="48">
        <v>4.32</v>
      </c>
      <c r="L66" s="48">
        <v>3.95</v>
      </c>
      <c r="M66" s="49">
        <v>3.92</v>
      </c>
    </row>
    <row r="67" spans="1:13" x14ac:dyDescent="0.15">
      <c r="A67" s="5"/>
      <c r="B67" s="45" t="s">
        <v>1</v>
      </c>
      <c r="C67" s="50">
        <v>2150</v>
      </c>
      <c r="D67" s="4" t="s">
        <v>15</v>
      </c>
      <c r="E67" s="50">
        <v>2290</v>
      </c>
      <c r="F67" s="46" t="s">
        <v>3</v>
      </c>
      <c r="G67" s="47">
        <v>98.5</v>
      </c>
      <c r="H67" s="48">
        <v>97.9</v>
      </c>
      <c r="I67" s="48">
        <v>98.3</v>
      </c>
      <c r="J67" s="48">
        <v>97.4</v>
      </c>
      <c r="K67" s="48">
        <v>98.4</v>
      </c>
      <c r="L67" s="48">
        <v>98.6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20</v>
      </c>
      <c r="G68" s="89">
        <v>3793</v>
      </c>
      <c r="H68" s="71">
        <v>3593</v>
      </c>
      <c r="I68" s="71">
        <v>3139</v>
      </c>
      <c r="J68" s="71">
        <v>3465</v>
      </c>
      <c r="K68" s="71">
        <v>2563</v>
      </c>
      <c r="L68" s="71">
        <v>3764</v>
      </c>
      <c r="M68" s="87">
        <v>3696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0.73655037495924358</v>
      </c>
      <c r="H69" s="84">
        <f t="shared" ref="H69:M69" si="10">H65/H$4</f>
        <v>0.68014562475620854</v>
      </c>
      <c r="I69" s="84">
        <f t="shared" si="10"/>
        <v>0.6097447254924816</v>
      </c>
      <c r="J69" s="84">
        <f t="shared" si="10"/>
        <v>0.58024039096552638</v>
      </c>
      <c r="K69" s="84">
        <f t="shared" si="10"/>
        <v>0.55789344161437182</v>
      </c>
      <c r="L69" s="84">
        <f t="shared" si="10"/>
        <v>0.65531274882774482</v>
      </c>
      <c r="M69" s="85">
        <f t="shared" si="10"/>
        <v>0.68231803106999478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2150</v>
      </c>
      <c r="H70" s="53">
        <v>1980</v>
      </c>
      <c r="I70" s="53">
        <v>2160</v>
      </c>
      <c r="J70" s="53">
        <v>2210</v>
      </c>
      <c r="K70" s="53">
        <v>2270</v>
      </c>
      <c r="L70" s="53">
        <v>2300</v>
      </c>
      <c r="M70" s="54">
        <v>2290</v>
      </c>
    </row>
    <row r="71" spans="1:13" x14ac:dyDescent="0.15">
      <c r="A71" s="5"/>
      <c r="B71" s="16" t="s">
        <v>57</v>
      </c>
      <c r="C71" s="17"/>
      <c r="D71" s="18"/>
      <c r="E71" s="19"/>
      <c r="F71" s="20" t="s">
        <v>10</v>
      </c>
      <c r="G71" s="21">
        <v>17367</v>
      </c>
      <c r="H71" s="22">
        <v>16161</v>
      </c>
      <c r="I71" s="22">
        <v>16257</v>
      </c>
      <c r="J71" s="22">
        <v>15713</v>
      </c>
      <c r="K71" s="22">
        <v>15970</v>
      </c>
      <c r="L71" s="22">
        <v>19705</v>
      </c>
      <c r="M71" s="23">
        <v>18762</v>
      </c>
    </row>
    <row r="72" spans="1:13" x14ac:dyDescent="0.15">
      <c r="A72" s="5"/>
      <c r="B72" s="24" t="s">
        <v>0</v>
      </c>
      <c r="C72" s="25">
        <v>45677</v>
      </c>
      <c r="D72" s="26"/>
      <c r="E72" s="27"/>
      <c r="F72" s="28" t="s">
        <v>2</v>
      </c>
      <c r="G72" s="29">
        <v>2.12</v>
      </c>
      <c r="H72" s="30">
        <v>2.19</v>
      </c>
      <c r="I72" s="30">
        <v>2.2000000000000002</v>
      </c>
      <c r="J72" s="30">
        <v>2.2200000000000002</v>
      </c>
      <c r="K72" s="30">
        <v>2.1800000000000002</v>
      </c>
      <c r="L72" s="30">
        <v>1.9</v>
      </c>
      <c r="M72" s="31">
        <v>1.98</v>
      </c>
    </row>
    <row r="73" spans="1:13" x14ac:dyDescent="0.15">
      <c r="A73" s="5"/>
      <c r="B73" s="24" t="s">
        <v>1</v>
      </c>
      <c r="C73" s="32">
        <v>1830</v>
      </c>
      <c r="D73" s="26" t="s">
        <v>15</v>
      </c>
      <c r="E73" s="32">
        <v>2020</v>
      </c>
      <c r="F73" s="28" t="s">
        <v>3</v>
      </c>
      <c r="G73" s="29">
        <v>100.4</v>
      </c>
      <c r="H73" s="30">
        <v>100.7</v>
      </c>
      <c r="I73" s="30">
        <v>99.9</v>
      </c>
      <c r="J73" s="30">
        <v>100.4</v>
      </c>
      <c r="K73" s="30">
        <v>100.3</v>
      </c>
      <c r="L73" s="30">
        <v>100.7</v>
      </c>
      <c r="M73" s="31">
        <v>100.3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57">
        <v>661</v>
      </c>
      <c r="H74" s="58">
        <v>-108</v>
      </c>
      <c r="I74" s="70">
        <v>2394</v>
      </c>
      <c r="J74" s="58">
        <v>561</v>
      </c>
      <c r="K74" s="70">
        <v>1039</v>
      </c>
      <c r="L74" s="58">
        <v>-690</v>
      </c>
      <c r="M74" s="59">
        <v>867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1.8875122269318552</v>
      </c>
      <c r="H75" s="81">
        <f t="shared" ref="H75:M75" si="11">H71/H$4</f>
        <v>2.1012872188272005</v>
      </c>
      <c r="I75" s="81">
        <f t="shared" si="11"/>
        <v>1.8949761044410771</v>
      </c>
      <c r="J75" s="81">
        <f t="shared" si="11"/>
        <v>2.0754193633601901</v>
      </c>
      <c r="K75" s="81">
        <f t="shared" si="11"/>
        <v>1.9650547557524303</v>
      </c>
      <c r="L75" s="81">
        <f t="shared" si="11"/>
        <v>1.7433424754489959</v>
      </c>
      <c r="M75" s="82">
        <f t="shared" si="11"/>
        <v>1.6374585442485599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1830</v>
      </c>
      <c r="H76" s="35">
        <v>1780</v>
      </c>
      <c r="I76" s="35">
        <v>1910</v>
      </c>
      <c r="J76" s="35">
        <v>1920</v>
      </c>
      <c r="K76" s="35">
        <v>2000</v>
      </c>
      <c r="L76" s="35">
        <v>2020</v>
      </c>
      <c r="M76" s="36">
        <v>2020</v>
      </c>
    </row>
    <row r="77" spans="1:13" x14ac:dyDescent="0.15">
      <c r="A77" s="5"/>
      <c r="B77" s="37" t="s">
        <v>58</v>
      </c>
      <c r="C77" s="38"/>
      <c r="D77" s="39"/>
      <c r="E77" s="40"/>
      <c r="F77" s="41" t="s">
        <v>10</v>
      </c>
      <c r="G77" s="42">
        <v>7092</v>
      </c>
      <c r="H77" s="43"/>
      <c r="I77" s="43"/>
      <c r="J77" s="43"/>
      <c r="K77" s="43"/>
      <c r="L77" s="43"/>
      <c r="M77" s="44"/>
    </row>
    <row r="78" spans="1:13" x14ac:dyDescent="0.15">
      <c r="A78" s="5"/>
      <c r="B78" s="45" t="s">
        <v>0</v>
      </c>
      <c r="C78" s="3">
        <v>45677</v>
      </c>
      <c r="F78" s="46" t="s">
        <v>2</v>
      </c>
      <c r="G78" s="47">
        <v>5.4</v>
      </c>
      <c r="H78" s="48"/>
      <c r="I78" s="48"/>
      <c r="J78" s="48"/>
      <c r="K78" s="48"/>
      <c r="L78" s="48"/>
      <c r="M78" s="49"/>
    </row>
    <row r="79" spans="1:13" x14ac:dyDescent="0.15">
      <c r="A79" s="5"/>
      <c r="B79" s="45" t="s">
        <v>1</v>
      </c>
      <c r="C79" s="50">
        <v>860</v>
      </c>
      <c r="D79" s="4" t="s">
        <v>15</v>
      </c>
      <c r="E79" s="50"/>
      <c r="F79" s="46" t="s">
        <v>3</v>
      </c>
      <c r="G79" s="47">
        <v>99.4</v>
      </c>
      <c r="H79" s="48"/>
      <c r="I79" s="48"/>
      <c r="J79" s="48"/>
      <c r="K79" s="48"/>
      <c r="L79" s="48"/>
      <c r="M79" s="49"/>
    </row>
    <row r="80" spans="1:13" x14ac:dyDescent="0.15">
      <c r="A80" s="5"/>
      <c r="B80" s="45"/>
      <c r="C80" s="50"/>
      <c r="E80" s="50"/>
      <c r="F80" s="55" t="s">
        <v>20</v>
      </c>
      <c r="G80" s="89">
        <v>2525</v>
      </c>
      <c r="H80" s="61"/>
      <c r="I80" s="61"/>
      <c r="J80" s="61"/>
      <c r="K80" s="61"/>
      <c r="L80" s="61"/>
      <c r="M80" s="62"/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0.77078578415389631</v>
      </c>
      <c r="H81" s="84">
        <f t="shared" ref="H81:M81" si="12">H77/H$4</f>
        <v>0</v>
      </c>
      <c r="I81" s="84">
        <f t="shared" si="12"/>
        <v>0</v>
      </c>
      <c r="J81" s="84">
        <f t="shared" si="12"/>
        <v>0</v>
      </c>
      <c r="K81" s="84">
        <f t="shared" si="12"/>
        <v>0</v>
      </c>
      <c r="L81" s="84">
        <f t="shared" si="12"/>
        <v>0</v>
      </c>
      <c r="M81" s="85">
        <f t="shared" si="12"/>
        <v>0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860</v>
      </c>
      <c r="H82" s="53"/>
      <c r="I82" s="53"/>
      <c r="J82" s="53"/>
      <c r="K82" s="53"/>
      <c r="L82" s="53"/>
      <c r="M82" s="54"/>
    </row>
    <row r="83" spans="1:13" x14ac:dyDescent="0.15">
      <c r="A83" s="5"/>
      <c r="B83" s="16" t="s">
        <v>59</v>
      </c>
      <c r="C83" s="17"/>
      <c r="D83" s="18"/>
      <c r="E83" s="19"/>
      <c r="F83" s="20" t="s">
        <v>10</v>
      </c>
      <c r="G83" s="21">
        <v>14234</v>
      </c>
      <c r="H83" s="22">
        <v>11659</v>
      </c>
      <c r="I83" s="22">
        <v>12084</v>
      </c>
      <c r="J83" s="22">
        <v>10742</v>
      </c>
      <c r="K83" s="22">
        <v>11985</v>
      </c>
      <c r="L83" s="22">
        <v>16620</v>
      </c>
      <c r="M83" s="23">
        <v>16330</v>
      </c>
    </row>
    <row r="84" spans="1:13" x14ac:dyDescent="0.15">
      <c r="A84" s="5"/>
      <c r="B84" s="24" t="s">
        <v>0</v>
      </c>
      <c r="C84" s="25">
        <v>45677</v>
      </c>
      <c r="D84" s="26"/>
      <c r="E84" s="27"/>
      <c r="F84" s="28" t="s">
        <v>2</v>
      </c>
      <c r="G84" s="29">
        <v>2.87</v>
      </c>
      <c r="H84" s="30">
        <v>3.1</v>
      </c>
      <c r="I84" s="30">
        <v>3.05</v>
      </c>
      <c r="J84" s="30">
        <v>3.2</v>
      </c>
      <c r="K84" s="30">
        <v>3.15</v>
      </c>
      <c r="L84" s="30">
        <v>2.76</v>
      </c>
      <c r="M84" s="31">
        <v>2.78</v>
      </c>
    </row>
    <row r="85" spans="1:13" x14ac:dyDescent="0.15">
      <c r="A85" s="5"/>
      <c r="B85" s="24" t="s">
        <v>1</v>
      </c>
      <c r="C85" s="32">
        <v>700</v>
      </c>
      <c r="D85" s="26" t="s">
        <v>15</v>
      </c>
      <c r="E85" s="32">
        <v>760</v>
      </c>
      <c r="F85" s="28" t="s">
        <v>3</v>
      </c>
      <c r="G85" s="29">
        <v>99.4</v>
      </c>
      <c r="H85" s="30">
        <v>99</v>
      </c>
      <c r="I85" s="30">
        <v>98.7</v>
      </c>
      <c r="J85" s="30">
        <v>97.8</v>
      </c>
      <c r="K85" s="30">
        <v>97.6</v>
      </c>
      <c r="L85" s="30">
        <v>98.7</v>
      </c>
      <c r="M85" s="31">
        <v>99.5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4102</v>
      </c>
      <c r="H86" s="70">
        <v>4610</v>
      </c>
      <c r="I86" s="70">
        <v>5134</v>
      </c>
      <c r="J86" s="70">
        <v>6792</v>
      </c>
      <c r="K86" s="70">
        <v>7910</v>
      </c>
      <c r="L86" s="70">
        <v>7051</v>
      </c>
      <c r="M86" s="86">
        <v>4433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1.5470057602434517</v>
      </c>
      <c r="H87" s="81">
        <f t="shared" ref="H87:M87" si="13">H83/H$4</f>
        <v>1.5159277077103108</v>
      </c>
      <c r="I87" s="81">
        <f t="shared" si="13"/>
        <v>1.4085557757314373</v>
      </c>
      <c r="J87" s="81">
        <f t="shared" si="13"/>
        <v>1.4188350283978339</v>
      </c>
      <c r="K87" s="81">
        <f t="shared" si="13"/>
        <v>1.4747139165743817</v>
      </c>
      <c r="L87" s="81">
        <f t="shared" si="13"/>
        <v>1.4704060868795894</v>
      </c>
      <c r="M87" s="82">
        <f t="shared" si="13"/>
        <v>1.4252050968755454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700</v>
      </c>
      <c r="H88" s="35">
        <v>660</v>
      </c>
      <c r="I88" s="35">
        <v>710</v>
      </c>
      <c r="J88" s="35">
        <v>710</v>
      </c>
      <c r="K88" s="35">
        <v>740</v>
      </c>
      <c r="L88" s="35">
        <v>760</v>
      </c>
      <c r="M88" s="36">
        <v>760</v>
      </c>
    </row>
    <row r="89" spans="1:13" x14ac:dyDescent="0.15">
      <c r="A89" s="5"/>
      <c r="B89" s="37" t="s">
        <v>60</v>
      </c>
      <c r="C89" s="38"/>
      <c r="D89" s="39"/>
      <c r="E89" s="40"/>
      <c r="F89" s="41" t="s">
        <v>10</v>
      </c>
      <c r="G89" s="42">
        <v>11199</v>
      </c>
      <c r="H89" s="43">
        <v>8157</v>
      </c>
      <c r="I89" s="43">
        <v>7444</v>
      </c>
      <c r="J89" s="43">
        <v>7395</v>
      </c>
      <c r="K89" s="43">
        <v>10996</v>
      </c>
      <c r="L89" s="43">
        <v>13185</v>
      </c>
      <c r="M89" s="44">
        <v>12575</v>
      </c>
    </row>
    <row r="90" spans="1:13" x14ac:dyDescent="0.15">
      <c r="A90" s="5"/>
      <c r="B90" s="45" t="s">
        <v>0</v>
      </c>
      <c r="C90" s="3">
        <v>45677</v>
      </c>
      <c r="F90" s="46" t="s">
        <v>2</v>
      </c>
      <c r="G90" s="47">
        <v>1.47</v>
      </c>
      <c r="H90" s="48">
        <v>1.57</v>
      </c>
      <c r="I90" s="48">
        <v>1.72</v>
      </c>
      <c r="J90" s="48">
        <v>1.6</v>
      </c>
      <c r="K90" s="48">
        <v>1.42</v>
      </c>
      <c r="L90" s="48">
        <v>1.35</v>
      </c>
      <c r="M90" s="49">
        <v>1.49</v>
      </c>
    </row>
    <row r="91" spans="1:13" x14ac:dyDescent="0.15">
      <c r="A91" s="5"/>
      <c r="B91" s="45" t="s">
        <v>1</v>
      </c>
      <c r="C91" s="50">
        <v>590</v>
      </c>
      <c r="D91" s="4" t="s">
        <v>15</v>
      </c>
      <c r="E91" s="50">
        <v>660</v>
      </c>
      <c r="F91" s="46" t="s">
        <v>3</v>
      </c>
      <c r="G91" s="47">
        <v>99.7</v>
      </c>
      <c r="H91" s="48">
        <v>100.3</v>
      </c>
      <c r="I91" s="48">
        <v>98.3</v>
      </c>
      <c r="J91" s="48">
        <v>99.4</v>
      </c>
      <c r="K91" s="48">
        <v>100.5</v>
      </c>
      <c r="L91" s="48">
        <v>100.8</v>
      </c>
      <c r="M91" s="49">
        <v>99.1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1718</v>
      </c>
      <c r="H92" s="61">
        <v>256</v>
      </c>
      <c r="I92" s="71">
        <v>3289</v>
      </c>
      <c r="J92" s="71">
        <v>1477</v>
      </c>
      <c r="K92" s="61">
        <v>-230</v>
      </c>
      <c r="L92" s="71">
        <v>-1026</v>
      </c>
      <c r="M92" s="87">
        <v>3364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1.2171503097489402</v>
      </c>
      <c r="H93" s="84">
        <f t="shared" ref="H93:M93" si="14">H89/H$4</f>
        <v>1.0605903003510597</v>
      </c>
      <c r="I93" s="84">
        <f t="shared" si="14"/>
        <v>0.86770019815829347</v>
      </c>
      <c r="J93" s="84">
        <f t="shared" si="14"/>
        <v>0.97675340113591336</v>
      </c>
      <c r="K93" s="84">
        <f t="shared" si="14"/>
        <v>1.35302079488126</v>
      </c>
      <c r="L93" s="84">
        <f t="shared" si="14"/>
        <v>1.1665044678403964</v>
      </c>
      <c r="M93" s="85">
        <f t="shared" si="14"/>
        <v>1.0974864723337405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590</v>
      </c>
      <c r="H94" s="53">
        <v>520</v>
      </c>
      <c r="I94" s="53">
        <v>610</v>
      </c>
      <c r="J94" s="53">
        <v>660</v>
      </c>
      <c r="K94" s="53">
        <v>660</v>
      </c>
      <c r="L94" s="53">
        <v>660</v>
      </c>
      <c r="M94" s="54">
        <v>660</v>
      </c>
    </row>
    <row r="95" spans="1:13" x14ac:dyDescent="0.15">
      <c r="A95" s="5"/>
      <c r="B95" s="16" t="s">
        <v>50</v>
      </c>
      <c r="C95" s="17"/>
      <c r="D95" s="18"/>
      <c r="E95" s="19"/>
      <c r="F95" s="20" t="s">
        <v>10</v>
      </c>
      <c r="G95" s="21">
        <v>7996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45663</v>
      </c>
      <c r="D96" s="26"/>
      <c r="E96" s="27"/>
      <c r="F96" s="28" t="s">
        <v>2</v>
      </c>
      <c r="G96" s="29">
        <v>3.9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2530</v>
      </c>
      <c r="D97" s="26" t="s">
        <v>15</v>
      </c>
      <c r="E97" s="32"/>
      <c r="F97" s="28" t="s">
        <v>3</v>
      </c>
      <c r="G97" s="29">
        <v>99.4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2695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0.86903597435061408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2530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52</v>
      </c>
      <c r="C101" s="38"/>
      <c r="D101" s="39"/>
      <c r="E101" s="40"/>
      <c r="F101" s="41" t="s">
        <v>10</v>
      </c>
      <c r="G101" s="42">
        <v>5796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45663</v>
      </c>
      <c r="F102" s="46" t="s">
        <v>2</v>
      </c>
      <c r="G102" s="47">
        <v>4.3499999999999996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1600</v>
      </c>
      <c r="D103" s="4" t="s">
        <v>15</v>
      </c>
      <c r="E103" s="50"/>
      <c r="F103" s="46" t="s">
        <v>3</v>
      </c>
      <c r="G103" s="47">
        <v>97.1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4794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0.62993152918161066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1600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53</v>
      </c>
      <c r="C107" s="17"/>
      <c r="D107" s="18"/>
      <c r="E107" s="19"/>
      <c r="F107" s="20" t="s">
        <v>10</v>
      </c>
      <c r="G107" s="21">
        <v>11617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45663</v>
      </c>
      <c r="D108" s="26"/>
      <c r="E108" s="27"/>
      <c r="F108" s="28" t="s">
        <v>2</v>
      </c>
      <c r="G108" s="29">
        <v>1.42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1230</v>
      </c>
      <c r="D109" s="26" t="s">
        <v>15</v>
      </c>
      <c r="E109" s="32"/>
      <c r="F109" s="28" t="s">
        <v>3</v>
      </c>
      <c r="G109" s="29">
        <v>100.4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57">
        <v>194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1.2625801543310509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1230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49</v>
      </c>
      <c r="C113" s="38"/>
      <c r="D113" s="39"/>
      <c r="E113" s="40"/>
      <c r="F113" s="41" t="s">
        <v>10</v>
      </c>
      <c r="G113" s="42">
        <v>10312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45642</v>
      </c>
      <c r="F114" s="46" t="s">
        <v>2</v>
      </c>
      <c r="G114" s="47">
        <v>4.58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1450</v>
      </c>
      <c r="D115" s="4" t="s">
        <v>15</v>
      </c>
      <c r="E115" s="50"/>
      <c r="F115" s="46" t="s">
        <v>3</v>
      </c>
      <c r="G115" s="47">
        <v>98.6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20</v>
      </c>
      <c r="G116" s="89">
        <v>5918</v>
      </c>
      <c r="H116" s="61"/>
      <c r="I116" s="61"/>
      <c r="J116" s="61"/>
      <c r="K116" s="61"/>
      <c r="L116" s="61"/>
      <c r="M116" s="62"/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1.1207477448103467</v>
      </c>
      <c r="H117" s="84">
        <f t="shared" ref="H117:M117" si="18">H113/H$4</f>
        <v>0</v>
      </c>
      <c r="I117" s="84">
        <f t="shared" si="18"/>
        <v>0</v>
      </c>
      <c r="J117" s="84">
        <f t="shared" si="18"/>
        <v>0</v>
      </c>
      <c r="K117" s="84">
        <f t="shared" si="18"/>
        <v>0</v>
      </c>
      <c r="L117" s="84">
        <f t="shared" si="18"/>
        <v>0</v>
      </c>
      <c r="M117" s="85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1450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39</v>
      </c>
      <c r="C119" s="17"/>
      <c r="D119" s="18"/>
      <c r="E119" s="19"/>
      <c r="F119" s="20" t="s">
        <v>10</v>
      </c>
      <c r="G119" s="21">
        <v>13539</v>
      </c>
      <c r="H119" s="22">
        <v>10851</v>
      </c>
      <c r="I119" s="22">
        <v>11272</v>
      </c>
      <c r="J119" s="22">
        <v>10180</v>
      </c>
      <c r="K119" s="22">
        <v>10999</v>
      </c>
      <c r="L119" s="22">
        <v>15810</v>
      </c>
      <c r="M119" s="23">
        <v>15605</v>
      </c>
    </row>
    <row r="120" spans="1:13" x14ac:dyDescent="0.15">
      <c r="A120" s="5"/>
      <c r="B120" s="24" t="s">
        <v>0</v>
      </c>
      <c r="C120" s="25">
        <v>45614</v>
      </c>
      <c r="D120" s="26"/>
      <c r="E120" s="27"/>
      <c r="F120" s="28" t="s">
        <v>2</v>
      </c>
      <c r="G120" s="29">
        <v>3.13</v>
      </c>
      <c r="H120" s="30">
        <v>3.38</v>
      </c>
      <c r="I120" s="30">
        <v>3.33</v>
      </c>
      <c r="J120" s="30">
        <v>3.4</v>
      </c>
      <c r="K120" s="30">
        <v>3.28</v>
      </c>
      <c r="L120" s="30">
        <v>3.08</v>
      </c>
      <c r="M120" s="31">
        <v>3.08</v>
      </c>
    </row>
    <row r="121" spans="1:13" x14ac:dyDescent="0.15">
      <c r="A121" s="5"/>
      <c r="B121" s="24" t="s">
        <v>1</v>
      </c>
      <c r="C121" s="32">
        <v>9350</v>
      </c>
      <c r="D121" s="26" t="s">
        <v>15</v>
      </c>
      <c r="E121" s="32">
        <v>10120</v>
      </c>
      <c r="F121" s="28" t="s">
        <v>3</v>
      </c>
      <c r="G121" s="29">
        <v>99.9</v>
      </c>
      <c r="H121" s="30">
        <v>99.4</v>
      </c>
      <c r="I121" s="30">
        <v>99.2</v>
      </c>
      <c r="J121" s="30">
        <v>99.1</v>
      </c>
      <c r="K121" s="30">
        <v>99.7</v>
      </c>
      <c r="L121" s="30">
        <v>99.6</v>
      </c>
      <c r="M121" s="31">
        <v>99.4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2689</v>
      </c>
      <c r="H122" s="70">
        <v>3459</v>
      </c>
      <c r="I122" s="70">
        <v>3853</v>
      </c>
      <c r="J122" s="70">
        <v>3796</v>
      </c>
      <c r="K122" s="70">
        <v>2740</v>
      </c>
      <c r="L122" s="70">
        <v>4117</v>
      </c>
      <c r="M122" s="86">
        <v>4832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1.4714704923377893</v>
      </c>
      <c r="H123" s="81">
        <f t="shared" ref="H123:M123" si="19">H119/H$4</f>
        <v>1.4108698478741386</v>
      </c>
      <c r="I123" s="81">
        <f t="shared" si="19"/>
        <v>1.313906049656137</v>
      </c>
      <c r="J123" s="81">
        <f t="shared" si="19"/>
        <v>1.3446044115704663</v>
      </c>
      <c r="K123" s="81">
        <f t="shared" si="19"/>
        <v>1.3533899347852836</v>
      </c>
      <c r="L123" s="81">
        <f t="shared" si="19"/>
        <v>1.3987436963637971</v>
      </c>
      <c r="M123" s="82">
        <f t="shared" si="19"/>
        <v>1.3619305288881132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9350</v>
      </c>
      <c r="H124" s="35">
        <v>8920</v>
      </c>
      <c r="I124" s="35">
        <v>9660</v>
      </c>
      <c r="J124" s="35">
        <v>9760</v>
      </c>
      <c r="K124" s="35">
        <v>10090</v>
      </c>
      <c r="L124" s="35">
        <v>10150</v>
      </c>
      <c r="M124" s="36">
        <v>10120</v>
      </c>
    </row>
    <row r="125" spans="1:13" x14ac:dyDescent="0.15">
      <c r="A125" s="5"/>
      <c r="B125" s="37" t="s">
        <v>34</v>
      </c>
      <c r="C125" s="38"/>
      <c r="D125" s="39"/>
      <c r="E125" s="40"/>
      <c r="F125" s="41" t="s">
        <v>10</v>
      </c>
      <c r="G125" s="42">
        <v>14261</v>
      </c>
      <c r="H125" s="43">
        <v>9153</v>
      </c>
      <c r="I125" s="43">
        <v>9601</v>
      </c>
      <c r="J125" s="43">
        <v>8517</v>
      </c>
      <c r="K125" s="43">
        <v>9262</v>
      </c>
      <c r="L125" s="43">
        <v>13767</v>
      </c>
      <c r="M125" s="44">
        <v>14659</v>
      </c>
    </row>
    <row r="126" spans="1:13" x14ac:dyDescent="0.15">
      <c r="A126" s="5"/>
      <c r="B126" s="45" t="s">
        <v>0</v>
      </c>
      <c r="C126" s="3">
        <v>45537</v>
      </c>
      <c r="F126" s="46" t="s">
        <v>2</v>
      </c>
      <c r="G126" s="47">
        <v>3.51</v>
      </c>
      <c r="H126" s="48">
        <v>3.96</v>
      </c>
      <c r="I126" s="48">
        <v>3.93</v>
      </c>
      <c r="J126" s="48">
        <v>3.97</v>
      </c>
      <c r="K126" s="48">
        <v>3.91</v>
      </c>
      <c r="L126" s="48">
        <v>3.62</v>
      </c>
      <c r="M126" s="49">
        <v>3.55</v>
      </c>
    </row>
    <row r="127" spans="1:13" x14ac:dyDescent="0.15">
      <c r="A127" s="5"/>
      <c r="B127" s="45" t="s">
        <v>1</v>
      </c>
      <c r="C127" s="50">
        <v>8960</v>
      </c>
      <c r="D127" s="4" t="s">
        <v>15</v>
      </c>
      <c r="E127" s="50">
        <v>9750</v>
      </c>
      <c r="F127" s="46" t="s">
        <v>3</v>
      </c>
      <c r="G127" s="47">
        <v>99.2</v>
      </c>
      <c r="H127" s="48">
        <v>98.4</v>
      </c>
      <c r="I127" s="48">
        <v>98.5</v>
      </c>
      <c r="J127" s="48">
        <v>98.2</v>
      </c>
      <c r="K127" s="48">
        <v>98.6</v>
      </c>
      <c r="L127" s="48">
        <v>98.8</v>
      </c>
      <c r="M127" s="49">
        <v>98.9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5171</v>
      </c>
      <c r="H128" s="71">
        <v>5149</v>
      </c>
      <c r="I128" s="71">
        <v>5094</v>
      </c>
      <c r="J128" s="71">
        <v>5023</v>
      </c>
      <c r="K128" s="71">
        <v>4697</v>
      </c>
      <c r="L128" s="71">
        <v>6123</v>
      </c>
      <c r="M128" s="87">
        <v>6199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1.5499402238887077</v>
      </c>
      <c r="H129" s="84">
        <f t="shared" ref="H129:M129" si="20">H125/H$4</f>
        <v>1.190092315693668</v>
      </c>
      <c r="I129" s="84">
        <f t="shared" si="20"/>
        <v>1.1191281035085674</v>
      </c>
      <c r="J129" s="84">
        <f t="shared" si="20"/>
        <v>1.1249504688944658</v>
      </c>
      <c r="K129" s="84">
        <f t="shared" si="20"/>
        <v>1.1396579303556047</v>
      </c>
      <c r="L129" s="84">
        <f t="shared" si="20"/>
        <v>1.217995222507299</v>
      </c>
      <c r="M129" s="85">
        <f t="shared" si="20"/>
        <v>1.2793681270727875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8960</v>
      </c>
      <c r="H130" s="53">
        <v>8460</v>
      </c>
      <c r="I130" s="53">
        <v>9260</v>
      </c>
      <c r="J130" s="53">
        <v>9280</v>
      </c>
      <c r="K130" s="53">
        <v>9710</v>
      </c>
      <c r="L130" s="53">
        <v>9770</v>
      </c>
      <c r="M130" s="54">
        <v>9750</v>
      </c>
    </row>
    <row r="131" spans="1:13" x14ac:dyDescent="0.15">
      <c r="A131" s="5"/>
      <c r="B131" s="16" t="s">
        <v>33</v>
      </c>
      <c r="C131" s="17"/>
      <c r="D131" s="18"/>
      <c r="E131" s="19"/>
      <c r="F131" s="20" t="s">
        <v>10</v>
      </c>
      <c r="G131" s="21">
        <v>10889</v>
      </c>
      <c r="H131" s="22">
        <v>8043</v>
      </c>
      <c r="I131" s="22">
        <v>8708</v>
      </c>
      <c r="J131" s="22">
        <v>7468</v>
      </c>
      <c r="K131" s="22">
        <v>8122</v>
      </c>
      <c r="L131" s="22">
        <v>13029</v>
      </c>
      <c r="M131" s="23">
        <v>12827</v>
      </c>
    </row>
    <row r="132" spans="1:13" x14ac:dyDescent="0.15">
      <c r="A132" s="5"/>
      <c r="B132" s="24" t="s">
        <v>0</v>
      </c>
      <c r="C132" s="25">
        <v>45495</v>
      </c>
      <c r="D132" s="26"/>
      <c r="E132" s="27"/>
      <c r="F132" s="28" t="s">
        <v>2</v>
      </c>
      <c r="G132" s="29">
        <v>3.42</v>
      </c>
      <c r="H132" s="30">
        <v>3.78</v>
      </c>
      <c r="I132" s="30">
        <v>3.68</v>
      </c>
      <c r="J132" s="30">
        <v>3.77</v>
      </c>
      <c r="K132" s="30">
        <v>3.69</v>
      </c>
      <c r="L132" s="30">
        <v>3.31</v>
      </c>
      <c r="M132" s="31">
        <v>3.35</v>
      </c>
    </row>
    <row r="133" spans="1:13" x14ac:dyDescent="0.15">
      <c r="A133" s="5"/>
      <c r="B133" s="24" t="s">
        <v>1</v>
      </c>
      <c r="C133" s="32">
        <v>10050</v>
      </c>
      <c r="D133" s="26" t="s">
        <v>15</v>
      </c>
      <c r="E133" s="32">
        <v>10860</v>
      </c>
      <c r="F133" s="28" t="s">
        <v>3</v>
      </c>
      <c r="G133" s="29">
        <v>100.7</v>
      </c>
      <c r="H133" s="30">
        <v>99.2</v>
      </c>
      <c r="I133" s="30">
        <v>99.6</v>
      </c>
      <c r="J133" s="30">
        <v>100</v>
      </c>
      <c r="K133" s="30">
        <v>99.8</v>
      </c>
      <c r="L133" s="30">
        <v>100</v>
      </c>
      <c r="M133" s="31">
        <v>100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57">
        <v>682</v>
      </c>
      <c r="H134" s="70">
        <v>3173</v>
      </c>
      <c r="I134" s="70">
        <v>2492</v>
      </c>
      <c r="J134" s="70">
        <v>1540</v>
      </c>
      <c r="K134" s="70">
        <v>2087</v>
      </c>
      <c r="L134" s="70">
        <v>2469</v>
      </c>
      <c r="M134" s="86">
        <v>2637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1.1834583197478534</v>
      </c>
      <c r="H135" s="81">
        <f t="shared" ref="H135:M135" si="21">H131/H$4</f>
        <v>1.0457677805226888</v>
      </c>
      <c r="I135" s="81">
        <f t="shared" si="21"/>
        <v>1.0150367175661499</v>
      </c>
      <c r="J135" s="81">
        <f t="shared" si="21"/>
        <v>0.98639545634658565</v>
      </c>
      <c r="K135" s="81">
        <f t="shared" si="21"/>
        <v>0.99938476682662725</v>
      </c>
      <c r="L135" s="81">
        <f t="shared" si="21"/>
        <v>1.1527028222595772</v>
      </c>
      <c r="M135" s="82">
        <f t="shared" si="21"/>
        <v>1.1194798394135101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10050</v>
      </c>
      <c r="H136" s="35">
        <v>9490</v>
      </c>
      <c r="I136" s="35">
        <v>10310</v>
      </c>
      <c r="J136" s="35">
        <v>10420</v>
      </c>
      <c r="K136" s="35">
        <v>10850</v>
      </c>
      <c r="L136" s="35">
        <v>10910</v>
      </c>
      <c r="M136" s="36">
        <v>10860</v>
      </c>
    </row>
    <row r="137" spans="1:13" x14ac:dyDescent="0.15">
      <c r="A137" s="5"/>
      <c r="B137" s="37" t="s">
        <v>32</v>
      </c>
      <c r="C137" s="38"/>
      <c r="D137" s="39"/>
      <c r="E137" s="40"/>
      <c r="F137" s="41" t="s">
        <v>10</v>
      </c>
      <c r="G137" s="42">
        <v>10303</v>
      </c>
      <c r="H137" s="43">
        <v>9184</v>
      </c>
      <c r="I137" s="43">
        <v>9654</v>
      </c>
      <c r="J137" s="43">
        <v>8703</v>
      </c>
      <c r="K137" s="43">
        <v>8923</v>
      </c>
      <c r="L137" s="43">
        <v>12525</v>
      </c>
      <c r="M137" s="44">
        <v>13471</v>
      </c>
    </row>
    <row r="138" spans="1:13" x14ac:dyDescent="0.15">
      <c r="A138" s="5"/>
      <c r="B138" s="45" t="s">
        <v>0</v>
      </c>
      <c r="C138" s="3">
        <v>45474</v>
      </c>
      <c r="F138" s="46" t="s">
        <v>2</v>
      </c>
      <c r="G138" s="47">
        <v>3.8</v>
      </c>
      <c r="H138" s="48">
        <v>3.92</v>
      </c>
      <c r="I138" s="48">
        <v>3.89</v>
      </c>
      <c r="J138" s="48">
        <v>3.91</v>
      </c>
      <c r="K138" s="48">
        <v>3.9</v>
      </c>
      <c r="L138" s="48">
        <v>3.75</v>
      </c>
      <c r="M138" s="49">
        <v>3.67</v>
      </c>
    </row>
    <row r="139" spans="1:13" x14ac:dyDescent="0.15">
      <c r="A139" s="5"/>
      <c r="B139" s="45" t="s">
        <v>1</v>
      </c>
      <c r="C139" s="50">
        <v>8450</v>
      </c>
      <c r="D139" s="4" t="s">
        <v>15</v>
      </c>
      <c r="E139" s="50">
        <v>9220</v>
      </c>
      <c r="F139" s="46" t="s">
        <v>3</v>
      </c>
      <c r="G139" s="47">
        <v>98.3</v>
      </c>
      <c r="H139" s="48">
        <v>98.7</v>
      </c>
      <c r="I139" s="48">
        <v>98.4</v>
      </c>
      <c r="J139" s="48">
        <v>98.8</v>
      </c>
      <c r="K139" s="48">
        <v>98.6</v>
      </c>
      <c r="L139" s="48">
        <v>98.2</v>
      </c>
      <c r="M139" s="49">
        <v>98.2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5612</v>
      </c>
      <c r="H140" s="71">
        <v>4423</v>
      </c>
      <c r="I140" s="71">
        <v>5206</v>
      </c>
      <c r="J140" s="71">
        <v>3952</v>
      </c>
      <c r="K140" s="71">
        <v>4470</v>
      </c>
      <c r="L140" s="71">
        <v>7279</v>
      </c>
      <c r="M140" s="87">
        <v>7557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1.119769590261928</v>
      </c>
      <c r="H141" s="84">
        <f t="shared" ref="H141:M141" si="22">H137/H$4</f>
        <v>1.1941230009101547</v>
      </c>
      <c r="I141" s="84">
        <f t="shared" si="22"/>
        <v>1.1253059797179159</v>
      </c>
      <c r="J141" s="84">
        <f t="shared" si="22"/>
        <v>1.1495178972394664</v>
      </c>
      <c r="K141" s="84">
        <f t="shared" si="22"/>
        <v>1.0979451212009352</v>
      </c>
      <c r="L141" s="84">
        <f t="shared" si="22"/>
        <v>1.1081128903830841</v>
      </c>
      <c r="M141" s="85">
        <f t="shared" si="22"/>
        <v>1.175685110839588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8450</v>
      </c>
      <c r="H142" s="53">
        <v>7620</v>
      </c>
      <c r="I142" s="53">
        <v>8780</v>
      </c>
      <c r="J142" s="53">
        <v>8920</v>
      </c>
      <c r="K142" s="53">
        <v>9230</v>
      </c>
      <c r="L142" s="53">
        <v>9280</v>
      </c>
      <c r="M142" s="54">
        <v>9220</v>
      </c>
    </row>
    <row r="143" spans="1:13" x14ac:dyDescent="0.15">
      <c r="A143" s="5"/>
      <c r="B143" s="16" t="s">
        <v>18</v>
      </c>
      <c r="C143" s="17"/>
      <c r="D143" s="18"/>
      <c r="E143" s="19"/>
      <c r="F143" s="20" t="s">
        <v>10</v>
      </c>
      <c r="G143" s="21">
        <v>10035</v>
      </c>
      <c r="H143" s="22">
        <v>8596</v>
      </c>
      <c r="I143" s="22">
        <v>10424</v>
      </c>
      <c r="J143" s="22">
        <v>8706</v>
      </c>
      <c r="K143" s="22">
        <v>8965</v>
      </c>
      <c r="L143" s="22">
        <v>11852</v>
      </c>
      <c r="M143" s="23">
        <v>12235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1.86</v>
      </c>
      <c r="H144" s="30">
        <v>1.99</v>
      </c>
      <c r="I144" s="30">
        <v>1.88</v>
      </c>
      <c r="J144" s="30">
        <v>1.98</v>
      </c>
      <c r="K144" s="30">
        <v>1.97</v>
      </c>
      <c r="L144" s="30">
        <v>1.84</v>
      </c>
      <c r="M144" s="31">
        <v>1.81</v>
      </c>
    </row>
    <row r="145" spans="1:13" x14ac:dyDescent="0.15">
      <c r="A145" s="5"/>
      <c r="B145" s="24" t="s">
        <v>1</v>
      </c>
      <c r="C145" s="32">
        <v>33410</v>
      </c>
      <c r="D145" s="26" t="s">
        <v>15</v>
      </c>
      <c r="E145" s="32">
        <v>36130</v>
      </c>
      <c r="F145" s="28" t="s">
        <v>3</v>
      </c>
      <c r="G145" s="29">
        <v>99.6</v>
      </c>
      <c r="H145" s="30">
        <v>99.2</v>
      </c>
      <c r="I145" s="30">
        <v>99.7</v>
      </c>
      <c r="J145" s="30">
        <v>99.4</v>
      </c>
      <c r="K145" s="30">
        <v>99.4</v>
      </c>
      <c r="L145" s="30">
        <v>99.4</v>
      </c>
      <c r="M145" s="31">
        <v>99.4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1911</v>
      </c>
      <c r="H146" s="70">
        <v>2562</v>
      </c>
      <c r="I146" s="70">
        <v>1831</v>
      </c>
      <c r="J146" s="70">
        <v>2059</v>
      </c>
      <c r="K146" s="70">
        <v>2176</v>
      </c>
      <c r="L146" s="70">
        <v>2888</v>
      </c>
      <c r="M146" s="86">
        <v>2987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1.0906423214867949</v>
      </c>
      <c r="H147" s="81">
        <f t="shared" ref="H147:M147" si="23">H143/H$4</f>
        <v>1.1176700039006631</v>
      </c>
      <c r="I147" s="81">
        <f t="shared" si="23"/>
        <v>1.2150600303065626</v>
      </c>
      <c r="J147" s="81">
        <f t="shared" si="23"/>
        <v>1.1499141460837405</v>
      </c>
      <c r="K147" s="81">
        <f t="shared" si="23"/>
        <v>1.1031130798572659</v>
      </c>
      <c r="L147" s="81">
        <f t="shared" si="23"/>
        <v>1.048571175794037</v>
      </c>
      <c r="M147" s="82">
        <f t="shared" si="23"/>
        <v>1.0678128818292896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33410</v>
      </c>
      <c r="H148" s="35">
        <v>31120</v>
      </c>
      <c r="I148" s="35">
        <v>33910</v>
      </c>
      <c r="J148" s="35">
        <v>34340</v>
      </c>
      <c r="K148" s="35">
        <v>36090</v>
      </c>
      <c r="L148" s="35">
        <v>36290</v>
      </c>
      <c r="M148" s="36">
        <v>36130</v>
      </c>
    </row>
    <row r="149" spans="1:13" x14ac:dyDescent="0.15">
      <c r="A149" s="5"/>
      <c r="B149" s="37" t="s">
        <v>27</v>
      </c>
      <c r="C149" s="38"/>
      <c r="D149" s="39"/>
      <c r="E149" s="40"/>
      <c r="F149" s="41" t="s">
        <v>10</v>
      </c>
      <c r="G149" s="42">
        <v>10069</v>
      </c>
      <c r="H149" s="43">
        <v>6525</v>
      </c>
      <c r="I149" s="43">
        <v>7073</v>
      </c>
      <c r="J149" s="43">
        <v>6248</v>
      </c>
      <c r="K149" s="43">
        <v>7744</v>
      </c>
      <c r="L149" s="43">
        <v>10579</v>
      </c>
      <c r="M149" s="44">
        <v>11168</v>
      </c>
    </row>
    <row r="150" spans="1:13" x14ac:dyDescent="0.15">
      <c r="A150" s="5"/>
      <c r="B150" s="45" t="s">
        <v>0</v>
      </c>
      <c r="C150" s="3">
        <v>45019</v>
      </c>
      <c r="F150" s="46" t="s">
        <v>2</v>
      </c>
      <c r="G150" s="47">
        <v>2.91</v>
      </c>
      <c r="H150" s="48">
        <v>3.43</v>
      </c>
      <c r="I150" s="48">
        <v>3.33</v>
      </c>
      <c r="J150" s="48">
        <v>3.33</v>
      </c>
      <c r="K150" s="48">
        <v>3.1</v>
      </c>
      <c r="L150" s="48">
        <v>3.13</v>
      </c>
      <c r="M150" s="49">
        <v>2.82</v>
      </c>
    </row>
    <row r="151" spans="1:13" x14ac:dyDescent="0.15">
      <c r="A151" s="5"/>
      <c r="B151" s="45" t="s">
        <v>1</v>
      </c>
      <c r="C151" s="50">
        <v>31090</v>
      </c>
      <c r="D151" s="4" t="s">
        <v>15</v>
      </c>
      <c r="E151" s="50">
        <v>33300</v>
      </c>
      <c r="F151" s="46" t="s">
        <v>3</v>
      </c>
      <c r="G151" s="47">
        <v>101</v>
      </c>
      <c r="H151" s="48">
        <v>99.6</v>
      </c>
      <c r="I151" s="48">
        <v>99.9</v>
      </c>
      <c r="J151" s="48">
        <v>100.1</v>
      </c>
      <c r="K151" s="48">
        <v>100.9</v>
      </c>
      <c r="L151" s="48">
        <v>99.8</v>
      </c>
      <c r="M151" s="49">
        <v>101.1</v>
      </c>
    </row>
    <row r="152" spans="1:13" x14ac:dyDescent="0.15">
      <c r="A152" s="5"/>
      <c r="B152" s="45"/>
      <c r="C152" s="50"/>
      <c r="E152" s="50"/>
      <c r="F152" s="55" t="s">
        <v>20</v>
      </c>
      <c r="G152" s="60">
        <v>-423</v>
      </c>
      <c r="H152" s="71">
        <v>1868</v>
      </c>
      <c r="I152" s="71">
        <v>1552</v>
      </c>
      <c r="J152" s="71">
        <v>1115</v>
      </c>
      <c r="K152" s="61">
        <v>-7</v>
      </c>
      <c r="L152" s="71">
        <v>2362</v>
      </c>
      <c r="M152" s="62">
        <v>-676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1.094337572003043</v>
      </c>
      <c r="H153" s="84">
        <f t="shared" ref="H153:M153" si="24">H149/H$4</f>
        <v>0.84839422701859313</v>
      </c>
      <c r="I153" s="84">
        <f t="shared" si="24"/>
        <v>0.82445506469285468</v>
      </c>
      <c r="J153" s="84">
        <f t="shared" si="24"/>
        <v>0.82525425967507593</v>
      </c>
      <c r="K153" s="84">
        <f t="shared" si="24"/>
        <v>0.95287313891965053</v>
      </c>
      <c r="L153" s="84">
        <f t="shared" si="24"/>
        <v>0.93594620897106962</v>
      </c>
      <c r="M153" s="85">
        <f t="shared" si="24"/>
        <v>0.97469017280502701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31090</v>
      </c>
      <c r="H154" s="53">
        <v>29180</v>
      </c>
      <c r="I154" s="53">
        <v>31610</v>
      </c>
      <c r="J154" s="53">
        <v>32010</v>
      </c>
      <c r="K154" s="53">
        <v>33300</v>
      </c>
      <c r="L154" s="53">
        <v>33470</v>
      </c>
      <c r="M154" s="54">
        <v>33300</v>
      </c>
    </row>
    <row r="155" spans="1:13" x14ac:dyDescent="0.15">
      <c r="A155" s="5"/>
      <c r="B155" s="16" t="s">
        <v>19</v>
      </c>
      <c r="C155" s="17"/>
      <c r="D155" s="18"/>
      <c r="E155" s="19"/>
      <c r="F155" s="20" t="s">
        <v>10</v>
      </c>
      <c r="G155" s="21">
        <v>13932</v>
      </c>
      <c r="H155" s="22">
        <v>12021</v>
      </c>
      <c r="I155" s="22">
        <v>14732</v>
      </c>
      <c r="J155" s="22">
        <v>12066</v>
      </c>
      <c r="K155" s="22">
        <v>12764</v>
      </c>
      <c r="L155" s="22">
        <v>16022</v>
      </c>
      <c r="M155" s="23">
        <v>16022</v>
      </c>
    </row>
    <row r="156" spans="1:13" x14ac:dyDescent="0.15">
      <c r="A156" s="5"/>
      <c r="B156" s="24" t="s">
        <v>0</v>
      </c>
      <c r="C156" s="25">
        <v>44536</v>
      </c>
      <c r="D156" s="26"/>
      <c r="E156" s="27"/>
      <c r="F156" s="28" t="s">
        <v>2</v>
      </c>
      <c r="G156" s="29">
        <v>1.7</v>
      </c>
      <c r="H156" s="30">
        <v>1.84</v>
      </c>
      <c r="I156" s="30">
        <v>1.66</v>
      </c>
      <c r="J156" s="30">
        <v>1.83</v>
      </c>
      <c r="K156" s="30">
        <v>1.81</v>
      </c>
      <c r="L156" s="30">
        <v>1.67</v>
      </c>
      <c r="M156" s="31">
        <v>1.66</v>
      </c>
    </row>
    <row r="157" spans="1:13" x14ac:dyDescent="0.15">
      <c r="A157" s="5"/>
      <c r="B157" s="24" t="s">
        <v>1</v>
      </c>
      <c r="C157" s="32">
        <v>30380</v>
      </c>
      <c r="D157" s="26" t="s">
        <v>15</v>
      </c>
      <c r="E157" s="32">
        <v>32420</v>
      </c>
      <c r="F157" s="28" t="s">
        <v>3</v>
      </c>
      <c r="G157" s="29">
        <v>99.7</v>
      </c>
      <c r="H157" s="30">
        <v>99.1</v>
      </c>
      <c r="I157" s="30">
        <v>100</v>
      </c>
      <c r="J157" s="30">
        <v>99.4</v>
      </c>
      <c r="K157" s="30">
        <v>99.5</v>
      </c>
      <c r="L157" s="30">
        <v>99.4</v>
      </c>
      <c r="M157" s="31">
        <v>99.4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2176</v>
      </c>
      <c r="H158" s="70">
        <v>3464</v>
      </c>
      <c r="I158" s="70">
        <v>1563</v>
      </c>
      <c r="J158" s="70">
        <v>2851</v>
      </c>
      <c r="K158" s="70">
        <v>2689</v>
      </c>
      <c r="L158" s="70">
        <v>3527</v>
      </c>
      <c r="M158" s="86">
        <v>3671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1.5141832409520704</v>
      </c>
      <c r="H159" s="81">
        <f t="shared" ref="H159:M159" si="25">H155/H$4</f>
        <v>1.562995709270576</v>
      </c>
      <c r="I159" s="81">
        <f t="shared" si="25"/>
        <v>1.7172164587947314</v>
      </c>
      <c r="J159" s="81">
        <f t="shared" si="25"/>
        <v>1.5937128516708492</v>
      </c>
      <c r="K159" s="81">
        <f t="shared" si="25"/>
        <v>1.5705672449858497</v>
      </c>
      <c r="L159" s="81">
        <f t="shared" si="25"/>
        <v>1.4174997788197823</v>
      </c>
      <c r="M159" s="82">
        <f t="shared" si="25"/>
        <v>1.3983243148891604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30380</v>
      </c>
      <c r="H160" s="35">
        <v>28150</v>
      </c>
      <c r="I160" s="35">
        <v>30550</v>
      </c>
      <c r="J160" s="35">
        <v>31010</v>
      </c>
      <c r="K160" s="35">
        <v>32420</v>
      </c>
      <c r="L160" s="35">
        <v>32670</v>
      </c>
      <c r="M160" s="36">
        <v>32420</v>
      </c>
    </row>
    <row r="161" spans="1:13" x14ac:dyDescent="0.15">
      <c r="A161" s="5"/>
      <c r="B161" s="37" t="s">
        <v>30</v>
      </c>
      <c r="C161" s="38"/>
      <c r="D161" s="39"/>
      <c r="E161" s="40"/>
      <c r="F161" s="41" t="s">
        <v>10</v>
      </c>
      <c r="G161" s="42">
        <v>12143</v>
      </c>
      <c r="H161" s="43">
        <v>9408</v>
      </c>
      <c r="I161" s="43">
        <v>10104</v>
      </c>
      <c r="J161" s="43">
        <v>8889</v>
      </c>
      <c r="K161" s="43">
        <v>12142</v>
      </c>
      <c r="L161" s="43">
        <v>15006</v>
      </c>
      <c r="M161" s="44">
        <v>14647</v>
      </c>
    </row>
    <row r="162" spans="1:13" x14ac:dyDescent="0.15">
      <c r="A162" s="5"/>
      <c r="B162" s="45" t="s">
        <v>0</v>
      </c>
      <c r="C162" s="3">
        <v>45264</v>
      </c>
      <c r="F162" s="46" t="s">
        <v>2</v>
      </c>
      <c r="G162" s="47">
        <v>2.95</v>
      </c>
      <c r="H162" s="48">
        <v>3.26</v>
      </c>
      <c r="I162" s="48">
        <v>3.18</v>
      </c>
      <c r="J162" s="48">
        <v>3.26</v>
      </c>
      <c r="K162" s="48">
        <v>2.88</v>
      </c>
      <c r="L162" s="48">
        <v>2.86</v>
      </c>
      <c r="M162" s="49">
        <v>2.91</v>
      </c>
    </row>
    <row r="163" spans="1:13" x14ac:dyDescent="0.15">
      <c r="A163" s="5"/>
      <c r="B163" s="45" t="s">
        <v>1</v>
      </c>
      <c r="C163" s="50">
        <v>15290</v>
      </c>
      <c r="D163" s="4" t="s">
        <v>15</v>
      </c>
      <c r="E163" s="50">
        <v>16510</v>
      </c>
      <c r="F163" s="46" t="s">
        <v>3</v>
      </c>
      <c r="G163" s="47">
        <v>100.6</v>
      </c>
      <c r="H163" s="48">
        <v>99.8</v>
      </c>
      <c r="I163" s="48">
        <v>100.3</v>
      </c>
      <c r="J163" s="48">
        <v>100.1</v>
      </c>
      <c r="K163" s="48">
        <v>101.4</v>
      </c>
      <c r="L163" s="48">
        <v>100.3</v>
      </c>
      <c r="M163" s="49">
        <v>100</v>
      </c>
    </row>
    <row r="164" spans="1:13" x14ac:dyDescent="0.15">
      <c r="A164" s="5"/>
      <c r="B164" s="45"/>
      <c r="C164" s="50"/>
      <c r="E164" s="50"/>
      <c r="F164" s="55" t="s">
        <v>20</v>
      </c>
      <c r="G164" s="60">
        <v>593</v>
      </c>
      <c r="H164" s="71">
        <v>2099</v>
      </c>
      <c r="I164" s="71">
        <v>1253</v>
      </c>
      <c r="J164" s="71">
        <v>1406</v>
      </c>
      <c r="K164" s="71">
        <v>-1415</v>
      </c>
      <c r="L164" s="71">
        <v>1740</v>
      </c>
      <c r="M164" s="87">
        <v>2389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1.3197478534941853</v>
      </c>
      <c r="H165" s="84">
        <f t="shared" ref="H165:M165" si="26">H161/H$4</f>
        <v>1.2232479521518658</v>
      </c>
      <c r="I165" s="84">
        <f t="shared" si="26"/>
        <v>1.1777596456463457</v>
      </c>
      <c r="J165" s="84">
        <f t="shared" si="26"/>
        <v>1.174085325584467</v>
      </c>
      <c r="K165" s="84">
        <f t="shared" si="26"/>
        <v>1.4940322382182847</v>
      </c>
      <c r="L165" s="84">
        <f t="shared" si="26"/>
        <v>1.3276121383703441</v>
      </c>
      <c r="M165" s="85">
        <f t="shared" si="26"/>
        <v>1.2783208238785129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15290</v>
      </c>
      <c r="H166" s="53">
        <v>14330</v>
      </c>
      <c r="I166" s="53">
        <v>15640</v>
      </c>
      <c r="J166" s="53">
        <v>15830</v>
      </c>
      <c r="K166" s="53">
        <v>16500</v>
      </c>
      <c r="L166" s="53">
        <v>16570</v>
      </c>
      <c r="M166" s="54">
        <v>16510</v>
      </c>
    </row>
    <row r="167" spans="1:13" x14ac:dyDescent="0.15">
      <c r="A167" s="5"/>
      <c r="B167" s="16" t="s">
        <v>31</v>
      </c>
      <c r="C167" s="17"/>
      <c r="D167" s="18"/>
      <c r="E167" s="19"/>
      <c r="F167" s="20" t="s">
        <v>10</v>
      </c>
      <c r="G167" s="21">
        <v>10626</v>
      </c>
      <c r="H167" s="22">
        <v>7270</v>
      </c>
      <c r="I167" s="22">
        <v>8173</v>
      </c>
      <c r="J167" s="22">
        <v>6758</v>
      </c>
      <c r="K167" s="22">
        <v>7495</v>
      </c>
      <c r="L167" s="22">
        <v>12063</v>
      </c>
      <c r="M167" s="23">
        <v>12931</v>
      </c>
    </row>
    <row r="168" spans="1:13" x14ac:dyDescent="0.15">
      <c r="A168" s="5"/>
      <c r="B168" s="24" t="s">
        <v>0</v>
      </c>
      <c r="C168" s="25">
        <v>45110</v>
      </c>
      <c r="D168" s="26"/>
      <c r="E168" s="27"/>
      <c r="F168" s="28" t="s">
        <v>2</v>
      </c>
      <c r="G168" s="29">
        <v>3.83</v>
      </c>
      <c r="H168" s="30">
        <v>4.3099999999999996</v>
      </c>
      <c r="I168" s="30">
        <v>4.0999999999999996</v>
      </c>
      <c r="J168" s="30">
        <v>4.09</v>
      </c>
      <c r="K168" s="30">
        <v>4.05</v>
      </c>
      <c r="L168" s="30">
        <v>3.81</v>
      </c>
      <c r="M168" s="31">
        <v>3.76</v>
      </c>
    </row>
    <row r="169" spans="1:13" x14ac:dyDescent="0.15">
      <c r="A169" s="5"/>
      <c r="B169" s="24" t="s">
        <v>1</v>
      </c>
      <c r="C169" s="32">
        <v>13820</v>
      </c>
      <c r="D169" s="26" t="s">
        <v>15</v>
      </c>
      <c r="E169" s="32">
        <v>15040</v>
      </c>
      <c r="F169" s="28" t="s">
        <v>3</v>
      </c>
      <c r="G169" s="29">
        <v>99.8</v>
      </c>
      <c r="H169" s="30">
        <v>98.1</v>
      </c>
      <c r="I169" s="30">
        <v>98.5</v>
      </c>
      <c r="J169" s="30">
        <v>99.2</v>
      </c>
      <c r="K169" s="30">
        <v>99.3</v>
      </c>
      <c r="L169" s="30">
        <v>99.3</v>
      </c>
      <c r="M169" s="31">
        <v>99.2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2799</v>
      </c>
      <c r="H170" s="70">
        <v>4708</v>
      </c>
      <c r="I170" s="70">
        <v>4389</v>
      </c>
      <c r="J170" s="70">
        <v>2723</v>
      </c>
      <c r="K170" s="70">
        <v>2819</v>
      </c>
      <c r="L170" s="70">
        <v>4460</v>
      </c>
      <c r="M170" s="86">
        <v>4922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1.1548744701662863</v>
      </c>
      <c r="H171" s="81">
        <f t="shared" ref="H171:M171" si="27">H167/H$4</f>
        <v>0.94526069431803406</v>
      </c>
      <c r="I171" s="81">
        <f t="shared" si="27"/>
        <v>0.95267513696234996</v>
      </c>
      <c r="J171" s="81">
        <f t="shared" si="27"/>
        <v>0.89261656320169069</v>
      </c>
      <c r="K171" s="81">
        <f t="shared" si="27"/>
        <v>0.92223452688568963</v>
      </c>
      <c r="L171" s="81">
        <f t="shared" si="27"/>
        <v>1.0672387861629655</v>
      </c>
      <c r="M171" s="82">
        <f t="shared" si="27"/>
        <v>1.1285564670972246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13820</v>
      </c>
      <c r="H172" s="35">
        <v>13100</v>
      </c>
      <c r="I172" s="35">
        <v>14210</v>
      </c>
      <c r="J172" s="35">
        <v>14420</v>
      </c>
      <c r="K172" s="35">
        <v>15000</v>
      </c>
      <c r="L172" s="35">
        <v>15090</v>
      </c>
      <c r="M172" s="36">
        <v>15040</v>
      </c>
    </row>
    <row r="173" spans="1:13" x14ac:dyDescent="0.15">
      <c r="A173" s="5"/>
      <c r="B173" s="37" t="s">
        <v>25</v>
      </c>
      <c r="C173" s="38"/>
      <c r="D173" s="39"/>
      <c r="E173" s="40"/>
      <c r="F173" s="41" t="s">
        <v>10</v>
      </c>
      <c r="G173" s="42">
        <v>8443</v>
      </c>
      <c r="H173" s="43">
        <v>7510</v>
      </c>
      <c r="I173" s="43">
        <v>7701</v>
      </c>
      <c r="J173" s="43">
        <v>6782</v>
      </c>
      <c r="K173" s="43">
        <v>6985</v>
      </c>
      <c r="L173" s="43">
        <v>10099</v>
      </c>
      <c r="M173" s="44">
        <v>11132</v>
      </c>
    </row>
    <row r="174" spans="1:13" x14ac:dyDescent="0.15">
      <c r="A174" s="5"/>
      <c r="B174" s="45" t="s">
        <v>0</v>
      </c>
      <c r="C174" s="3">
        <v>44914</v>
      </c>
      <c r="F174" s="46" t="s">
        <v>2</v>
      </c>
      <c r="G174" s="47">
        <v>3.74</v>
      </c>
      <c r="H174" s="48">
        <v>3.81</v>
      </c>
      <c r="I174" s="48">
        <v>3.85</v>
      </c>
      <c r="J174" s="48">
        <v>3.89</v>
      </c>
      <c r="K174" s="48">
        <v>3.84</v>
      </c>
      <c r="L174" s="48">
        <v>3.66</v>
      </c>
      <c r="M174" s="49">
        <v>3.66</v>
      </c>
    </row>
    <row r="175" spans="1:13" x14ac:dyDescent="0.15">
      <c r="A175" s="5"/>
      <c r="B175" s="45" t="s">
        <v>1</v>
      </c>
      <c r="C175" s="50">
        <v>9130</v>
      </c>
      <c r="D175" s="4" t="s">
        <v>15</v>
      </c>
      <c r="E175" s="50">
        <v>10200</v>
      </c>
      <c r="F175" s="46" t="s">
        <v>3</v>
      </c>
      <c r="G175" s="47">
        <v>98.8</v>
      </c>
      <c r="H175" s="48">
        <v>98.6</v>
      </c>
      <c r="I175" s="48">
        <v>98.4</v>
      </c>
      <c r="J175" s="48">
        <v>98.6</v>
      </c>
      <c r="K175" s="48">
        <v>98.9</v>
      </c>
      <c r="L175" s="48">
        <v>98.7</v>
      </c>
      <c r="M175" s="49">
        <v>98.2</v>
      </c>
    </row>
    <row r="176" spans="1:13" x14ac:dyDescent="0.15">
      <c r="A176" s="5"/>
      <c r="B176" s="45"/>
      <c r="C176" s="50"/>
      <c r="E176" s="50"/>
      <c r="F176" s="55" t="s">
        <v>20</v>
      </c>
      <c r="G176" s="89">
        <v>3979</v>
      </c>
      <c r="H176" s="71">
        <v>3896</v>
      </c>
      <c r="I176" s="71">
        <v>4276</v>
      </c>
      <c r="J176" s="71">
        <v>3503</v>
      </c>
      <c r="K176" s="71">
        <v>3167</v>
      </c>
      <c r="L176" s="71">
        <v>4871</v>
      </c>
      <c r="M176" s="87">
        <v>6337</v>
      </c>
    </row>
    <row r="177" spans="1:13" x14ac:dyDescent="0.15">
      <c r="A177" s="5"/>
      <c r="B177" s="45"/>
      <c r="C177" s="50"/>
      <c r="E177" s="50"/>
      <c r="F177" s="55" t="s">
        <v>28</v>
      </c>
      <c r="G177" s="83">
        <f>G173/G$4</f>
        <v>0.91761765025540698</v>
      </c>
      <c r="H177" s="84">
        <f t="shared" ref="H177:M177" si="28">H173/H$4</f>
        <v>0.97646599921986743</v>
      </c>
      <c r="I177" s="84">
        <f t="shared" si="28"/>
        <v>0.89765706958853009</v>
      </c>
      <c r="J177" s="84">
        <f t="shared" si="28"/>
        <v>0.89578655395588425</v>
      </c>
      <c r="K177" s="84">
        <f t="shared" si="28"/>
        <v>0.85948074320167345</v>
      </c>
      <c r="L177" s="84">
        <f t="shared" si="28"/>
        <v>0.89347960718393349</v>
      </c>
      <c r="M177" s="85">
        <f t="shared" si="28"/>
        <v>0.97154826322220278</v>
      </c>
    </row>
    <row r="178" spans="1:13" ht="16.5" thickBot="1" x14ac:dyDescent="0.2">
      <c r="A178" s="5"/>
      <c r="B178" s="45"/>
      <c r="C178" s="50"/>
      <c r="E178" s="50"/>
      <c r="F178" s="51" t="s">
        <v>22</v>
      </c>
      <c r="G178" s="52">
        <v>9130</v>
      </c>
      <c r="H178" s="53">
        <v>8690</v>
      </c>
      <c r="I178" s="53">
        <v>9650</v>
      </c>
      <c r="J178" s="53">
        <v>9580</v>
      </c>
      <c r="K178" s="53">
        <v>10110</v>
      </c>
      <c r="L178" s="53">
        <v>10240</v>
      </c>
      <c r="M178" s="54">
        <v>10200</v>
      </c>
    </row>
    <row r="179" spans="1:13" x14ac:dyDescent="0.15">
      <c r="A179" s="5"/>
      <c r="B179" s="16" t="s">
        <v>26</v>
      </c>
      <c r="C179" s="17"/>
      <c r="D179" s="18"/>
      <c r="E179" s="19"/>
      <c r="F179" s="20" t="s">
        <v>10</v>
      </c>
      <c r="G179" s="21">
        <v>11320</v>
      </c>
      <c r="H179" s="22">
        <v>9471</v>
      </c>
      <c r="I179" s="22">
        <v>10426</v>
      </c>
      <c r="J179" s="22">
        <v>9425</v>
      </c>
      <c r="K179" s="22">
        <v>11379</v>
      </c>
      <c r="L179" s="22">
        <v>14427</v>
      </c>
      <c r="M179" s="23">
        <v>14139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1.59</v>
      </c>
      <c r="H180" s="30">
        <v>1.75</v>
      </c>
      <c r="I180" s="30">
        <v>1.66</v>
      </c>
      <c r="J180" s="30">
        <v>1.72</v>
      </c>
      <c r="K180" s="30">
        <v>1.58</v>
      </c>
      <c r="L180" s="30">
        <v>1.54</v>
      </c>
      <c r="M180" s="31">
        <v>1.54</v>
      </c>
    </row>
    <row r="181" spans="1:13" x14ac:dyDescent="0.15">
      <c r="A181" s="5"/>
      <c r="B181" s="24" t="s">
        <v>1</v>
      </c>
      <c r="C181" s="32">
        <v>7010</v>
      </c>
      <c r="D181" s="26" t="s">
        <v>15</v>
      </c>
      <c r="E181" s="32">
        <v>7780</v>
      </c>
      <c r="F181" s="28" t="s">
        <v>3</v>
      </c>
      <c r="G181" s="29">
        <v>99.9</v>
      </c>
      <c r="H181" s="30">
        <v>99.3</v>
      </c>
      <c r="I181" s="30">
        <v>99.7</v>
      </c>
      <c r="J181" s="30">
        <v>99.6</v>
      </c>
      <c r="K181" s="30">
        <v>100.3</v>
      </c>
      <c r="L181" s="30">
        <v>99.7</v>
      </c>
      <c r="M181" s="31">
        <v>99.7</v>
      </c>
    </row>
    <row r="182" spans="1:13" x14ac:dyDescent="0.15">
      <c r="A182" s="5"/>
      <c r="B182" s="24"/>
      <c r="C182" s="32"/>
      <c r="D182" s="26"/>
      <c r="E182" s="32"/>
      <c r="F182" s="56" t="s">
        <v>21</v>
      </c>
      <c r="G182" s="88">
        <v>1398</v>
      </c>
      <c r="H182" s="70">
        <v>2314</v>
      </c>
      <c r="I182" s="70">
        <v>1636</v>
      </c>
      <c r="J182" s="70">
        <v>1815</v>
      </c>
      <c r="K182" s="58">
        <v>369</v>
      </c>
      <c r="L182" s="70">
        <v>2298</v>
      </c>
      <c r="M182" s="86">
        <v>2156</v>
      </c>
    </row>
    <row r="183" spans="1:13" x14ac:dyDescent="0.15">
      <c r="A183" s="5"/>
      <c r="B183" s="24"/>
      <c r="C183" s="32"/>
      <c r="D183" s="26"/>
      <c r="E183" s="32"/>
      <c r="F183" s="56" t="s">
        <v>28</v>
      </c>
      <c r="G183" s="80">
        <f>G179/G$4</f>
        <v>1.2303010542332355</v>
      </c>
      <c r="H183" s="81">
        <f t="shared" ref="H183:M183" si="29">H179/H$4</f>
        <v>1.2314393446885972</v>
      </c>
      <c r="I183" s="81">
        <f t="shared" si="29"/>
        <v>1.2152931577106889</v>
      </c>
      <c r="J183" s="81">
        <f t="shared" si="29"/>
        <v>1.2448817857614582</v>
      </c>
      <c r="K183" s="81">
        <f t="shared" si="29"/>
        <v>1.4001476559616095</v>
      </c>
      <c r="L183" s="81">
        <f t="shared" si="29"/>
        <v>1.2763867999646112</v>
      </c>
      <c r="M183" s="82">
        <f t="shared" si="29"/>
        <v>1.2339849886542154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22</v>
      </c>
      <c r="G184" s="34">
        <v>7010</v>
      </c>
      <c r="H184" s="35">
        <v>6830</v>
      </c>
      <c r="I184" s="35">
        <v>7460</v>
      </c>
      <c r="J184" s="35">
        <v>7470</v>
      </c>
      <c r="K184" s="35">
        <v>7730</v>
      </c>
      <c r="L184" s="35">
        <v>7790</v>
      </c>
      <c r="M184" s="36">
        <v>7780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476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45712</v>
      </c>
      <c r="H3" s="11">
        <v>45713</v>
      </c>
      <c r="I3" s="11">
        <v>45714</v>
      </c>
      <c r="J3" s="11">
        <v>45715</v>
      </c>
      <c r="K3" s="11">
        <v>45716</v>
      </c>
      <c r="L3" s="11">
        <v>45717</v>
      </c>
      <c r="M3" s="12">
        <v>45718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10293</v>
      </c>
      <c r="H4" s="14">
        <v>7822</v>
      </c>
      <c r="I4" s="14">
        <v>7597</v>
      </c>
      <c r="J4" s="14">
        <v>7470</v>
      </c>
      <c r="K4" s="14">
        <v>7971</v>
      </c>
      <c r="L4" s="14">
        <v>11753</v>
      </c>
      <c r="M4" s="15">
        <v>11008</v>
      </c>
    </row>
    <row r="5" spans="1:13" x14ac:dyDescent="0.15">
      <c r="A5" s="5"/>
      <c r="B5" s="16" t="s">
        <v>62</v>
      </c>
      <c r="C5" s="17"/>
      <c r="D5" s="18"/>
      <c r="E5" s="19"/>
      <c r="F5" s="20" t="s">
        <v>10</v>
      </c>
      <c r="G5" s="21">
        <v>22960</v>
      </c>
      <c r="H5" s="22">
        <v>21176</v>
      </c>
      <c r="I5" s="22">
        <v>21060</v>
      </c>
      <c r="J5" s="22">
        <v>20360</v>
      </c>
      <c r="K5" s="22">
        <v>20504</v>
      </c>
      <c r="L5" s="22">
        <v>23417</v>
      </c>
      <c r="M5" s="23">
        <v>22590</v>
      </c>
    </row>
    <row r="6" spans="1:13" x14ac:dyDescent="0.15">
      <c r="A6" s="5"/>
      <c r="B6" s="24" t="s">
        <v>0</v>
      </c>
      <c r="C6" s="25">
        <v>45691</v>
      </c>
      <c r="D6" s="26"/>
      <c r="E6" s="27"/>
      <c r="F6" s="28" t="s">
        <v>2</v>
      </c>
      <c r="G6" s="29">
        <v>3.7</v>
      </c>
      <c r="H6" s="30">
        <v>3.96</v>
      </c>
      <c r="I6" s="30">
        <v>3.92</v>
      </c>
      <c r="J6" s="30">
        <v>3.88</v>
      </c>
      <c r="K6" s="30">
        <v>3.98</v>
      </c>
      <c r="L6" s="30">
        <v>3.6</v>
      </c>
      <c r="M6" s="31">
        <v>3.68</v>
      </c>
    </row>
    <row r="7" spans="1:13" x14ac:dyDescent="0.15">
      <c r="A7" s="5"/>
      <c r="B7" s="24" t="s">
        <v>1</v>
      </c>
      <c r="C7" s="32">
        <v>8150</v>
      </c>
      <c r="D7" s="26" t="s">
        <v>15</v>
      </c>
      <c r="E7" s="32">
        <v>8120</v>
      </c>
      <c r="F7" s="28" t="s">
        <v>3</v>
      </c>
      <c r="G7" s="29">
        <v>97.9</v>
      </c>
      <c r="H7" s="30">
        <v>97.7</v>
      </c>
      <c r="I7" s="30">
        <v>98.3</v>
      </c>
      <c r="J7" s="30">
        <v>98.8</v>
      </c>
      <c r="K7" s="30">
        <v>98.2</v>
      </c>
      <c r="L7" s="30">
        <v>98.5</v>
      </c>
      <c r="M7" s="31">
        <v>98.1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14913</v>
      </c>
      <c r="H8" s="70">
        <v>14572</v>
      </c>
      <c r="I8" s="70">
        <v>12244</v>
      </c>
      <c r="J8" s="70">
        <v>9637</v>
      </c>
      <c r="K8" s="70">
        <v>12212</v>
      </c>
      <c r="L8" s="70">
        <v>11999</v>
      </c>
      <c r="M8" s="86">
        <v>13779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2.2306421840085493</v>
      </c>
      <c r="H9" s="75">
        <f t="shared" ref="H9:M9" si="0">H5/H$4</f>
        <v>2.7072360010227565</v>
      </c>
      <c r="I9" s="75">
        <f t="shared" si="0"/>
        <v>2.7721469000921415</v>
      </c>
      <c r="J9" s="75">
        <f t="shared" si="0"/>
        <v>2.7255689424364125</v>
      </c>
      <c r="K9" s="75">
        <f t="shared" si="0"/>
        <v>2.5723246769539583</v>
      </c>
      <c r="L9" s="75">
        <f t="shared" si="0"/>
        <v>1.9924274653280014</v>
      </c>
      <c r="M9" s="76">
        <f t="shared" si="0"/>
        <v>2.0521438953488373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8150</v>
      </c>
      <c r="H10" s="35">
        <v>8140</v>
      </c>
      <c r="I10" s="35">
        <v>8150</v>
      </c>
      <c r="J10" s="35">
        <v>8130</v>
      </c>
      <c r="K10" s="35">
        <v>8140</v>
      </c>
      <c r="L10" s="35">
        <v>8170</v>
      </c>
      <c r="M10" s="36">
        <v>8120</v>
      </c>
    </row>
    <row r="11" spans="1:13" x14ac:dyDescent="0.15">
      <c r="A11" s="5"/>
      <c r="B11" s="37" t="s">
        <v>63</v>
      </c>
      <c r="C11" s="38"/>
      <c r="D11" s="39"/>
      <c r="E11" s="40"/>
      <c r="F11" s="41" t="s">
        <v>10</v>
      </c>
      <c r="G11" s="42">
        <v>19176</v>
      </c>
      <c r="H11" s="43">
        <v>15545</v>
      </c>
      <c r="I11" s="43">
        <v>15896</v>
      </c>
      <c r="J11" s="43">
        <v>15079</v>
      </c>
      <c r="K11" s="43">
        <v>15359</v>
      </c>
      <c r="L11" s="43">
        <v>20481</v>
      </c>
      <c r="M11" s="44">
        <v>19138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3.22</v>
      </c>
      <c r="H12" s="48">
        <v>3.51</v>
      </c>
      <c r="I12" s="48">
        <v>3.45</v>
      </c>
      <c r="J12" s="48">
        <v>3.46</v>
      </c>
      <c r="K12" s="48">
        <v>3.48</v>
      </c>
      <c r="L12" s="48">
        <v>3.12</v>
      </c>
      <c r="M12" s="49">
        <v>3.21</v>
      </c>
    </row>
    <row r="13" spans="1:13" x14ac:dyDescent="0.15">
      <c r="A13" s="5"/>
      <c r="B13" s="45" t="s">
        <v>1</v>
      </c>
      <c r="C13" s="50">
        <v>6150</v>
      </c>
      <c r="D13" s="4" t="s">
        <v>15</v>
      </c>
      <c r="E13" s="50">
        <v>6120</v>
      </c>
      <c r="F13" s="46" t="s">
        <v>3</v>
      </c>
      <c r="G13" s="47">
        <v>98.5</v>
      </c>
      <c r="H13" s="48">
        <v>97.6</v>
      </c>
      <c r="I13" s="48">
        <v>98.5</v>
      </c>
      <c r="J13" s="48">
        <v>98.1</v>
      </c>
      <c r="K13" s="48">
        <v>98.1</v>
      </c>
      <c r="L13" s="48">
        <v>98.5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9373</v>
      </c>
      <c r="H14" s="71">
        <v>10537</v>
      </c>
      <c r="I14" s="71">
        <v>7917</v>
      </c>
      <c r="J14" s="71">
        <v>8882</v>
      </c>
      <c r="K14" s="71">
        <v>9049</v>
      </c>
      <c r="L14" s="71">
        <v>10035</v>
      </c>
      <c r="M14" s="87">
        <v>9726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1.8630136986301369</v>
      </c>
      <c r="H15" s="78">
        <f t="shared" ref="H15:M15" si="1">H11/H$4</f>
        <v>1.9873433904372284</v>
      </c>
      <c r="I15" s="78">
        <f t="shared" si="1"/>
        <v>2.0924048966697382</v>
      </c>
      <c r="J15" s="78">
        <f t="shared" si="1"/>
        <v>2.0186077643908971</v>
      </c>
      <c r="K15" s="78">
        <f t="shared" si="1"/>
        <v>1.92685986701794</v>
      </c>
      <c r="L15" s="78">
        <f t="shared" si="1"/>
        <v>1.7426189058112822</v>
      </c>
      <c r="M15" s="79">
        <f t="shared" si="1"/>
        <v>1.7385537790697674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6150</v>
      </c>
      <c r="H16" s="53">
        <v>6120</v>
      </c>
      <c r="I16" s="53">
        <v>6130</v>
      </c>
      <c r="J16" s="53">
        <v>6100</v>
      </c>
      <c r="K16" s="53">
        <v>6130</v>
      </c>
      <c r="L16" s="53">
        <v>6140</v>
      </c>
      <c r="M16" s="54">
        <v>6120</v>
      </c>
    </row>
    <row r="17" spans="1:13" x14ac:dyDescent="0.15">
      <c r="A17" s="5"/>
      <c r="B17" s="16" t="s">
        <v>64</v>
      </c>
      <c r="C17" s="17"/>
      <c r="D17" s="18"/>
      <c r="E17" s="19"/>
      <c r="F17" s="20" t="s">
        <v>10</v>
      </c>
      <c r="G17" s="21">
        <v>14054</v>
      </c>
      <c r="H17" s="22">
        <v>10304</v>
      </c>
      <c r="I17" s="22">
        <v>9995</v>
      </c>
      <c r="J17" s="22">
        <v>9078</v>
      </c>
      <c r="K17" s="22">
        <v>9197</v>
      </c>
      <c r="L17" s="22">
        <v>14740</v>
      </c>
      <c r="M17" s="23">
        <v>13353</v>
      </c>
    </row>
    <row r="18" spans="1:13" x14ac:dyDescent="0.15">
      <c r="A18" s="5"/>
      <c r="B18" s="24" t="s">
        <v>0</v>
      </c>
      <c r="C18" s="25">
        <v>45691</v>
      </c>
      <c r="D18" s="26"/>
      <c r="E18" s="27"/>
      <c r="F18" s="28" t="s">
        <v>2</v>
      </c>
      <c r="G18" s="29">
        <v>3.39</v>
      </c>
      <c r="H18" s="30">
        <v>3.62</v>
      </c>
      <c r="I18" s="30">
        <v>3.61</v>
      </c>
      <c r="J18" s="30">
        <v>3.6</v>
      </c>
      <c r="K18" s="30">
        <v>3.62</v>
      </c>
      <c r="L18" s="30">
        <v>3.28</v>
      </c>
      <c r="M18" s="31">
        <v>3.39</v>
      </c>
    </row>
    <row r="19" spans="1:13" x14ac:dyDescent="0.15">
      <c r="A19" s="5"/>
      <c r="B19" s="24" t="s">
        <v>1</v>
      </c>
      <c r="C19" s="32">
        <v>4850</v>
      </c>
      <c r="D19" s="26" t="s">
        <v>15</v>
      </c>
      <c r="E19" s="32">
        <v>4820</v>
      </c>
      <c r="F19" s="28" t="s">
        <v>3</v>
      </c>
      <c r="G19" s="29">
        <v>98.5</v>
      </c>
      <c r="H19" s="30">
        <v>98</v>
      </c>
      <c r="I19" s="30">
        <v>98.3</v>
      </c>
      <c r="J19" s="30">
        <v>98.5</v>
      </c>
      <c r="K19" s="30">
        <v>98.3</v>
      </c>
      <c r="L19" s="30">
        <v>98.6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6888</v>
      </c>
      <c r="H20" s="70">
        <v>6368</v>
      </c>
      <c r="I20" s="70">
        <v>5621</v>
      </c>
      <c r="J20" s="70">
        <v>4763</v>
      </c>
      <c r="K20" s="70">
        <v>5106</v>
      </c>
      <c r="L20" s="70">
        <v>6918</v>
      </c>
      <c r="M20" s="86">
        <v>7492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1.365393957058195</v>
      </c>
      <c r="H21" s="81">
        <f t="shared" ref="H21:M21" si="2">H17/H$4</f>
        <v>1.3173101508565583</v>
      </c>
      <c r="I21" s="81">
        <f t="shared" si="2"/>
        <v>1.3156509148348032</v>
      </c>
      <c r="J21" s="81">
        <f t="shared" si="2"/>
        <v>1.2152610441767069</v>
      </c>
      <c r="K21" s="81">
        <f t="shared" si="2"/>
        <v>1.1538075523773679</v>
      </c>
      <c r="L21" s="81">
        <f t="shared" si="2"/>
        <v>1.2541478771377521</v>
      </c>
      <c r="M21" s="82">
        <f t="shared" si="2"/>
        <v>1.2130268895348837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4850</v>
      </c>
      <c r="H22" s="35">
        <v>4820</v>
      </c>
      <c r="I22" s="35">
        <v>4820</v>
      </c>
      <c r="J22" s="35">
        <v>4800</v>
      </c>
      <c r="K22" s="35">
        <v>4810</v>
      </c>
      <c r="L22" s="35">
        <v>4850</v>
      </c>
      <c r="M22" s="36">
        <v>4820</v>
      </c>
    </row>
    <row r="23" spans="1:13" x14ac:dyDescent="0.15">
      <c r="A23" s="5"/>
      <c r="B23" s="37" t="s">
        <v>65</v>
      </c>
      <c r="C23" s="38"/>
      <c r="D23" s="39"/>
      <c r="E23" s="40"/>
      <c r="F23" s="41" t="s">
        <v>10</v>
      </c>
      <c r="G23" s="42">
        <v>16279</v>
      </c>
      <c r="H23" s="43">
        <v>12950</v>
      </c>
      <c r="I23" s="43">
        <v>12605</v>
      </c>
      <c r="J23" s="43">
        <v>11863</v>
      </c>
      <c r="K23" s="43">
        <v>11740</v>
      </c>
      <c r="L23" s="43">
        <v>16614</v>
      </c>
      <c r="M23" s="44">
        <v>15638</v>
      </c>
    </row>
    <row r="24" spans="1:13" x14ac:dyDescent="0.15">
      <c r="A24" s="5"/>
      <c r="B24" s="45" t="s">
        <v>0</v>
      </c>
      <c r="C24" s="3">
        <v>45691</v>
      </c>
      <c r="F24" s="46" t="s">
        <v>2</v>
      </c>
      <c r="G24" s="47">
        <v>4.01</v>
      </c>
      <c r="H24" s="48">
        <v>4.12</v>
      </c>
      <c r="I24" s="48">
        <v>4.22</v>
      </c>
      <c r="J24" s="48">
        <v>4.1399999999999997</v>
      </c>
      <c r="K24" s="48">
        <v>4.18</v>
      </c>
      <c r="L24" s="48">
        <v>3.94</v>
      </c>
      <c r="M24" s="49">
        <v>3.95</v>
      </c>
    </row>
    <row r="25" spans="1:13" x14ac:dyDescent="0.15">
      <c r="A25" s="5"/>
      <c r="B25" s="45" t="s">
        <v>1</v>
      </c>
      <c r="C25" s="50">
        <v>3280</v>
      </c>
      <c r="D25" s="4" t="s">
        <v>15</v>
      </c>
      <c r="E25" s="50">
        <v>3250</v>
      </c>
      <c r="F25" s="46" t="s">
        <v>3</v>
      </c>
      <c r="G25" s="47">
        <v>97</v>
      </c>
      <c r="H25" s="48">
        <v>98</v>
      </c>
      <c r="I25" s="48">
        <v>97.1</v>
      </c>
      <c r="J25" s="48">
        <v>98.6</v>
      </c>
      <c r="K25" s="48">
        <v>98.1</v>
      </c>
      <c r="L25" s="48">
        <v>97.7</v>
      </c>
      <c r="M25" s="49">
        <v>97.2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13755</v>
      </c>
      <c r="H26" s="71">
        <v>8597</v>
      </c>
      <c r="I26" s="71">
        <v>10597</v>
      </c>
      <c r="J26" s="71">
        <v>5957</v>
      </c>
      <c r="K26" s="71">
        <v>7340</v>
      </c>
      <c r="L26" s="71">
        <v>11509</v>
      </c>
      <c r="M26" s="87">
        <v>12434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1.5815602836879432</v>
      </c>
      <c r="H27" s="84">
        <f t="shared" ref="H27:M27" si="3">H23/H$4</f>
        <v>1.655586806443365</v>
      </c>
      <c r="I27" s="84">
        <f t="shared" si="3"/>
        <v>1.6592075819402397</v>
      </c>
      <c r="J27" s="84">
        <f t="shared" si="3"/>
        <v>1.5880856760374833</v>
      </c>
      <c r="K27" s="84">
        <f t="shared" si="3"/>
        <v>1.4728390415255301</v>
      </c>
      <c r="L27" s="84">
        <f t="shared" si="3"/>
        <v>1.4135965285459031</v>
      </c>
      <c r="M27" s="85">
        <f t="shared" si="3"/>
        <v>1.4206031976744187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3280</v>
      </c>
      <c r="H28" s="53">
        <v>3250</v>
      </c>
      <c r="I28" s="53">
        <v>3240</v>
      </c>
      <c r="J28" s="53">
        <v>3240</v>
      </c>
      <c r="K28" s="53">
        <v>3260</v>
      </c>
      <c r="L28" s="53">
        <v>3250</v>
      </c>
      <c r="M28" s="54">
        <v>3250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8132</v>
      </c>
      <c r="H29" s="22">
        <v>5334</v>
      </c>
      <c r="I29" s="22">
        <v>5207</v>
      </c>
      <c r="J29" s="22">
        <v>4875</v>
      </c>
      <c r="K29" s="22">
        <v>4886</v>
      </c>
      <c r="L29" s="22">
        <v>8993</v>
      </c>
      <c r="M29" s="23">
        <v>8288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3.4</v>
      </c>
      <c r="H30" s="30">
        <v>3.57</v>
      </c>
      <c r="I30" s="30">
        <v>3.51</v>
      </c>
      <c r="J30" s="30">
        <v>3.55</v>
      </c>
      <c r="K30" s="30">
        <v>3.54</v>
      </c>
      <c r="L30" s="30">
        <v>3.27</v>
      </c>
      <c r="M30" s="31">
        <v>3.36</v>
      </c>
    </row>
    <row r="31" spans="1:13" x14ac:dyDescent="0.15">
      <c r="A31" s="5"/>
      <c r="B31" s="24" t="s">
        <v>1</v>
      </c>
      <c r="C31" s="32">
        <v>5060</v>
      </c>
      <c r="D31" s="26" t="s">
        <v>15</v>
      </c>
      <c r="E31" s="32">
        <v>4990</v>
      </c>
      <c r="F31" s="28" t="s">
        <v>3</v>
      </c>
      <c r="G31" s="29">
        <v>98.6</v>
      </c>
      <c r="H31" s="30">
        <v>98.6</v>
      </c>
      <c r="I31" s="30">
        <v>99.1</v>
      </c>
      <c r="J31" s="30">
        <v>98.7</v>
      </c>
      <c r="K31" s="30">
        <v>99</v>
      </c>
      <c r="L31" s="30">
        <v>98.9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3812</v>
      </c>
      <c r="H32" s="70">
        <v>2579</v>
      </c>
      <c r="I32" s="70">
        <v>2063</v>
      </c>
      <c r="J32" s="70">
        <v>2274</v>
      </c>
      <c r="K32" s="70">
        <v>2087</v>
      </c>
      <c r="L32" s="70">
        <v>3808</v>
      </c>
      <c r="M32" s="86">
        <v>3590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0.79005149130477026</v>
      </c>
      <c r="H33" s="81">
        <f t="shared" ref="H33:M33" si="4">H29/H$4</f>
        <v>0.681922781897213</v>
      </c>
      <c r="I33" s="81">
        <f t="shared" si="4"/>
        <v>0.68540213242069237</v>
      </c>
      <c r="J33" s="81">
        <f t="shared" si="4"/>
        <v>0.65261044176706828</v>
      </c>
      <c r="K33" s="81">
        <f t="shared" si="4"/>
        <v>0.61297202358549741</v>
      </c>
      <c r="L33" s="81">
        <f t="shared" si="4"/>
        <v>0.76516634050880628</v>
      </c>
      <c r="M33" s="82">
        <f t="shared" si="4"/>
        <v>0.75290697674418605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5060</v>
      </c>
      <c r="H34" s="35">
        <v>4960</v>
      </c>
      <c r="I34" s="35">
        <v>4980</v>
      </c>
      <c r="J34" s="35">
        <v>4940</v>
      </c>
      <c r="K34" s="35">
        <v>4940</v>
      </c>
      <c r="L34" s="35">
        <v>5010</v>
      </c>
      <c r="M34" s="36">
        <v>4990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8991</v>
      </c>
      <c r="H35" s="43">
        <v>6002</v>
      </c>
      <c r="I35" s="43">
        <v>5802</v>
      </c>
      <c r="J35" s="43">
        <v>5531</v>
      </c>
      <c r="K35" s="43">
        <v>5894</v>
      </c>
      <c r="L35" s="43">
        <v>9363</v>
      </c>
      <c r="M35" s="44">
        <v>8497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3.89</v>
      </c>
      <c r="H36" s="48">
        <v>4.2300000000000004</v>
      </c>
      <c r="I36" s="48">
        <v>4.33</v>
      </c>
      <c r="J36" s="48">
        <v>4.2699999999999996</v>
      </c>
      <c r="K36" s="48">
        <v>4.4400000000000004</v>
      </c>
      <c r="L36" s="48">
        <v>4.0199999999999996</v>
      </c>
      <c r="M36" s="49">
        <v>4.08</v>
      </c>
    </row>
    <row r="37" spans="1:13" x14ac:dyDescent="0.15">
      <c r="A37" s="5"/>
      <c r="B37" s="45" t="s">
        <v>1</v>
      </c>
      <c r="C37" s="50">
        <v>2480</v>
      </c>
      <c r="D37" s="4" t="s">
        <v>15</v>
      </c>
      <c r="E37" s="50">
        <v>2430</v>
      </c>
      <c r="F37" s="46" t="s">
        <v>3</v>
      </c>
      <c r="G37" s="47">
        <v>98.9</v>
      </c>
      <c r="H37" s="48">
        <v>97.8</v>
      </c>
      <c r="I37" s="48">
        <v>96.8</v>
      </c>
      <c r="J37" s="48">
        <v>98.2</v>
      </c>
      <c r="K37" s="48">
        <v>96.6</v>
      </c>
      <c r="L37" s="48">
        <v>98.2</v>
      </c>
      <c r="M37" s="49">
        <v>97.6</v>
      </c>
    </row>
    <row r="38" spans="1:13" x14ac:dyDescent="0.15">
      <c r="A38" s="5"/>
      <c r="B38" s="45"/>
      <c r="C38" s="50"/>
      <c r="E38" s="50"/>
      <c r="F38" s="55" t="s">
        <v>20</v>
      </c>
      <c r="G38" s="89">
        <v>4013</v>
      </c>
      <c r="H38" s="71">
        <v>4190</v>
      </c>
      <c r="I38" s="71">
        <v>5180</v>
      </c>
      <c r="J38" s="71">
        <v>3329</v>
      </c>
      <c r="K38" s="71">
        <v>5652</v>
      </c>
      <c r="L38" s="71">
        <v>5617</v>
      </c>
      <c r="M38" s="87">
        <v>6121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0.87350626639463713</v>
      </c>
      <c r="H39" s="84">
        <f t="shared" ref="H39:M39" si="5">H35/H$4</f>
        <v>0.7673229353106622</v>
      </c>
      <c r="I39" s="84">
        <f t="shared" si="5"/>
        <v>0.76372252204817692</v>
      </c>
      <c r="J39" s="84">
        <f t="shared" si="5"/>
        <v>0.7404283801874163</v>
      </c>
      <c r="K39" s="84">
        <f t="shared" si="5"/>
        <v>0.73943043532806418</v>
      </c>
      <c r="L39" s="84">
        <f t="shared" si="5"/>
        <v>0.79664766442610402</v>
      </c>
      <c r="M39" s="85">
        <f t="shared" si="5"/>
        <v>0.77189316860465118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2480</v>
      </c>
      <c r="H40" s="53">
        <v>2440</v>
      </c>
      <c r="I40" s="53">
        <v>2430</v>
      </c>
      <c r="J40" s="53">
        <v>2410</v>
      </c>
      <c r="K40" s="53">
        <v>2450</v>
      </c>
      <c r="L40" s="53">
        <v>2470</v>
      </c>
      <c r="M40" s="54">
        <v>2430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20099</v>
      </c>
      <c r="H41" s="22">
        <v>17034</v>
      </c>
      <c r="I41" s="22">
        <v>17158</v>
      </c>
      <c r="J41" s="22">
        <v>16627</v>
      </c>
      <c r="K41" s="22">
        <v>17154</v>
      </c>
      <c r="L41" s="22">
        <v>20891</v>
      </c>
      <c r="M41" s="23">
        <v>19791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1.94</v>
      </c>
      <c r="H42" s="30">
        <v>2.16</v>
      </c>
      <c r="I42" s="30">
        <v>2.17</v>
      </c>
      <c r="J42" s="30">
        <v>2.2400000000000002</v>
      </c>
      <c r="K42" s="30">
        <v>2.2000000000000002</v>
      </c>
      <c r="L42" s="30">
        <v>1.86</v>
      </c>
      <c r="M42" s="31">
        <v>1.92</v>
      </c>
    </row>
    <row r="43" spans="1:13" x14ac:dyDescent="0.15">
      <c r="A43" s="5"/>
      <c r="B43" s="24" t="s">
        <v>1</v>
      </c>
      <c r="C43" s="32">
        <v>1950</v>
      </c>
      <c r="D43" s="26" t="s">
        <v>15</v>
      </c>
      <c r="E43" s="32">
        <v>1960</v>
      </c>
      <c r="F43" s="28" t="s">
        <v>3</v>
      </c>
      <c r="G43" s="29">
        <v>100.4</v>
      </c>
      <c r="H43" s="30">
        <v>100.7</v>
      </c>
      <c r="I43" s="30">
        <v>100.8</v>
      </c>
      <c r="J43" s="30">
        <v>100.2</v>
      </c>
      <c r="K43" s="30">
        <v>100.3</v>
      </c>
      <c r="L43" s="30">
        <v>100.6</v>
      </c>
      <c r="M43" s="31">
        <v>100.8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>
        <v>654</v>
      </c>
      <c r="H44" s="58">
        <v>-317</v>
      </c>
      <c r="I44" s="58">
        <v>-599</v>
      </c>
      <c r="J44" s="70">
        <v>1495</v>
      </c>
      <c r="K44" s="58">
        <v>959</v>
      </c>
      <c r="L44" s="58">
        <v>-100</v>
      </c>
      <c r="M44" s="86">
        <v>-1124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1.9526862916545225</v>
      </c>
      <c r="H45" s="81">
        <f t="shared" ref="H45:M45" si="6">H41/H$4</f>
        <v>2.1777039120429555</v>
      </c>
      <c r="I45" s="81">
        <f t="shared" si="6"/>
        <v>2.2585231012241676</v>
      </c>
      <c r="J45" s="81">
        <f t="shared" si="6"/>
        <v>2.2258366800535474</v>
      </c>
      <c r="K45" s="81">
        <f t="shared" si="6"/>
        <v>2.1520511855476099</v>
      </c>
      <c r="L45" s="81">
        <f t="shared" si="6"/>
        <v>1.7775036160980175</v>
      </c>
      <c r="M45" s="82">
        <f t="shared" si="6"/>
        <v>1.7978742732558139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1950</v>
      </c>
      <c r="H46" s="35">
        <v>1960</v>
      </c>
      <c r="I46" s="35">
        <v>1960</v>
      </c>
      <c r="J46" s="35">
        <v>1960</v>
      </c>
      <c r="K46" s="35">
        <v>1960</v>
      </c>
      <c r="L46" s="35">
        <v>1970</v>
      </c>
      <c r="M46" s="36">
        <v>1960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8105</v>
      </c>
      <c r="H47" s="43">
        <v>5606</v>
      </c>
      <c r="I47" s="43">
        <v>6119</v>
      </c>
      <c r="J47" s="43">
        <v>6051</v>
      </c>
      <c r="K47" s="43">
        <v>5649</v>
      </c>
      <c r="L47" s="43">
        <v>9454</v>
      </c>
      <c r="M47" s="44">
        <v>9111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</v>
      </c>
      <c r="H48" s="48">
        <v>5.49</v>
      </c>
      <c r="I48" s="48">
        <v>5.66</v>
      </c>
      <c r="J48" s="48">
        <v>5.46</v>
      </c>
      <c r="K48" s="48">
        <v>5.41</v>
      </c>
      <c r="L48" s="48">
        <v>5.4</v>
      </c>
      <c r="M48" s="49">
        <v>5.27</v>
      </c>
    </row>
    <row r="49" spans="1:13" x14ac:dyDescent="0.15">
      <c r="A49" s="5"/>
      <c r="B49" s="45" t="s">
        <v>1</v>
      </c>
      <c r="C49" s="50">
        <v>1180</v>
      </c>
      <c r="D49" s="4" t="s">
        <v>15</v>
      </c>
      <c r="E49" s="50">
        <v>1120</v>
      </c>
      <c r="F49" s="46" t="s">
        <v>3</v>
      </c>
      <c r="G49" s="47">
        <v>98.6</v>
      </c>
      <c r="H49" s="48">
        <v>98.9</v>
      </c>
      <c r="I49" s="48">
        <v>98.2</v>
      </c>
      <c r="J49" s="48">
        <v>99.3</v>
      </c>
      <c r="K49" s="48">
        <v>100.7</v>
      </c>
      <c r="L49" s="48">
        <v>98.2</v>
      </c>
      <c r="M49" s="49">
        <v>99.9</v>
      </c>
    </row>
    <row r="50" spans="1:13" x14ac:dyDescent="0.15">
      <c r="A50" s="5"/>
      <c r="B50" s="45"/>
      <c r="C50" s="50"/>
      <c r="E50" s="50"/>
      <c r="F50" s="55" t="s">
        <v>20</v>
      </c>
      <c r="G50" s="89">
        <v>3885</v>
      </c>
      <c r="H50" s="71">
        <v>2425</v>
      </c>
      <c r="I50" s="71">
        <v>3651</v>
      </c>
      <c r="J50" s="71">
        <v>2204</v>
      </c>
      <c r="K50" s="61">
        <v>507</v>
      </c>
      <c r="L50" s="71">
        <v>5626</v>
      </c>
      <c r="M50" s="87">
        <v>2407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0.78742834936364514</v>
      </c>
      <c r="H51" s="84">
        <f t="shared" ref="H51:M51" si="7">H47/H$4</f>
        <v>0.71669649705957561</v>
      </c>
      <c r="I51" s="84">
        <f t="shared" si="7"/>
        <v>0.80544951954718969</v>
      </c>
      <c r="J51" s="84">
        <f t="shared" si="7"/>
        <v>0.81004016064257023</v>
      </c>
      <c r="K51" s="84">
        <f t="shared" si="7"/>
        <v>0.70869401580730151</v>
      </c>
      <c r="L51" s="84">
        <f t="shared" si="7"/>
        <v>0.80439036841657452</v>
      </c>
      <c r="M51" s="85">
        <f t="shared" si="7"/>
        <v>0.82767078488372092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1180</v>
      </c>
      <c r="H52" s="53">
        <v>1150</v>
      </c>
      <c r="I52" s="53">
        <v>1160</v>
      </c>
      <c r="J52" s="53">
        <v>1120</v>
      </c>
      <c r="K52" s="53">
        <v>1120</v>
      </c>
      <c r="L52" s="53">
        <v>1150</v>
      </c>
      <c r="M52" s="54">
        <v>1120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17670</v>
      </c>
      <c r="H53" s="22">
        <v>13871</v>
      </c>
      <c r="I53" s="22">
        <v>13769</v>
      </c>
      <c r="J53" s="22">
        <v>13822</v>
      </c>
      <c r="K53" s="22">
        <v>13385</v>
      </c>
      <c r="L53" s="22">
        <v>19475</v>
      </c>
      <c r="M53" s="23">
        <v>17642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2.93</v>
      </c>
      <c r="H54" s="30">
        <v>3.09</v>
      </c>
      <c r="I54" s="30">
        <v>3.11</v>
      </c>
      <c r="J54" s="30">
        <v>3.01</v>
      </c>
      <c r="K54" s="30">
        <v>3.09</v>
      </c>
      <c r="L54" s="30">
        <v>2.75</v>
      </c>
      <c r="M54" s="31">
        <v>2.85</v>
      </c>
    </row>
    <row r="55" spans="1:13" x14ac:dyDescent="0.15">
      <c r="A55" s="5"/>
      <c r="B55" s="24" t="s">
        <v>1</v>
      </c>
      <c r="C55" s="32">
        <v>760</v>
      </c>
      <c r="D55" s="26" t="s">
        <v>15</v>
      </c>
      <c r="E55" s="32">
        <v>760</v>
      </c>
      <c r="F55" s="28" t="s">
        <v>3</v>
      </c>
      <c r="G55" s="29">
        <v>97.7</v>
      </c>
      <c r="H55" s="30">
        <v>98.5</v>
      </c>
      <c r="I55" s="30">
        <v>98.3</v>
      </c>
      <c r="J55" s="30">
        <v>98.7</v>
      </c>
      <c r="K55" s="30">
        <v>98.4</v>
      </c>
      <c r="L55" s="30">
        <v>99</v>
      </c>
      <c r="M55" s="31">
        <v>97.7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11302</v>
      </c>
      <c r="H56" s="70">
        <v>6446</v>
      </c>
      <c r="I56" s="70">
        <v>7057</v>
      </c>
      <c r="J56" s="70">
        <v>6036</v>
      </c>
      <c r="K56" s="70">
        <v>6505</v>
      </c>
      <c r="L56" s="70">
        <v>7172</v>
      </c>
      <c r="M56" s="86">
        <v>10978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1.7167006703584962</v>
      </c>
      <c r="H57" s="81">
        <f t="shared" ref="H57:M57" si="8">H53/H$4</f>
        <v>1.7733316287394527</v>
      </c>
      <c r="I57" s="81">
        <f t="shared" si="8"/>
        <v>1.812425957614848</v>
      </c>
      <c r="J57" s="81">
        <f t="shared" si="8"/>
        <v>1.8503346720214191</v>
      </c>
      <c r="K57" s="81">
        <f t="shared" si="8"/>
        <v>1.67921214402208</v>
      </c>
      <c r="L57" s="81">
        <f t="shared" si="8"/>
        <v>1.6570237386199269</v>
      </c>
      <c r="M57" s="82">
        <f t="shared" si="8"/>
        <v>1.6026526162790697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760</v>
      </c>
      <c r="H58" s="35">
        <v>750</v>
      </c>
      <c r="I58" s="35">
        <v>750</v>
      </c>
      <c r="J58" s="35">
        <v>760</v>
      </c>
      <c r="K58" s="35">
        <v>750</v>
      </c>
      <c r="L58" s="35">
        <v>760</v>
      </c>
      <c r="M58" s="36">
        <v>760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10447</v>
      </c>
      <c r="H59" s="43">
        <v>6752</v>
      </c>
      <c r="I59" s="43">
        <v>8897</v>
      </c>
      <c r="J59" s="43">
        <v>10695</v>
      </c>
      <c r="K59" s="43">
        <v>8122</v>
      </c>
      <c r="L59" s="43">
        <v>14383</v>
      </c>
      <c r="M59" s="44">
        <v>12831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1.65</v>
      </c>
      <c r="H60" s="48">
        <v>1.73</v>
      </c>
      <c r="I60" s="48">
        <v>1.58</v>
      </c>
      <c r="J60" s="48">
        <v>1.3</v>
      </c>
      <c r="K60" s="48">
        <v>1.62</v>
      </c>
      <c r="L60" s="48">
        <v>1.42</v>
      </c>
      <c r="M60" s="49">
        <v>1.48</v>
      </c>
    </row>
    <row r="61" spans="1:13" x14ac:dyDescent="0.15">
      <c r="A61" s="5"/>
      <c r="B61" s="45" t="s">
        <v>1</v>
      </c>
      <c r="C61" s="50">
        <v>630</v>
      </c>
      <c r="D61" s="4" t="s">
        <v>15</v>
      </c>
      <c r="E61" s="50">
        <v>650</v>
      </c>
      <c r="F61" s="46" t="s">
        <v>3</v>
      </c>
      <c r="G61" s="47">
        <v>98.5</v>
      </c>
      <c r="H61" s="48">
        <v>99.1</v>
      </c>
      <c r="I61" s="48">
        <v>99.2</v>
      </c>
      <c r="J61" s="48">
        <v>101.3</v>
      </c>
      <c r="K61" s="48">
        <v>99.9</v>
      </c>
      <c r="L61" s="48">
        <v>99.9</v>
      </c>
      <c r="M61" s="49">
        <v>99.5</v>
      </c>
    </row>
    <row r="62" spans="1:13" x14ac:dyDescent="0.15">
      <c r="A62" s="5"/>
      <c r="B62" s="45"/>
      <c r="C62" s="50"/>
      <c r="E62" s="50"/>
      <c r="F62" s="55" t="s">
        <v>20</v>
      </c>
      <c r="G62" s="89">
        <v>4174</v>
      </c>
      <c r="H62" s="71">
        <v>1844</v>
      </c>
      <c r="I62" s="71">
        <v>2069</v>
      </c>
      <c r="J62" s="71">
        <v>-1838</v>
      </c>
      <c r="K62" s="61">
        <v>983</v>
      </c>
      <c r="L62" s="71">
        <v>1382</v>
      </c>
      <c r="M62" s="87">
        <v>2348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1.0149616244049353</v>
      </c>
      <c r="H63" s="84">
        <f t="shared" ref="H63:M63" si="9">H59/H$4</f>
        <v>0.86320634108923544</v>
      </c>
      <c r="I63" s="84">
        <f t="shared" si="9"/>
        <v>1.1711201790180334</v>
      </c>
      <c r="J63" s="84">
        <f t="shared" si="9"/>
        <v>1.4317269076305221</v>
      </c>
      <c r="K63" s="84">
        <f t="shared" si="9"/>
        <v>1.0189436708066741</v>
      </c>
      <c r="L63" s="84">
        <f t="shared" si="9"/>
        <v>1.2237726537905216</v>
      </c>
      <c r="M63" s="85">
        <f t="shared" si="9"/>
        <v>1.1656068313953489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630</v>
      </c>
      <c r="H64" s="53">
        <v>650</v>
      </c>
      <c r="I64" s="53">
        <v>650</v>
      </c>
      <c r="J64" s="53">
        <v>650</v>
      </c>
      <c r="K64" s="53">
        <v>650</v>
      </c>
      <c r="L64" s="53">
        <v>650</v>
      </c>
      <c r="M64" s="54">
        <v>650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9976</v>
      </c>
      <c r="H65" s="22">
        <v>6474</v>
      </c>
      <c r="I65" s="22">
        <v>6412</v>
      </c>
      <c r="J65" s="22">
        <v>6267</v>
      </c>
      <c r="K65" s="22">
        <v>6638</v>
      </c>
      <c r="L65" s="22">
        <v>10749</v>
      </c>
      <c r="M65" s="23">
        <v>10145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3.94</v>
      </c>
      <c r="H66" s="30">
        <v>4.12</v>
      </c>
      <c r="I66" s="30">
        <v>4.1500000000000004</v>
      </c>
      <c r="J66" s="30">
        <v>4.1399999999999997</v>
      </c>
      <c r="K66" s="30">
        <v>4.04</v>
      </c>
      <c r="L66" s="30">
        <v>3.92</v>
      </c>
      <c r="M66" s="31">
        <v>3.92</v>
      </c>
    </row>
    <row r="67" spans="1:13" x14ac:dyDescent="0.15">
      <c r="A67" s="5"/>
      <c r="B67" s="24" t="s">
        <v>1</v>
      </c>
      <c r="C67" s="32">
        <v>2830</v>
      </c>
      <c r="D67" s="26" t="s">
        <v>15</v>
      </c>
      <c r="E67" s="32">
        <v>2830</v>
      </c>
      <c r="F67" s="28" t="s">
        <v>3</v>
      </c>
      <c r="G67" s="29">
        <v>97.9</v>
      </c>
      <c r="H67" s="30">
        <v>98.7</v>
      </c>
      <c r="I67" s="30">
        <v>96.9</v>
      </c>
      <c r="J67" s="30">
        <v>97.6</v>
      </c>
      <c r="K67" s="30">
        <v>99.2</v>
      </c>
      <c r="L67" s="30">
        <v>97.6</v>
      </c>
      <c r="M67" s="31">
        <v>97.7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6560</v>
      </c>
      <c r="H68" s="70">
        <v>3106</v>
      </c>
      <c r="I68" s="70">
        <v>5573</v>
      </c>
      <c r="J68" s="70">
        <v>4547</v>
      </c>
      <c r="K68" s="70">
        <v>2641</v>
      </c>
      <c r="L68" s="70">
        <v>7565</v>
      </c>
      <c r="M68" s="86">
        <v>6840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0.96920237054308755</v>
      </c>
      <c r="H69" s="81">
        <f t="shared" ref="H69:M69" si="10">H65/H$4</f>
        <v>0.82766555868064429</v>
      </c>
      <c r="I69" s="81">
        <f t="shared" si="10"/>
        <v>0.84401737527971565</v>
      </c>
      <c r="J69" s="81">
        <f t="shared" si="10"/>
        <v>0.83895582329317264</v>
      </c>
      <c r="K69" s="81">
        <f t="shared" si="10"/>
        <v>0.83276878685233968</v>
      </c>
      <c r="L69" s="81">
        <f t="shared" si="10"/>
        <v>0.91457500212711651</v>
      </c>
      <c r="M69" s="82">
        <f t="shared" si="10"/>
        <v>0.92160247093023251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2830</v>
      </c>
      <c r="H70" s="35">
        <v>2780</v>
      </c>
      <c r="I70" s="35">
        <v>2800</v>
      </c>
      <c r="J70" s="35">
        <v>2790</v>
      </c>
      <c r="K70" s="35">
        <v>2810</v>
      </c>
      <c r="L70" s="35">
        <v>2850</v>
      </c>
      <c r="M70" s="36">
        <v>2830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7208</v>
      </c>
      <c r="H71" s="43">
        <v>4822</v>
      </c>
      <c r="I71" s="43">
        <v>4950</v>
      </c>
      <c r="J71" s="43">
        <v>4816</v>
      </c>
      <c r="K71" s="43">
        <v>4925</v>
      </c>
      <c r="L71" s="43">
        <v>7688</v>
      </c>
      <c r="M71" s="44">
        <v>7841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4.3899999999999997</v>
      </c>
      <c r="H72" s="48">
        <v>4.46</v>
      </c>
      <c r="I72" s="48">
        <v>4.38</v>
      </c>
      <c r="J72" s="48">
        <v>4.38</v>
      </c>
      <c r="K72" s="48">
        <v>4.5</v>
      </c>
      <c r="L72" s="48">
        <v>4.1500000000000004</v>
      </c>
      <c r="M72" s="49">
        <v>4.21</v>
      </c>
    </row>
    <row r="73" spans="1:13" x14ac:dyDescent="0.15">
      <c r="A73" s="5"/>
      <c r="B73" s="45" t="s">
        <v>1</v>
      </c>
      <c r="C73" s="50">
        <v>1910</v>
      </c>
      <c r="D73" s="4" t="s">
        <v>15</v>
      </c>
      <c r="E73" s="50">
        <v>1880</v>
      </c>
      <c r="F73" s="46" t="s">
        <v>3</v>
      </c>
      <c r="G73" s="47">
        <v>95.4</v>
      </c>
      <c r="H73" s="48">
        <v>96.5</v>
      </c>
      <c r="I73" s="48">
        <v>97.6</v>
      </c>
      <c r="J73" s="48">
        <v>98.1</v>
      </c>
      <c r="K73" s="48">
        <v>96.5</v>
      </c>
      <c r="L73" s="48">
        <v>98</v>
      </c>
      <c r="M73" s="49">
        <v>98.8</v>
      </c>
    </row>
    <row r="74" spans="1:13" x14ac:dyDescent="0.15">
      <c r="A74" s="5"/>
      <c r="B74" s="45"/>
      <c r="C74" s="50"/>
      <c r="E74" s="50"/>
      <c r="F74" s="55" t="s">
        <v>20</v>
      </c>
      <c r="G74" s="89">
        <v>8369</v>
      </c>
      <c r="H74" s="71">
        <v>4463</v>
      </c>
      <c r="I74" s="71">
        <v>3435</v>
      </c>
      <c r="J74" s="71">
        <v>2822</v>
      </c>
      <c r="K74" s="71">
        <v>4663</v>
      </c>
      <c r="L74" s="71">
        <v>4849</v>
      </c>
      <c r="M74" s="87">
        <v>3805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0.70028174487515782</v>
      </c>
      <c r="H75" s="84">
        <f t="shared" ref="H75:M75" si="11">H71/H$4</f>
        <v>0.61646637688570693</v>
      </c>
      <c r="I75" s="84">
        <f t="shared" si="11"/>
        <v>0.65157298933789654</v>
      </c>
      <c r="J75" s="84">
        <f t="shared" si="11"/>
        <v>0.64471218206157965</v>
      </c>
      <c r="K75" s="84">
        <f t="shared" si="11"/>
        <v>0.61786475975410859</v>
      </c>
      <c r="L75" s="84">
        <f t="shared" si="11"/>
        <v>0.65413086020590483</v>
      </c>
      <c r="M75" s="85">
        <f t="shared" si="11"/>
        <v>0.71230014534883723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1910</v>
      </c>
      <c r="H76" s="53">
        <v>1870</v>
      </c>
      <c r="I76" s="53">
        <v>1870</v>
      </c>
      <c r="J76" s="53">
        <v>1860</v>
      </c>
      <c r="K76" s="53">
        <v>1870</v>
      </c>
      <c r="L76" s="53">
        <v>1900</v>
      </c>
      <c r="M76" s="54">
        <v>1880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12920</v>
      </c>
      <c r="H77" s="22">
        <v>9950</v>
      </c>
      <c r="I77" s="22">
        <v>9971</v>
      </c>
      <c r="J77" s="22">
        <v>10595</v>
      </c>
      <c r="K77" s="22">
        <v>11120</v>
      </c>
      <c r="L77" s="22">
        <v>15717</v>
      </c>
      <c r="M77" s="23">
        <v>14652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1.48</v>
      </c>
      <c r="H78" s="30">
        <v>1.52</v>
      </c>
      <c r="I78" s="30">
        <v>1.51</v>
      </c>
      <c r="J78" s="30">
        <v>1.43</v>
      </c>
      <c r="K78" s="30">
        <v>1.51</v>
      </c>
      <c r="L78" s="30">
        <v>1.4</v>
      </c>
      <c r="M78" s="31">
        <v>1.46</v>
      </c>
    </row>
    <row r="79" spans="1:13" x14ac:dyDescent="0.15">
      <c r="A79" s="5"/>
      <c r="B79" s="24" t="s">
        <v>1</v>
      </c>
      <c r="C79" s="32">
        <v>1290</v>
      </c>
      <c r="D79" s="26" t="s">
        <v>15</v>
      </c>
      <c r="E79" s="32">
        <v>1320</v>
      </c>
      <c r="F79" s="28" t="s">
        <v>3</v>
      </c>
      <c r="G79" s="29">
        <v>99</v>
      </c>
      <c r="H79" s="30">
        <v>99.9</v>
      </c>
      <c r="I79" s="30">
        <v>99.9</v>
      </c>
      <c r="J79" s="30">
        <v>100.4</v>
      </c>
      <c r="K79" s="30">
        <v>100</v>
      </c>
      <c r="L79" s="30">
        <v>100.1</v>
      </c>
      <c r="M79" s="31">
        <v>99.8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3925</v>
      </c>
      <c r="H80" s="70">
        <v>1248</v>
      </c>
      <c r="I80" s="70">
        <v>1257</v>
      </c>
      <c r="J80" s="58">
        <v>286</v>
      </c>
      <c r="K80" s="70">
        <v>1160</v>
      </c>
      <c r="L80" s="70">
        <v>1254</v>
      </c>
      <c r="M80" s="86">
        <v>2140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1.2552219955309434</v>
      </c>
      <c r="H81" s="81">
        <f t="shared" ref="H81:M81" si="12">H77/H$4</f>
        <v>1.2720531833290718</v>
      </c>
      <c r="I81" s="81">
        <f t="shared" si="12"/>
        <v>1.3124917730683165</v>
      </c>
      <c r="J81" s="81">
        <f t="shared" si="12"/>
        <v>1.4183400267737618</v>
      </c>
      <c r="K81" s="81">
        <f t="shared" si="12"/>
        <v>1.3950570819219672</v>
      </c>
      <c r="L81" s="81">
        <f t="shared" si="12"/>
        <v>1.3372755892112651</v>
      </c>
      <c r="M81" s="82">
        <f t="shared" si="12"/>
        <v>1.3310319767441861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1290</v>
      </c>
      <c r="H82" s="35">
        <v>1310</v>
      </c>
      <c r="I82" s="35">
        <v>1310</v>
      </c>
      <c r="J82" s="35">
        <v>1290</v>
      </c>
      <c r="K82" s="35">
        <v>1310</v>
      </c>
      <c r="L82" s="35">
        <v>1310</v>
      </c>
      <c r="M82" s="36">
        <v>1320</v>
      </c>
    </row>
    <row r="83" spans="1:13" x14ac:dyDescent="0.15">
      <c r="A83" s="5"/>
      <c r="B83" s="37" t="s">
        <v>49</v>
      </c>
      <c r="C83" s="38"/>
      <c r="D83" s="39"/>
      <c r="E83" s="40"/>
      <c r="F83" s="41" t="s">
        <v>10</v>
      </c>
      <c r="G83" s="42">
        <v>12907</v>
      </c>
      <c r="H83" s="43">
        <v>9182</v>
      </c>
      <c r="I83" s="43">
        <v>8820</v>
      </c>
      <c r="J83" s="43">
        <v>8673</v>
      </c>
      <c r="K83" s="43">
        <v>9074</v>
      </c>
      <c r="L83" s="43">
        <v>13426</v>
      </c>
      <c r="M83" s="44">
        <v>13033</v>
      </c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4.5999999999999996</v>
      </c>
      <c r="H84" s="48">
        <v>4.71</v>
      </c>
      <c r="I84" s="48">
        <v>4.8</v>
      </c>
      <c r="J84" s="48">
        <v>4.66</v>
      </c>
      <c r="K84" s="48">
        <v>4.87</v>
      </c>
      <c r="L84" s="48">
        <v>4.6500000000000004</v>
      </c>
      <c r="M84" s="49">
        <v>4.5199999999999996</v>
      </c>
    </row>
    <row r="85" spans="1:13" x14ac:dyDescent="0.15">
      <c r="A85" s="5"/>
      <c r="B85" s="45" t="s">
        <v>1</v>
      </c>
      <c r="C85" s="50">
        <v>1530</v>
      </c>
      <c r="D85" s="4" t="s">
        <v>15</v>
      </c>
      <c r="E85" s="50">
        <v>1540</v>
      </c>
      <c r="F85" s="46" t="s">
        <v>3</v>
      </c>
      <c r="G85" s="47">
        <v>96.7</v>
      </c>
      <c r="H85" s="48">
        <v>98.3</v>
      </c>
      <c r="I85" s="48">
        <v>96.8</v>
      </c>
      <c r="J85" s="48">
        <v>99.4</v>
      </c>
      <c r="K85" s="48">
        <v>96.6</v>
      </c>
      <c r="L85" s="48">
        <v>97.3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20</v>
      </c>
      <c r="G86" s="89">
        <v>11955</v>
      </c>
      <c r="H86" s="71">
        <v>5374</v>
      </c>
      <c r="I86" s="71">
        <v>8283</v>
      </c>
      <c r="J86" s="71">
        <v>3433</v>
      </c>
      <c r="K86" s="71">
        <v>8715</v>
      </c>
      <c r="L86" s="71">
        <v>10601</v>
      </c>
      <c r="M86" s="87">
        <v>7346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1.2539590012629942</v>
      </c>
      <c r="H87" s="84">
        <f t="shared" ref="H87:M87" si="13">H83/H$4</f>
        <v>1.1738685758118128</v>
      </c>
      <c r="I87" s="84">
        <f t="shared" si="13"/>
        <v>1.1609845991838883</v>
      </c>
      <c r="J87" s="84">
        <f t="shared" si="13"/>
        <v>1.1610441767068274</v>
      </c>
      <c r="K87" s="84">
        <f t="shared" si="13"/>
        <v>1.1383766152302095</v>
      </c>
      <c r="L87" s="84">
        <f t="shared" si="13"/>
        <v>1.1423466349017273</v>
      </c>
      <c r="M87" s="85">
        <f t="shared" si="13"/>
        <v>1.1839571220930232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1530</v>
      </c>
      <c r="H88" s="53">
        <v>1510</v>
      </c>
      <c r="I88" s="53">
        <v>1530</v>
      </c>
      <c r="J88" s="53">
        <v>1550</v>
      </c>
      <c r="K88" s="53">
        <v>1520</v>
      </c>
      <c r="L88" s="53">
        <v>1560</v>
      </c>
      <c r="M88" s="54">
        <v>1540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15513</v>
      </c>
      <c r="H89" s="22">
        <v>11287</v>
      </c>
      <c r="I89" s="22">
        <v>11325</v>
      </c>
      <c r="J89" s="22">
        <v>11051</v>
      </c>
      <c r="K89" s="22">
        <v>11884</v>
      </c>
      <c r="L89" s="22">
        <v>17341</v>
      </c>
      <c r="M89" s="23">
        <v>15742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3.14</v>
      </c>
      <c r="H90" s="30">
        <v>3.33</v>
      </c>
      <c r="I90" s="30">
        <v>3.35</v>
      </c>
      <c r="J90" s="30">
        <v>3.31</v>
      </c>
      <c r="K90" s="30">
        <v>3.27</v>
      </c>
      <c r="L90" s="30">
        <v>2.97</v>
      </c>
      <c r="M90" s="31">
        <v>3.15</v>
      </c>
    </row>
    <row r="91" spans="1:13" x14ac:dyDescent="0.15">
      <c r="A91" s="5"/>
      <c r="B91" s="24" t="s">
        <v>1</v>
      </c>
      <c r="C91" s="32">
        <v>10220</v>
      </c>
      <c r="D91" s="26" t="s">
        <v>15</v>
      </c>
      <c r="E91" s="32">
        <v>10160</v>
      </c>
      <c r="F91" s="28" t="s">
        <v>3</v>
      </c>
      <c r="G91" s="29">
        <v>99.1</v>
      </c>
      <c r="H91" s="30">
        <v>99.2</v>
      </c>
      <c r="I91" s="30">
        <v>99.4</v>
      </c>
      <c r="J91" s="30">
        <v>99.4</v>
      </c>
      <c r="K91" s="30">
        <v>99.8</v>
      </c>
      <c r="L91" s="30">
        <v>100.1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5690</v>
      </c>
      <c r="H92" s="70">
        <v>4006</v>
      </c>
      <c r="I92" s="70">
        <v>3580</v>
      </c>
      <c r="J92" s="70">
        <v>3350</v>
      </c>
      <c r="K92" s="70">
        <v>2827</v>
      </c>
      <c r="L92" s="70">
        <v>2576</v>
      </c>
      <c r="M92" s="86">
        <v>6451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1.5071407752841737</v>
      </c>
      <c r="H93" s="81">
        <f t="shared" ref="H93:M93" si="14">H89/H$4</f>
        <v>1.4429813346970084</v>
      </c>
      <c r="I93" s="81">
        <f t="shared" si="14"/>
        <v>1.490720021060945</v>
      </c>
      <c r="J93" s="81">
        <f t="shared" si="14"/>
        <v>1.4793842034805891</v>
      </c>
      <c r="K93" s="81">
        <f t="shared" si="14"/>
        <v>1.4909045289173253</v>
      </c>
      <c r="L93" s="81">
        <f t="shared" si="14"/>
        <v>1.4754530758104314</v>
      </c>
      <c r="M93" s="82">
        <f t="shared" si="14"/>
        <v>1.4300508720930232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10220</v>
      </c>
      <c r="H94" s="35">
        <v>10160</v>
      </c>
      <c r="I94" s="35">
        <v>10190</v>
      </c>
      <c r="J94" s="35">
        <v>10150</v>
      </c>
      <c r="K94" s="35">
        <v>10150</v>
      </c>
      <c r="L94" s="35">
        <v>10200</v>
      </c>
      <c r="M94" s="36">
        <v>10160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13794</v>
      </c>
      <c r="H95" s="43">
        <v>9888</v>
      </c>
      <c r="I95" s="43">
        <v>9846</v>
      </c>
      <c r="J95" s="43">
        <v>9680</v>
      </c>
      <c r="K95" s="43">
        <v>9622</v>
      </c>
      <c r="L95" s="43">
        <v>15781</v>
      </c>
      <c r="M95" s="44">
        <v>14496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3.65</v>
      </c>
      <c r="H96" s="48">
        <v>3.89</v>
      </c>
      <c r="I96" s="48">
        <v>3.91</v>
      </c>
      <c r="J96" s="48">
        <v>3.88</v>
      </c>
      <c r="K96" s="48">
        <v>3.98</v>
      </c>
      <c r="L96" s="48">
        <v>3.57</v>
      </c>
      <c r="M96" s="49">
        <v>3.65</v>
      </c>
    </row>
    <row r="97" spans="1:13" x14ac:dyDescent="0.15">
      <c r="A97" s="5"/>
      <c r="B97" s="45" t="s">
        <v>1</v>
      </c>
      <c r="C97" s="50">
        <v>9830</v>
      </c>
      <c r="D97" s="4" t="s">
        <v>15</v>
      </c>
      <c r="E97" s="50">
        <v>9780</v>
      </c>
      <c r="F97" s="46" t="s">
        <v>3</v>
      </c>
      <c r="G97" s="47">
        <v>99.1</v>
      </c>
      <c r="H97" s="48">
        <v>98.2</v>
      </c>
      <c r="I97" s="48">
        <v>98.4</v>
      </c>
      <c r="J97" s="48">
        <v>98.6</v>
      </c>
      <c r="K97" s="48">
        <v>98.3</v>
      </c>
      <c r="L97" s="48">
        <v>98.8</v>
      </c>
      <c r="M97" s="49">
        <v>98.3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5446</v>
      </c>
      <c r="H98" s="71">
        <v>5791</v>
      </c>
      <c r="I98" s="71">
        <v>5435</v>
      </c>
      <c r="J98" s="71">
        <v>4838</v>
      </c>
      <c r="K98" s="71">
        <v>5508</v>
      </c>
      <c r="L98" s="71">
        <v>6935</v>
      </c>
      <c r="M98" s="87">
        <v>7923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1.3401340716992129</v>
      </c>
      <c r="H99" s="84">
        <f t="shared" ref="H99:M99" si="15">H95/H$4</f>
        <v>1.2641268217847097</v>
      </c>
      <c r="I99" s="84">
        <f t="shared" si="15"/>
        <v>1.2960379097011978</v>
      </c>
      <c r="J99" s="84">
        <f t="shared" si="15"/>
        <v>1.2958500669344042</v>
      </c>
      <c r="K99" s="84">
        <f t="shared" si="15"/>
        <v>1.2071258311378747</v>
      </c>
      <c r="L99" s="84">
        <f t="shared" si="15"/>
        <v>1.3427210074023654</v>
      </c>
      <c r="M99" s="85">
        <f t="shared" si="15"/>
        <v>1.316860465116279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9830</v>
      </c>
      <c r="H100" s="53">
        <v>9760</v>
      </c>
      <c r="I100" s="53">
        <v>9780</v>
      </c>
      <c r="J100" s="53">
        <v>9760</v>
      </c>
      <c r="K100" s="53">
        <v>9780</v>
      </c>
      <c r="L100" s="53">
        <v>9810</v>
      </c>
      <c r="M100" s="54">
        <v>9780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12387</v>
      </c>
      <c r="H101" s="22">
        <v>8624</v>
      </c>
      <c r="I101" s="22">
        <v>8687</v>
      </c>
      <c r="J101" s="22">
        <v>8286</v>
      </c>
      <c r="K101" s="22">
        <v>8953</v>
      </c>
      <c r="L101" s="22">
        <v>13927</v>
      </c>
      <c r="M101" s="23">
        <v>12883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3.45</v>
      </c>
      <c r="H102" s="30">
        <v>3.71</v>
      </c>
      <c r="I102" s="30">
        <v>3.7</v>
      </c>
      <c r="J102" s="30">
        <v>3.66</v>
      </c>
      <c r="K102" s="30">
        <v>3.67</v>
      </c>
      <c r="L102" s="30">
        <v>3.37</v>
      </c>
      <c r="M102" s="31">
        <v>3.43</v>
      </c>
    </row>
    <row r="103" spans="1:13" x14ac:dyDescent="0.15">
      <c r="A103" s="5"/>
      <c r="B103" s="24" t="s">
        <v>1</v>
      </c>
      <c r="C103" s="32">
        <v>10940</v>
      </c>
      <c r="D103" s="26" t="s">
        <v>15</v>
      </c>
      <c r="E103" s="32">
        <v>10880</v>
      </c>
      <c r="F103" s="28" t="s">
        <v>3</v>
      </c>
      <c r="G103" s="29">
        <v>99.8</v>
      </c>
      <c r="H103" s="30">
        <v>99.4</v>
      </c>
      <c r="I103" s="30">
        <v>99.6</v>
      </c>
      <c r="J103" s="30">
        <v>100</v>
      </c>
      <c r="K103" s="30">
        <v>100.3</v>
      </c>
      <c r="L103" s="30">
        <v>99.5</v>
      </c>
      <c r="M103" s="31">
        <v>99.8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2978</v>
      </c>
      <c r="H104" s="70">
        <v>2927</v>
      </c>
      <c r="I104" s="70">
        <v>2476</v>
      </c>
      <c r="J104" s="70">
        <v>1676</v>
      </c>
      <c r="K104" s="70">
        <v>1383</v>
      </c>
      <c r="L104" s="70">
        <v>4163</v>
      </c>
      <c r="M104" s="86">
        <v>3047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1.2034392305450305</v>
      </c>
      <c r="H105" s="81">
        <f t="shared" ref="H105:M105" si="16">H101/H$4</f>
        <v>1.1025313219125543</v>
      </c>
      <c r="I105" s="81">
        <f t="shared" si="16"/>
        <v>1.1434776885612743</v>
      </c>
      <c r="J105" s="81">
        <f t="shared" si="16"/>
        <v>1.1092369477911646</v>
      </c>
      <c r="K105" s="81">
        <f t="shared" si="16"/>
        <v>1.1231965876301593</v>
      </c>
      <c r="L105" s="81">
        <f t="shared" si="16"/>
        <v>1.1849740491789331</v>
      </c>
      <c r="M105" s="82">
        <f t="shared" si="16"/>
        <v>1.1703306686046511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10940</v>
      </c>
      <c r="H106" s="35">
        <v>10880</v>
      </c>
      <c r="I106" s="35">
        <v>10910</v>
      </c>
      <c r="J106" s="35">
        <v>10880</v>
      </c>
      <c r="K106" s="35">
        <v>10910</v>
      </c>
      <c r="L106" s="35">
        <v>10940</v>
      </c>
      <c r="M106" s="36">
        <v>10880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12116</v>
      </c>
      <c r="H107" s="43">
        <v>8788</v>
      </c>
      <c r="I107" s="43">
        <v>8861</v>
      </c>
      <c r="J107" s="43">
        <v>8531</v>
      </c>
      <c r="K107" s="43">
        <v>9178</v>
      </c>
      <c r="L107" s="43">
        <v>13155</v>
      </c>
      <c r="M107" s="44">
        <v>13554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3.78</v>
      </c>
      <c r="H108" s="48">
        <v>3.9</v>
      </c>
      <c r="I108" s="48">
        <v>3.9</v>
      </c>
      <c r="J108" s="48">
        <v>3.87</v>
      </c>
      <c r="K108" s="48">
        <v>3.91</v>
      </c>
      <c r="L108" s="48">
        <v>3.7</v>
      </c>
      <c r="M108" s="49">
        <v>3.71</v>
      </c>
    </row>
    <row r="109" spans="1:13" x14ac:dyDescent="0.15">
      <c r="A109" s="5"/>
      <c r="B109" s="45" t="s">
        <v>1</v>
      </c>
      <c r="C109" s="50">
        <v>9280</v>
      </c>
      <c r="D109" s="4" t="s">
        <v>15</v>
      </c>
      <c r="E109" s="50">
        <v>9220</v>
      </c>
      <c r="F109" s="46" t="s">
        <v>3</v>
      </c>
      <c r="G109" s="47">
        <v>98.1</v>
      </c>
      <c r="H109" s="48">
        <v>98.5</v>
      </c>
      <c r="I109" s="48">
        <v>98.7</v>
      </c>
      <c r="J109" s="48">
        <v>98.9</v>
      </c>
      <c r="K109" s="48">
        <v>98.7</v>
      </c>
      <c r="L109" s="48">
        <v>98.5</v>
      </c>
      <c r="M109" s="49">
        <v>98.2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7177</v>
      </c>
      <c r="H110" s="71">
        <v>4592</v>
      </c>
      <c r="I110" s="71">
        <v>4236</v>
      </c>
      <c r="J110" s="71">
        <v>3614</v>
      </c>
      <c r="K110" s="71">
        <v>4351</v>
      </c>
      <c r="L110" s="71">
        <v>6719</v>
      </c>
      <c r="M110" s="87">
        <v>7513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1.1771106577285533</v>
      </c>
      <c r="H111" s="84">
        <f t="shared" ref="H111:M111" si="17">H107/H$4</f>
        <v>1.1234978266428024</v>
      </c>
      <c r="I111" s="84">
        <f t="shared" si="17"/>
        <v>1.1663814663683032</v>
      </c>
      <c r="J111" s="84">
        <f t="shared" si="17"/>
        <v>1.1420348058902277</v>
      </c>
      <c r="K111" s="84">
        <f t="shared" si="17"/>
        <v>1.1514239116798395</v>
      </c>
      <c r="L111" s="84">
        <f t="shared" si="17"/>
        <v>1.1192886922487875</v>
      </c>
      <c r="M111" s="85">
        <f t="shared" si="17"/>
        <v>1.2312863372093024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9280</v>
      </c>
      <c r="H112" s="53">
        <v>9250</v>
      </c>
      <c r="I112" s="53">
        <v>9250</v>
      </c>
      <c r="J112" s="53">
        <v>9190</v>
      </c>
      <c r="K112" s="53">
        <v>9260</v>
      </c>
      <c r="L112" s="53">
        <v>9260</v>
      </c>
      <c r="M112" s="54">
        <v>9220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10849</v>
      </c>
      <c r="H113" s="22">
        <v>9327</v>
      </c>
      <c r="I113" s="22">
        <v>8523</v>
      </c>
      <c r="J113" s="22">
        <v>8371</v>
      </c>
      <c r="K113" s="22">
        <v>9199</v>
      </c>
      <c r="L113" s="22">
        <v>12697</v>
      </c>
      <c r="M113" s="23">
        <v>11836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1.89</v>
      </c>
      <c r="H114" s="30">
        <v>1.9</v>
      </c>
      <c r="I114" s="30">
        <v>1.99</v>
      </c>
      <c r="J114" s="30">
        <v>2</v>
      </c>
      <c r="K114" s="30">
        <v>1.99</v>
      </c>
      <c r="L114" s="30">
        <v>1.83</v>
      </c>
      <c r="M114" s="31">
        <v>1.88</v>
      </c>
    </row>
    <row r="115" spans="1:13" x14ac:dyDescent="0.15">
      <c r="A115" s="5"/>
      <c r="B115" s="24" t="s">
        <v>1</v>
      </c>
      <c r="C115" s="32">
        <v>36390</v>
      </c>
      <c r="D115" s="26" t="s">
        <v>15</v>
      </c>
      <c r="E115" s="32">
        <v>36320</v>
      </c>
      <c r="F115" s="28" t="s">
        <v>3</v>
      </c>
      <c r="G115" s="29">
        <v>99.1</v>
      </c>
      <c r="H115" s="30">
        <v>99.7</v>
      </c>
      <c r="I115" s="30">
        <v>99.4</v>
      </c>
      <c r="J115" s="30">
        <v>99.4</v>
      </c>
      <c r="K115" s="30">
        <v>99.4</v>
      </c>
      <c r="L115" s="30">
        <v>99.4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3343</v>
      </c>
      <c r="H116" s="70">
        <v>1707</v>
      </c>
      <c r="I116" s="70">
        <v>2117</v>
      </c>
      <c r="J116" s="70">
        <v>2155</v>
      </c>
      <c r="K116" s="70">
        <v>2330</v>
      </c>
      <c r="L116" s="70">
        <v>2957</v>
      </c>
      <c r="M116" s="86">
        <v>3946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1.0540172933061305</v>
      </c>
      <c r="H117" s="81">
        <f t="shared" ref="H117:M117" si="18">H113/H$4</f>
        <v>1.192406034262337</v>
      </c>
      <c r="I117" s="81">
        <f t="shared" si="18"/>
        <v>1.1218902198236145</v>
      </c>
      <c r="J117" s="81">
        <f t="shared" si="18"/>
        <v>1.120615796519411</v>
      </c>
      <c r="K117" s="81">
        <f t="shared" si="18"/>
        <v>1.1540584619244763</v>
      </c>
      <c r="L117" s="81">
        <f t="shared" si="18"/>
        <v>1.0803199183187271</v>
      </c>
      <c r="M117" s="82">
        <f t="shared" si="18"/>
        <v>1.0752180232558139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36390</v>
      </c>
      <c r="H118" s="35">
        <v>36140</v>
      </c>
      <c r="I118" s="35">
        <v>36280</v>
      </c>
      <c r="J118" s="35">
        <v>36270</v>
      </c>
      <c r="K118" s="35">
        <v>36290</v>
      </c>
      <c r="L118" s="35">
        <v>36350</v>
      </c>
      <c r="M118" s="36">
        <v>36320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9695</v>
      </c>
      <c r="H119" s="43">
        <v>6558</v>
      </c>
      <c r="I119" s="43">
        <v>6676</v>
      </c>
      <c r="J119" s="43">
        <v>7653</v>
      </c>
      <c r="K119" s="43">
        <v>6957</v>
      </c>
      <c r="L119" s="43">
        <v>11753</v>
      </c>
      <c r="M119" s="44">
        <v>10279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3.26</v>
      </c>
      <c r="H120" s="48">
        <v>3.35</v>
      </c>
      <c r="I120" s="48">
        <v>3.35</v>
      </c>
      <c r="J120" s="48">
        <v>3.05</v>
      </c>
      <c r="K120" s="48">
        <v>3.33</v>
      </c>
      <c r="L120" s="48">
        <v>3.03</v>
      </c>
      <c r="M120" s="49">
        <v>3.29</v>
      </c>
    </row>
    <row r="121" spans="1:13" x14ac:dyDescent="0.15">
      <c r="A121" s="5"/>
      <c r="B121" s="45" t="s">
        <v>1</v>
      </c>
      <c r="C121" s="50">
        <v>33650</v>
      </c>
      <c r="D121" s="4" t="s">
        <v>15</v>
      </c>
      <c r="E121" s="50">
        <v>33580</v>
      </c>
      <c r="F121" s="46" t="s">
        <v>3</v>
      </c>
      <c r="G121" s="47">
        <v>99.5</v>
      </c>
      <c r="H121" s="48">
        <v>100</v>
      </c>
      <c r="I121" s="48">
        <v>99.8</v>
      </c>
      <c r="J121" s="48">
        <v>101.1</v>
      </c>
      <c r="K121" s="48">
        <v>99.9</v>
      </c>
      <c r="L121" s="48">
        <v>100.3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2897</v>
      </c>
      <c r="H122" s="71">
        <v>1321</v>
      </c>
      <c r="I122" s="71">
        <v>1558</v>
      </c>
      <c r="J122" s="61">
        <v>-448</v>
      </c>
      <c r="K122" s="71">
        <v>1507</v>
      </c>
      <c r="L122" s="71">
        <v>1456</v>
      </c>
      <c r="M122" s="87">
        <v>3492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0.94190226367434182</v>
      </c>
      <c r="H123" s="84">
        <f t="shared" ref="H123:M123" si="19">H119/H$4</f>
        <v>0.83840450012784451</v>
      </c>
      <c r="I123" s="84">
        <f t="shared" si="19"/>
        <v>0.87876793471107018</v>
      </c>
      <c r="J123" s="84">
        <f t="shared" si="19"/>
        <v>1.0244979919678714</v>
      </c>
      <c r="K123" s="84">
        <f t="shared" si="19"/>
        <v>0.87278885961610841</v>
      </c>
      <c r="L123" s="84">
        <f t="shared" si="19"/>
        <v>1</v>
      </c>
      <c r="M123" s="85">
        <f t="shared" si="19"/>
        <v>0.93377543604651159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33650</v>
      </c>
      <c r="H124" s="53">
        <v>33500</v>
      </c>
      <c r="I124" s="53">
        <v>33610</v>
      </c>
      <c r="J124" s="53">
        <v>33490</v>
      </c>
      <c r="K124" s="53">
        <v>33620</v>
      </c>
      <c r="L124" s="53">
        <v>33670</v>
      </c>
      <c r="M124" s="54">
        <v>33580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14945</v>
      </c>
      <c r="H125" s="22">
        <v>13507</v>
      </c>
      <c r="I125" s="22">
        <v>11947</v>
      </c>
      <c r="J125" s="22">
        <v>11954</v>
      </c>
      <c r="K125" s="22">
        <v>12933</v>
      </c>
      <c r="L125" s="22">
        <v>16643</v>
      </c>
      <c r="M125" s="23">
        <v>15719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1.72</v>
      </c>
      <c r="H126" s="30">
        <v>1.69</v>
      </c>
      <c r="I126" s="30">
        <v>1.83</v>
      </c>
      <c r="J126" s="30">
        <v>1.82</v>
      </c>
      <c r="K126" s="30">
        <v>1.81</v>
      </c>
      <c r="L126" s="30">
        <v>1.68</v>
      </c>
      <c r="M126" s="31">
        <v>1.73</v>
      </c>
    </row>
    <row r="127" spans="1:13" x14ac:dyDescent="0.15">
      <c r="A127" s="5"/>
      <c r="B127" s="24" t="s">
        <v>1</v>
      </c>
      <c r="C127" s="32">
        <v>32670</v>
      </c>
      <c r="D127" s="26" t="s">
        <v>15</v>
      </c>
      <c r="E127" s="32">
        <v>32630</v>
      </c>
      <c r="F127" s="28" t="s">
        <v>3</v>
      </c>
      <c r="G127" s="29">
        <v>99.2</v>
      </c>
      <c r="H127" s="30">
        <v>100</v>
      </c>
      <c r="I127" s="30">
        <v>99.4</v>
      </c>
      <c r="J127" s="30">
        <v>99.4</v>
      </c>
      <c r="K127" s="30">
        <v>99.5</v>
      </c>
      <c r="L127" s="30">
        <v>99.4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4013</v>
      </c>
      <c r="H128" s="70">
        <v>1264</v>
      </c>
      <c r="I128" s="70">
        <v>2646</v>
      </c>
      <c r="J128" s="70">
        <v>2827</v>
      </c>
      <c r="K128" s="70">
        <v>2791</v>
      </c>
      <c r="L128" s="70">
        <v>3834</v>
      </c>
      <c r="M128" s="86">
        <v>4860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1.451957641115321</v>
      </c>
      <c r="H129" s="81">
        <f t="shared" ref="H129:M129" si="20">H125/H$4</f>
        <v>1.7267962158015853</v>
      </c>
      <c r="I129" s="81">
        <f t="shared" si="20"/>
        <v>1.5725944451757272</v>
      </c>
      <c r="J129" s="81">
        <f t="shared" si="20"/>
        <v>1.6002677376171353</v>
      </c>
      <c r="K129" s="81">
        <f t="shared" si="20"/>
        <v>1.6225065863756116</v>
      </c>
      <c r="L129" s="81">
        <f t="shared" si="20"/>
        <v>1.4160639836637454</v>
      </c>
      <c r="M129" s="82">
        <f t="shared" si="20"/>
        <v>1.4279614825581395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32670</v>
      </c>
      <c r="H130" s="35">
        <v>32590</v>
      </c>
      <c r="I130" s="35">
        <v>32680</v>
      </c>
      <c r="J130" s="35">
        <v>32630</v>
      </c>
      <c r="K130" s="35">
        <v>32660</v>
      </c>
      <c r="L130" s="35">
        <v>32650</v>
      </c>
      <c r="M130" s="36">
        <v>32630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13660</v>
      </c>
      <c r="H131" s="43">
        <v>9774</v>
      </c>
      <c r="I131" s="43">
        <v>9680</v>
      </c>
      <c r="J131" s="43">
        <v>9470</v>
      </c>
      <c r="K131" s="43">
        <v>10243</v>
      </c>
      <c r="L131" s="43">
        <v>15380</v>
      </c>
      <c r="M131" s="44">
        <v>14191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3.03</v>
      </c>
      <c r="H132" s="48">
        <v>3.23</v>
      </c>
      <c r="I132" s="48">
        <v>3.25</v>
      </c>
      <c r="J132" s="48">
        <v>3.18</v>
      </c>
      <c r="K132" s="48">
        <v>3.2</v>
      </c>
      <c r="L132" s="48">
        <v>2.91</v>
      </c>
      <c r="M132" s="49">
        <v>3.02</v>
      </c>
    </row>
    <row r="133" spans="1:13" x14ac:dyDescent="0.15">
      <c r="A133" s="5"/>
      <c r="B133" s="45" t="s">
        <v>1</v>
      </c>
      <c r="C133" s="50">
        <v>16500</v>
      </c>
      <c r="D133" s="4" t="s">
        <v>15</v>
      </c>
      <c r="E133" s="50">
        <v>16470</v>
      </c>
      <c r="F133" s="46" t="s">
        <v>3</v>
      </c>
      <c r="G133" s="47">
        <v>99.9</v>
      </c>
      <c r="H133" s="48">
        <v>99.8</v>
      </c>
      <c r="I133" s="48">
        <v>100.1</v>
      </c>
      <c r="J133" s="48">
        <v>100.3</v>
      </c>
      <c r="K133" s="48">
        <v>100.2</v>
      </c>
      <c r="L133" s="48">
        <v>99.9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2790</v>
      </c>
      <c r="H134" s="71">
        <v>2148</v>
      </c>
      <c r="I134" s="71">
        <v>1606</v>
      </c>
      <c r="J134" s="71">
        <v>1064</v>
      </c>
      <c r="K134" s="71">
        <v>1463</v>
      </c>
      <c r="L134" s="71">
        <v>2887</v>
      </c>
      <c r="M134" s="87">
        <v>3714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1.3271155153988148</v>
      </c>
      <c r="H135" s="84">
        <f t="shared" ref="H135:M135" si="21">H131/H$4</f>
        <v>1.2495525441063666</v>
      </c>
      <c r="I135" s="84">
        <f t="shared" si="21"/>
        <v>1.2741871791496644</v>
      </c>
      <c r="J135" s="84">
        <f t="shared" si="21"/>
        <v>1.2677376171352075</v>
      </c>
      <c r="K135" s="84">
        <f t="shared" si="21"/>
        <v>1.2850332455149918</v>
      </c>
      <c r="L135" s="84">
        <f t="shared" si="21"/>
        <v>1.3086020590487535</v>
      </c>
      <c r="M135" s="85">
        <f t="shared" si="21"/>
        <v>1.2891533430232558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16500</v>
      </c>
      <c r="H136" s="53">
        <v>16430</v>
      </c>
      <c r="I136" s="53">
        <v>16500</v>
      </c>
      <c r="J136" s="53">
        <v>16470</v>
      </c>
      <c r="K136" s="53">
        <v>16470</v>
      </c>
      <c r="L136" s="53">
        <v>16530</v>
      </c>
      <c r="M136" s="54">
        <v>16470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12002</v>
      </c>
      <c r="H137" s="22">
        <v>8087</v>
      </c>
      <c r="I137" s="22">
        <v>8148</v>
      </c>
      <c r="J137" s="22">
        <v>7817</v>
      </c>
      <c r="K137" s="22">
        <v>8058</v>
      </c>
      <c r="L137" s="22">
        <v>13968</v>
      </c>
      <c r="M137" s="23">
        <v>12761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3.93</v>
      </c>
      <c r="H138" s="30">
        <v>4.13</v>
      </c>
      <c r="I138" s="30">
        <v>4.1399999999999997</v>
      </c>
      <c r="J138" s="30">
        <v>4.01</v>
      </c>
      <c r="K138" s="30">
        <v>4.1399999999999997</v>
      </c>
      <c r="L138" s="30">
        <v>3.81</v>
      </c>
      <c r="M138" s="31">
        <v>3.92</v>
      </c>
    </row>
    <row r="139" spans="1:13" x14ac:dyDescent="0.15">
      <c r="A139" s="5"/>
      <c r="B139" s="24" t="s">
        <v>1</v>
      </c>
      <c r="C139" s="32">
        <v>15170</v>
      </c>
      <c r="D139" s="26" t="s">
        <v>15</v>
      </c>
      <c r="E139" s="32">
        <v>15130</v>
      </c>
      <c r="F139" s="28" t="s">
        <v>3</v>
      </c>
      <c r="G139" s="29">
        <v>98.8</v>
      </c>
      <c r="H139" s="30">
        <v>98.8</v>
      </c>
      <c r="I139" s="30">
        <v>98.8</v>
      </c>
      <c r="J139" s="30">
        <v>99.8</v>
      </c>
      <c r="K139" s="30">
        <v>99.1</v>
      </c>
      <c r="L139" s="30">
        <v>99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5676</v>
      </c>
      <c r="H140" s="70">
        <v>3840</v>
      </c>
      <c r="I140" s="70">
        <v>4014</v>
      </c>
      <c r="J140" s="70">
        <v>2141</v>
      </c>
      <c r="K140" s="70">
        <v>3473</v>
      </c>
      <c r="L140" s="70">
        <v>5893</v>
      </c>
      <c r="M140" s="86">
        <v>6021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1.166035169532692</v>
      </c>
      <c r="H141" s="81">
        <f t="shared" ref="H141:M141" si="22">H137/H$4</f>
        <v>1.0338788033750959</v>
      </c>
      <c r="I141" s="81">
        <f t="shared" si="22"/>
        <v>1.0725286297222587</v>
      </c>
      <c r="J141" s="81">
        <f t="shared" si="22"/>
        <v>1.0464524765729586</v>
      </c>
      <c r="K141" s="81">
        <f t="shared" si="22"/>
        <v>1.0109145652992095</v>
      </c>
      <c r="L141" s="81">
        <f t="shared" si="22"/>
        <v>1.1884625202076067</v>
      </c>
      <c r="M141" s="82">
        <f t="shared" si="22"/>
        <v>1.1592478197674418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15170</v>
      </c>
      <c r="H142" s="35">
        <v>15070</v>
      </c>
      <c r="I142" s="35">
        <v>15130</v>
      </c>
      <c r="J142" s="35">
        <v>15060</v>
      </c>
      <c r="K142" s="35">
        <v>15050</v>
      </c>
      <c r="L142" s="35">
        <v>15160</v>
      </c>
      <c r="M142" s="36">
        <v>15130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9671</v>
      </c>
      <c r="H143" s="43">
        <v>6999</v>
      </c>
      <c r="I143" s="43">
        <v>6762</v>
      </c>
      <c r="J143" s="43">
        <v>6518</v>
      </c>
      <c r="K143" s="43">
        <v>7254</v>
      </c>
      <c r="L143" s="43">
        <v>10531</v>
      </c>
      <c r="M143" s="44">
        <v>10958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3.73</v>
      </c>
      <c r="H144" s="48">
        <v>3.87</v>
      </c>
      <c r="I144" s="48">
        <v>3.9</v>
      </c>
      <c r="J144" s="48">
        <v>3.88</v>
      </c>
      <c r="K144" s="48">
        <v>3.83</v>
      </c>
      <c r="L144" s="48">
        <v>3.67</v>
      </c>
      <c r="M144" s="49">
        <v>3.73</v>
      </c>
    </row>
    <row r="145" spans="1:13" x14ac:dyDescent="0.15">
      <c r="A145" s="5"/>
      <c r="B145" s="45" t="s">
        <v>1</v>
      </c>
      <c r="C145" s="50">
        <v>10140</v>
      </c>
      <c r="D145" s="4" t="s">
        <v>15</v>
      </c>
      <c r="E145" s="50">
        <v>10120</v>
      </c>
      <c r="F145" s="46" t="s">
        <v>3</v>
      </c>
      <c r="G145" s="47">
        <v>98.2</v>
      </c>
      <c r="H145" s="48">
        <v>98.5</v>
      </c>
      <c r="I145" s="48">
        <v>98.5</v>
      </c>
      <c r="J145" s="48">
        <v>98.7</v>
      </c>
      <c r="K145" s="48">
        <v>98.8</v>
      </c>
      <c r="L145" s="48">
        <v>98.8</v>
      </c>
      <c r="M145" s="49">
        <v>98.1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5604</v>
      </c>
      <c r="H146" s="71">
        <v>3754</v>
      </c>
      <c r="I146" s="71">
        <v>3572</v>
      </c>
      <c r="J146" s="71">
        <v>3256</v>
      </c>
      <c r="K146" s="71">
        <v>3459</v>
      </c>
      <c r="L146" s="71">
        <v>4836</v>
      </c>
      <c r="M146" s="87">
        <v>6566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0.93957058194889731</v>
      </c>
      <c r="H147" s="84">
        <f t="shared" ref="H147:M147" si="23">H143/H$4</f>
        <v>0.89478394272564565</v>
      </c>
      <c r="I147" s="84">
        <f t="shared" si="23"/>
        <v>0.89008819270764772</v>
      </c>
      <c r="J147" s="84">
        <f t="shared" si="23"/>
        <v>0.87255689424364125</v>
      </c>
      <c r="K147" s="84">
        <f t="shared" si="23"/>
        <v>0.91004892736168608</v>
      </c>
      <c r="L147" s="84">
        <f t="shared" si="23"/>
        <v>0.89602654641368162</v>
      </c>
      <c r="M147" s="85">
        <f t="shared" si="23"/>
        <v>0.99545784883720934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10140</v>
      </c>
      <c r="H148" s="53">
        <v>10030</v>
      </c>
      <c r="I148" s="53">
        <v>10090</v>
      </c>
      <c r="J148" s="53">
        <v>9940</v>
      </c>
      <c r="K148" s="53">
        <v>10070</v>
      </c>
      <c r="L148" s="53">
        <v>10100</v>
      </c>
      <c r="M148" s="54">
        <v>10120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12012</v>
      </c>
      <c r="H149" s="22">
        <v>9204</v>
      </c>
      <c r="I149" s="22">
        <v>9774</v>
      </c>
      <c r="J149" s="22">
        <v>9774</v>
      </c>
      <c r="K149" s="22">
        <v>10942</v>
      </c>
      <c r="L149" s="22">
        <v>15185</v>
      </c>
      <c r="M149" s="23">
        <v>13926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1.65</v>
      </c>
      <c r="H150" s="30">
        <v>1.68</v>
      </c>
      <c r="I150" s="30">
        <v>1.68</v>
      </c>
      <c r="J150" s="30">
        <v>1.63</v>
      </c>
      <c r="K150" s="30">
        <v>1.63</v>
      </c>
      <c r="L150" s="30">
        <v>1.52</v>
      </c>
      <c r="M150" s="31">
        <v>1.6</v>
      </c>
    </row>
    <row r="151" spans="1:13" x14ac:dyDescent="0.15">
      <c r="A151" s="5"/>
      <c r="B151" s="24" t="s">
        <v>1</v>
      </c>
      <c r="C151" s="32">
        <v>7820</v>
      </c>
      <c r="D151" s="26" t="s">
        <v>15</v>
      </c>
      <c r="E151" s="32">
        <v>7800</v>
      </c>
      <c r="F151" s="28" t="s">
        <v>3</v>
      </c>
      <c r="G151" s="29">
        <v>99.2</v>
      </c>
      <c r="H151" s="30">
        <v>99.8</v>
      </c>
      <c r="I151" s="30">
        <v>99.7</v>
      </c>
      <c r="J151" s="30">
        <v>100</v>
      </c>
      <c r="K151" s="30">
        <v>100.2</v>
      </c>
      <c r="L151" s="30">
        <v>99.8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3153</v>
      </c>
      <c r="H152" s="70">
        <v>1378</v>
      </c>
      <c r="I152" s="70">
        <v>1644</v>
      </c>
      <c r="J152" s="70">
        <v>1009</v>
      </c>
      <c r="K152" s="58">
        <v>678</v>
      </c>
      <c r="L152" s="70">
        <v>2127</v>
      </c>
      <c r="M152" s="86">
        <v>3215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1.1670067035849607</v>
      </c>
      <c r="H153" s="81">
        <f t="shared" ref="H153:M153" si="24">H149/H$4</f>
        <v>1.176681155714651</v>
      </c>
      <c r="I153" s="81">
        <f t="shared" si="24"/>
        <v>1.2865604844017375</v>
      </c>
      <c r="J153" s="81">
        <f t="shared" si="24"/>
        <v>1.308433734939759</v>
      </c>
      <c r="K153" s="81">
        <f t="shared" si="24"/>
        <v>1.3727261322293314</v>
      </c>
      <c r="L153" s="81">
        <f t="shared" si="24"/>
        <v>1.2920105504977453</v>
      </c>
      <c r="M153" s="82">
        <f t="shared" si="24"/>
        <v>1.265079941860465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7820</v>
      </c>
      <c r="H154" s="35">
        <v>7720</v>
      </c>
      <c r="I154" s="35">
        <v>7760</v>
      </c>
      <c r="J154" s="35">
        <v>7700</v>
      </c>
      <c r="K154" s="35">
        <v>7800</v>
      </c>
      <c r="L154" s="35">
        <v>7780</v>
      </c>
      <c r="M154" s="36">
        <v>7800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831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45705</v>
      </c>
      <c r="H3" s="11">
        <v>45706</v>
      </c>
      <c r="I3" s="11">
        <v>45707</v>
      </c>
      <c r="J3" s="11">
        <v>45708</v>
      </c>
      <c r="K3" s="11">
        <v>45709</v>
      </c>
      <c r="L3" s="11">
        <v>45710</v>
      </c>
      <c r="M3" s="12">
        <v>45711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7839</v>
      </c>
      <c r="H4" s="14">
        <v>7748</v>
      </c>
      <c r="I4" s="14">
        <v>7665</v>
      </c>
      <c r="J4" s="14">
        <v>7411</v>
      </c>
      <c r="K4" s="14">
        <v>7873</v>
      </c>
      <c r="L4" s="14">
        <v>12345</v>
      </c>
      <c r="M4" s="15">
        <v>11458</v>
      </c>
    </row>
    <row r="5" spans="1:13" x14ac:dyDescent="0.15">
      <c r="A5" s="5"/>
      <c r="B5" s="16" t="s">
        <v>62</v>
      </c>
      <c r="C5" s="17"/>
      <c r="D5" s="18"/>
      <c r="E5" s="19"/>
      <c r="F5" s="20" t="s">
        <v>10</v>
      </c>
      <c r="G5" s="21">
        <v>21350</v>
      </c>
      <c r="H5" s="22">
        <v>21015</v>
      </c>
      <c r="I5" s="22">
        <v>21229</v>
      </c>
      <c r="J5" s="22">
        <v>20656</v>
      </c>
      <c r="K5" s="22">
        <v>21011</v>
      </c>
      <c r="L5" s="22">
        <v>23983</v>
      </c>
      <c r="M5" s="23">
        <v>23312</v>
      </c>
    </row>
    <row r="6" spans="1:13" x14ac:dyDescent="0.15">
      <c r="A6" s="5"/>
      <c r="B6" s="24" t="s">
        <v>0</v>
      </c>
      <c r="C6" s="25">
        <v>45691</v>
      </c>
      <c r="D6" s="26"/>
      <c r="E6" s="27"/>
      <c r="F6" s="28" t="s">
        <v>2</v>
      </c>
      <c r="G6" s="29">
        <v>3.86</v>
      </c>
      <c r="H6" s="30">
        <v>3.94</v>
      </c>
      <c r="I6" s="30">
        <v>3.95</v>
      </c>
      <c r="J6" s="30">
        <v>3.96</v>
      </c>
      <c r="K6" s="30">
        <v>3.96</v>
      </c>
      <c r="L6" s="30">
        <v>3.49</v>
      </c>
      <c r="M6" s="31">
        <v>3.55</v>
      </c>
    </row>
    <row r="7" spans="1:13" x14ac:dyDescent="0.15">
      <c r="A7" s="5"/>
      <c r="B7" s="24" t="s">
        <v>1</v>
      </c>
      <c r="C7" s="32">
        <v>7940</v>
      </c>
      <c r="D7" s="26" t="s">
        <v>15</v>
      </c>
      <c r="E7" s="32">
        <v>8170</v>
      </c>
      <c r="F7" s="28" t="s">
        <v>3</v>
      </c>
      <c r="G7" s="29">
        <v>98.4</v>
      </c>
      <c r="H7" s="30">
        <v>98</v>
      </c>
      <c r="I7" s="30">
        <v>98.1</v>
      </c>
      <c r="J7" s="30">
        <v>97.9</v>
      </c>
      <c r="K7" s="30">
        <v>98.2</v>
      </c>
      <c r="L7" s="30">
        <v>98.6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11696</v>
      </c>
      <c r="H8" s="70">
        <v>13366</v>
      </c>
      <c r="I8" s="70">
        <v>13179</v>
      </c>
      <c r="J8" s="70">
        <v>13425</v>
      </c>
      <c r="K8" s="70">
        <v>12465</v>
      </c>
      <c r="L8" s="70">
        <v>11691</v>
      </c>
      <c r="M8" s="86">
        <v>11289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2.7235616787855594</v>
      </c>
      <c r="H9" s="75">
        <f t="shared" ref="H9:M9" si="0">H5/H$4</f>
        <v>2.7123128549303046</v>
      </c>
      <c r="I9" s="75">
        <f t="shared" si="0"/>
        <v>2.7696020874103064</v>
      </c>
      <c r="J9" s="75">
        <f t="shared" si="0"/>
        <v>2.78720820402105</v>
      </c>
      <c r="K9" s="75">
        <f t="shared" si="0"/>
        <v>2.6687412676235236</v>
      </c>
      <c r="L9" s="75">
        <f t="shared" si="0"/>
        <v>1.9427298501417578</v>
      </c>
      <c r="M9" s="76">
        <f t="shared" si="0"/>
        <v>2.0345610054110663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7940</v>
      </c>
      <c r="H10" s="35">
        <v>7940</v>
      </c>
      <c r="I10" s="35">
        <v>8040</v>
      </c>
      <c r="J10" s="35">
        <v>8100</v>
      </c>
      <c r="K10" s="35">
        <v>8140</v>
      </c>
      <c r="L10" s="35">
        <v>8180</v>
      </c>
      <c r="M10" s="36">
        <v>8170</v>
      </c>
    </row>
    <row r="11" spans="1:13" x14ac:dyDescent="0.15">
      <c r="A11" s="5"/>
      <c r="B11" s="37" t="s">
        <v>63</v>
      </c>
      <c r="C11" s="38"/>
      <c r="D11" s="39"/>
      <c r="E11" s="40"/>
      <c r="F11" s="41" t="s">
        <v>10</v>
      </c>
      <c r="G11" s="42">
        <v>16897</v>
      </c>
      <c r="H11" s="43">
        <v>16599</v>
      </c>
      <c r="I11" s="43">
        <v>16269</v>
      </c>
      <c r="J11" s="43">
        <v>15223</v>
      </c>
      <c r="K11" s="43">
        <v>15950</v>
      </c>
      <c r="L11" s="43">
        <v>21085</v>
      </c>
      <c r="M11" s="44">
        <v>19802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3.42</v>
      </c>
      <c r="H12" s="48">
        <v>3.39</v>
      </c>
      <c r="I12" s="48">
        <v>3.46</v>
      </c>
      <c r="J12" s="48">
        <v>3.45</v>
      </c>
      <c r="K12" s="48">
        <v>3.45</v>
      </c>
      <c r="L12" s="48">
        <v>3.07</v>
      </c>
      <c r="M12" s="49">
        <v>3.11</v>
      </c>
    </row>
    <row r="13" spans="1:13" x14ac:dyDescent="0.15">
      <c r="A13" s="5"/>
      <c r="B13" s="45" t="s">
        <v>1</v>
      </c>
      <c r="C13" s="50">
        <v>5990</v>
      </c>
      <c r="D13" s="4" t="s">
        <v>15</v>
      </c>
      <c r="E13" s="50">
        <v>6160</v>
      </c>
      <c r="F13" s="46" t="s">
        <v>3</v>
      </c>
      <c r="G13" s="47">
        <v>98.1</v>
      </c>
      <c r="H13" s="48">
        <v>98.5</v>
      </c>
      <c r="I13" s="48">
        <v>98.2</v>
      </c>
      <c r="J13" s="48">
        <v>98.8</v>
      </c>
      <c r="K13" s="48">
        <v>98.2</v>
      </c>
      <c r="L13" s="48">
        <v>98.6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20</v>
      </c>
      <c r="G14" s="89">
        <v>9905</v>
      </c>
      <c r="H14" s="71">
        <v>8101</v>
      </c>
      <c r="I14" s="71">
        <v>8999</v>
      </c>
      <c r="J14" s="71">
        <v>6740</v>
      </c>
      <c r="K14" s="71">
        <v>8840</v>
      </c>
      <c r="L14" s="71">
        <v>9685</v>
      </c>
      <c r="M14" s="87">
        <v>9473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2.1555045286388568</v>
      </c>
      <c r="H15" s="78">
        <f t="shared" ref="H15:M15" si="1">H11/H$4</f>
        <v>2.1423593185338152</v>
      </c>
      <c r="I15" s="78">
        <f t="shared" si="1"/>
        <v>2.122504892367906</v>
      </c>
      <c r="J15" s="78">
        <f t="shared" si="1"/>
        <v>2.0541087572527323</v>
      </c>
      <c r="K15" s="78">
        <f t="shared" si="1"/>
        <v>2.0259113425631905</v>
      </c>
      <c r="L15" s="78">
        <f t="shared" si="1"/>
        <v>1.7079789388416362</v>
      </c>
      <c r="M15" s="79">
        <f t="shared" si="1"/>
        <v>1.7282248210857043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5990</v>
      </c>
      <c r="H16" s="53">
        <v>6010</v>
      </c>
      <c r="I16" s="53">
        <v>6050</v>
      </c>
      <c r="J16" s="53">
        <v>6110</v>
      </c>
      <c r="K16" s="53">
        <v>6140</v>
      </c>
      <c r="L16" s="53">
        <v>6170</v>
      </c>
      <c r="M16" s="54">
        <v>6160</v>
      </c>
    </row>
    <row r="17" spans="1:13" x14ac:dyDescent="0.15">
      <c r="A17" s="5"/>
      <c r="B17" s="16" t="s">
        <v>64</v>
      </c>
      <c r="C17" s="17"/>
      <c r="D17" s="18"/>
      <c r="E17" s="19"/>
      <c r="F17" s="20" t="s">
        <v>10</v>
      </c>
      <c r="G17" s="21">
        <v>12167</v>
      </c>
      <c r="H17" s="22">
        <v>11687</v>
      </c>
      <c r="I17" s="22">
        <v>11615</v>
      </c>
      <c r="J17" s="22">
        <v>10663</v>
      </c>
      <c r="K17" s="22">
        <v>11068</v>
      </c>
      <c r="L17" s="22">
        <v>16858</v>
      </c>
      <c r="M17" s="23">
        <v>15491</v>
      </c>
    </row>
    <row r="18" spans="1:13" x14ac:dyDescent="0.15">
      <c r="A18" s="5"/>
      <c r="B18" s="24" t="s">
        <v>0</v>
      </c>
      <c r="C18" s="25">
        <v>45691</v>
      </c>
      <c r="D18" s="26"/>
      <c r="E18" s="27"/>
      <c r="F18" s="28" t="s">
        <v>2</v>
      </c>
      <c r="G18" s="29">
        <v>3.52</v>
      </c>
      <c r="H18" s="30">
        <v>3.57</v>
      </c>
      <c r="I18" s="30">
        <v>3.54</v>
      </c>
      <c r="J18" s="30">
        <v>3.57</v>
      </c>
      <c r="K18" s="30">
        <v>3.59</v>
      </c>
      <c r="L18" s="30">
        <v>3.24</v>
      </c>
      <c r="M18" s="31">
        <v>3.31</v>
      </c>
    </row>
    <row r="19" spans="1:13" x14ac:dyDescent="0.15">
      <c r="A19" s="5"/>
      <c r="B19" s="24" t="s">
        <v>1</v>
      </c>
      <c r="C19" s="32">
        <v>4730</v>
      </c>
      <c r="D19" s="26" t="s">
        <v>15</v>
      </c>
      <c r="E19" s="32">
        <v>4880</v>
      </c>
      <c r="F19" s="28" t="s">
        <v>3</v>
      </c>
      <c r="G19" s="29">
        <v>98.4</v>
      </c>
      <c r="H19" s="30">
        <v>98.6</v>
      </c>
      <c r="I19" s="30">
        <v>98.5</v>
      </c>
      <c r="J19" s="30">
        <v>98.2</v>
      </c>
      <c r="K19" s="30">
        <v>98.6</v>
      </c>
      <c r="L19" s="30">
        <v>98.7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6378</v>
      </c>
      <c r="H20" s="70">
        <v>5728</v>
      </c>
      <c r="I20" s="70">
        <v>5932</v>
      </c>
      <c r="J20" s="70">
        <v>6057</v>
      </c>
      <c r="K20" s="70">
        <v>5369</v>
      </c>
      <c r="L20" s="70">
        <v>7604</v>
      </c>
      <c r="M20" s="86">
        <v>9588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1.5521112386784028</v>
      </c>
      <c r="H21" s="81">
        <f t="shared" ref="H21:M21" si="2">H17/H$4</f>
        <v>1.5083892617449663</v>
      </c>
      <c r="I21" s="81">
        <f t="shared" si="2"/>
        <v>1.5153294194390086</v>
      </c>
      <c r="J21" s="81">
        <f t="shared" si="2"/>
        <v>1.4388071785184187</v>
      </c>
      <c r="K21" s="81">
        <f t="shared" si="2"/>
        <v>1.4058173504382065</v>
      </c>
      <c r="L21" s="81">
        <f t="shared" si="2"/>
        <v>1.3655731065208587</v>
      </c>
      <c r="M21" s="82">
        <f t="shared" si="2"/>
        <v>1.3519811485425031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4730</v>
      </c>
      <c r="H22" s="35">
        <v>4740</v>
      </c>
      <c r="I22" s="35">
        <v>4770</v>
      </c>
      <c r="J22" s="35">
        <v>4830</v>
      </c>
      <c r="K22" s="35">
        <v>4850</v>
      </c>
      <c r="L22" s="35">
        <v>4890</v>
      </c>
      <c r="M22" s="36">
        <v>4880</v>
      </c>
    </row>
    <row r="23" spans="1:13" x14ac:dyDescent="0.15">
      <c r="A23" s="5"/>
      <c r="B23" s="37" t="s">
        <v>65</v>
      </c>
      <c r="C23" s="38"/>
      <c r="D23" s="39"/>
      <c r="E23" s="40"/>
      <c r="F23" s="41" t="s">
        <v>10</v>
      </c>
      <c r="G23" s="42">
        <v>15297</v>
      </c>
      <c r="H23" s="43">
        <v>14735</v>
      </c>
      <c r="I23" s="43">
        <v>14134</v>
      </c>
      <c r="J23" s="43">
        <v>13625</v>
      </c>
      <c r="K23" s="43">
        <v>13387</v>
      </c>
      <c r="L23" s="43">
        <v>18689</v>
      </c>
      <c r="M23" s="44">
        <v>17464</v>
      </c>
    </row>
    <row r="24" spans="1:13" x14ac:dyDescent="0.15">
      <c r="A24" s="5"/>
      <c r="B24" s="45" t="s">
        <v>0</v>
      </c>
      <c r="C24" s="3">
        <v>45691</v>
      </c>
      <c r="F24" s="46" t="s">
        <v>2</v>
      </c>
      <c r="G24" s="47">
        <v>4.1500000000000004</v>
      </c>
      <c r="H24" s="48">
        <v>4.1900000000000004</v>
      </c>
      <c r="I24" s="48">
        <v>4.18</v>
      </c>
      <c r="J24" s="48">
        <v>4.18</v>
      </c>
      <c r="K24" s="48">
        <v>4.17</v>
      </c>
      <c r="L24" s="48">
        <v>3.79</v>
      </c>
      <c r="M24" s="49">
        <v>3.87</v>
      </c>
    </row>
    <row r="25" spans="1:13" x14ac:dyDescent="0.15">
      <c r="A25" s="5"/>
      <c r="B25" s="45" t="s">
        <v>1</v>
      </c>
      <c r="C25" s="50">
        <v>3180</v>
      </c>
      <c r="D25" s="4" t="s">
        <v>15</v>
      </c>
      <c r="E25" s="50">
        <v>3280</v>
      </c>
      <c r="F25" s="46" t="s">
        <v>3</v>
      </c>
      <c r="G25" s="47">
        <v>97.5</v>
      </c>
      <c r="H25" s="48">
        <v>97.7</v>
      </c>
      <c r="I25" s="48">
        <v>97.6</v>
      </c>
      <c r="J25" s="48">
        <v>98.4</v>
      </c>
      <c r="K25" s="48">
        <v>97.4</v>
      </c>
      <c r="L25" s="48">
        <v>97.5</v>
      </c>
      <c r="M25" s="49">
        <v>98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11529</v>
      </c>
      <c r="H26" s="71">
        <v>10276</v>
      </c>
      <c r="I26" s="71">
        <v>10377</v>
      </c>
      <c r="J26" s="71">
        <v>7704</v>
      </c>
      <c r="K26" s="71">
        <v>10247</v>
      </c>
      <c r="L26" s="71">
        <v>13618</v>
      </c>
      <c r="M26" s="87">
        <v>11088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1.9513968618446231</v>
      </c>
      <c r="H27" s="84">
        <f t="shared" ref="H27:M27" si="3">H23/H$4</f>
        <v>1.901781104801239</v>
      </c>
      <c r="I27" s="84">
        <f t="shared" si="3"/>
        <v>1.8439660795825179</v>
      </c>
      <c r="J27" s="84">
        <f t="shared" si="3"/>
        <v>1.8384833355822425</v>
      </c>
      <c r="K27" s="84">
        <f t="shared" si="3"/>
        <v>1.7003683475168296</v>
      </c>
      <c r="L27" s="84">
        <f t="shared" si="3"/>
        <v>1.513892264074524</v>
      </c>
      <c r="M27" s="85">
        <f t="shared" si="3"/>
        <v>1.5241752487345086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3180</v>
      </c>
      <c r="H28" s="53">
        <v>3170</v>
      </c>
      <c r="I28" s="53">
        <v>3220</v>
      </c>
      <c r="J28" s="53">
        <v>3250</v>
      </c>
      <c r="K28" s="53">
        <v>3250</v>
      </c>
      <c r="L28" s="53">
        <v>3290</v>
      </c>
      <c r="M28" s="54">
        <v>3280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6074</v>
      </c>
      <c r="H29" s="22">
        <v>5903</v>
      </c>
      <c r="I29" s="22">
        <v>5725</v>
      </c>
      <c r="J29" s="22">
        <v>5216</v>
      </c>
      <c r="K29" s="22">
        <v>5582</v>
      </c>
      <c r="L29" s="22">
        <v>10572</v>
      </c>
      <c r="M29" s="23">
        <v>9298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3.53</v>
      </c>
      <c r="H30" s="30">
        <v>3.53</v>
      </c>
      <c r="I30" s="30">
        <v>3.55</v>
      </c>
      <c r="J30" s="30">
        <v>3.6</v>
      </c>
      <c r="K30" s="30">
        <v>3.55</v>
      </c>
      <c r="L30" s="30">
        <v>3.18</v>
      </c>
      <c r="M30" s="31">
        <v>3.28</v>
      </c>
    </row>
    <row r="31" spans="1:13" x14ac:dyDescent="0.15">
      <c r="A31" s="5"/>
      <c r="B31" s="24" t="s">
        <v>1</v>
      </c>
      <c r="C31" s="32">
        <v>4910</v>
      </c>
      <c r="D31" s="26" t="s">
        <v>15</v>
      </c>
      <c r="E31" s="32">
        <v>5040</v>
      </c>
      <c r="F31" s="28" t="s">
        <v>3</v>
      </c>
      <c r="G31" s="29">
        <v>98.4</v>
      </c>
      <c r="H31" s="30">
        <v>98.8</v>
      </c>
      <c r="I31" s="30">
        <v>98.4</v>
      </c>
      <c r="J31" s="30">
        <v>98.5</v>
      </c>
      <c r="K31" s="30">
        <v>99.4</v>
      </c>
      <c r="L31" s="30">
        <v>99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3144</v>
      </c>
      <c r="H32" s="70">
        <v>2650</v>
      </c>
      <c r="I32" s="70">
        <v>2987</v>
      </c>
      <c r="J32" s="70">
        <v>2681</v>
      </c>
      <c r="K32" s="70">
        <v>1885</v>
      </c>
      <c r="L32" s="70">
        <v>4103</v>
      </c>
      <c r="M32" s="86">
        <v>4326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0.77484373006761065</v>
      </c>
      <c r="H33" s="81">
        <f t="shared" ref="H33:M33" si="4">H29/H$4</f>
        <v>0.7618740320082602</v>
      </c>
      <c r="I33" s="81">
        <f t="shared" si="4"/>
        <v>0.74690150032615787</v>
      </c>
      <c r="J33" s="81">
        <f t="shared" si="4"/>
        <v>0.70381864795574145</v>
      </c>
      <c r="K33" s="81">
        <f t="shared" si="4"/>
        <v>0.70900546170455991</v>
      </c>
      <c r="L33" s="81">
        <f t="shared" si="4"/>
        <v>0.8563791008505468</v>
      </c>
      <c r="M33" s="82">
        <f t="shared" si="4"/>
        <v>0.81148542503054633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4910</v>
      </c>
      <c r="H34" s="35">
        <v>4920</v>
      </c>
      <c r="I34" s="35">
        <v>4910</v>
      </c>
      <c r="J34" s="35">
        <v>4950</v>
      </c>
      <c r="K34" s="35">
        <v>5020</v>
      </c>
      <c r="L34" s="35">
        <v>5080</v>
      </c>
      <c r="M34" s="36">
        <v>5040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7218</v>
      </c>
      <c r="H35" s="43">
        <v>6989</v>
      </c>
      <c r="I35" s="43">
        <v>6531</v>
      </c>
      <c r="J35" s="43">
        <v>6271</v>
      </c>
      <c r="K35" s="43">
        <v>6499</v>
      </c>
      <c r="L35" s="43">
        <v>14251</v>
      </c>
      <c r="M35" s="44">
        <v>9935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4.1500000000000004</v>
      </c>
      <c r="H36" s="48">
        <v>4.22</v>
      </c>
      <c r="I36" s="48">
        <v>4.28</v>
      </c>
      <c r="J36" s="48">
        <v>4.32</v>
      </c>
      <c r="K36" s="48">
        <v>4.3099999999999996</v>
      </c>
      <c r="L36" s="48">
        <v>3.43</v>
      </c>
      <c r="M36" s="49">
        <v>3.98</v>
      </c>
    </row>
    <row r="37" spans="1:13" x14ac:dyDescent="0.15">
      <c r="A37" s="5"/>
      <c r="B37" s="45" t="s">
        <v>1</v>
      </c>
      <c r="C37" s="50">
        <v>2380</v>
      </c>
      <c r="D37" s="4" t="s">
        <v>15</v>
      </c>
      <c r="E37" s="50">
        <v>2500</v>
      </c>
      <c r="F37" s="46" t="s">
        <v>3</v>
      </c>
      <c r="G37" s="47">
        <v>99.5</v>
      </c>
      <c r="H37" s="48">
        <v>97.5</v>
      </c>
      <c r="I37" s="48">
        <v>98.2</v>
      </c>
      <c r="J37" s="48">
        <v>97.7</v>
      </c>
      <c r="K37" s="48">
        <v>97.1</v>
      </c>
      <c r="L37" s="48">
        <v>99.7</v>
      </c>
      <c r="M37" s="49">
        <v>97.2</v>
      </c>
    </row>
    <row r="38" spans="1:13" x14ac:dyDescent="0.15">
      <c r="A38" s="5"/>
      <c r="B38" s="45"/>
      <c r="C38" s="50"/>
      <c r="E38" s="50"/>
      <c r="F38" s="55" t="s">
        <v>20</v>
      </c>
      <c r="G38" s="89">
        <v>2549</v>
      </c>
      <c r="H38" s="71">
        <v>5396</v>
      </c>
      <c r="I38" s="71">
        <v>3915</v>
      </c>
      <c r="J38" s="71">
        <v>4505</v>
      </c>
      <c r="K38" s="71">
        <v>5476</v>
      </c>
      <c r="L38" s="71">
        <v>3705</v>
      </c>
      <c r="M38" s="87">
        <v>7869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0.92078071182548793</v>
      </c>
      <c r="H39" s="84">
        <f t="shared" ref="H39:M39" si="5">H35/H$4</f>
        <v>0.90203923593185342</v>
      </c>
      <c r="I39" s="84">
        <f t="shared" si="5"/>
        <v>0.852054794520548</v>
      </c>
      <c r="J39" s="84">
        <f t="shared" si="5"/>
        <v>0.84617460531642152</v>
      </c>
      <c r="K39" s="84">
        <f t="shared" si="5"/>
        <v>0.82547948685380412</v>
      </c>
      <c r="L39" s="84">
        <f t="shared" si="5"/>
        <v>1.1543944916970434</v>
      </c>
      <c r="M39" s="85">
        <f t="shared" si="5"/>
        <v>0.86707976959329724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2380</v>
      </c>
      <c r="H40" s="53">
        <v>2410</v>
      </c>
      <c r="I40" s="53">
        <v>2440</v>
      </c>
      <c r="J40" s="53">
        <v>2450</v>
      </c>
      <c r="K40" s="53">
        <v>2480</v>
      </c>
      <c r="L40" s="53">
        <v>2520</v>
      </c>
      <c r="M40" s="54">
        <v>2500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17993</v>
      </c>
      <c r="H41" s="22">
        <v>17816</v>
      </c>
      <c r="I41" s="22">
        <v>17540</v>
      </c>
      <c r="J41" s="22">
        <v>17251</v>
      </c>
      <c r="K41" s="22">
        <v>17685</v>
      </c>
      <c r="L41" s="22">
        <v>21272</v>
      </c>
      <c r="M41" s="23">
        <v>20487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2.11</v>
      </c>
      <c r="H42" s="30">
        <v>2.12</v>
      </c>
      <c r="I42" s="30">
        <v>2.13</v>
      </c>
      <c r="J42" s="30">
        <v>2.2000000000000002</v>
      </c>
      <c r="K42" s="30">
        <v>2.15</v>
      </c>
      <c r="L42" s="30">
        <v>1.83</v>
      </c>
      <c r="M42" s="31">
        <v>1.9</v>
      </c>
    </row>
    <row r="43" spans="1:13" x14ac:dyDescent="0.15">
      <c r="A43" s="5"/>
      <c r="B43" s="24" t="s">
        <v>1</v>
      </c>
      <c r="C43" s="32">
        <v>1850</v>
      </c>
      <c r="D43" s="26" t="s">
        <v>15</v>
      </c>
      <c r="E43" s="32">
        <v>1970</v>
      </c>
      <c r="F43" s="28" t="s">
        <v>3</v>
      </c>
      <c r="G43" s="29">
        <v>100.5</v>
      </c>
      <c r="H43" s="30">
        <v>100.5</v>
      </c>
      <c r="I43" s="30">
        <v>100.8</v>
      </c>
      <c r="J43" s="30">
        <v>100.6</v>
      </c>
      <c r="K43" s="30">
        <v>100.5</v>
      </c>
      <c r="L43" s="30">
        <v>100.6</v>
      </c>
      <c r="M43" s="31">
        <v>100.2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>
        <v>396</v>
      </c>
      <c r="H44" s="58">
        <v>165</v>
      </c>
      <c r="I44" s="58">
        <v>-755</v>
      </c>
      <c r="J44" s="58">
        <v>-160</v>
      </c>
      <c r="K44" s="58">
        <v>241</v>
      </c>
      <c r="L44" s="58">
        <v>-134</v>
      </c>
      <c r="M44" s="86">
        <v>1610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2.2953182803929071</v>
      </c>
      <c r="H45" s="81">
        <f t="shared" ref="H45:M45" si="6">H41/H$4</f>
        <v>2.2994321115126484</v>
      </c>
      <c r="I45" s="81">
        <f t="shared" si="6"/>
        <v>2.2883235485975213</v>
      </c>
      <c r="J45" s="81">
        <f t="shared" si="6"/>
        <v>2.327756038321414</v>
      </c>
      <c r="K45" s="81">
        <f t="shared" si="6"/>
        <v>2.246284770735425</v>
      </c>
      <c r="L45" s="81">
        <f t="shared" si="6"/>
        <v>1.7231267719724586</v>
      </c>
      <c r="M45" s="82">
        <f t="shared" si="6"/>
        <v>1.7880083784255543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1850</v>
      </c>
      <c r="H46" s="35">
        <v>1900</v>
      </c>
      <c r="I46" s="35">
        <v>1900</v>
      </c>
      <c r="J46" s="35">
        <v>1940</v>
      </c>
      <c r="K46" s="35">
        <v>1960</v>
      </c>
      <c r="L46" s="35">
        <v>1970</v>
      </c>
      <c r="M46" s="36">
        <v>1970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6085</v>
      </c>
      <c r="H47" s="43">
        <v>6052</v>
      </c>
      <c r="I47" s="43">
        <v>5637</v>
      </c>
      <c r="J47" s="43">
        <v>5360</v>
      </c>
      <c r="K47" s="43">
        <v>5523</v>
      </c>
      <c r="L47" s="43">
        <v>10384</v>
      </c>
      <c r="M47" s="44">
        <v>9229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5.44</v>
      </c>
      <c r="H48" s="48">
        <v>5.48</v>
      </c>
      <c r="I48" s="48">
        <v>5.45</v>
      </c>
      <c r="J48" s="48">
        <v>5.42</v>
      </c>
      <c r="K48" s="48">
        <v>5.34</v>
      </c>
      <c r="L48" s="48">
        <v>5.18</v>
      </c>
      <c r="M48" s="49">
        <v>5.25</v>
      </c>
    </row>
    <row r="49" spans="1:13" x14ac:dyDescent="0.15">
      <c r="A49" s="5"/>
      <c r="B49" s="45" t="s">
        <v>1</v>
      </c>
      <c r="C49" s="50">
        <v>1120</v>
      </c>
      <c r="D49" s="4" t="s">
        <v>15</v>
      </c>
      <c r="E49" s="50">
        <v>1180</v>
      </c>
      <c r="F49" s="46" t="s">
        <v>3</v>
      </c>
      <c r="G49" s="47">
        <v>99.8</v>
      </c>
      <c r="H49" s="48">
        <v>98.9</v>
      </c>
      <c r="I49" s="48">
        <v>100</v>
      </c>
      <c r="J49" s="48">
        <v>101.1</v>
      </c>
      <c r="K49" s="48">
        <v>101.3</v>
      </c>
      <c r="L49" s="48">
        <v>99.7</v>
      </c>
      <c r="M49" s="49">
        <v>98.3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1668</v>
      </c>
      <c r="H50" s="71">
        <v>2985</v>
      </c>
      <c r="I50" s="71">
        <v>1239</v>
      </c>
      <c r="J50" s="61">
        <v>47</v>
      </c>
      <c r="K50" s="61">
        <v>-217</v>
      </c>
      <c r="L50" s="71">
        <v>3056</v>
      </c>
      <c r="M50" s="87">
        <v>5336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0.77624697027682099</v>
      </c>
      <c r="H51" s="84">
        <f t="shared" ref="H51:M51" si="7">H47/H$4</f>
        <v>0.78110480123902948</v>
      </c>
      <c r="I51" s="84">
        <f t="shared" si="7"/>
        <v>0.73542074363992171</v>
      </c>
      <c r="J51" s="84">
        <f t="shared" si="7"/>
        <v>0.72324922412629877</v>
      </c>
      <c r="K51" s="84">
        <f t="shared" si="7"/>
        <v>0.70151149498285281</v>
      </c>
      <c r="L51" s="84">
        <f t="shared" si="7"/>
        <v>0.8411502632644795</v>
      </c>
      <c r="M51" s="85">
        <f t="shared" si="7"/>
        <v>0.80546343166346657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1120</v>
      </c>
      <c r="H52" s="53">
        <v>1150</v>
      </c>
      <c r="I52" s="53">
        <v>1170</v>
      </c>
      <c r="J52" s="53">
        <v>1180</v>
      </c>
      <c r="K52" s="53">
        <v>1180</v>
      </c>
      <c r="L52" s="53">
        <v>1170</v>
      </c>
      <c r="M52" s="54">
        <v>1180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14095</v>
      </c>
      <c r="H53" s="22">
        <v>13796</v>
      </c>
      <c r="I53" s="22">
        <v>13616</v>
      </c>
      <c r="J53" s="22">
        <v>13157</v>
      </c>
      <c r="K53" s="22">
        <v>14884</v>
      </c>
      <c r="L53" s="22">
        <v>20033</v>
      </c>
      <c r="M53" s="23">
        <v>18765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3.17</v>
      </c>
      <c r="H54" s="30">
        <v>3.05</v>
      </c>
      <c r="I54" s="30">
        <v>3.18</v>
      </c>
      <c r="J54" s="30">
        <v>3.11</v>
      </c>
      <c r="K54" s="30">
        <v>3.15</v>
      </c>
      <c r="L54" s="30">
        <v>2.69</v>
      </c>
      <c r="M54" s="31">
        <v>2.79</v>
      </c>
    </row>
    <row r="55" spans="1:13" x14ac:dyDescent="0.15">
      <c r="A55" s="5"/>
      <c r="B55" s="24" t="s">
        <v>1</v>
      </c>
      <c r="C55" s="32">
        <v>730</v>
      </c>
      <c r="D55" s="26" t="s">
        <v>15</v>
      </c>
      <c r="E55" s="32">
        <v>770</v>
      </c>
      <c r="F55" s="28" t="s">
        <v>3</v>
      </c>
      <c r="G55" s="29">
        <v>97.1</v>
      </c>
      <c r="H55" s="30">
        <v>99</v>
      </c>
      <c r="I55" s="30">
        <v>98.2</v>
      </c>
      <c r="J55" s="30">
        <v>98.3</v>
      </c>
      <c r="K55" s="30">
        <v>97.8</v>
      </c>
      <c r="L55" s="30">
        <v>98.5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10830</v>
      </c>
      <c r="H56" s="70">
        <v>5234</v>
      </c>
      <c r="I56" s="70">
        <v>7536</v>
      </c>
      <c r="J56" s="70">
        <v>6982</v>
      </c>
      <c r="K56" s="70">
        <v>9475</v>
      </c>
      <c r="L56" s="70">
        <v>9313</v>
      </c>
      <c r="M56" s="86">
        <v>9198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1.7980609771654548</v>
      </c>
      <c r="H57" s="81">
        <f t="shared" ref="H57:M57" si="8">H53/H$4</f>
        <v>1.7805885389778007</v>
      </c>
      <c r="I57" s="81">
        <f t="shared" si="8"/>
        <v>1.7763861709067188</v>
      </c>
      <c r="J57" s="81">
        <f t="shared" si="8"/>
        <v>1.7753339630279314</v>
      </c>
      <c r="K57" s="81">
        <f t="shared" si="8"/>
        <v>1.8905118760320081</v>
      </c>
      <c r="L57" s="81">
        <f t="shared" si="8"/>
        <v>1.6227622519238558</v>
      </c>
      <c r="M57" s="82">
        <f t="shared" si="8"/>
        <v>1.6377203700471286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730</v>
      </c>
      <c r="H58" s="35">
        <v>740</v>
      </c>
      <c r="I58" s="35">
        <v>740</v>
      </c>
      <c r="J58" s="35">
        <v>740</v>
      </c>
      <c r="K58" s="35">
        <v>760</v>
      </c>
      <c r="L58" s="35">
        <v>770</v>
      </c>
      <c r="M58" s="36">
        <v>770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11287</v>
      </c>
      <c r="H59" s="43">
        <v>9482</v>
      </c>
      <c r="I59" s="43">
        <v>7519</v>
      </c>
      <c r="J59" s="43">
        <v>7596</v>
      </c>
      <c r="K59" s="43">
        <v>10317</v>
      </c>
      <c r="L59" s="43">
        <v>15280</v>
      </c>
      <c r="M59" s="44">
        <v>13683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1.47</v>
      </c>
      <c r="H60" s="48">
        <v>1.57</v>
      </c>
      <c r="I60" s="48">
        <v>1.69</v>
      </c>
      <c r="J60" s="48">
        <v>1.67</v>
      </c>
      <c r="K60" s="48">
        <v>1.43</v>
      </c>
      <c r="L60" s="48">
        <v>1.3</v>
      </c>
      <c r="M60" s="49">
        <v>1.46</v>
      </c>
    </row>
    <row r="61" spans="1:13" x14ac:dyDescent="0.15">
      <c r="A61" s="5"/>
      <c r="B61" s="45" t="s">
        <v>1</v>
      </c>
      <c r="C61" s="50">
        <v>590</v>
      </c>
      <c r="D61" s="4" t="s">
        <v>15</v>
      </c>
      <c r="E61" s="50">
        <v>630</v>
      </c>
      <c r="F61" s="46" t="s">
        <v>3</v>
      </c>
      <c r="G61" s="47">
        <v>100.5</v>
      </c>
      <c r="H61" s="48">
        <v>100.1</v>
      </c>
      <c r="I61" s="48">
        <v>99.4</v>
      </c>
      <c r="J61" s="48">
        <v>99.5</v>
      </c>
      <c r="K61" s="48">
        <v>100.6</v>
      </c>
      <c r="L61" s="48">
        <v>100.4</v>
      </c>
      <c r="M61" s="49">
        <v>99.5</v>
      </c>
    </row>
    <row r="62" spans="1:13" x14ac:dyDescent="0.15">
      <c r="A62" s="5"/>
      <c r="B62" s="45"/>
      <c r="C62" s="50"/>
      <c r="E62" s="50"/>
      <c r="F62" s="55" t="s">
        <v>20</v>
      </c>
      <c r="G62" s="60">
        <v>7</v>
      </c>
      <c r="H62" s="61">
        <v>758</v>
      </c>
      <c r="I62" s="71">
        <v>1686</v>
      </c>
      <c r="J62" s="71">
        <v>1460</v>
      </c>
      <c r="K62" s="61">
        <v>-577</v>
      </c>
      <c r="L62" s="61">
        <v>-124</v>
      </c>
      <c r="M62" s="87">
        <v>2647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1.4398520219415742</v>
      </c>
      <c r="H63" s="84">
        <f t="shared" ref="H63:M63" si="9">H59/H$4</f>
        <v>1.2237996902426433</v>
      </c>
      <c r="I63" s="84">
        <f t="shared" si="9"/>
        <v>0.98095238095238091</v>
      </c>
      <c r="J63" s="84">
        <f t="shared" si="9"/>
        <v>1.0249628929968966</v>
      </c>
      <c r="K63" s="84">
        <f t="shared" si="9"/>
        <v>1.3104280452178332</v>
      </c>
      <c r="L63" s="84">
        <f t="shared" si="9"/>
        <v>1.2377480761441879</v>
      </c>
      <c r="M63" s="85">
        <f t="shared" si="9"/>
        <v>1.1941874672717752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590</v>
      </c>
      <c r="H64" s="53">
        <v>610</v>
      </c>
      <c r="I64" s="53">
        <v>620</v>
      </c>
      <c r="J64" s="53">
        <v>610</v>
      </c>
      <c r="K64" s="53">
        <v>620</v>
      </c>
      <c r="L64" s="53">
        <v>630</v>
      </c>
      <c r="M64" s="54">
        <v>630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7154</v>
      </c>
      <c r="H65" s="22">
        <v>6935</v>
      </c>
      <c r="I65" s="22">
        <v>6950</v>
      </c>
      <c r="J65" s="22">
        <v>6238</v>
      </c>
      <c r="K65" s="22">
        <v>6824</v>
      </c>
      <c r="L65" s="22">
        <v>12314</v>
      </c>
      <c r="M65" s="23">
        <v>11095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4.07</v>
      </c>
      <c r="H66" s="30">
        <v>4.0599999999999996</v>
      </c>
      <c r="I66" s="30">
        <v>4</v>
      </c>
      <c r="J66" s="30">
        <v>4.18</v>
      </c>
      <c r="K66" s="30">
        <v>4.21</v>
      </c>
      <c r="L66" s="30">
        <v>3.78</v>
      </c>
      <c r="M66" s="31">
        <v>3.84</v>
      </c>
    </row>
    <row r="67" spans="1:13" x14ac:dyDescent="0.15">
      <c r="A67" s="5"/>
      <c r="B67" s="24" t="s">
        <v>1</v>
      </c>
      <c r="C67" s="32">
        <v>2750</v>
      </c>
      <c r="D67" s="26" t="s">
        <v>15</v>
      </c>
      <c r="E67" s="32">
        <v>2860</v>
      </c>
      <c r="F67" s="28" t="s">
        <v>3</v>
      </c>
      <c r="G67" s="29">
        <v>97.5</v>
      </c>
      <c r="H67" s="30">
        <v>98.4</v>
      </c>
      <c r="I67" s="30">
        <v>98.3</v>
      </c>
      <c r="J67" s="30">
        <v>97.9</v>
      </c>
      <c r="K67" s="30">
        <v>97.4</v>
      </c>
      <c r="L67" s="30">
        <v>97.8</v>
      </c>
      <c r="M67" s="31">
        <v>98.1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5172</v>
      </c>
      <c r="H68" s="70">
        <v>3933</v>
      </c>
      <c r="I68" s="70">
        <v>4034</v>
      </c>
      <c r="J68" s="70">
        <v>4144</v>
      </c>
      <c r="K68" s="70">
        <v>5188</v>
      </c>
      <c r="L68" s="70">
        <v>7978</v>
      </c>
      <c r="M68" s="86">
        <v>6612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0.91261640515371856</v>
      </c>
      <c r="H69" s="81">
        <f t="shared" ref="H69:M69" si="10">H65/H$4</f>
        <v>0.89506969540526593</v>
      </c>
      <c r="I69" s="81">
        <f t="shared" si="10"/>
        <v>0.90671885192433133</v>
      </c>
      <c r="J69" s="81">
        <f t="shared" si="10"/>
        <v>0.84172176494400219</v>
      </c>
      <c r="K69" s="81">
        <f t="shared" si="10"/>
        <v>0.86675981201575003</v>
      </c>
      <c r="L69" s="81">
        <f t="shared" si="10"/>
        <v>0.99748886188740382</v>
      </c>
      <c r="M69" s="82">
        <f t="shared" si="10"/>
        <v>0.96831907837318909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2750</v>
      </c>
      <c r="H70" s="35">
        <v>2730</v>
      </c>
      <c r="I70" s="35">
        <v>2770</v>
      </c>
      <c r="J70" s="35">
        <v>2770</v>
      </c>
      <c r="K70" s="35">
        <v>2790</v>
      </c>
      <c r="L70" s="35">
        <v>2850</v>
      </c>
      <c r="M70" s="36">
        <v>2860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5307</v>
      </c>
      <c r="H71" s="43">
        <v>5050</v>
      </c>
      <c r="I71" s="43">
        <v>4996</v>
      </c>
      <c r="J71" s="43">
        <v>4933</v>
      </c>
      <c r="K71" s="43">
        <v>5056</v>
      </c>
      <c r="L71" s="43">
        <v>8390</v>
      </c>
      <c r="M71" s="44">
        <v>8045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4.49</v>
      </c>
      <c r="H72" s="48">
        <v>4.2699999999999996</v>
      </c>
      <c r="I72" s="48">
        <v>4.3600000000000003</v>
      </c>
      <c r="J72" s="48">
        <v>4.3499999999999996</v>
      </c>
      <c r="K72" s="48">
        <v>4.45</v>
      </c>
      <c r="L72" s="48">
        <v>4.24</v>
      </c>
      <c r="M72" s="49">
        <v>4.0999999999999996</v>
      </c>
    </row>
    <row r="73" spans="1:13" x14ac:dyDescent="0.15">
      <c r="A73" s="5"/>
      <c r="B73" s="45" t="s">
        <v>1</v>
      </c>
      <c r="C73" s="50">
        <v>1870</v>
      </c>
      <c r="D73" s="4" t="s">
        <v>15</v>
      </c>
      <c r="E73" s="50">
        <v>1910</v>
      </c>
      <c r="F73" s="46" t="s">
        <v>3</v>
      </c>
      <c r="G73" s="47">
        <v>97.3</v>
      </c>
      <c r="H73" s="48">
        <v>98.1</v>
      </c>
      <c r="I73" s="48">
        <v>99</v>
      </c>
      <c r="J73" s="48">
        <v>98.4</v>
      </c>
      <c r="K73" s="48">
        <v>96.4</v>
      </c>
      <c r="L73" s="48">
        <v>97.6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20</v>
      </c>
      <c r="G74" s="89">
        <v>4203</v>
      </c>
      <c r="H74" s="71">
        <v>3035</v>
      </c>
      <c r="I74" s="71">
        <v>2091</v>
      </c>
      <c r="J74" s="71">
        <v>2583</v>
      </c>
      <c r="K74" s="71">
        <v>4713</v>
      </c>
      <c r="L74" s="71">
        <v>5893</v>
      </c>
      <c r="M74" s="87">
        <v>4437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0.67699961729812475</v>
      </c>
      <c r="H75" s="84">
        <f t="shared" ref="H75:M75" si="11">H71/H$4</f>
        <v>0.65178110480123908</v>
      </c>
      <c r="I75" s="84">
        <f t="shared" si="11"/>
        <v>0.6517938682322244</v>
      </c>
      <c r="J75" s="84">
        <f t="shared" si="11"/>
        <v>0.66563216839832684</v>
      </c>
      <c r="K75" s="84">
        <f t="shared" si="11"/>
        <v>0.64219484313476438</v>
      </c>
      <c r="L75" s="84">
        <f t="shared" si="11"/>
        <v>0.67962737950587282</v>
      </c>
      <c r="M75" s="85">
        <f t="shared" si="11"/>
        <v>0.70212951649502531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1870</v>
      </c>
      <c r="H76" s="53">
        <v>1860</v>
      </c>
      <c r="I76" s="53">
        <v>1830</v>
      </c>
      <c r="J76" s="53">
        <v>1850</v>
      </c>
      <c r="K76" s="53">
        <v>1880</v>
      </c>
      <c r="L76" s="53">
        <v>1910</v>
      </c>
      <c r="M76" s="54">
        <v>1910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11519</v>
      </c>
      <c r="H77" s="22">
        <v>11127</v>
      </c>
      <c r="I77" s="22">
        <v>10285</v>
      </c>
      <c r="J77" s="22">
        <v>11903</v>
      </c>
      <c r="K77" s="22">
        <v>11681</v>
      </c>
      <c r="L77" s="22">
        <v>15788</v>
      </c>
      <c r="M77" s="23">
        <v>15033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1.47</v>
      </c>
      <c r="H78" s="30">
        <v>1.4</v>
      </c>
      <c r="I78" s="30">
        <v>1.55</v>
      </c>
      <c r="J78" s="30">
        <v>1.36</v>
      </c>
      <c r="K78" s="30">
        <v>1.48</v>
      </c>
      <c r="L78" s="30">
        <v>1.38</v>
      </c>
      <c r="M78" s="31">
        <v>1.43</v>
      </c>
    </row>
    <row r="79" spans="1:13" x14ac:dyDescent="0.15">
      <c r="A79" s="5"/>
      <c r="B79" s="24" t="s">
        <v>1</v>
      </c>
      <c r="C79" s="32">
        <v>1230</v>
      </c>
      <c r="D79" s="26" t="s">
        <v>15</v>
      </c>
      <c r="E79" s="32">
        <v>1290</v>
      </c>
      <c r="F79" s="28" t="s">
        <v>3</v>
      </c>
      <c r="G79" s="29">
        <v>99.9</v>
      </c>
      <c r="H79" s="30">
        <v>100.6</v>
      </c>
      <c r="I79" s="30">
        <v>99.7</v>
      </c>
      <c r="J79" s="30">
        <v>100.3</v>
      </c>
      <c r="K79" s="30">
        <v>100</v>
      </c>
      <c r="L79" s="30">
        <v>99.9</v>
      </c>
      <c r="M79" s="31">
        <v>99.4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1363</v>
      </c>
      <c r="H80" s="58">
        <v>-220</v>
      </c>
      <c r="I80" s="70">
        <v>1821</v>
      </c>
      <c r="J80" s="58">
        <v>301</v>
      </c>
      <c r="K80" s="70">
        <v>1180</v>
      </c>
      <c r="L80" s="70">
        <v>1769</v>
      </c>
      <c r="M80" s="86">
        <v>3275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1.4694476336267381</v>
      </c>
      <c r="H81" s="81">
        <f t="shared" ref="H81:M81" si="12">H77/H$4</f>
        <v>1.436112545172948</v>
      </c>
      <c r="I81" s="81">
        <f t="shared" si="12"/>
        <v>1.3418134377038486</v>
      </c>
      <c r="J81" s="81">
        <f t="shared" si="12"/>
        <v>1.6061260288759951</v>
      </c>
      <c r="K81" s="81">
        <f t="shared" si="12"/>
        <v>1.4836783945128922</v>
      </c>
      <c r="L81" s="81">
        <f t="shared" si="12"/>
        <v>1.2788983394086675</v>
      </c>
      <c r="M81" s="82">
        <f t="shared" si="12"/>
        <v>1.3120090766276837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1230</v>
      </c>
      <c r="H82" s="35">
        <v>1280</v>
      </c>
      <c r="I82" s="35">
        <v>1270</v>
      </c>
      <c r="J82" s="35">
        <v>1290</v>
      </c>
      <c r="K82" s="35">
        <v>1280</v>
      </c>
      <c r="L82" s="35">
        <v>1290</v>
      </c>
      <c r="M82" s="36">
        <v>1290</v>
      </c>
    </row>
    <row r="83" spans="1:13" x14ac:dyDescent="0.15">
      <c r="A83" s="5"/>
      <c r="B83" s="37" t="s">
        <v>49</v>
      </c>
      <c r="C83" s="38"/>
      <c r="D83" s="39"/>
      <c r="E83" s="40"/>
      <c r="F83" s="41" t="s">
        <v>10</v>
      </c>
      <c r="G83" s="42">
        <v>9059</v>
      </c>
      <c r="H83" s="43">
        <v>9040</v>
      </c>
      <c r="I83" s="43">
        <v>9693</v>
      </c>
      <c r="J83" s="43">
        <v>8850</v>
      </c>
      <c r="K83" s="43">
        <v>9476</v>
      </c>
      <c r="L83" s="43">
        <v>14975</v>
      </c>
      <c r="M83" s="44">
        <v>14161</v>
      </c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4.8099999999999996</v>
      </c>
      <c r="H84" s="48">
        <v>4.76</v>
      </c>
      <c r="I84" s="48">
        <v>4.7300000000000004</v>
      </c>
      <c r="J84" s="48">
        <v>4.74</v>
      </c>
      <c r="K84" s="48">
        <v>4.75</v>
      </c>
      <c r="L84" s="48">
        <v>4.54</v>
      </c>
      <c r="M84" s="49">
        <v>4.54</v>
      </c>
    </row>
    <row r="85" spans="1:13" x14ac:dyDescent="0.15">
      <c r="A85" s="5"/>
      <c r="B85" s="45" t="s">
        <v>1</v>
      </c>
      <c r="C85" s="50">
        <v>1480</v>
      </c>
      <c r="D85" s="4" t="s">
        <v>15</v>
      </c>
      <c r="E85" s="50">
        <v>1540</v>
      </c>
      <c r="F85" s="46" t="s">
        <v>3</v>
      </c>
      <c r="G85" s="47">
        <v>97.3</v>
      </c>
      <c r="H85" s="48">
        <v>97.9</v>
      </c>
      <c r="I85" s="48">
        <v>98.6</v>
      </c>
      <c r="J85" s="48">
        <v>98.9</v>
      </c>
      <c r="K85" s="48">
        <v>98.1</v>
      </c>
      <c r="L85" s="48">
        <v>96.7</v>
      </c>
      <c r="M85" s="49">
        <v>97.7</v>
      </c>
    </row>
    <row r="86" spans="1:13" x14ac:dyDescent="0.15">
      <c r="A86" s="5"/>
      <c r="B86" s="45"/>
      <c r="C86" s="50"/>
      <c r="E86" s="50"/>
      <c r="F86" s="55" t="s">
        <v>20</v>
      </c>
      <c r="G86" s="89">
        <v>7369</v>
      </c>
      <c r="H86" s="71">
        <v>6368</v>
      </c>
      <c r="I86" s="71">
        <v>5235</v>
      </c>
      <c r="J86" s="71">
        <v>4415</v>
      </c>
      <c r="K86" s="71">
        <v>6443</v>
      </c>
      <c r="L86" s="71">
        <v>13896</v>
      </c>
      <c r="M86" s="87">
        <v>10219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1.1556320959306035</v>
      </c>
      <c r="H87" s="84">
        <f t="shared" ref="H87:M87" si="13">H83/H$4</f>
        <v>1.1667527103768716</v>
      </c>
      <c r="I87" s="84">
        <f t="shared" si="13"/>
        <v>1.2645792563600782</v>
      </c>
      <c r="J87" s="84">
        <f t="shared" si="13"/>
        <v>1.1941708271488327</v>
      </c>
      <c r="K87" s="84">
        <f t="shared" si="13"/>
        <v>1.2036072653372285</v>
      </c>
      <c r="L87" s="84">
        <f t="shared" si="13"/>
        <v>1.2130417172944512</v>
      </c>
      <c r="M87" s="85">
        <f t="shared" si="13"/>
        <v>1.2359050445103859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1480</v>
      </c>
      <c r="H88" s="53">
        <v>1490</v>
      </c>
      <c r="I88" s="53">
        <v>1490</v>
      </c>
      <c r="J88" s="53">
        <v>1550</v>
      </c>
      <c r="K88" s="53">
        <v>1550</v>
      </c>
      <c r="L88" s="53">
        <v>1550</v>
      </c>
      <c r="M88" s="54">
        <v>1540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11224</v>
      </c>
      <c r="H89" s="22">
        <v>11175</v>
      </c>
      <c r="I89" s="22">
        <v>11331</v>
      </c>
      <c r="J89" s="22">
        <v>10722</v>
      </c>
      <c r="K89" s="22">
        <v>11463</v>
      </c>
      <c r="L89" s="22">
        <v>18138</v>
      </c>
      <c r="M89" s="23">
        <v>16503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3.27</v>
      </c>
      <c r="H90" s="30">
        <v>3.27</v>
      </c>
      <c r="I90" s="30">
        <v>3.29</v>
      </c>
      <c r="J90" s="30">
        <v>3.34</v>
      </c>
      <c r="K90" s="30">
        <v>3.34</v>
      </c>
      <c r="L90" s="30">
        <v>2.88</v>
      </c>
      <c r="M90" s="31">
        <v>3.02</v>
      </c>
    </row>
    <row r="91" spans="1:13" x14ac:dyDescent="0.15">
      <c r="A91" s="5"/>
      <c r="B91" s="24" t="s">
        <v>1</v>
      </c>
      <c r="C91" s="32">
        <v>9930</v>
      </c>
      <c r="D91" s="26" t="s">
        <v>15</v>
      </c>
      <c r="E91" s="32">
        <v>10240</v>
      </c>
      <c r="F91" s="28" t="s">
        <v>3</v>
      </c>
      <c r="G91" s="29">
        <v>99.6</v>
      </c>
      <c r="H91" s="30">
        <v>100</v>
      </c>
      <c r="I91" s="30">
        <v>99.7</v>
      </c>
      <c r="J91" s="30">
        <v>99.7</v>
      </c>
      <c r="K91" s="30">
        <v>99.1</v>
      </c>
      <c r="L91" s="30">
        <v>100</v>
      </c>
      <c r="M91" s="31">
        <v>99.4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3083</v>
      </c>
      <c r="H92" s="70">
        <v>2040</v>
      </c>
      <c r="I92" s="70">
        <v>2938</v>
      </c>
      <c r="J92" s="70">
        <v>2799</v>
      </c>
      <c r="K92" s="70">
        <v>4274</v>
      </c>
      <c r="L92" s="70">
        <v>2909</v>
      </c>
      <c r="M92" s="86">
        <v>4934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1.4318152825615513</v>
      </c>
      <c r="H93" s="81">
        <f t="shared" ref="H93:M93" si="14">H89/H$4</f>
        <v>1.4423076923076923</v>
      </c>
      <c r="I93" s="81">
        <f t="shared" si="14"/>
        <v>1.4782778864970645</v>
      </c>
      <c r="J93" s="81">
        <f t="shared" si="14"/>
        <v>1.4467683173660775</v>
      </c>
      <c r="K93" s="81">
        <f t="shared" si="14"/>
        <v>1.4559888225581099</v>
      </c>
      <c r="L93" s="81">
        <f t="shared" si="14"/>
        <v>1.4692588092345078</v>
      </c>
      <c r="M93" s="82">
        <f t="shared" si="14"/>
        <v>1.4403037179263396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9930</v>
      </c>
      <c r="H94" s="35">
        <v>9930</v>
      </c>
      <c r="I94" s="35">
        <v>10030</v>
      </c>
      <c r="J94" s="35">
        <v>10140</v>
      </c>
      <c r="K94" s="35">
        <v>10190</v>
      </c>
      <c r="L94" s="35">
        <v>10240</v>
      </c>
      <c r="M94" s="36">
        <v>10240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9865</v>
      </c>
      <c r="H95" s="43">
        <v>9697</v>
      </c>
      <c r="I95" s="43">
        <v>9690</v>
      </c>
      <c r="J95" s="43">
        <v>9085</v>
      </c>
      <c r="K95" s="43">
        <v>10168</v>
      </c>
      <c r="L95" s="43">
        <v>16775</v>
      </c>
      <c r="M95" s="44">
        <v>14965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3.85</v>
      </c>
      <c r="H96" s="48">
        <v>3.91</v>
      </c>
      <c r="I96" s="48">
        <v>3.93</v>
      </c>
      <c r="J96" s="48">
        <v>3.98</v>
      </c>
      <c r="K96" s="48">
        <v>3.86</v>
      </c>
      <c r="L96" s="48">
        <v>3.49</v>
      </c>
      <c r="M96" s="49">
        <v>3.52</v>
      </c>
    </row>
    <row r="97" spans="1:13" x14ac:dyDescent="0.15">
      <c r="A97" s="5"/>
      <c r="B97" s="45" t="s">
        <v>1</v>
      </c>
      <c r="C97" s="50">
        <v>9500</v>
      </c>
      <c r="D97" s="4" t="s">
        <v>15</v>
      </c>
      <c r="E97" s="50">
        <v>9840</v>
      </c>
      <c r="F97" s="46" t="s">
        <v>3</v>
      </c>
      <c r="G97" s="47">
        <v>98.3</v>
      </c>
      <c r="H97" s="48">
        <v>98.3</v>
      </c>
      <c r="I97" s="48">
        <v>98.8</v>
      </c>
      <c r="J97" s="48">
        <v>98.1</v>
      </c>
      <c r="K97" s="48">
        <v>98.8</v>
      </c>
      <c r="L97" s="48">
        <v>99.1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5504</v>
      </c>
      <c r="H98" s="71">
        <v>5571</v>
      </c>
      <c r="I98" s="71">
        <v>4596</v>
      </c>
      <c r="J98" s="71">
        <v>5585</v>
      </c>
      <c r="K98" s="71">
        <v>4610</v>
      </c>
      <c r="L98" s="71">
        <v>6643</v>
      </c>
      <c r="M98" s="87">
        <v>6363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1.2584513330781988</v>
      </c>
      <c r="H99" s="84">
        <f t="shared" ref="H99:M99" si="15">H95/H$4</f>
        <v>1.2515487867836861</v>
      </c>
      <c r="I99" s="84">
        <f t="shared" si="15"/>
        <v>1.264187866927593</v>
      </c>
      <c r="J99" s="84">
        <f t="shared" si="15"/>
        <v>1.2258804479827283</v>
      </c>
      <c r="K99" s="84">
        <f t="shared" si="15"/>
        <v>1.2915026038358948</v>
      </c>
      <c r="L99" s="84">
        <f t="shared" si="15"/>
        <v>1.3588497367355206</v>
      </c>
      <c r="M99" s="85">
        <f t="shared" si="15"/>
        <v>1.3060743585267935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9500</v>
      </c>
      <c r="H100" s="53">
        <v>9570</v>
      </c>
      <c r="I100" s="53">
        <v>9620</v>
      </c>
      <c r="J100" s="53">
        <v>9720</v>
      </c>
      <c r="K100" s="53">
        <v>9790</v>
      </c>
      <c r="L100" s="53">
        <v>9840</v>
      </c>
      <c r="M100" s="54">
        <v>9840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8506</v>
      </c>
      <c r="H101" s="22">
        <v>8788</v>
      </c>
      <c r="I101" s="22">
        <v>8344</v>
      </c>
      <c r="J101" s="22">
        <v>7946</v>
      </c>
      <c r="K101" s="22">
        <v>8769</v>
      </c>
      <c r="L101" s="22">
        <v>15145</v>
      </c>
      <c r="M101" s="23">
        <v>13368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3.68</v>
      </c>
      <c r="H102" s="30">
        <v>3.6</v>
      </c>
      <c r="I102" s="30">
        <v>3.68</v>
      </c>
      <c r="J102" s="30">
        <v>3.73</v>
      </c>
      <c r="K102" s="30">
        <v>3.67</v>
      </c>
      <c r="L102" s="30">
        <v>3.15</v>
      </c>
      <c r="M102" s="31">
        <v>3.34</v>
      </c>
    </row>
    <row r="103" spans="1:13" x14ac:dyDescent="0.15">
      <c r="A103" s="5"/>
      <c r="B103" s="24" t="s">
        <v>1</v>
      </c>
      <c r="C103" s="32">
        <v>10600</v>
      </c>
      <c r="D103" s="26" t="s">
        <v>15</v>
      </c>
      <c r="E103" s="32">
        <v>10970</v>
      </c>
      <c r="F103" s="28" t="s">
        <v>3</v>
      </c>
      <c r="G103" s="29">
        <v>100</v>
      </c>
      <c r="H103" s="30">
        <v>100.2</v>
      </c>
      <c r="I103" s="30">
        <v>100</v>
      </c>
      <c r="J103" s="30">
        <v>100</v>
      </c>
      <c r="K103" s="30">
        <v>100.2</v>
      </c>
      <c r="L103" s="30">
        <v>100.8</v>
      </c>
      <c r="M103" s="31">
        <v>99.7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1891</v>
      </c>
      <c r="H104" s="70">
        <v>1477</v>
      </c>
      <c r="I104" s="70">
        <v>1706</v>
      </c>
      <c r="J104" s="70">
        <v>1722</v>
      </c>
      <c r="K104" s="70">
        <v>1440</v>
      </c>
      <c r="L104" s="58">
        <v>474</v>
      </c>
      <c r="M104" s="86">
        <v>3288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1.0850873835948462</v>
      </c>
      <c r="H105" s="81">
        <f t="shared" ref="H105:M105" si="16">H101/H$4</f>
        <v>1.1342281879194631</v>
      </c>
      <c r="I105" s="81">
        <f t="shared" si="16"/>
        <v>1.0885844748858446</v>
      </c>
      <c r="J105" s="81">
        <f t="shared" si="16"/>
        <v>1.0721899878558898</v>
      </c>
      <c r="K105" s="81">
        <f t="shared" si="16"/>
        <v>1.113806681061857</v>
      </c>
      <c r="L105" s="81">
        <f t="shared" si="16"/>
        <v>1.2268124746861078</v>
      </c>
      <c r="M105" s="82">
        <f t="shared" si="16"/>
        <v>1.1666957584220632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10600</v>
      </c>
      <c r="H106" s="35">
        <v>10640</v>
      </c>
      <c r="I106" s="35">
        <v>10780</v>
      </c>
      <c r="J106" s="35">
        <v>10860</v>
      </c>
      <c r="K106" s="35">
        <v>10920</v>
      </c>
      <c r="L106" s="35">
        <v>10980</v>
      </c>
      <c r="M106" s="36">
        <v>10970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9062</v>
      </c>
      <c r="H107" s="43">
        <v>8836</v>
      </c>
      <c r="I107" s="43">
        <v>8769</v>
      </c>
      <c r="J107" s="43">
        <v>8597</v>
      </c>
      <c r="K107" s="43">
        <v>9056</v>
      </c>
      <c r="L107" s="43">
        <v>13251</v>
      </c>
      <c r="M107" s="44">
        <v>13504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3.88</v>
      </c>
      <c r="H108" s="48">
        <v>3.87</v>
      </c>
      <c r="I108" s="48">
        <v>3.91</v>
      </c>
      <c r="J108" s="48">
        <v>3.91</v>
      </c>
      <c r="K108" s="48">
        <v>3.91</v>
      </c>
      <c r="L108" s="48">
        <v>3.71</v>
      </c>
      <c r="M108" s="49">
        <v>3.69</v>
      </c>
    </row>
    <row r="109" spans="1:13" x14ac:dyDescent="0.15">
      <c r="A109" s="5"/>
      <c r="B109" s="45" t="s">
        <v>1</v>
      </c>
      <c r="C109" s="50">
        <v>8990</v>
      </c>
      <c r="D109" s="4" t="s">
        <v>15</v>
      </c>
      <c r="E109" s="50">
        <v>9300</v>
      </c>
      <c r="F109" s="46" t="s">
        <v>3</v>
      </c>
      <c r="G109" s="47">
        <v>98.4</v>
      </c>
      <c r="H109" s="48">
        <v>98.8</v>
      </c>
      <c r="I109" s="48">
        <v>98.5</v>
      </c>
      <c r="J109" s="48">
        <v>98.6</v>
      </c>
      <c r="K109" s="48">
        <v>98.4</v>
      </c>
      <c r="L109" s="48">
        <v>98.3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4796</v>
      </c>
      <c r="H110" s="71">
        <v>4032</v>
      </c>
      <c r="I110" s="71">
        <v>4532</v>
      </c>
      <c r="J110" s="71">
        <v>4238</v>
      </c>
      <c r="K110" s="71">
        <v>4776</v>
      </c>
      <c r="L110" s="71">
        <v>7325</v>
      </c>
      <c r="M110" s="87">
        <v>7017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1.1560147978058426</v>
      </c>
      <c r="H111" s="84">
        <f t="shared" ref="H111:M111" si="17">H107/H$4</f>
        <v>1.1404233350542075</v>
      </c>
      <c r="I111" s="84">
        <f t="shared" si="17"/>
        <v>1.1440313111545988</v>
      </c>
      <c r="J111" s="84">
        <f t="shared" si="17"/>
        <v>1.1600323842936175</v>
      </c>
      <c r="K111" s="84">
        <f t="shared" si="17"/>
        <v>1.1502603835894831</v>
      </c>
      <c r="L111" s="84">
        <f t="shared" si="17"/>
        <v>1.0733900364520048</v>
      </c>
      <c r="M111" s="85">
        <f t="shared" si="17"/>
        <v>1.1785651946238436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8990</v>
      </c>
      <c r="H112" s="53">
        <v>8940</v>
      </c>
      <c r="I112" s="53">
        <v>9120</v>
      </c>
      <c r="J112" s="53">
        <v>9230</v>
      </c>
      <c r="K112" s="53">
        <v>9270</v>
      </c>
      <c r="L112" s="53">
        <v>9280</v>
      </c>
      <c r="M112" s="54">
        <v>9300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8808</v>
      </c>
      <c r="H113" s="22">
        <v>8679</v>
      </c>
      <c r="I113" s="22">
        <v>8680</v>
      </c>
      <c r="J113" s="22">
        <v>8475</v>
      </c>
      <c r="K113" s="22">
        <v>8913</v>
      </c>
      <c r="L113" s="22">
        <v>12707</v>
      </c>
      <c r="M113" s="23">
        <v>12165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1.97</v>
      </c>
      <c r="H114" s="30">
        <v>1.97</v>
      </c>
      <c r="I114" s="30">
        <v>1.97</v>
      </c>
      <c r="J114" s="30">
        <v>1.98</v>
      </c>
      <c r="K114" s="30">
        <v>1.98</v>
      </c>
      <c r="L114" s="30">
        <v>1.81</v>
      </c>
      <c r="M114" s="31">
        <v>1.84</v>
      </c>
    </row>
    <row r="115" spans="1:13" x14ac:dyDescent="0.15">
      <c r="A115" s="5"/>
      <c r="B115" s="24" t="s">
        <v>1</v>
      </c>
      <c r="C115" s="32">
        <v>35380</v>
      </c>
      <c r="D115" s="26" t="s">
        <v>15</v>
      </c>
      <c r="E115" s="32">
        <v>36440</v>
      </c>
      <c r="F115" s="28" t="s">
        <v>3</v>
      </c>
      <c r="G115" s="29">
        <v>99.4</v>
      </c>
      <c r="H115" s="30">
        <v>99.5</v>
      </c>
      <c r="I115" s="30">
        <v>99.4</v>
      </c>
      <c r="J115" s="30">
        <v>99.4</v>
      </c>
      <c r="K115" s="30">
        <v>99.5</v>
      </c>
      <c r="L115" s="30">
        <v>99.4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2159</v>
      </c>
      <c r="H116" s="70">
        <v>1967</v>
      </c>
      <c r="I116" s="70">
        <v>2146</v>
      </c>
      <c r="J116" s="70">
        <v>2139</v>
      </c>
      <c r="K116" s="70">
        <v>2083</v>
      </c>
      <c r="L116" s="70">
        <v>3039</v>
      </c>
      <c r="M116" s="86">
        <v>3470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1.123612705702258</v>
      </c>
      <c r="H117" s="81">
        <f t="shared" ref="H117:M117" si="18">H113/H$4</f>
        <v>1.1201600413009809</v>
      </c>
      <c r="I117" s="81">
        <f t="shared" si="18"/>
        <v>1.1324200913242009</v>
      </c>
      <c r="J117" s="81">
        <f t="shared" si="18"/>
        <v>1.1435703683713399</v>
      </c>
      <c r="K117" s="81">
        <f t="shared" si="18"/>
        <v>1.1320970405182269</v>
      </c>
      <c r="L117" s="81">
        <f t="shared" si="18"/>
        <v>1.029323612798704</v>
      </c>
      <c r="M117" s="82">
        <f t="shared" si="18"/>
        <v>1.0617036131960202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35380</v>
      </c>
      <c r="H118" s="35">
        <v>35160</v>
      </c>
      <c r="I118" s="35">
        <v>35700</v>
      </c>
      <c r="J118" s="35">
        <v>36060</v>
      </c>
      <c r="K118" s="35">
        <v>36280</v>
      </c>
      <c r="L118" s="35">
        <v>36490</v>
      </c>
      <c r="M118" s="36">
        <v>36440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7913</v>
      </c>
      <c r="H119" s="43">
        <v>6864</v>
      </c>
      <c r="I119" s="43">
        <v>6843</v>
      </c>
      <c r="J119" s="43">
        <v>6431</v>
      </c>
      <c r="K119" s="43">
        <v>6940</v>
      </c>
      <c r="L119" s="43">
        <v>12767</v>
      </c>
      <c r="M119" s="44">
        <v>11362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3.06</v>
      </c>
      <c r="H120" s="48">
        <v>3.26</v>
      </c>
      <c r="I120" s="48">
        <v>3.3</v>
      </c>
      <c r="J120" s="48">
        <v>3.29</v>
      </c>
      <c r="K120" s="48">
        <v>3.33</v>
      </c>
      <c r="L120" s="48">
        <v>2.93</v>
      </c>
      <c r="M120" s="49">
        <v>3.07</v>
      </c>
    </row>
    <row r="121" spans="1:13" x14ac:dyDescent="0.15">
      <c r="A121" s="5"/>
      <c r="B121" s="45" t="s">
        <v>1</v>
      </c>
      <c r="C121" s="50">
        <v>32840</v>
      </c>
      <c r="D121" s="4" t="s">
        <v>15</v>
      </c>
      <c r="E121" s="50">
        <v>33720</v>
      </c>
      <c r="F121" s="46" t="s">
        <v>3</v>
      </c>
      <c r="G121" s="47">
        <v>100.7</v>
      </c>
      <c r="H121" s="48">
        <v>100.2</v>
      </c>
      <c r="I121" s="48">
        <v>100</v>
      </c>
      <c r="J121" s="48">
        <v>100.3</v>
      </c>
      <c r="K121" s="48">
        <v>100</v>
      </c>
      <c r="L121" s="48">
        <v>100.3</v>
      </c>
      <c r="M121" s="49">
        <v>100.1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299</v>
      </c>
      <c r="H122" s="71">
        <v>1022</v>
      </c>
      <c r="I122" s="71">
        <v>1236</v>
      </c>
      <c r="J122" s="61">
        <v>908</v>
      </c>
      <c r="K122" s="71">
        <v>1365</v>
      </c>
      <c r="L122" s="71">
        <v>1391</v>
      </c>
      <c r="M122" s="87">
        <v>1919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1.0094399795892333</v>
      </c>
      <c r="H123" s="84">
        <f t="shared" ref="H123:M123" si="19">H119/H$4</f>
        <v>0.88590604026845643</v>
      </c>
      <c r="I123" s="84">
        <f t="shared" si="19"/>
        <v>0.89275929549902155</v>
      </c>
      <c r="J123" s="84">
        <f t="shared" si="19"/>
        <v>0.86776413439481848</v>
      </c>
      <c r="K123" s="84">
        <f t="shared" si="19"/>
        <v>0.88149371268893684</v>
      </c>
      <c r="L123" s="84">
        <f t="shared" si="19"/>
        <v>1.0341838801134062</v>
      </c>
      <c r="M123" s="85">
        <f t="shared" si="19"/>
        <v>0.99162157444580201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32840</v>
      </c>
      <c r="H124" s="53">
        <v>32670</v>
      </c>
      <c r="I124" s="53">
        <v>33110</v>
      </c>
      <c r="J124" s="53">
        <v>33410</v>
      </c>
      <c r="K124" s="53">
        <v>33610</v>
      </c>
      <c r="L124" s="53">
        <v>33750</v>
      </c>
      <c r="M124" s="54">
        <v>33720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12285</v>
      </c>
      <c r="H125" s="22">
        <v>12311</v>
      </c>
      <c r="I125" s="22">
        <v>12242</v>
      </c>
      <c r="J125" s="22">
        <v>11929</v>
      </c>
      <c r="K125" s="22">
        <v>12686</v>
      </c>
      <c r="L125" s="22">
        <v>17081</v>
      </c>
      <c r="M125" s="23">
        <v>16175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</v>
      </c>
      <c r="H126" s="30">
        <v>1.8</v>
      </c>
      <c r="I126" s="30">
        <v>1.81</v>
      </c>
      <c r="J126" s="30">
        <v>1.83</v>
      </c>
      <c r="K126" s="30">
        <v>1.81</v>
      </c>
      <c r="L126" s="30">
        <v>1.64</v>
      </c>
      <c r="M126" s="31">
        <v>1.67</v>
      </c>
    </row>
    <row r="127" spans="1:13" x14ac:dyDescent="0.15">
      <c r="A127" s="5"/>
      <c r="B127" s="24" t="s">
        <v>1</v>
      </c>
      <c r="C127" s="32">
        <v>31880</v>
      </c>
      <c r="D127" s="26" t="s">
        <v>15</v>
      </c>
      <c r="E127" s="32">
        <v>32760</v>
      </c>
      <c r="F127" s="28" t="s">
        <v>3</v>
      </c>
      <c r="G127" s="29">
        <v>99.4</v>
      </c>
      <c r="H127" s="30">
        <v>99.4</v>
      </c>
      <c r="I127" s="30">
        <v>99.4</v>
      </c>
      <c r="J127" s="30">
        <v>99.3</v>
      </c>
      <c r="K127" s="30">
        <v>99.4</v>
      </c>
      <c r="L127" s="30">
        <v>99.5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2816</v>
      </c>
      <c r="H128" s="70">
        <v>2745</v>
      </c>
      <c r="I128" s="70">
        <v>2765</v>
      </c>
      <c r="J128" s="70">
        <v>3018</v>
      </c>
      <c r="K128" s="70">
        <v>2938</v>
      </c>
      <c r="L128" s="70">
        <v>3518</v>
      </c>
      <c r="M128" s="86">
        <v>3874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1.5671641791044777</v>
      </c>
      <c r="H129" s="81">
        <f t="shared" ref="H129:M129" si="20">H125/H$4</f>
        <v>1.5889261744966443</v>
      </c>
      <c r="I129" s="81">
        <f t="shared" si="20"/>
        <v>1.5971298108284409</v>
      </c>
      <c r="J129" s="81">
        <f t="shared" si="20"/>
        <v>1.6096343273512346</v>
      </c>
      <c r="K129" s="81">
        <f t="shared" si="20"/>
        <v>1.6113298615521403</v>
      </c>
      <c r="L129" s="81">
        <f t="shared" si="20"/>
        <v>1.3836371000405023</v>
      </c>
      <c r="M129" s="82">
        <f t="shared" si="20"/>
        <v>1.4116774306161635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31880</v>
      </c>
      <c r="H130" s="35">
        <v>31960</v>
      </c>
      <c r="I130" s="35">
        <v>31910</v>
      </c>
      <c r="J130" s="35">
        <v>32400</v>
      </c>
      <c r="K130" s="35">
        <v>32690</v>
      </c>
      <c r="L130" s="35">
        <v>32800</v>
      </c>
      <c r="M130" s="36">
        <v>32760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9858</v>
      </c>
      <c r="H131" s="43">
        <v>10257</v>
      </c>
      <c r="I131" s="43">
        <v>9855</v>
      </c>
      <c r="J131" s="43">
        <v>9131</v>
      </c>
      <c r="K131" s="43">
        <v>9851</v>
      </c>
      <c r="L131" s="43">
        <v>16337</v>
      </c>
      <c r="M131" s="44">
        <v>14672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3.16</v>
      </c>
      <c r="H132" s="48">
        <v>3.16</v>
      </c>
      <c r="I132" s="48">
        <v>3.21</v>
      </c>
      <c r="J132" s="48">
        <v>3.27</v>
      </c>
      <c r="K132" s="48">
        <v>3.22</v>
      </c>
      <c r="L132" s="48">
        <v>2.81</v>
      </c>
      <c r="M132" s="49">
        <v>2.95</v>
      </c>
    </row>
    <row r="133" spans="1:13" x14ac:dyDescent="0.15">
      <c r="A133" s="5"/>
      <c r="B133" s="45" t="s">
        <v>1</v>
      </c>
      <c r="C133" s="50">
        <v>16010</v>
      </c>
      <c r="D133" s="4" t="s">
        <v>15</v>
      </c>
      <c r="E133" s="50">
        <v>16550</v>
      </c>
      <c r="F133" s="46" t="s">
        <v>3</v>
      </c>
      <c r="G133" s="47">
        <v>100.1</v>
      </c>
      <c r="H133" s="48">
        <v>100.4</v>
      </c>
      <c r="I133" s="48">
        <v>100.2</v>
      </c>
      <c r="J133" s="48">
        <v>99.9</v>
      </c>
      <c r="K133" s="48">
        <v>100.2</v>
      </c>
      <c r="L133" s="48">
        <v>100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1565</v>
      </c>
      <c r="H134" s="71">
        <v>1099</v>
      </c>
      <c r="I134" s="71">
        <v>1375</v>
      </c>
      <c r="J134" s="71">
        <v>1934</v>
      </c>
      <c r="K134" s="71">
        <v>1369</v>
      </c>
      <c r="L134" s="71">
        <v>2568</v>
      </c>
      <c r="M134" s="87">
        <v>3740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1.257558362035974</v>
      </c>
      <c r="H135" s="84">
        <f t="shared" ref="H135:M135" si="21">H131/H$4</f>
        <v>1.3238255033557047</v>
      </c>
      <c r="I135" s="84">
        <f t="shared" si="21"/>
        <v>1.2857142857142858</v>
      </c>
      <c r="J135" s="84">
        <f t="shared" si="21"/>
        <v>1.2320874375927675</v>
      </c>
      <c r="K135" s="84">
        <f t="shared" si="21"/>
        <v>1.2512384097548583</v>
      </c>
      <c r="L135" s="84">
        <f t="shared" si="21"/>
        <v>1.3233697853381936</v>
      </c>
      <c r="M135" s="85">
        <f t="shared" si="21"/>
        <v>1.2805027055332519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16010</v>
      </c>
      <c r="H136" s="53">
        <v>16010</v>
      </c>
      <c r="I136" s="53">
        <v>16220</v>
      </c>
      <c r="J136" s="53">
        <v>16390</v>
      </c>
      <c r="K136" s="53">
        <v>16500</v>
      </c>
      <c r="L136" s="53">
        <v>16570</v>
      </c>
      <c r="M136" s="54">
        <v>16550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7888</v>
      </c>
      <c r="H137" s="22">
        <v>8198</v>
      </c>
      <c r="I137" s="22">
        <v>7999</v>
      </c>
      <c r="J137" s="22">
        <v>7340</v>
      </c>
      <c r="K137" s="22">
        <v>8328</v>
      </c>
      <c r="L137" s="22">
        <v>15101</v>
      </c>
      <c r="M137" s="23">
        <v>13464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3.99</v>
      </c>
      <c r="H138" s="30">
        <v>4.03</v>
      </c>
      <c r="I138" s="30">
        <v>4.09</v>
      </c>
      <c r="J138" s="30">
        <v>4.16</v>
      </c>
      <c r="K138" s="30">
        <v>4.03</v>
      </c>
      <c r="L138" s="30">
        <v>3.68</v>
      </c>
      <c r="M138" s="31">
        <v>3.76</v>
      </c>
    </row>
    <row r="139" spans="1:13" x14ac:dyDescent="0.15">
      <c r="A139" s="5"/>
      <c r="B139" s="24" t="s">
        <v>1</v>
      </c>
      <c r="C139" s="32">
        <v>14600</v>
      </c>
      <c r="D139" s="26" t="s">
        <v>15</v>
      </c>
      <c r="E139" s="32">
        <v>15190</v>
      </c>
      <c r="F139" s="28" t="s">
        <v>3</v>
      </c>
      <c r="G139" s="29">
        <v>99.5</v>
      </c>
      <c r="H139" s="30">
        <v>99.3</v>
      </c>
      <c r="I139" s="30">
        <v>99.2</v>
      </c>
      <c r="J139" s="30">
        <v>98.8</v>
      </c>
      <c r="K139" s="30">
        <v>99.6</v>
      </c>
      <c r="L139" s="30">
        <v>99.4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2663</v>
      </c>
      <c r="H140" s="70">
        <v>3238</v>
      </c>
      <c r="I140" s="70">
        <v>3255</v>
      </c>
      <c r="J140" s="70">
        <v>3582</v>
      </c>
      <c r="K140" s="70">
        <v>2654</v>
      </c>
      <c r="L140" s="70">
        <v>5322</v>
      </c>
      <c r="M140" s="86">
        <v>4960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1.0062507972955734</v>
      </c>
      <c r="H141" s="81">
        <f t="shared" ref="H141:M141" si="22">H137/H$4</f>
        <v>1.0580795043882292</v>
      </c>
      <c r="I141" s="81">
        <f t="shared" si="22"/>
        <v>1.0435746901500327</v>
      </c>
      <c r="J141" s="81">
        <f t="shared" si="22"/>
        <v>0.9904196464714613</v>
      </c>
      <c r="K141" s="81">
        <f t="shared" si="22"/>
        <v>1.0577924552267242</v>
      </c>
      <c r="L141" s="81">
        <f t="shared" si="22"/>
        <v>1.223248278655326</v>
      </c>
      <c r="M141" s="82">
        <f t="shared" si="22"/>
        <v>1.1750741839762611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14600</v>
      </c>
      <c r="H142" s="35">
        <v>14680</v>
      </c>
      <c r="I142" s="35">
        <v>14880</v>
      </c>
      <c r="J142" s="35">
        <v>14990</v>
      </c>
      <c r="K142" s="35">
        <v>15110</v>
      </c>
      <c r="L142" s="35">
        <v>15230</v>
      </c>
      <c r="M142" s="36">
        <v>15190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7156</v>
      </c>
      <c r="H143" s="43">
        <v>7213</v>
      </c>
      <c r="I143" s="43">
        <v>7163</v>
      </c>
      <c r="J143" s="43">
        <v>7032</v>
      </c>
      <c r="K143" s="43">
        <v>7162</v>
      </c>
      <c r="L143" s="43">
        <v>10654</v>
      </c>
      <c r="M143" s="44">
        <v>10983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3.85</v>
      </c>
      <c r="H144" s="48">
        <v>3.82</v>
      </c>
      <c r="I144" s="48">
        <v>3.82</v>
      </c>
      <c r="J144" s="48">
        <v>3.84</v>
      </c>
      <c r="K144" s="48">
        <v>3.82</v>
      </c>
      <c r="L144" s="48">
        <v>3.66</v>
      </c>
      <c r="M144" s="49">
        <v>3.68</v>
      </c>
    </row>
    <row r="145" spans="1:13" x14ac:dyDescent="0.15">
      <c r="A145" s="5"/>
      <c r="B145" s="45" t="s">
        <v>1</v>
      </c>
      <c r="C145" s="50">
        <v>9810</v>
      </c>
      <c r="D145" s="4" t="s">
        <v>15</v>
      </c>
      <c r="E145" s="50">
        <v>10160</v>
      </c>
      <c r="F145" s="46" t="s">
        <v>3</v>
      </c>
      <c r="G145" s="47">
        <v>98.3</v>
      </c>
      <c r="H145" s="48">
        <v>99</v>
      </c>
      <c r="I145" s="48">
        <v>98.8</v>
      </c>
      <c r="J145" s="48">
        <v>98.7</v>
      </c>
      <c r="K145" s="48">
        <v>98.8</v>
      </c>
      <c r="L145" s="48">
        <v>98.7</v>
      </c>
      <c r="M145" s="49">
        <v>98.3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4115</v>
      </c>
      <c r="H146" s="71">
        <v>3138</v>
      </c>
      <c r="I146" s="71">
        <v>3320</v>
      </c>
      <c r="J146" s="71">
        <v>3461</v>
      </c>
      <c r="K146" s="71">
        <v>3335</v>
      </c>
      <c r="L146" s="71">
        <v>5198</v>
      </c>
      <c r="M146" s="87">
        <v>6263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0.91287153973721136</v>
      </c>
      <c r="H147" s="84">
        <f t="shared" ref="H147:M147" si="23">H143/H$4</f>
        <v>0.93094992256066078</v>
      </c>
      <c r="I147" s="84">
        <f t="shared" si="23"/>
        <v>0.93450750163078933</v>
      </c>
      <c r="J147" s="84">
        <f t="shared" si="23"/>
        <v>0.94885980299554717</v>
      </c>
      <c r="K147" s="84">
        <f t="shared" si="23"/>
        <v>0.9096913501841738</v>
      </c>
      <c r="L147" s="84">
        <f t="shared" si="23"/>
        <v>0.86302146618063991</v>
      </c>
      <c r="M147" s="85">
        <f t="shared" si="23"/>
        <v>0.95854424855995812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9810</v>
      </c>
      <c r="H148" s="53">
        <v>9820</v>
      </c>
      <c r="I148" s="53">
        <v>9960</v>
      </c>
      <c r="J148" s="53">
        <v>10050</v>
      </c>
      <c r="K148" s="53">
        <v>10020</v>
      </c>
      <c r="L148" s="53">
        <v>10170</v>
      </c>
      <c r="M148" s="54">
        <v>10160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10460</v>
      </c>
      <c r="H149" s="22">
        <v>9835</v>
      </c>
      <c r="I149" s="22">
        <v>9828</v>
      </c>
      <c r="J149" s="22">
        <v>10163</v>
      </c>
      <c r="K149" s="22">
        <v>10784</v>
      </c>
      <c r="L149" s="22">
        <v>15632</v>
      </c>
      <c r="M149" s="23">
        <v>14258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1.62</v>
      </c>
      <c r="H150" s="30">
        <v>1.66</v>
      </c>
      <c r="I150" s="30">
        <v>1.67</v>
      </c>
      <c r="J150" s="30">
        <v>1.65</v>
      </c>
      <c r="K150" s="30">
        <v>1.65</v>
      </c>
      <c r="L150" s="30">
        <v>1.48</v>
      </c>
      <c r="M150" s="31">
        <v>1.56</v>
      </c>
    </row>
    <row r="151" spans="1:13" x14ac:dyDescent="0.15">
      <c r="A151" s="5"/>
      <c r="B151" s="24" t="s">
        <v>1</v>
      </c>
      <c r="C151" s="32">
        <v>7540</v>
      </c>
      <c r="D151" s="26" t="s">
        <v>15</v>
      </c>
      <c r="E151" s="32">
        <v>7820</v>
      </c>
      <c r="F151" s="28" t="s">
        <v>3</v>
      </c>
      <c r="G151" s="29">
        <v>99.8</v>
      </c>
      <c r="H151" s="30">
        <v>99.9</v>
      </c>
      <c r="I151" s="30">
        <v>99.7</v>
      </c>
      <c r="J151" s="30">
        <v>99.8</v>
      </c>
      <c r="K151" s="30">
        <v>100</v>
      </c>
      <c r="L151" s="30">
        <v>100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1569</v>
      </c>
      <c r="H152" s="70">
        <v>1225</v>
      </c>
      <c r="I152" s="70">
        <v>1583</v>
      </c>
      <c r="J152" s="70">
        <v>1350</v>
      </c>
      <c r="K152" s="70">
        <v>1201</v>
      </c>
      <c r="L152" s="70">
        <v>1340</v>
      </c>
      <c r="M152" s="86">
        <v>2941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1.3343538716673045</v>
      </c>
      <c r="H153" s="81">
        <f t="shared" ref="H153:M153" si="24">H149/H$4</f>
        <v>1.2693598347960764</v>
      </c>
      <c r="I153" s="81">
        <f t="shared" si="24"/>
        <v>1.2821917808219179</v>
      </c>
      <c r="J153" s="81">
        <f t="shared" si="24"/>
        <v>1.3713399001484281</v>
      </c>
      <c r="K153" s="81">
        <f t="shared" si="24"/>
        <v>1.3697446970659215</v>
      </c>
      <c r="L153" s="81">
        <f t="shared" si="24"/>
        <v>1.2662616443904415</v>
      </c>
      <c r="M153" s="82">
        <f t="shared" si="24"/>
        <v>1.2443707453307733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7540</v>
      </c>
      <c r="H154" s="35">
        <v>7520</v>
      </c>
      <c r="I154" s="35">
        <v>7710</v>
      </c>
      <c r="J154" s="35">
        <v>7810</v>
      </c>
      <c r="K154" s="35">
        <v>7740</v>
      </c>
      <c r="L154" s="35">
        <v>7810</v>
      </c>
      <c r="M154" s="36">
        <v>7820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196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45698</v>
      </c>
      <c r="H3" s="11">
        <v>45699</v>
      </c>
      <c r="I3" s="11">
        <v>45700</v>
      </c>
      <c r="J3" s="11">
        <v>45701</v>
      </c>
      <c r="K3" s="11">
        <v>45702</v>
      </c>
      <c r="L3" s="11">
        <v>45703</v>
      </c>
      <c r="M3" s="12">
        <v>45704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8558</v>
      </c>
      <c r="H4" s="14">
        <v>11417</v>
      </c>
      <c r="I4" s="14">
        <v>7143</v>
      </c>
      <c r="J4" s="14">
        <v>7178</v>
      </c>
      <c r="K4" s="14">
        <v>7859</v>
      </c>
      <c r="L4" s="14">
        <v>11963</v>
      </c>
      <c r="M4" s="15">
        <v>11811</v>
      </c>
    </row>
    <row r="5" spans="1:13" x14ac:dyDescent="0.15">
      <c r="A5" s="5"/>
      <c r="B5" s="16" t="s">
        <v>62</v>
      </c>
      <c r="C5" s="17"/>
      <c r="D5" s="18"/>
      <c r="E5" s="19"/>
      <c r="F5" s="20" t="s">
        <v>10</v>
      </c>
      <c r="G5" s="21">
        <v>23867</v>
      </c>
      <c r="H5" s="22">
        <v>24569</v>
      </c>
      <c r="I5" s="22">
        <v>22215</v>
      </c>
      <c r="J5" s="22">
        <v>21999</v>
      </c>
      <c r="K5" s="22">
        <v>22285</v>
      </c>
      <c r="L5" s="22">
        <v>24522</v>
      </c>
      <c r="M5" s="23">
        <v>24001</v>
      </c>
    </row>
    <row r="6" spans="1:13" x14ac:dyDescent="0.15">
      <c r="A6" s="5"/>
      <c r="B6" s="24" t="s">
        <v>0</v>
      </c>
      <c r="C6" s="25">
        <v>45691</v>
      </c>
      <c r="D6" s="26"/>
      <c r="E6" s="27"/>
      <c r="F6" s="28" t="s">
        <v>2</v>
      </c>
      <c r="G6" s="29">
        <v>3.78</v>
      </c>
      <c r="H6" s="30">
        <v>3.54</v>
      </c>
      <c r="I6" s="30">
        <v>3.92</v>
      </c>
      <c r="J6" s="30">
        <v>3.91</v>
      </c>
      <c r="K6" s="30">
        <v>3.98</v>
      </c>
      <c r="L6" s="30">
        <v>3.59</v>
      </c>
      <c r="M6" s="31">
        <v>3.54</v>
      </c>
    </row>
    <row r="7" spans="1:13" x14ac:dyDescent="0.15">
      <c r="A7" s="5"/>
      <c r="B7" s="24" t="s">
        <v>1</v>
      </c>
      <c r="C7" s="32">
        <v>8110</v>
      </c>
      <c r="D7" s="26" t="s">
        <v>15</v>
      </c>
      <c r="E7" s="32">
        <v>8130</v>
      </c>
      <c r="F7" s="28" t="s">
        <v>3</v>
      </c>
      <c r="G7" s="29">
        <v>98.1</v>
      </c>
      <c r="H7" s="30">
        <v>98.5</v>
      </c>
      <c r="I7" s="30">
        <v>98.1</v>
      </c>
      <c r="J7" s="30">
        <v>98.2</v>
      </c>
      <c r="K7" s="30">
        <v>97.8</v>
      </c>
      <c r="L7" s="30">
        <v>98.3</v>
      </c>
      <c r="M7" s="31">
        <v>98.6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14586</v>
      </c>
      <c r="H8" s="70">
        <v>12838</v>
      </c>
      <c r="I8" s="70">
        <v>13627</v>
      </c>
      <c r="J8" s="70">
        <v>12994</v>
      </c>
      <c r="K8" s="70">
        <v>14918</v>
      </c>
      <c r="L8" s="70">
        <v>13656</v>
      </c>
      <c r="M8" s="86">
        <v>11758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2.788852535639168</v>
      </c>
      <c r="H9" s="75">
        <f t="shared" ref="H9:M9" si="0">H5/H$4</f>
        <v>2.1519663659455199</v>
      </c>
      <c r="I9" s="75">
        <f t="shared" si="0"/>
        <v>3.1100377992440151</v>
      </c>
      <c r="J9" s="75">
        <f t="shared" si="0"/>
        <v>3.0647812761214821</v>
      </c>
      <c r="K9" s="75">
        <f t="shared" si="0"/>
        <v>2.8356024939559741</v>
      </c>
      <c r="L9" s="75">
        <f t="shared" si="0"/>
        <v>2.049820279194182</v>
      </c>
      <c r="M9" s="76">
        <f t="shared" si="0"/>
        <v>2.0320887308441282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8110</v>
      </c>
      <c r="H10" s="35">
        <v>8150</v>
      </c>
      <c r="I10" s="35">
        <v>8110</v>
      </c>
      <c r="J10" s="35">
        <v>8100</v>
      </c>
      <c r="K10" s="35">
        <v>8120</v>
      </c>
      <c r="L10" s="35">
        <v>8150</v>
      </c>
      <c r="M10" s="36">
        <v>8130</v>
      </c>
    </row>
    <row r="11" spans="1:13" x14ac:dyDescent="0.15">
      <c r="A11" s="5"/>
      <c r="B11" s="37" t="s">
        <v>63</v>
      </c>
      <c r="C11" s="38"/>
      <c r="D11" s="39"/>
      <c r="E11" s="40"/>
      <c r="F11" s="41" t="s">
        <v>10</v>
      </c>
      <c r="G11" s="42">
        <v>20386</v>
      </c>
      <c r="H11" s="43">
        <v>22378</v>
      </c>
      <c r="I11" s="43">
        <v>17698</v>
      </c>
      <c r="J11" s="43">
        <v>16821</v>
      </c>
      <c r="K11" s="43">
        <v>17383</v>
      </c>
      <c r="L11" s="43">
        <v>21804</v>
      </c>
      <c r="M11" s="44">
        <v>21446</v>
      </c>
    </row>
    <row r="12" spans="1:13" x14ac:dyDescent="0.15">
      <c r="A12" s="5"/>
      <c r="B12" s="45" t="s">
        <v>0</v>
      </c>
      <c r="C12" s="3">
        <v>45691</v>
      </c>
      <c r="F12" s="46" t="s">
        <v>2</v>
      </c>
      <c r="G12" s="47">
        <v>3.4</v>
      </c>
      <c r="H12" s="48">
        <v>3.05</v>
      </c>
      <c r="I12" s="48">
        <v>3.44</v>
      </c>
      <c r="J12" s="48">
        <v>3.47</v>
      </c>
      <c r="K12" s="48">
        <v>3.46</v>
      </c>
      <c r="L12" s="48">
        <v>3.11</v>
      </c>
      <c r="M12" s="49">
        <v>3.12</v>
      </c>
    </row>
    <row r="13" spans="1:13" x14ac:dyDescent="0.15">
      <c r="A13" s="5"/>
      <c r="B13" s="45" t="s">
        <v>1</v>
      </c>
      <c r="C13" s="50">
        <v>5750</v>
      </c>
      <c r="D13" s="4" t="s">
        <v>15</v>
      </c>
      <c r="E13" s="50">
        <v>6130</v>
      </c>
      <c r="F13" s="46" t="s">
        <v>3</v>
      </c>
      <c r="G13" s="47">
        <v>97.2</v>
      </c>
      <c r="H13" s="48">
        <v>98.6</v>
      </c>
      <c r="I13" s="48">
        <v>98.1</v>
      </c>
      <c r="J13" s="48">
        <v>98.2</v>
      </c>
      <c r="K13" s="48">
        <v>98.2</v>
      </c>
      <c r="L13" s="48">
        <v>98.3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15326</v>
      </c>
      <c r="H14" s="71">
        <v>10287</v>
      </c>
      <c r="I14" s="71">
        <v>10445</v>
      </c>
      <c r="J14" s="71">
        <v>9346</v>
      </c>
      <c r="K14" s="71">
        <v>9932</v>
      </c>
      <c r="L14" s="71">
        <v>11646</v>
      </c>
      <c r="M14" s="87">
        <v>10941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2.3820986211731712</v>
      </c>
      <c r="H15" s="78">
        <f t="shared" ref="H15:M15" si="1">H11/H$4</f>
        <v>1.9600595603048085</v>
      </c>
      <c r="I15" s="78">
        <f t="shared" si="1"/>
        <v>2.4776704465910684</v>
      </c>
      <c r="J15" s="78">
        <f t="shared" si="1"/>
        <v>2.3434104207300082</v>
      </c>
      <c r="K15" s="78">
        <f t="shared" si="1"/>
        <v>2.2118590151418758</v>
      </c>
      <c r="L15" s="78">
        <f t="shared" si="1"/>
        <v>1.8226197442113183</v>
      </c>
      <c r="M15" s="79">
        <f t="shared" si="1"/>
        <v>1.815764964863263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5750</v>
      </c>
      <c r="H16" s="53">
        <v>6130</v>
      </c>
      <c r="I16" s="53">
        <v>6090</v>
      </c>
      <c r="J16" s="53">
        <v>6100</v>
      </c>
      <c r="K16" s="53">
        <v>6120</v>
      </c>
      <c r="L16" s="53">
        <v>6140</v>
      </c>
      <c r="M16" s="54">
        <v>6130</v>
      </c>
    </row>
    <row r="17" spans="1:13" x14ac:dyDescent="0.15">
      <c r="A17" s="5"/>
      <c r="B17" s="16" t="s">
        <v>64</v>
      </c>
      <c r="C17" s="17"/>
      <c r="D17" s="18"/>
      <c r="E17" s="19"/>
      <c r="F17" s="20" t="s">
        <v>10</v>
      </c>
      <c r="G17" s="21">
        <v>15390</v>
      </c>
      <c r="H17" s="22">
        <v>18383</v>
      </c>
      <c r="I17" s="22">
        <v>13303</v>
      </c>
      <c r="J17" s="22">
        <v>12989</v>
      </c>
      <c r="K17" s="22">
        <v>13076</v>
      </c>
      <c r="L17" s="22">
        <v>18089</v>
      </c>
      <c r="M17" s="23">
        <v>17759</v>
      </c>
    </row>
    <row r="18" spans="1:13" x14ac:dyDescent="0.15">
      <c r="A18" s="5"/>
      <c r="B18" s="24" t="s">
        <v>0</v>
      </c>
      <c r="C18" s="25">
        <v>45691</v>
      </c>
      <c r="D18" s="26"/>
      <c r="E18" s="27"/>
      <c r="F18" s="28" t="s">
        <v>2</v>
      </c>
      <c r="G18" s="29">
        <v>3.5</v>
      </c>
      <c r="H18" s="30">
        <v>3.26</v>
      </c>
      <c r="I18" s="30">
        <v>3.62</v>
      </c>
      <c r="J18" s="30">
        <v>3.56</v>
      </c>
      <c r="K18" s="30">
        <v>3.63</v>
      </c>
      <c r="L18" s="30">
        <v>3.31</v>
      </c>
      <c r="M18" s="31">
        <v>3.28</v>
      </c>
    </row>
    <row r="19" spans="1:13" x14ac:dyDescent="0.15">
      <c r="A19" s="5"/>
      <c r="B19" s="24" t="s">
        <v>1</v>
      </c>
      <c r="C19" s="32">
        <v>4870</v>
      </c>
      <c r="D19" s="26" t="s">
        <v>15</v>
      </c>
      <c r="E19" s="32">
        <v>4880</v>
      </c>
      <c r="F19" s="28" t="s">
        <v>3</v>
      </c>
      <c r="G19" s="29">
        <v>98.9</v>
      </c>
      <c r="H19" s="30">
        <v>98.2</v>
      </c>
      <c r="I19" s="30">
        <v>97.9</v>
      </c>
      <c r="J19" s="30">
        <v>98.7</v>
      </c>
      <c r="K19" s="30">
        <v>98.2</v>
      </c>
      <c r="L19" s="30">
        <v>98.1</v>
      </c>
      <c r="M19" s="31">
        <v>98.7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6580</v>
      </c>
      <c r="H20" s="70">
        <v>10116</v>
      </c>
      <c r="I20" s="70">
        <v>8211</v>
      </c>
      <c r="J20" s="70">
        <v>5951</v>
      </c>
      <c r="K20" s="70">
        <v>7614</v>
      </c>
      <c r="L20" s="70">
        <v>10372</v>
      </c>
      <c r="M20" s="86">
        <v>8145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1.7983173638700631</v>
      </c>
      <c r="H21" s="81">
        <f t="shared" ref="H21:M21" si="2">H17/H$4</f>
        <v>1.6101427695541737</v>
      </c>
      <c r="I21" s="81">
        <f t="shared" si="2"/>
        <v>1.8623827523449532</v>
      </c>
      <c r="J21" s="81">
        <f t="shared" si="2"/>
        <v>1.8095569796600723</v>
      </c>
      <c r="K21" s="81">
        <f t="shared" si="2"/>
        <v>1.66382491411121</v>
      </c>
      <c r="L21" s="81">
        <f t="shared" si="2"/>
        <v>1.512078909972415</v>
      </c>
      <c r="M21" s="82">
        <f t="shared" si="2"/>
        <v>1.5035983405300144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4870</v>
      </c>
      <c r="H22" s="35">
        <v>4890</v>
      </c>
      <c r="I22" s="35">
        <v>4860</v>
      </c>
      <c r="J22" s="35">
        <v>4850</v>
      </c>
      <c r="K22" s="35">
        <v>4870</v>
      </c>
      <c r="L22" s="35">
        <v>4890</v>
      </c>
      <c r="M22" s="36">
        <v>4880</v>
      </c>
    </row>
    <row r="23" spans="1:13" x14ac:dyDescent="0.15">
      <c r="A23" s="5"/>
      <c r="B23" s="37" t="s">
        <v>65</v>
      </c>
      <c r="C23" s="38"/>
      <c r="D23" s="39"/>
      <c r="E23" s="40"/>
      <c r="F23" s="41" t="s">
        <v>10</v>
      </c>
      <c r="G23" s="42">
        <v>18390</v>
      </c>
      <c r="H23" s="43">
        <v>20029</v>
      </c>
      <c r="I23" s="43">
        <v>15591</v>
      </c>
      <c r="J23" s="43">
        <v>14930</v>
      </c>
      <c r="K23" s="43">
        <v>14887</v>
      </c>
      <c r="L23" s="43">
        <v>19852</v>
      </c>
      <c r="M23" s="44">
        <v>19291</v>
      </c>
    </row>
    <row r="24" spans="1:13" x14ac:dyDescent="0.15">
      <c r="A24" s="5"/>
      <c r="B24" s="45" t="s">
        <v>0</v>
      </c>
      <c r="C24" s="3">
        <v>45691</v>
      </c>
      <c r="F24" s="46" t="s">
        <v>2</v>
      </c>
      <c r="G24" s="47">
        <v>4.1100000000000003</v>
      </c>
      <c r="H24" s="48">
        <v>3.9</v>
      </c>
      <c r="I24" s="48">
        <v>4.22</v>
      </c>
      <c r="J24" s="48">
        <v>4.2</v>
      </c>
      <c r="K24" s="48">
        <v>4.28</v>
      </c>
      <c r="L24" s="48">
        <v>3.9</v>
      </c>
      <c r="M24" s="49">
        <v>3.87</v>
      </c>
    </row>
    <row r="25" spans="1:13" x14ac:dyDescent="0.15">
      <c r="A25" s="5"/>
      <c r="B25" s="45" t="s">
        <v>1</v>
      </c>
      <c r="C25" s="50">
        <v>3260</v>
      </c>
      <c r="D25" s="4" t="s">
        <v>15</v>
      </c>
      <c r="E25" s="50">
        <v>3250</v>
      </c>
      <c r="F25" s="46" t="s">
        <v>3</v>
      </c>
      <c r="G25" s="47">
        <v>97.2</v>
      </c>
      <c r="H25" s="48">
        <v>97</v>
      </c>
      <c r="I25" s="48">
        <v>97.3</v>
      </c>
      <c r="J25" s="48">
        <v>97.7</v>
      </c>
      <c r="K25" s="48">
        <v>97</v>
      </c>
      <c r="L25" s="48">
        <v>97.8</v>
      </c>
      <c r="M25" s="49">
        <v>98</v>
      </c>
    </row>
    <row r="26" spans="1:13" x14ac:dyDescent="0.15">
      <c r="A26" s="5"/>
      <c r="B26" s="45"/>
      <c r="C26" s="50"/>
      <c r="E26" s="50"/>
      <c r="F26" s="55" t="s">
        <v>20</v>
      </c>
      <c r="G26" s="89">
        <v>14919</v>
      </c>
      <c r="H26" s="71">
        <v>16668</v>
      </c>
      <c r="I26" s="71">
        <v>12222</v>
      </c>
      <c r="J26" s="71">
        <v>10713</v>
      </c>
      <c r="K26" s="71">
        <v>12758</v>
      </c>
      <c r="L26" s="71">
        <v>13475</v>
      </c>
      <c r="M26" s="87">
        <v>12156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2.1488665576069175</v>
      </c>
      <c r="H27" s="84">
        <f t="shared" ref="H27:M27" si="3">H23/H$4</f>
        <v>1.7543137426644477</v>
      </c>
      <c r="I27" s="84">
        <f t="shared" si="3"/>
        <v>2.1826963460730786</v>
      </c>
      <c r="J27" s="84">
        <f t="shared" si="3"/>
        <v>2.0799665645026471</v>
      </c>
      <c r="K27" s="84">
        <f t="shared" si="3"/>
        <v>1.8942613564066675</v>
      </c>
      <c r="L27" s="84">
        <f t="shared" si="3"/>
        <v>1.6594499707431247</v>
      </c>
      <c r="M27" s="85">
        <f t="shared" si="3"/>
        <v>1.6333079332825333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3260</v>
      </c>
      <c r="H28" s="53">
        <v>3270</v>
      </c>
      <c r="I28" s="53">
        <v>3250</v>
      </c>
      <c r="J28" s="53">
        <v>3230</v>
      </c>
      <c r="K28" s="53">
        <v>3260</v>
      </c>
      <c r="L28" s="53">
        <v>3270</v>
      </c>
      <c r="M28" s="54">
        <v>3250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8100</v>
      </c>
      <c r="H29" s="22">
        <v>11535</v>
      </c>
      <c r="I29" s="22">
        <v>6205</v>
      </c>
      <c r="J29" s="22">
        <v>6022</v>
      </c>
      <c r="K29" s="22">
        <v>6249</v>
      </c>
      <c r="L29" s="22">
        <v>10986</v>
      </c>
      <c r="M29" s="23">
        <v>10948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3.5</v>
      </c>
      <c r="H30" s="30">
        <v>3.29</v>
      </c>
      <c r="I30" s="30">
        <v>3.55</v>
      </c>
      <c r="J30" s="30">
        <v>3.53</v>
      </c>
      <c r="K30" s="30">
        <v>3.62</v>
      </c>
      <c r="L30" s="30">
        <v>3.28</v>
      </c>
      <c r="M30" s="31">
        <v>3.27</v>
      </c>
    </row>
    <row r="31" spans="1:13" x14ac:dyDescent="0.15">
      <c r="A31" s="5"/>
      <c r="B31" s="24" t="s">
        <v>1</v>
      </c>
      <c r="C31" s="32">
        <v>5110</v>
      </c>
      <c r="D31" s="26" t="s">
        <v>15</v>
      </c>
      <c r="E31" s="32">
        <v>5150</v>
      </c>
      <c r="F31" s="28" t="s">
        <v>3</v>
      </c>
      <c r="G31" s="29">
        <v>98.4</v>
      </c>
      <c r="H31" s="30">
        <v>98.8</v>
      </c>
      <c r="I31" s="30">
        <v>99.2</v>
      </c>
      <c r="J31" s="30">
        <v>98.7</v>
      </c>
      <c r="K31" s="30">
        <v>98.1</v>
      </c>
      <c r="L31" s="30">
        <v>98.5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4244</v>
      </c>
      <c r="H32" s="70">
        <v>5036</v>
      </c>
      <c r="I32" s="70">
        <v>2236</v>
      </c>
      <c r="J32" s="70">
        <v>2852</v>
      </c>
      <c r="K32" s="70">
        <v>3697</v>
      </c>
      <c r="L32" s="70">
        <v>5346</v>
      </c>
      <c r="M32" s="86">
        <v>4444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0.94648282308950693</v>
      </c>
      <c r="H33" s="81">
        <f t="shared" ref="H33:M33" si="4">H29/H$4</f>
        <v>1.0103354646579661</v>
      </c>
      <c r="I33" s="81">
        <f t="shared" si="4"/>
        <v>0.86868262634747306</v>
      </c>
      <c r="J33" s="81">
        <f t="shared" si="4"/>
        <v>0.83895235441627192</v>
      </c>
      <c r="K33" s="81">
        <f t="shared" si="4"/>
        <v>0.79513933070365184</v>
      </c>
      <c r="L33" s="81">
        <f t="shared" si="4"/>
        <v>0.91833152219342973</v>
      </c>
      <c r="M33" s="82">
        <f t="shared" si="4"/>
        <v>0.92693252053170772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5110</v>
      </c>
      <c r="H34" s="35">
        <v>5170</v>
      </c>
      <c r="I34" s="35">
        <v>5040</v>
      </c>
      <c r="J34" s="35">
        <v>5060</v>
      </c>
      <c r="K34" s="35">
        <v>5100</v>
      </c>
      <c r="L34" s="35">
        <v>5140</v>
      </c>
      <c r="M34" s="36">
        <v>5150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9085</v>
      </c>
      <c r="H35" s="43">
        <v>12577</v>
      </c>
      <c r="I35" s="43">
        <v>6974</v>
      </c>
      <c r="J35" s="43">
        <v>6508</v>
      </c>
      <c r="K35" s="43">
        <v>6900</v>
      </c>
      <c r="L35" s="43">
        <v>11660</v>
      </c>
      <c r="M35" s="44">
        <v>11299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4.16</v>
      </c>
      <c r="H36" s="48">
        <v>3.8</v>
      </c>
      <c r="I36" s="48">
        <v>4.18</v>
      </c>
      <c r="J36" s="48">
        <v>4.2699999999999996</v>
      </c>
      <c r="K36" s="48">
        <v>4.32</v>
      </c>
      <c r="L36" s="48">
        <v>3.88</v>
      </c>
      <c r="M36" s="49">
        <v>3.9</v>
      </c>
    </row>
    <row r="37" spans="1:13" x14ac:dyDescent="0.15">
      <c r="A37" s="5"/>
      <c r="B37" s="45" t="s">
        <v>1</v>
      </c>
      <c r="C37" s="50">
        <v>2500</v>
      </c>
      <c r="D37" s="4" t="s">
        <v>15</v>
      </c>
      <c r="E37" s="50">
        <v>2510</v>
      </c>
      <c r="F37" s="46" t="s">
        <v>3</v>
      </c>
      <c r="G37" s="47">
        <v>97.2</v>
      </c>
      <c r="H37" s="48">
        <v>98.2</v>
      </c>
      <c r="I37" s="48">
        <v>97.5</v>
      </c>
      <c r="J37" s="48">
        <v>98</v>
      </c>
      <c r="K37" s="48">
        <v>97.6</v>
      </c>
      <c r="L37" s="48">
        <v>98.2</v>
      </c>
      <c r="M37" s="49">
        <v>98</v>
      </c>
    </row>
    <row r="38" spans="1:13" x14ac:dyDescent="0.15">
      <c r="A38" s="5"/>
      <c r="B38" s="45"/>
      <c r="C38" s="50"/>
      <c r="E38" s="50"/>
      <c r="F38" s="55" t="s">
        <v>20</v>
      </c>
      <c r="G38" s="89">
        <v>7489</v>
      </c>
      <c r="H38" s="71">
        <v>7578</v>
      </c>
      <c r="I38" s="71">
        <v>5276</v>
      </c>
      <c r="J38" s="71">
        <v>4287</v>
      </c>
      <c r="K38" s="71">
        <v>5094</v>
      </c>
      <c r="L38" s="71">
        <v>6918</v>
      </c>
      <c r="M38" s="87">
        <v>7211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1.0615798083664407</v>
      </c>
      <c r="H39" s="84">
        <f t="shared" ref="H39:M39" si="5">H35/H$4</f>
        <v>1.1016028729088201</v>
      </c>
      <c r="I39" s="84">
        <f t="shared" si="5"/>
        <v>0.97634047319053618</v>
      </c>
      <c r="J39" s="84">
        <f t="shared" si="5"/>
        <v>0.90665923655614378</v>
      </c>
      <c r="K39" s="84">
        <f t="shared" si="5"/>
        <v>0.87797429698434915</v>
      </c>
      <c r="L39" s="84">
        <f t="shared" si="5"/>
        <v>0.97467190504054169</v>
      </c>
      <c r="M39" s="85">
        <f t="shared" si="5"/>
        <v>0.95665057996782665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2500</v>
      </c>
      <c r="H40" s="53">
        <v>2530</v>
      </c>
      <c r="I40" s="53">
        <v>2480</v>
      </c>
      <c r="J40" s="53">
        <v>2470</v>
      </c>
      <c r="K40" s="53">
        <v>2490</v>
      </c>
      <c r="L40" s="53">
        <v>2520</v>
      </c>
      <c r="M40" s="54">
        <v>2510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20353</v>
      </c>
      <c r="H41" s="22">
        <v>21629</v>
      </c>
      <c r="I41" s="22">
        <v>18220</v>
      </c>
      <c r="J41" s="22">
        <v>18171</v>
      </c>
      <c r="K41" s="22">
        <v>18713</v>
      </c>
      <c r="L41" s="22">
        <v>21843</v>
      </c>
      <c r="M41" s="23">
        <v>21249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2.1</v>
      </c>
      <c r="H42" s="30">
        <v>1.86</v>
      </c>
      <c r="I42" s="30">
        <v>2.16</v>
      </c>
      <c r="J42" s="30">
        <v>2.1800000000000002</v>
      </c>
      <c r="K42" s="30">
        <v>2.1800000000000002</v>
      </c>
      <c r="L42" s="30">
        <v>1.88</v>
      </c>
      <c r="M42" s="31">
        <v>1.89</v>
      </c>
    </row>
    <row r="43" spans="1:13" x14ac:dyDescent="0.15">
      <c r="A43" s="5"/>
      <c r="B43" s="24" t="s">
        <v>1</v>
      </c>
      <c r="C43" s="32">
        <v>1860</v>
      </c>
      <c r="D43" s="26" t="s">
        <v>15</v>
      </c>
      <c r="E43" s="32">
        <v>1860</v>
      </c>
      <c r="F43" s="28" t="s">
        <v>3</v>
      </c>
      <c r="G43" s="29">
        <v>100</v>
      </c>
      <c r="H43" s="30">
        <v>100.7</v>
      </c>
      <c r="I43" s="30">
        <v>100.4</v>
      </c>
      <c r="J43" s="30">
        <v>100.1</v>
      </c>
      <c r="K43" s="30">
        <v>100.1</v>
      </c>
      <c r="L43" s="30">
        <v>100.2</v>
      </c>
      <c r="M43" s="31">
        <v>100.2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2506</v>
      </c>
      <c r="H44" s="58">
        <v>-464</v>
      </c>
      <c r="I44" s="58">
        <v>595</v>
      </c>
      <c r="J44" s="70">
        <v>1520</v>
      </c>
      <c r="K44" s="70">
        <v>1829</v>
      </c>
      <c r="L44" s="70">
        <v>1388</v>
      </c>
      <c r="M44" s="86">
        <v>1602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2.3782425800420661</v>
      </c>
      <c r="H45" s="81">
        <f t="shared" ref="H45:M45" si="6">H41/H$4</f>
        <v>1.8944556363317859</v>
      </c>
      <c r="I45" s="81">
        <f t="shared" si="6"/>
        <v>2.5507489850202996</v>
      </c>
      <c r="J45" s="81">
        <f t="shared" si="6"/>
        <v>2.5314850933407635</v>
      </c>
      <c r="K45" s="81">
        <f t="shared" si="6"/>
        <v>2.3810917419519022</v>
      </c>
      <c r="L45" s="81">
        <f t="shared" si="6"/>
        <v>1.8258797960377831</v>
      </c>
      <c r="M45" s="82">
        <f t="shared" si="6"/>
        <v>1.7990855981711964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1860</v>
      </c>
      <c r="H46" s="35">
        <v>1870</v>
      </c>
      <c r="I46" s="35">
        <v>1850</v>
      </c>
      <c r="J46" s="35">
        <v>1860</v>
      </c>
      <c r="K46" s="35">
        <v>1850</v>
      </c>
      <c r="L46" s="35">
        <v>1860</v>
      </c>
      <c r="M46" s="36">
        <v>1860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7406</v>
      </c>
      <c r="H47" s="43">
        <v>11508</v>
      </c>
      <c r="I47" s="43">
        <v>5952</v>
      </c>
      <c r="J47" s="43">
        <v>6014</v>
      </c>
      <c r="K47" s="43">
        <v>5890</v>
      </c>
      <c r="L47" s="43">
        <v>9411</v>
      </c>
      <c r="M47" s="44">
        <v>10595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5.48</v>
      </c>
      <c r="H48" s="48">
        <v>5.0599999999999996</v>
      </c>
      <c r="I48" s="48">
        <v>5.46</v>
      </c>
      <c r="J48" s="48">
        <v>5.46</v>
      </c>
      <c r="K48" s="48">
        <v>5.65</v>
      </c>
      <c r="L48" s="48">
        <v>5.18</v>
      </c>
      <c r="M48" s="49">
        <v>5.31</v>
      </c>
    </row>
    <row r="49" spans="1:13" x14ac:dyDescent="0.15">
      <c r="A49" s="5"/>
      <c r="B49" s="45" t="s">
        <v>1</v>
      </c>
      <c r="C49" s="50">
        <v>1200</v>
      </c>
      <c r="D49" s="4" t="s">
        <v>15</v>
      </c>
      <c r="E49" s="50">
        <v>1210</v>
      </c>
      <c r="F49" s="46" t="s">
        <v>3</v>
      </c>
      <c r="G49" s="47">
        <v>100</v>
      </c>
      <c r="H49" s="48">
        <v>99.7</v>
      </c>
      <c r="I49" s="48">
        <v>99.4</v>
      </c>
      <c r="J49" s="48">
        <v>99.3</v>
      </c>
      <c r="K49" s="48">
        <v>97.8</v>
      </c>
      <c r="L49" s="48">
        <v>100.2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20</v>
      </c>
      <c r="G50" s="89">
        <v>1726</v>
      </c>
      <c r="H50" s="71">
        <v>3245</v>
      </c>
      <c r="I50" s="71">
        <v>2216</v>
      </c>
      <c r="J50" s="71">
        <v>2335</v>
      </c>
      <c r="K50" s="71">
        <v>4186</v>
      </c>
      <c r="L50" s="71">
        <v>1963</v>
      </c>
      <c r="M50" s="87">
        <v>5445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0.86538910960504789</v>
      </c>
      <c r="H51" s="84">
        <f t="shared" ref="H51:M51" si="7">H47/H$4</f>
        <v>1.0079705702023298</v>
      </c>
      <c r="I51" s="84">
        <f t="shared" si="7"/>
        <v>0.83326333473330538</v>
      </c>
      <c r="J51" s="84">
        <f t="shared" si="7"/>
        <v>0.83783783783783783</v>
      </c>
      <c r="K51" s="84">
        <f t="shared" si="7"/>
        <v>0.74945921873011834</v>
      </c>
      <c r="L51" s="84">
        <f t="shared" si="7"/>
        <v>0.78667558304773055</v>
      </c>
      <c r="M51" s="85">
        <f t="shared" si="7"/>
        <v>0.89704512742358822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1200</v>
      </c>
      <c r="H52" s="53">
        <v>1210</v>
      </c>
      <c r="I52" s="53">
        <v>1210</v>
      </c>
      <c r="J52" s="53">
        <v>1190</v>
      </c>
      <c r="K52" s="53">
        <v>1200</v>
      </c>
      <c r="L52" s="53">
        <v>1210</v>
      </c>
      <c r="M52" s="54">
        <v>1210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15917</v>
      </c>
      <c r="H53" s="22">
        <v>19769</v>
      </c>
      <c r="I53" s="22">
        <v>13256</v>
      </c>
      <c r="J53" s="22">
        <v>12889</v>
      </c>
      <c r="K53" s="22">
        <v>13968</v>
      </c>
      <c r="L53" s="22">
        <v>19586</v>
      </c>
      <c r="M53" s="23">
        <v>19022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3.02</v>
      </c>
      <c r="H54" s="30">
        <v>2.77</v>
      </c>
      <c r="I54" s="30">
        <v>3.12</v>
      </c>
      <c r="J54" s="30">
        <v>3.21</v>
      </c>
      <c r="K54" s="30">
        <v>3.26</v>
      </c>
      <c r="L54" s="30">
        <v>2.78</v>
      </c>
      <c r="M54" s="31">
        <v>2.83</v>
      </c>
    </row>
    <row r="55" spans="1:13" x14ac:dyDescent="0.15">
      <c r="A55" s="5"/>
      <c r="B55" s="24" t="s">
        <v>1</v>
      </c>
      <c r="C55" s="32">
        <v>760</v>
      </c>
      <c r="D55" s="26" t="s">
        <v>15</v>
      </c>
      <c r="E55" s="32">
        <v>770</v>
      </c>
      <c r="F55" s="28" t="s">
        <v>3</v>
      </c>
      <c r="G55" s="29">
        <v>98.4</v>
      </c>
      <c r="H55" s="30">
        <v>98.5</v>
      </c>
      <c r="I55" s="30">
        <v>98.2</v>
      </c>
      <c r="J55" s="30">
        <v>98</v>
      </c>
      <c r="K55" s="30">
        <v>97.2</v>
      </c>
      <c r="L55" s="30">
        <v>98.7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7898</v>
      </c>
      <c r="H56" s="70">
        <v>9146</v>
      </c>
      <c r="I56" s="70">
        <v>6984</v>
      </c>
      <c r="J56" s="70">
        <v>7350</v>
      </c>
      <c r="K56" s="70">
        <v>10377</v>
      </c>
      <c r="L56" s="70">
        <v>8345</v>
      </c>
      <c r="M56" s="86">
        <v>7832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1.8598971722365039</v>
      </c>
      <c r="H57" s="81">
        <f t="shared" ref="H57:M57" si="8">H53/H$4</f>
        <v>1.7315406849435053</v>
      </c>
      <c r="I57" s="81">
        <f t="shared" si="8"/>
        <v>1.8558028839423211</v>
      </c>
      <c r="J57" s="81">
        <f t="shared" si="8"/>
        <v>1.7956255224296462</v>
      </c>
      <c r="K57" s="81">
        <f t="shared" si="8"/>
        <v>1.7773253594604912</v>
      </c>
      <c r="L57" s="81">
        <f t="shared" si="8"/>
        <v>1.6372147454651844</v>
      </c>
      <c r="M57" s="82">
        <f t="shared" si="8"/>
        <v>1.6105325543984421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760</v>
      </c>
      <c r="H58" s="35">
        <v>770</v>
      </c>
      <c r="I58" s="35">
        <v>760</v>
      </c>
      <c r="J58" s="35">
        <v>750</v>
      </c>
      <c r="K58" s="35">
        <v>750</v>
      </c>
      <c r="L58" s="35">
        <v>770</v>
      </c>
      <c r="M58" s="36">
        <v>770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9161</v>
      </c>
      <c r="H59" s="43">
        <v>14672</v>
      </c>
      <c r="I59" s="43">
        <v>8361</v>
      </c>
      <c r="J59" s="43">
        <v>8418</v>
      </c>
      <c r="K59" s="43">
        <v>9527</v>
      </c>
      <c r="L59" s="43">
        <v>13559</v>
      </c>
      <c r="M59" s="44">
        <v>14428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1.64</v>
      </c>
      <c r="H60" s="48">
        <v>1.31</v>
      </c>
      <c r="I60" s="48">
        <v>1.63</v>
      </c>
      <c r="J60" s="48">
        <v>1.56</v>
      </c>
      <c r="K60" s="48">
        <v>1.58</v>
      </c>
      <c r="L60" s="48">
        <v>1.51</v>
      </c>
      <c r="M60" s="49">
        <v>1.47</v>
      </c>
    </row>
    <row r="61" spans="1:13" x14ac:dyDescent="0.15">
      <c r="A61" s="5"/>
      <c r="B61" s="45" t="s">
        <v>1</v>
      </c>
      <c r="C61" s="50">
        <v>580</v>
      </c>
      <c r="D61" s="4" t="s">
        <v>15</v>
      </c>
      <c r="E61" s="50">
        <v>590</v>
      </c>
      <c r="F61" s="46" t="s">
        <v>3</v>
      </c>
      <c r="G61" s="47">
        <v>99.7</v>
      </c>
      <c r="H61" s="48">
        <v>100.1</v>
      </c>
      <c r="I61" s="48">
        <v>99.5</v>
      </c>
      <c r="J61" s="48">
        <v>99.8</v>
      </c>
      <c r="K61" s="48">
        <v>100</v>
      </c>
      <c r="L61" s="48">
        <v>99.2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1490</v>
      </c>
      <c r="H62" s="61">
        <v>769</v>
      </c>
      <c r="I62" s="71">
        <v>1678</v>
      </c>
      <c r="J62" s="71">
        <v>1250</v>
      </c>
      <c r="K62" s="61">
        <v>882</v>
      </c>
      <c r="L62" s="71">
        <v>3532</v>
      </c>
      <c r="M62" s="87">
        <v>3388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1.0704603879411076</v>
      </c>
      <c r="H63" s="84">
        <f t="shared" ref="H63:M63" si="9">H59/H$4</f>
        <v>1.285101164929491</v>
      </c>
      <c r="I63" s="84">
        <f t="shared" si="9"/>
        <v>1.1705165896682066</v>
      </c>
      <c r="J63" s="84">
        <f t="shared" si="9"/>
        <v>1.1727500696572861</v>
      </c>
      <c r="K63" s="84">
        <f t="shared" si="9"/>
        <v>1.2122407430970861</v>
      </c>
      <c r="L63" s="84">
        <f t="shared" si="9"/>
        <v>1.1334113516676418</v>
      </c>
      <c r="M63" s="85">
        <f t="shared" si="9"/>
        <v>1.2215731098128864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580</v>
      </c>
      <c r="H64" s="53">
        <v>590</v>
      </c>
      <c r="I64" s="53">
        <v>590</v>
      </c>
      <c r="J64" s="53">
        <v>590</v>
      </c>
      <c r="K64" s="53">
        <v>590</v>
      </c>
      <c r="L64" s="53">
        <v>600</v>
      </c>
      <c r="M64" s="54">
        <v>590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8729</v>
      </c>
      <c r="H65" s="22">
        <v>12579</v>
      </c>
      <c r="I65" s="22">
        <v>6893</v>
      </c>
      <c r="J65" s="22">
        <v>6508</v>
      </c>
      <c r="K65" s="22">
        <v>7108</v>
      </c>
      <c r="L65" s="22">
        <v>11879</v>
      </c>
      <c r="M65" s="23">
        <v>12164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4.04</v>
      </c>
      <c r="H66" s="30">
        <v>3.86</v>
      </c>
      <c r="I66" s="30">
        <v>4.1500000000000004</v>
      </c>
      <c r="J66" s="30">
        <v>4.0999999999999996</v>
      </c>
      <c r="K66" s="30">
        <v>4.18</v>
      </c>
      <c r="L66" s="30">
        <v>3.9</v>
      </c>
      <c r="M66" s="31">
        <v>3.81</v>
      </c>
    </row>
    <row r="67" spans="1:13" x14ac:dyDescent="0.15">
      <c r="A67" s="5"/>
      <c r="B67" s="24" t="s">
        <v>1</v>
      </c>
      <c r="C67" s="32">
        <v>2800</v>
      </c>
      <c r="D67" s="26" t="s">
        <v>15</v>
      </c>
      <c r="E67" s="32">
        <v>2860</v>
      </c>
      <c r="F67" s="28" t="s">
        <v>3</v>
      </c>
      <c r="G67" s="29">
        <v>98.5</v>
      </c>
      <c r="H67" s="30">
        <v>98.3</v>
      </c>
      <c r="I67" s="30">
        <v>97.4</v>
      </c>
      <c r="J67" s="30">
        <v>97.7</v>
      </c>
      <c r="K67" s="30">
        <v>97.4</v>
      </c>
      <c r="L67" s="30">
        <v>98</v>
      </c>
      <c r="M67" s="31">
        <v>98.5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4661</v>
      </c>
      <c r="H68" s="70">
        <v>7189</v>
      </c>
      <c r="I68" s="70">
        <v>5170</v>
      </c>
      <c r="J68" s="70">
        <v>4485</v>
      </c>
      <c r="K68" s="70">
        <v>5397</v>
      </c>
      <c r="L68" s="70">
        <v>7331</v>
      </c>
      <c r="M68" s="86">
        <v>6456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1.0199813040430008</v>
      </c>
      <c r="H69" s="81">
        <f t="shared" ref="H69:M69" si="10">H65/H$4</f>
        <v>1.1017780502759043</v>
      </c>
      <c r="I69" s="81">
        <f t="shared" si="10"/>
        <v>0.96500069998600024</v>
      </c>
      <c r="J69" s="81">
        <f t="shared" si="10"/>
        <v>0.90665923655614378</v>
      </c>
      <c r="K69" s="81">
        <f t="shared" si="10"/>
        <v>0.9044407685456165</v>
      </c>
      <c r="L69" s="81">
        <f t="shared" si="10"/>
        <v>0.99297834991222933</v>
      </c>
      <c r="M69" s="82">
        <f t="shared" si="10"/>
        <v>1.0298873931081196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2800</v>
      </c>
      <c r="H70" s="35">
        <v>2870</v>
      </c>
      <c r="I70" s="35">
        <v>2760</v>
      </c>
      <c r="J70" s="35">
        <v>2800</v>
      </c>
      <c r="K70" s="35">
        <v>2820</v>
      </c>
      <c r="L70" s="35">
        <v>2860</v>
      </c>
      <c r="M70" s="36">
        <v>2860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5570</v>
      </c>
      <c r="H71" s="43">
        <v>8351</v>
      </c>
      <c r="I71" s="43">
        <v>5040</v>
      </c>
      <c r="J71" s="43">
        <v>4583</v>
      </c>
      <c r="K71" s="43">
        <v>4996</v>
      </c>
      <c r="L71" s="43">
        <v>8011</v>
      </c>
      <c r="M71" s="44">
        <v>8799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4.37</v>
      </c>
      <c r="H72" s="48">
        <v>4.1399999999999997</v>
      </c>
      <c r="I72" s="48">
        <v>4.34</v>
      </c>
      <c r="J72" s="48">
        <v>4.45</v>
      </c>
      <c r="K72" s="48">
        <v>4.46</v>
      </c>
      <c r="L72" s="48">
        <v>4.28</v>
      </c>
      <c r="M72" s="49">
        <v>4.16</v>
      </c>
    </row>
    <row r="73" spans="1:13" x14ac:dyDescent="0.15">
      <c r="A73" s="5"/>
      <c r="B73" s="45" t="s">
        <v>1</v>
      </c>
      <c r="C73" s="50">
        <v>1900</v>
      </c>
      <c r="D73" s="4" t="s">
        <v>15</v>
      </c>
      <c r="E73" s="50">
        <v>1920</v>
      </c>
      <c r="F73" s="46" t="s">
        <v>3</v>
      </c>
      <c r="G73" s="47">
        <v>96.1</v>
      </c>
      <c r="H73" s="48">
        <v>98.2</v>
      </c>
      <c r="I73" s="48">
        <v>97.8</v>
      </c>
      <c r="J73" s="48">
        <v>95.7</v>
      </c>
      <c r="K73" s="48">
        <v>97</v>
      </c>
      <c r="L73" s="48">
        <v>97.5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20</v>
      </c>
      <c r="G74" s="89">
        <v>5512</v>
      </c>
      <c r="H74" s="71">
        <v>4789</v>
      </c>
      <c r="I74" s="71">
        <v>3285</v>
      </c>
      <c r="J74" s="71">
        <v>4925</v>
      </c>
      <c r="K74" s="71">
        <v>4132</v>
      </c>
      <c r="L74" s="71">
        <v>5889</v>
      </c>
      <c r="M74" s="87">
        <v>5346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0.65085300303809301</v>
      </c>
      <c r="H75" s="84">
        <f t="shared" ref="H75:M75" si="11">H71/H$4</f>
        <v>0.73145309625996324</v>
      </c>
      <c r="I75" s="84">
        <f t="shared" si="11"/>
        <v>0.70558588828223434</v>
      </c>
      <c r="J75" s="84">
        <f t="shared" si="11"/>
        <v>0.63847868487043746</v>
      </c>
      <c r="K75" s="84">
        <f t="shared" si="11"/>
        <v>0.63570428807736357</v>
      </c>
      <c r="L75" s="84">
        <f t="shared" si="11"/>
        <v>0.66964808158488676</v>
      </c>
      <c r="M75" s="85">
        <f t="shared" si="11"/>
        <v>0.74498348996697994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1900</v>
      </c>
      <c r="H76" s="53">
        <v>1950</v>
      </c>
      <c r="I76" s="53">
        <v>1890</v>
      </c>
      <c r="J76" s="53">
        <v>1930</v>
      </c>
      <c r="K76" s="53">
        <v>1900</v>
      </c>
      <c r="L76" s="53">
        <v>1940</v>
      </c>
      <c r="M76" s="54">
        <v>1920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13057</v>
      </c>
      <c r="H77" s="22">
        <v>14880</v>
      </c>
      <c r="I77" s="22">
        <v>9887</v>
      </c>
      <c r="J77" s="22">
        <v>9915</v>
      </c>
      <c r="K77" s="22">
        <v>11668</v>
      </c>
      <c r="L77" s="22">
        <v>16423</v>
      </c>
      <c r="M77" s="23">
        <v>16834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1.38</v>
      </c>
      <c r="H78" s="30">
        <v>1.35</v>
      </c>
      <c r="I78" s="30">
        <v>1.55</v>
      </c>
      <c r="J78" s="30">
        <v>1.51</v>
      </c>
      <c r="K78" s="30">
        <v>1.61</v>
      </c>
      <c r="L78" s="30">
        <v>1.43</v>
      </c>
      <c r="M78" s="31">
        <v>1.4</v>
      </c>
    </row>
    <row r="79" spans="1:13" x14ac:dyDescent="0.15">
      <c r="A79" s="5"/>
      <c r="B79" s="24" t="s">
        <v>1</v>
      </c>
      <c r="C79" s="32">
        <v>1230</v>
      </c>
      <c r="D79" s="26" t="s">
        <v>15</v>
      </c>
      <c r="E79" s="32">
        <v>1240</v>
      </c>
      <c r="F79" s="28" t="s">
        <v>3</v>
      </c>
      <c r="G79" s="29">
        <v>100.6</v>
      </c>
      <c r="H79" s="30">
        <v>100.4</v>
      </c>
      <c r="I79" s="30">
        <v>99.6</v>
      </c>
      <c r="J79" s="30">
        <v>100.2</v>
      </c>
      <c r="K79" s="30">
        <v>99.3</v>
      </c>
      <c r="L79" s="30">
        <v>99.7</v>
      </c>
      <c r="M79" s="31">
        <v>99.8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-324</v>
      </c>
      <c r="H80" s="58">
        <v>228</v>
      </c>
      <c r="I80" s="70">
        <v>1848</v>
      </c>
      <c r="J80" s="58">
        <v>593</v>
      </c>
      <c r="K80" s="70">
        <v>2991</v>
      </c>
      <c r="L80" s="70">
        <v>2553</v>
      </c>
      <c r="M80" s="86">
        <v>2322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1.525706940874036</v>
      </c>
      <c r="H81" s="81">
        <f t="shared" ref="H81:M81" si="12">H77/H$4</f>
        <v>1.3033196111062451</v>
      </c>
      <c r="I81" s="81">
        <f t="shared" si="12"/>
        <v>1.3841523169536609</v>
      </c>
      <c r="J81" s="81">
        <f t="shared" si="12"/>
        <v>1.3813039843967678</v>
      </c>
      <c r="K81" s="81">
        <f t="shared" si="12"/>
        <v>1.4846672604657081</v>
      </c>
      <c r="L81" s="81">
        <f t="shared" si="12"/>
        <v>1.3728161832316308</v>
      </c>
      <c r="M81" s="82">
        <f t="shared" si="12"/>
        <v>1.4252815172297011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1230</v>
      </c>
      <c r="H82" s="35">
        <v>1240</v>
      </c>
      <c r="I82" s="35">
        <v>1230</v>
      </c>
      <c r="J82" s="35">
        <v>1220</v>
      </c>
      <c r="K82" s="35">
        <v>1230</v>
      </c>
      <c r="L82" s="35">
        <v>1230</v>
      </c>
      <c r="M82" s="36">
        <v>1240</v>
      </c>
    </row>
    <row r="83" spans="1:13" x14ac:dyDescent="0.15">
      <c r="A83" s="5"/>
      <c r="B83" s="37" t="s">
        <v>49</v>
      </c>
      <c r="C83" s="38"/>
      <c r="D83" s="39"/>
      <c r="E83" s="40"/>
      <c r="F83" s="41" t="s">
        <v>10</v>
      </c>
      <c r="G83" s="42">
        <v>10435</v>
      </c>
      <c r="H83" s="43">
        <v>14160</v>
      </c>
      <c r="I83" s="43">
        <v>9143</v>
      </c>
      <c r="J83" s="43">
        <v>8665</v>
      </c>
      <c r="K83" s="43">
        <v>9005</v>
      </c>
      <c r="L83" s="43">
        <v>14338</v>
      </c>
      <c r="M83" s="44">
        <v>13982</v>
      </c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4.75</v>
      </c>
      <c r="H84" s="48">
        <v>4.55</v>
      </c>
      <c r="I84" s="48">
        <v>4.8099999999999996</v>
      </c>
      <c r="J84" s="48">
        <v>4.8</v>
      </c>
      <c r="K84" s="48">
        <v>4.88</v>
      </c>
      <c r="L84" s="48">
        <v>4.53</v>
      </c>
      <c r="M84" s="49">
        <v>4.59</v>
      </c>
    </row>
    <row r="85" spans="1:13" x14ac:dyDescent="0.15">
      <c r="A85" s="5"/>
      <c r="B85" s="45" t="s">
        <v>1</v>
      </c>
      <c r="C85" s="50">
        <v>1520</v>
      </c>
      <c r="D85" s="4" t="s">
        <v>15</v>
      </c>
      <c r="E85" s="50">
        <v>1530</v>
      </c>
      <c r="F85" s="46" t="s">
        <v>3</v>
      </c>
      <c r="G85" s="47">
        <v>97.5</v>
      </c>
      <c r="H85" s="48">
        <v>97.7</v>
      </c>
      <c r="I85" s="48">
        <v>97.8</v>
      </c>
      <c r="J85" s="48">
        <v>96.8</v>
      </c>
      <c r="K85" s="48">
        <v>96.8</v>
      </c>
      <c r="L85" s="48">
        <v>98.6</v>
      </c>
      <c r="M85" s="49">
        <v>96.7</v>
      </c>
    </row>
    <row r="86" spans="1:13" x14ac:dyDescent="0.15">
      <c r="A86" s="5"/>
      <c r="B86" s="45"/>
      <c r="C86" s="50"/>
      <c r="E86" s="50"/>
      <c r="F86" s="55" t="s">
        <v>20</v>
      </c>
      <c r="G86" s="89">
        <v>8074</v>
      </c>
      <c r="H86" s="71">
        <v>10472</v>
      </c>
      <c r="I86" s="71">
        <v>6469</v>
      </c>
      <c r="J86" s="71">
        <v>8015</v>
      </c>
      <c r="K86" s="71">
        <v>8312</v>
      </c>
      <c r="L86" s="71">
        <v>7915</v>
      </c>
      <c r="M86" s="87">
        <v>12803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1.2193269455480253</v>
      </c>
      <c r="H87" s="84">
        <f t="shared" ref="H87:M87" si="13">H83/H$4</f>
        <v>1.2402557589559429</v>
      </c>
      <c r="I87" s="84">
        <f t="shared" si="13"/>
        <v>1.2799944001119978</v>
      </c>
      <c r="J87" s="84">
        <f t="shared" si="13"/>
        <v>1.2071607690164392</v>
      </c>
      <c r="K87" s="84">
        <f t="shared" si="13"/>
        <v>1.145820078890444</v>
      </c>
      <c r="L87" s="84">
        <f t="shared" si="13"/>
        <v>1.1985287971244671</v>
      </c>
      <c r="M87" s="85">
        <f t="shared" si="13"/>
        <v>1.1838117009567353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1520</v>
      </c>
      <c r="H88" s="53">
        <v>1530</v>
      </c>
      <c r="I88" s="53">
        <v>1510</v>
      </c>
      <c r="J88" s="53">
        <v>1510</v>
      </c>
      <c r="K88" s="53">
        <v>1520</v>
      </c>
      <c r="L88" s="53">
        <v>1530</v>
      </c>
      <c r="M88" s="54">
        <v>1530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12781</v>
      </c>
      <c r="H89" s="22">
        <v>17096</v>
      </c>
      <c r="I89" s="22">
        <v>10535</v>
      </c>
      <c r="J89" s="22">
        <v>10605</v>
      </c>
      <c r="K89" s="22">
        <v>10817</v>
      </c>
      <c r="L89" s="22">
        <v>16726</v>
      </c>
      <c r="M89" s="23">
        <v>16483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3.29</v>
      </c>
      <c r="H90" s="30">
        <v>3.01</v>
      </c>
      <c r="I90" s="30">
        <v>3.37</v>
      </c>
      <c r="J90" s="30">
        <v>3.29</v>
      </c>
      <c r="K90" s="30">
        <v>3.38</v>
      </c>
      <c r="L90" s="30">
        <v>3.06</v>
      </c>
      <c r="M90" s="31">
        <v>3.09</v>
      </c>
    </row>
    <row r="91" spans="1:13" x14ac:dyDescent="0.15">
      <c r="A91" s="5"/>
      <c r="B91" s="24" t="s">
        <v>1</v>
      </c>
      <c r="C91" s="32">
        <v>10170</v>
      </c>
      <c r="D91" s="26" t="s">
        <v>15</v>
      </c>
      <c r="E91" s="32">
        <v>10190</v>
      </c>
      <c r="F91" s="28" t="s">
        <v>3</v>
      </c>
      <c r="G91" s="29">
        <v>99.1</v>
      </c>
      <c r="H91" s="30">
        <v>99.7</v>
      </c>
      <c r="I91" s="30">
        <v>99.1</v>
      </c>
      <c r="J91" s="30">
        <v>99.9</v>
      </c>
      <c r="K91" s="30">
        <v>99.4</v>
      </c>
      <c r="L91" s="30">
        <v>99.3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4690</v>
      </c>
      <c r="H92" s="70">
        <v>4072</v>
      </c>
      <c r="I92" s="70">
        <v>3909</v>
      </c>
      <c r="J92" s="70">
        <v>2226</v>
      </c>
      <c r="K92" s="70">
        <v>3358</v>
      </c>
      <c r="L92" s="70">
        <v>5270</v>
      </c>
      <c r="M92" s="86">
        <v>5613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1.4934564150502454</v>
      </c>
      <c r="H93" s="81">
        <f t="shared" ref="H93:M93" si="14">H89/H$4</f>
        <v>1.4974161338355085</v>
      </c>
      <c r="I93" s="81">
        <f t="shared" si="14"/>
        <v>1.4748705025899482</v>
      </c>
      <c r="J93" s="81">
        <f t="shared" si="14"/>
        <v>1.4774310392867094</v>
      </c>
      <c r="K93" s="81">
        <f t="shared" si="14"/>
        <v>1.3763837638376384</v>
      </c>
      <c r="L93" s="81">
        <f t="shared" si="14"/>
        <v>1.3981442781910891</v>
      </c>
      <c r="M93" s="82">
        <f t="shared" si="14"/>
        <v>1.3955634577935823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10170</v>
      </c>
      <c r="H94" s="35">
        <v>10210</v>
      </c>
      <c r="I94" s="35">
        <v>10150</v>
      </c>
      <c r="J94" s="35">
        <v>10130</v>
      </c>
      <c r="K94" s="35">
        <v>10150</v>
      </c>
      <c r="L94" s="35">
        <v>10210</v>
      </c>
      <c r="M94" s="36">
        <v>10190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10924</v>
      </c>
      <c r="H95" s="43">
        <v>15863</v>
      </c>
      <c r="I95" s="43">
        <v>9088</v>
      </c>
      <c r="J95" s="43">
        <v>9158</v>
      </c>
      <c r="K95" s="43">
        <v>10032</v>
      </c>
      <c r="L95" s="43">
        <v>15078</v>
      </c>
      <c r="M95" s="44">
        <v>15380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3.85</v>
      </c>
      <c r="H96" s="48">
        <v>3.57</v>
      </c>
      <c r="I96" s="48">
        <v>3.92</v>
      </c>
      <c r="J96" s="48">
        <v>3.91</v>
      </c>
      <c r="K96" s="48">
        <v>3.93</v>
      </c>
      <c r="L96" s="48">
        <v>3.63</v>
      </c>
      <c r="M96" s="49">
        <v>3.59</v>
      </c>
    </row>
    <row r="97" spans="1:13" x14ac:dyDescent="0.15">
      <c r="A97" s="5"/>
      <c r="B97" s="45" t="s">
        <v>1</v>
      </c>
      <c r="C97" s="50">
        <v>9750</v>
      </c>
      <c r="D97" s="4" t="s">
        <v>15</v>
      </c>
      <c r="E97" s="50">
        <v>9760</v>
      </c>
      <c r="F97" s="46" t="s">
        <v>3</v>
      </c>
      <c r="G97" s="47">
        <v>98.3</v>
      </c>
      <c r="H97" s="48">
        <v>98.8</v>
      </c>
      <c r="I97" s="48">
        <v>98.1</v>
      </c>
      <c r="J97" s="48">
        <v>99.1</v>
      </c>
      <c r="K97" s="48">
        <v>98.5</v>
      </c>
      <c r="L97" s="48">
        <v>98.6</v>
      </c>
      <c r="M97" s="49">
        <v>98.9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6139</v>
      </c>
      <c r="H98" s="71">
        <v>7119</v>
      </c>
      <c r="I98" s="71">
        <v>5645</v>
      </c>
      <c r="J98" s="71">
        <v>3638</v>
      </c>
      <c r="K98" s="71">
        <v>5224</v>
      </c>
      <c r="L98" s="71">
        <v>7654</v>
      </c>
      <c r="M98" s="87">
        <v>6678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1.2764664641271326</v>
      </c>
      <c r="H99" s="84">
        <f t="shared" ref="H99:M99" si="15">H95/H$4</f>
        <v>1.3894192870281159</v>
      </c>
      <c r="I99" s="84">
        <f t="shared" si="15"/>
        <v>1.2722945541089179</v>
      </c>
      <c r="J99" s="84">
        <f t="shared" si="15"/>
        <v>1.2758428531624408</v>
      </c>
      <c r="K99" s="84">
        <f t="shared" si="15"/>
        <v>1.2764982822242015</v>
      </c>
      <c r="L99" s="84">
        <f t="shared" si="15"/>
        <v>1.2603861907548273</v>
      </c>
      <c r="M99" s="85">
        <f t="shared" si="15"/>
        <v>1.3021759376852087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9750</v>
      </c>
      <c r="H100" s="53">
        <v>9800</v>
      </c>
      <c r="I100" s="53">
        <v>9730</v>
      </c>
      <c r="J100" s="53">
        <v>9710</v>
      </c>
      <c r="K100" s="53">
        <v>9710</v>
      </c>
      <c r="L100" s="53">
        <v>9810</v>
      </c>
      <c r="M100" s="54">
        <v>9760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9776</v>
      </c>
      <c r="H101" s="22">
        <v>14264</v>
      </c>
      <c r="I101" s="22">
        <v>7915</v>
      </c>
      <c r="J101" s="22">
        <v>7811</v>
      </c>
      <c r="K101" s="22">
        <v>7966</v>
      </c>
      <c r="L101" s="22">
        <v>13274</v>
      </c>
      <c r="M101" s="23">
        <v>13458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3.65</v>
      </c>
      <c r="H102" s="30">
        <v>3.28</v>
      </c>
      <c r="I102" s="30">
        <v>3.67</v>
      </c>
      <c r="J102" s="30">
        <v>3.76</v>
      </c>
      <c r="K102" s="30">
        <v>3.78</v>
      </c>
      <c r="L102" s="30">
        <v>3.42</v>
      </c>
      <c r="M102" s="31">
        <v>3.39</v>
      </c>
    </row>
    <row r="103" spans="1:13" x14ac:dyDescent="0.15">
      <c r="A103" s="5"/>
      <c r="B103" s="24" t="s">
        <v>1</v>
      </c>
      <c r="C103" s="32">
        <v>10910</v>
      </c>
      <c r="D103" s="26" t="s">
        <v>15</v>
      </c>
      <c r="E103" s="32">
        <v>10930</v>
      </c>
      <c r="F103" s="28" t="s">
        <v>3</v>
      </c>
      <c r="G103" s="29">
        <v>99.7</v>
      </c>
      <c r="H103" s="30">
        <v>100</v>
      </c>
      <c r="I103" s="30">
        <v>100.6</v>
      </c>
      <c r="J103" s="30">
        <v>99.8</v>
      </c>
      <c r="K103" s="30">
        <v>99.7</v>
      </c>
      <c r="L103" s="30">
        <v>99.6</v>
      </c>
      <c r="M103" s="31">
        <v>99.4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2743</v>
      </c>
      <c r="H104" s="70">
        <v>2644</v>
      </c>
      <c r="I104" s="58">
        <v>659</v>
      </c>
      <c r="J104" s="70">
        <v>1994</v>
      </c>
      <c r="K104" s="70">
        <v>2149</v>
      </c>
      <c r="L104" s="70">
        <v>3747</v>
      </c>
      <c r="M104" s="86">
        <v>4231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1.1423229726571629</v>
      </c>
      <c r="H105" s="81">
        <f t="shared" ref="H105:M105" si="16">H101/H$4</f>
        <v>1.2493649820443198</v>
      </c>
      <c r="I105" s="81">
        <f t="shared" si="16"/>
        <v>1.108077838443231</v>
      </c>
      <c r="J105" s="81">
        <f t="shared" si="16"/>
        <v>1.0881861242685984</v>
      </c>
      <c r="K105" s="81">
        <f t="shared" si="16"/>
        <v>1.0136149637358443</v>
      </c>
      <c r="L105" s="81">
        <f t="shared" si="16"/>
        <v>1.1095878960127059</v>
      </c>
      <c r="M105" s="82">
        <f t="shared" si="16"/>
        <v>1.1394462788925579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10910</v>
      </c>
      <c r="H106" s="35">
        <v>10960</v>
      </c>
      <c r="I106" s="35">
        <v>10890</v>
      </c>
      <c r="J106" s="35">
        <v>10890</v>
      </c>
      <c r="K106" s="35">
        <v>10910</v>
      </c>
      <c r="L106" s="35">
        <v>10960</v>
      </c>
      <c r="M106" s="36">
        <v>10930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9595</v>
      </c>
      <c r="H107" s="43">
        <v>12449</v>
      </c>
      <c r="I107" s="43">
        <v>8038</v>
      </c>
      <c r="J107" s="43">
        <v>8185</v>
      </c>
      <c r="K107" s="43">
        <v>9340</v>
      </c>
      <c r="L107" s="43">
        <v>13324</v>
      </c>
      <c r="M107" s="44">
        <v>14177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3.83</v>
      </c>
      <c r="H108" s="48">
        <v>3.69</v>
      </c>
      <c r="I108" s="48">
        <v>3.93</v>
      </c>
      <c r="J108" s="48">
        <v>3.92</v>
      </c>
      <c r="K108" s="48">
        <v>3.95</v>
      </c>
      <c r="L108" s="48">
        <v>3.71</v>
      </c>
      <c r="M108" s="49">
        <v>3.65</v>
      </c>
    </row>
    <row r="109" spans="1:13" x14ac:dyDescent="0.15">
      <c r="A109" s="5"/>
      <c r="B109" s="45" t="s">
        <v>1</v>
      </c>
      <c r="C109" s="50">
        <v>9180</v>
      </c>
      <c r="D109" s="4" t="s">
        <v>15</v>
      </c>
      <c r="E109" s="50">
        <v>9220</v>
      </c>
      <c r="F109" s="46" t="s">
        <v>3</v>
      </c>
      <c r="G109" s="47">
        <v>98.6</v>
      </c>
      <c r="H109" s="48">
        <v>98.7</v>
      </c>
      <c r="I109" s="48">
        <v>98.2</v>
      </c>
      <c r="J109" s="48">
        <v>98.2</v>
      </c>
      <c r="K109" s="48">
        <v>98.2</v>
      </c>
      <c r="L109" s="48">
        <v>98.6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4744</v>
      </c>
      <c r="H110" s="71">
        <v>5845</v>
      </c>
      <c r="I110" s="71">
        <v>4663</v>
      </c>
      <c r="J110" s="71">
        <v>4774</v>
      </c>
      <c r="K110" s="71">
        <v>5359</v>
      </c>
      <c r="L110" s="71">
        <v>6613</v>
      </c>
      <c r="M110" s="87">
        <v>7561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1.1211731713017059</v>
      </c>
      <c r="H111" s="84">
        <f t="shared" ref="H111:M111" si="17">H107/H$4</f>
        <v>1.0903915214154332</v>
      </c>
      <c r="I111" s="84">
        <f t="shared" si="17"/>
        <v>1.125297494050119</v>
      </c>
      <c r="J111" s="84">
        <f t="shared" si="17"/>
        <v>1.1402897743103928</v>
      </c>
      <c r="K111" s="84">
        <f t="shared" si="17"/>
        <v>1.1884463672222929</v>
      </c>
      <c r="L111" s="84">
        <f t="shared" si="17"/>
        <v>1.1137674496363787</v>
      </c>
      <c r="M111" s="85">
        <f t="shared" si="17"/>
        <v>1.2003217339768013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9180</v>
      </c>
      <c r="H112" s="53">
        <v>9230</v>
      </c>
      <c r="I112" s="53">
        <v>9190</v>
      </c>
      <c r="J112" s="53">
        <v>9180</v>
      </c>
      <c r="K112" s="53">
        <v>9190</v>
      </c>
      <c r="L112" s="53">
        <v>9220</v>
      </c>
      <c r="M112" s="54">
        <v>9220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8929</v>
      </c>
      <c r="H113" s="22">
        <v>11514</v>
      </c>
      <c r="I113" s="22">
        <v>7600</v>
      </c>
      <c r="J113" s="22">
        <v>7747</v>
      </c>
      <c r="K113" s="22">
        <v>9165</v>
      </c>
      <c r="L113" s="22">
        <v>13581</v>
      </c>
      <c r="M113" s="23">
        <v>12778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1.95</v>
      </c>
      <c r="H114" s="30">
        <v>1.82</v>
      </c>
      <c r="I114" s="30">
        <v>1.98</v>
      </c>
      <c r="J114" s="30">
        <v>1.97</v>
      </c>
      <c r="K114" s="30">
        <v>2.0099999999999998</v>
      </c>
      <c r="L114" s="30">
        <v>1.77</v>
      </c>
      <c r="M114" s="31">
        <v>1.85</v>
      </c>
    </row>
    <row r="115" spans="1:13" x14ac:dyDescent="0.15">
      <c r="A115" s="5"/>
      <c r="B115" s="24" t="s">
        <v>1</v>
      </c>
      <c r="C115" s="32">
        <v>36300</v>
      </c>
      <c r="D115" s="26" t="s">
        <v>15</v>
      </c>
      <c r="E115" s="32">
        <v>36310</v>
      </c>
      <c r="F115" s="28" t="s">
        <v>3</v>
      </c>
      <c r="G115" s="29">
        <v>99.4</v>
      </c>
      <c r="H115" s="30">
        <v>99.3</v>
      </c>
      <c r="I115" s="30">
        <v>99.4</v>
      </c>
      <c r="J115" s="30">
        <v>99.4</v>
      </c>
      <c r="K115" s="30">
        <v>99.3</v>
      </c>
      <c r="L115" s="30">
        <v>99.8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2103</v>
      </c>
      <c r="H116" s="70">
        <v>2870</v>
      </c>
      <c r="I116" s="70">
        <v>1931</v>
      </c>
      <c r="J116" s="70">
        <v>1818</v>
      </c>
      <c r="K116" s="70">
        <v>2468</v>
      </c>
      <c r="L116" s="70">
        <v>2238</v>
      </c>
      <c r="M116" s="86">
        <v>3606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1.0433512502921243</v>
      </c>
      <c r="H117" s="81">
        <f t="shared" ref="H117:M117" si="18">H113/H$4</f>
        <v>1.0084961023035823</v>
      </c>
      <c r="I117" s="81">
        <f t="shared" si="18"/>
        <v>1.0639787204255915</v>
      </c>
      <c r="J117" s="81">
        <f t="shared" si="18"/>
        <v>1.0792699916411257</v>
      </c>
      <c r="K117" s="81">
        <f t="shared" si="18"/>
        <v>1.1661789031683421</v>
      </c>
      <c r="L117" s="81">
        <f t="shared" si="18"/>
        <v>1.1352503552620581</v>
      </c>
      <c r="M117" s="82">
        <f t="shared" si="18"/>
        <v>1.0818728304123275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36300</v>
      </c>
      <c r="H118" s="35">
        <v>36440</v>
      </c>
      <c r="I118" s="35">
        <v>36130</v>
      </c>
      <c r="J118" s="35">
        <v>36190</v>
      </c>
      <c r="K118" s="35">
        <v>36320</v>
      </c>
      <c r="L118" s="35">
        <v>36430</v>
      </c>
      <c r="M118" s="36">
        <v>36310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7573</v>
      </c>
      <c r="H119" s="43">
        <v>11707</v>
      </c>
      <c r="I119" s="43">
        <v>6100</v>
      </c>
      <c r="J119" s="43">
        <v>6562</v>
      </c>
      <c r="K119" s="43">
        <v>6439</v>
      </c>
      <c r="L119" s="43">
        <v>11242</v>
      </c>
      <c r="M119" s="44">
        <v>11217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3.28</v>
      </c>
      <c r="H120" s="48">
        <v>2.97</v>
      </c>
      <c r="I120" s="48">
        <v>3.38</v>
      </c>
      <c r="J120" s="48">
        <v>3.26</v>
      </c>
      <c r="K120" s="48">
        <v>3.44</v>
      </c>
      <c r="L120" s="48">
        <v>3.1</v>
      </c>
      <c r="M120" s="49">
        <v>3.17</v>
      </c>
    </row>
    <row r="121" spans="1:13" x14ac:dyDescent="0.15">
      <c r="A121" s="5"/>
      <c r="B121" s="45" t="s">
        <v>1</v>
      </c>
      <c r="C121" s="50">
        <v>33490</v>
      </c>
      <c r="D121" s="4" t="s">
        <v>15</v>
      </c>
      <c r="E121" s="50">
        <v>33560</v>
      </c>
      <c r="F121" s="46" t="s">
        <v>3</v>
      </c>
      <c r="G121" s="47">
        <v>100</v>
      </c>
      <c r="H121" s="48">
        <v>100.4</v>
      </c>
      <c r="I121" s="48">
        <v>99.8</v>
      </c>
      <c r="J121" s="48">
        <v>100.4</v>
      </c>
      <c r="K121" s="48">
        <v>100</v>
      </c>
      <c r="L121" s="48">
        <v>99.8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1482</v>
      </c>
      <c r="H122" s="71">
        <v>1067</v>
      </c>
      <c r="I122" s="71">
        <v>1416</v>
      </c>
      <c r="J122" s="61">
        <v>717</v>
      </c>
      <c r="K122" s="71">
        <v>1320</v>
      </c>
      <c r="L122" s="71">
        <v>2531</v>
      </c>
      <c r="M122" s="87">
        <v>3490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0.88490301472306609</v>
      </c>
      <c r="H123" s="84">
        <f t="shared" ref="H123:M123" si="19">H119/H$4</f>
        <v>1.0254007182272051</v>
      </c>
      <c r="I123" s="84">
        <f t="shared" si="19"/>
        <v>0.85398292034159318</v>
      </c>
      <c r="J123" s="84">
        <f t="shared" si="19"/>
        <v>0.91418222346057398</v>
      </c>
      <c r="K123" s="84">
        <f t="shared" si="19"/>
        <v>0.81931543453365563</v>
      </c>
      <c r="L123" s="84">
        <f t="shared" si="19"/>
        <v>0.93973083674663549</v>
      </c>
      <c r="M123" s="85">
        <f t="shared" si="19"/>
        <v>0.94970789941579881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33490</v>
      </c>
      <c r="H124" s="53">
        <v>33660</v>
      </c>
      <c r="I124" s="53">
        <v>33370</v>
      </c>
      <c r="J124" s="53">
        <v>33420</v>
      </c>
      <c r="K124" s="53">
        <v>33540</v>
      </c>
      <c r="L124" s="53">
        <v>33640</v>
      </c>
      <c r="M124" s="54">
        <v>33560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12721</v>
      </c>
      <c r="H125" s="22">
        <v>15777</v>
      </c>
      <c r="I125" s="22">
        <v>11269</v>
      </c>
      <c r="J125" s="22">
        <v>11479</v>
      </c>
      <c r="K125" s="22">
        <v>12658</v>
      </c>
      <c r="L125" s="22">
        <v>17724</v>
      </c>
      <c r="M125" s="23">
        <v>16288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1.79</v>
      </c>
      <c r="H126" s="30">
        <v>1.65</v>
      </c>
      <c r="I126" s="30">
        <v>1.81</v>
      </c>
      <c r="J126" s="30">
        <v>1.79</v>
      </c>
      <c r="K126" s="30">
        <v>1.87</v>
      </c>
      <c r="L126" s="30">
        <v>1.6</v>
      </c>
      <c r="M126" s="31">
        <v>1.72</v>
      </c>
    </row>
    <row r="127" spans="1:13" x14ac:dyDescent="0.15">
      <c r="A127" s="5"/>
      <c r="B127" s="24" t="s">
        <v>1</v>
      </c>
      <c r="C127" s="32">
        <v>32540</v>
      </c>
      <c r="D127" s="26" t="s">
        <v>15</v>
      </c>
      <c r="E127" s="32">
        <v>32710</v>
      </c>
      <c r="F127" s="28" t="s">
        <v>3</v>
      </c>
      <c r="G127" s="29">
        <v>99.3</v>
      </c>
      <c r="H127" s="30">
        <v>99.4</v>
      </c>
      <c r="I127" s="30">
        <v>99.3</v>
      </c>
      <c r="J127" s="30">
        <v>99.5</v>
      </c>
      <c r="K127" s="30">
        <v>99.2</v>
      </c>
      <c r="L127" s="30">
        <v>99.8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3145</v>
      </c>
      <c r="H128" s="70">
        <v>3316</v>
      </c>
      <c r="I128" s="70">
        <v>2811</v>
      </c>
      <c r="J128" s="70">
        <v>2318</v>
      </c>
      <c r="K128" s="70">
        <v>3560</v>
      </c>
      <c r="L128" s="70">
        <v>2304</v>
      </c>
      <c r="M128" s="86">
        <v>4901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1.4864454311755082</v>
      </c>
      <c r="H129" s="81">
        <f t="shared" ref="H129:M129" si="20">H125/H$4</f>
        <v>1.3818866602434965</v>
      </c>
      <c r="I129" s="81">
        <f t="shared" si="20"/>
        <v>1.5776284474310514</v>
      </c>
      <c r="J129" s="81">
        <f t="shared" si="20"/>
        <v>1.5991919754806352</v>
      </c>
      <c r="K129" s="81">
        <f t="shared" si="20"/>
        <v>1.6106374856852017</v>
      </c>
      <c r="L129" s="81">
        <f t="shared" si="20"/>
        <v>1.481568168519602</v>
      </c>
      <c r="M129" s="82">
        <f t="shared" si="20"/>
        <v>1.3790534247735162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32540</v>
      </c>
      <c r="H130" s="35">
        <v>32760</v>
      </c>
      <c r="I130" s="35">
        <v>32460</v>
      </c>
      <c r="J130" s="35">
        <v>32450</v>
      </c>
      <c r="K130" s="35">
        <v>32680</v>
      </c>
      <c r="L130" s="35">
        <v>32740</v>
      </c>
      <c r="M130" s="36">
        <v>32710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10123</v>
      </c>
      <c r="H131" s="43">
        <v>14930</v>
      </c>
      <c r="I131" s="43">
        <v>8942</v>
      </c>
      <c r="J131" s="43">
        <v>8998</v>
      </c>
      <c r="K131" s="43">
        <v>9134</v>
      </c>
      <c r="L131" s="43">
        <v>14767</v>
      </c>
      <c r="M131" s="44">
        <v>14932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3.19</v>
      </c>
      <c r="H132" s="48">
        <v>2.91</v>
      </c>
      <c r="I132" s="48">
        <v>3.23</v>
      </c>
      <c r="J132" s="48">
        <v>3.24</v>
      </c>
      <c r="K132" s="48">
        <v>3.33</v>
      </c>
      <c r="L132" s="48">
        <v>2.97</v>
      </c>
      <c r="M132" s="49">
        <v>3.03</v>
      </c>
    </row>
    <row r="133" spans="1:13" x14ac:dyDescent="0.15">
      <c r="A133" s="5"/>
      <c r="B133" s="45" t="s">
        <v>1</v>
      </c>
      <c r="C133" s="50">
        <v>16470</v>
      </c>
      <c r="D133" s="4" t="s">
        <v>15</v>
      </c>
      <c r="E133" s="50">
        <v>16490</v>
      </c>
      <c r="F133" s="46" t="s">
        <v>3</v>
      </c>
      <c r="G133" s="47">
        <v>99.7</v>
      </c>
      <c r="H133" s="48">
        <v>99.9</v>
      </c>
      <c r="I133" s="48">
        <v>100.3</v>
      </c>
      <c r="J133" s="48">
        <v>100.3</v>
      </c>
      <c r="K133" s="48">
        <v>99.7</v>
      </c>
      <c r="L133" s="48">
        <v>99.8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2489</v>
      </c>
      <c r="H134" s="71">
        <v>2700</v>
      </c>
      <c r="I134" s="71">
        <v>1117</v>
      </c>
      <c r="J134" s="71">
        <v>1155</v>
      </c>
      <c r="K134" s="71">
        <v>2230</v>
      </c>
      <c r="L134" s="71">
        <v>3091</v>
      </c>
      <c r="M134" s="87">
        <v>4557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1.1828698293993924</v>
      </c>
      <c r="H135" s="84">
        <f t="shared" ref="H135:M135" si="21">H131/H$4</f>
        <v>1.3076990452833495</v>
      </c>
      <c r="I135" s="84">
        <f t="shared" si="21"/>
        <v>1.2518549629007421</v>
      </c>
      <c r="J135" s="84">
        <f t="shared" si="21"/>
        <v>1.2535525215937586</v>
      </c>
      <c r="K135" s="84">
        <f t="shared" si="21"/>
        <v>1.1622343809644993</v>
      </c>
      <c r="L135" s="84">
        <f t="shared" si="21"/>
        <v>1.2343893672155815</v>
      </c>
      <c r="M135" s="85">
        <f t="shared" si="21"/>
        <v>1.264245195157057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16470</v>
      </c>
      <c r="H136" s="53">
        <v>16540</v>
      </c>
      <c r="I136" s="53">
        <v>16420</v>
      </c>
      <c r="J136" s="53">
        <v>16420</v>
      </c>
      <c r="K136" s="53">
        <v>16460</v>
      </c>
      <c r="L136" s="53">
        <v>16520</v>
      </c>
      <c r="M136" s="54">
        <v>16490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8757</v>
      </c>
      <c r="H137" s="22">
        <v>14011</v>
      </c>
      <c r="I137" s="22">
        <v>7045</v>
      </c>
      <c r="J137" s="22">
        <v>7333</v>
      </c>
      <c r="K137" s="22">
        <v>6940</v>
      </c>
      <c r="L137" s="22">
        <v>13077</v>
      </c>
      <c r="M137" s="23">
        <v>13232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4.0999999999999996</v>
      </c>
      <c r="H138" s="30">
        <v>3.74</v>
      </c>
      <c r="I138" s="30">
        <v>4.16</v>
      </c>
      <c r="J138" s="30">
        <v>4.0999999999999996</v>
      </c>
      <c r="K138" s="30">
        <v>4.26</v>
      </c>
      <c r="L138" s="30">
        <v>3.83</v>
      </c>
      <c r="M138" s="31">
        <v>3.83</v>
      </c>
    </row>
    <row r="139" spans="1:13" x14ac:dyDescent="0.15">
      <c r="A139" s="5"/>
      <c r="B139" s="24" t="s">
        <v>1</v>
      </c>
      <c r="C139" s="32">
        <v>15100</v>
      </c>
      <c r="D139" s="26" t="s">
        <v>15</v>
      </c>
      <c r="E139" s="32">
        <v>15140</v>
      </c>
      <c r="F139" s="28" t="s">
        <v>3</v>
      </c>
      <c r="G139" s="29">
        <v>99.1</v>
      </c>
      <c r="H139" s="30">
        <v>99.7</v>
      </c>
      <c r="I139" s="30">
        <v>98.8</v>
      </c>
      <c r="J139" s="30">
        <v>99.1</v>
      </c>
      <c r="K139" s="30">
        <v>98.7</v>
      </c>
      <c r="L139" s="30">
        <v>99.2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3855</v>
      </c>
      <c r="H140" s="70">
        <v>3956</v>
      </c>
      <c r="I140" s="70">
        <v>3427</v>
      </c>
      <c r="J140" s="70">
        <v>3126</v>
      </c>
      <c r="K140" s="70">
        <v>3646</v>
      </c>
      <c r="L140" s="70">
        <v>5168</v>
      </c>
      <c r="M140" s="86">
        <v>5937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1.0232530965178781</v>
      </c>
      <c r="H141" s="81">
        <f t="shared" ref="H141:M141" si="22">H137/H$4</f>
        <v>1.227205045108172</v>
      </c>
      <c r="I141" s="81">
        <f t="shared" si="22"/>
        <v>0.98628027439451216</v>
      </c>
      <c r="J141" s="81">
        <f t="shared" si="22"/>
        <v>1.0215937587071608</v>
      </c>
      <c r="K141" s="81">
        <f t="shared" si="22"/>
        <v>0.8830640030538236</v>
      </c>
      <c r="L141" s="81">
        <f t="shared" si="22"/>
        <v>1.0931204547354343</v>
      </c>
      <c r="M141" s="82">
        <f t="shared" si="22"/>
        <v>1.1203115739564813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15100</v>
      </c>
      <c r="H142" s="35">
        <v>15200</v>
      </c>
      <c r="I142" s="35">
        <v>15030</v>
      </c>
      <c r="J142" s="35">
        <v>15030</v>
      </c>
      <c r="K142" s="35">
        <v>15090</v>
      </c>
      <c r="L142" s="35">
        <v>15160</v>
      </c>
      <c r="M142" s="36">
        <v>15140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7909</v>
      </c>
      <c r="H143" s="43">
        <v>10045</v>
      </c>
      <c r="I143" s="43">
        <v>6492</v>
      </c>
      <c r="J143" s="43">
        <v>6602</v>
      </c>
      <c r="K143" s="43">
        <v>7429</v>
      </c>
      <c r="L143" s="43">
        <v>10937</v>
      </c>
      <c r="M143" s="44">
        <v>11612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3.77</v>
      </c>
      <c r="H144" s="48">
        <v>3.7</v>
      </c>
      <c r="I144" s="48">
        <v>3.79</v>
      </c>
      <c r="J144" s="48">
        <v>3.85</v>
      </c>
      <c r="K144" s="48">
        <v>3.88</v>
      </c>
      <c r="L144" s="48">
        <v>3.68</v>
      </c>
      <c r="M144" s="49">
        <v>3.7</v>
      </c>
    </row>
    <row r="145" spans="1:13" x14ac:dyDescent="0.15">
      <c r="A145" s="5"/>
      <c r="B145" s="45" t="s">
        <v>1</v>
      </c>
      <c r="C145" s="50">
        <v>10000</v>
      </c>
      <c r="D145" s="4" t="s">
        <v>15</v>
      </c>
      <c r="E145" s="50">
        <v>10120</v>
      </c>
      <c r="F145" s="46" t="s">
        <v>3</v>
      </c>
      <c r="G145" s="47">
        <v>98.9</v>
      </c>
      <c r="H145" s="48">
        <v>98.6</v>
      </c>
      <c r="I145" s="48">
        <v>99.1</v>
      </c>
      <c r="J145" s="48">
        <v>99.2</v>
      </c>
      <c r="K145" s="48">
        <v>98.4</v>
      </c>
      <c r="L145" s="48">
        <v>98.5</v>
      </c>
      <c r="M145" s="49">
        <v>98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3562</v>
      </c>
      <c r="H146" s="71">
        <v>5140</v>
      </c>
      <c r="I146" s="71">
        <v>2634</v>
      </c>
      <c r="J146" s="71">
        <v>2597</v>
      </c>
      <c r="K146" s="71">
        <v>4069</v>
      </c>
      <c r="L146" s="71">
        <v>5693</v>
      </c>
      <c r="M146" s="87">
        <v>7333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0.9241645244215938</v>
      </c>
      <c r="H147" s="84">
        <f t="shared" ref="H147:M147" si="23">H143/H$4</f>
        <v>0.87982832618025753</v>
      </c>
      <c r="I147" s="84">
        <f t="shared" si="23"/>
        <v>0.90886182276354477</v>
      </c>
      <c r="J147" s="84">
        <f t="shared" si="23"/>
        <v>0.91975480635274454</v>
      </c>
      <c r="K147" s="84">
        <f t="shared" si="23"/>
        <v>0.94528565975314927</v>
      </c>
      <c r="L147" s="84">
        <f t="shared" si="23"/>
        <v>0.91423555964223024</v>
      </c>
      <c r="M147" s="85">
        <f t="shared" si="23"/>
        <v>0.98315129963593262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10000</v>
      </c>
      <c r="H148" s="53">
        <v>10100</v>
      </c>
      <c r="I148" s="53">
        <v>10010</v>
      </c>
      <c r="J148" s="53">
        <v>9910</v>
      </c>
      <c r="K148" s="53">
        <v>10030</v>
      </c>
      <c r="L148" s="53">
        <v>10090</v>
      </c>
      <c r="M148" s="54">
        <v>10120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11131</v>
      </c>
      <c r="H149" s="22">
        <v>13821</v>
      </c>
      <c r="I149" s="22">
        <v>8465</v>
      </c>
      <c r="J149" s="22">
        <v>8357</v>
      </c>
      <c r="K149" s="22">
        <v>10678</v>
      </c>
      <c r="L149" s="22">
        <v>14929</v>
      </c>
      <c r="M149" s="23">
        <v>15258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</v>
      </c>
      <c r="H150" s="30">
        <v>1.47</v>
      </c>
      <c r="I150" s="30">
        <v>1.75</v>
      </c>
      <c r="J150" s="30">
        <v>1.72</v>
      </c>
      <c r="K150" s="30">
        <v>1.68</v>
      </c>
      <c r="L150" s="30">
        <v>1.55</v>
      </c>
      <c r="M150" s="31">
        <v>1.56</v>
      </c>
    </row>
    <row r="151" spans="1:13" x14ac:dyDescent="0.15">
      <c r="A151" s="5"/>
      <c r="B151" s="24" t="s">
        <v>1</v>
      </c>
      <c r="C151" s="32">
        <v>7730</v>
      </c>
      <c r="D151" s="26" t="s">
        <v>15</v>
      </c>
      <c r="E151" s="32">
        <v>7800</v>
      </c>
      <c r="F151" s="28" t="s">
        <v>3</v>
      </c>
      <c r="G151" s="29">
        <v>99.9</v>
      </c>
      <c r="H151" s="30">
        <v>100.2</v>
      </c>
      <c r="I151" s="30">
        <v>99.4</v>
      </c>
      <c r="J151" s="30">
        <v>99.5</v>
      </c>
      <c r="K151" s="30">
        <v>99.8</v>
      </c>
      <c r="L151" s="30">
        <v>99.6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1290</v>
      </c>
      <c r="H152" s="58">
        <v>798</v>
      </c>
      <c r="I152" s="70">
        <v>1956</v>
      </c>
      <c r="J152" s="70">
        <v>1671</v>
      </c>
      <c r="K152" s="70">
        <v>1510</v>
      </c>
      <c r="L152" s="70">
        <v>2711</v>
      </c>
      <c r="M152" s="86">
        <v>3397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1.3006543584949755</v>
      </c>
      <c r="H153" s="81">
        <f t="shared" ref="H153:M153" si="24">H149/H$4</f>
        <v>1.2105631952351756</v>
      </c>
      <c r="I153" s="81">
        <f t="shared" si="24"/>
        <v>1.1850762984740306</v>
      </c>
      <c r="J153" s="81">
        <f t="shared" si="24"/>
        <v>1.1642518807467261</v>
      </c>
      <c r="K153" s="81">
        <f t="shared" si="24"/>
        <v>1.3586970352462144</v>
      </c>
      <c r="L153" s="81">
        <f t="shared" si="24"/>
        <v>1.2479311209562818</v>
      </c>
      <c r="M153" s="82">
        <f t="shared" si="24"/>
        <v>1.2918465836931674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7730</v>
      </c>
      <c r="H154" s="35">
        <v>7790</v>
      </c>
      <c r="I154" s="35">
        <v>7740</v>
      </c>
      <c r="J154" s="35">
        <v>7710</v>
      </c>
      <c r="K154" s="35">
        <v>7770</v>
      </c>
      <c r="L154" s="35">
        <v>7820</v>
      </c>
      <c r="M154" s="36">
        <v>7800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572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45691</v>
      </c>
      <c r="H3" s="11">
        <v>45692</v>
      </c>
      <c r="I3" s="11">
        <v>45693</v>
      </c>
      <c r="J3" s="11">
        <v>45694</v>
      </c>
      <c r="K3" s="11">
        <v>45695</v>
      </c>
      <c r="L3" s="11">
        <v>45696</v>
      </c>
      <c r="M3" s="12">
        <v>45697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8010</v>
      </c>
      <c r="H4" s="14">
        <v>7759</v>
      </c>
      <c r="I4" s="14">
        <v>8414</v>
      </c>
      <c r="J4" s="14">
        <v>7620</v>
      </c>
      <c r="K4" s="14">
        <v>7943</v>
      </c>
      <c r="L4" s="14">
        <v>11562</v>
      </c>
      <c r="M4" s="15">
        <v>11285</v>
      </c>
    </row>
    <row r="5" spans="1:13" x14ac:dyDescent="0.15">
      <c r="A5" s="5"/>
      <c r="B5" s="90" t="s">
        <v>65</v>
      </c>
      <c r="C5" s="91"/>
      <c r="D5" s="92"/>
      <c r="E5" s="93"/>
      <c r="F5" s="94" t="s">
        <v>10</v>
      </c>
      <c r="G5" s="118"/>
      <c r="H5" s="119">
        <v>21288</v>
      </c>
      <c r="I5" s="119">
        <v>20616</v>
      </c>
      <c r="J5" s="119">
        <v>18796</v>
      </c>
      <c r="K5" s="119">
        <v>18378</v>
      </c>
      <c r="L5" s="119">
        <v>21084</v>
      </c>
      <c r="M5" s="120">
        <v>20401</v>
      </c>
    </row>
    <row r="6" spans="1:13" x14ac:dyDescent="0.15">
      <c r="A6" s="5"/>
      <c r="B6" s="98" t="s">
        <v>0</v>
      </c>
      <c r="C6" s="99" t="s">
        <v>66</v>
      </c>
      <c r="D6" s="100"/>
      <c r="E6" s="117" t="s">
        <v>51</v>
      </c>
      <c r="F6" s="101" t="s">
        <v>2</v>
      </c>
      <c r="G6" s="121"/>
      <c r="H6" s="122">
        <v>3.98</v>
      </c>
      <c r="I6" s="122">
        <v>4.12</v>
      </c>
      <c r="J6" s="122">
        <v>4.1500000000000004</v>
      </c>
      <c r="K6" s="122">
        <v>4.16</v>
      </c>
      <c r="L6" s="122">
        <v>3.85</v>
      </c>
      <c r="M6" s="123">
        <v>3.87</v>
      </c>
    </row>
    <row r="7" spans="1:13" x14ac:dyDescent="0.15">
      <c r="A7" s="5"/>
      <c r="B7" s="98" t="s">
        <v>1</v>
      </c>
      <c r="C7" s="105">
        <v>2320</v>
      </c>
      <c r="D7" s="100" t="s">
        <v>15</v>
      </c>
      <c r="E7" s="105">
        <v>3270</v>
      </c>
      <c r="F7" s="101" t="s">
        <v>3</v>
      </c>
      <c r="G7" s="121"/>
      <c r="H7" s="122">
        <v>97.5</v>
      </c>
      <c r="I7" s="122">
        <v>97</v>
      </c>
      <c r="J7" s="122">
        <v>97.8</v>
      </c>
      <c r="K7" s="122">
        <v>97.2</v>
      </c>
      <c r="L7" s="122">
        <v>97.7</v>
      </c>
      <c r="M7" s="123">
        <v>97.4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15761</v>
      </c>
      <c r="I8" s="125">
        <v>17166</v>
      </c>
      <c r="J8" s="125">
        <v>12842</v>
      </c>
      <c r="K8" s="125">
        <v>15020</v>
      </c>
      <c r="L8" s="125">
        <v>14765</v>
      </c>
      <c r="M8" s="130">
        <v>15281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2.7436525325428534</v>
      </c>
      <c r="I9" s="127">
        <f t="shared" si="0"/>
        <v>2.4502020442120274</v>
      </c>
      <c r="J9" s="127">
        <f t="shared" si="0"/>
        <v>2.4666666666666668</v>
      </c>
      <c r="K9" s="127">
        <f t="shared" si="0"/>
        <v>2.3137353644718619</v>
      </c>
      <c r="L9" s="127">
        <f t="shared" si="0"/>
        <v>1.8235599377270368</v>
      </c>
      <c r="M9" s="128">
        <f t="shared" si="0"/>
        <v>1.8077979618963225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2320</v>
      </c>
      <c r="I10" s="115">
        <v>2910</v>
      </c>
      <c r="J10" s="115">
        <v>3120</v>
      </c>
      <c r="K10" s="115">
        <v>3250</v>
      </c>
      <c r="L10" s="115">
        <v>3260</v>
      </c>
      <c r="M10" s="116">
        <v>3270</v>
      </c>
    </row>
    <row r="11" spans="1:13" x14ac:dyDescent="0.15">
      <c r="A11" s="5"/>
      <c r="B11" s="90" t="s">
        <v>64</v>
      </c>
      <c r="C11" s="91"/>
      <c r="D11" s="92"/>
      <c r="E11" s="93"/>
      <c r="F11" s="94" t="s">
        <v>10</v>
      </c>
      <c r="G11" s="95"/>
      <c r="H11" s="96">
        <v>19967</v>
      </c>
      <c r="I11" s="96">
        <v>18936</v>
      </c>
      <c r="J11" s="96">
        <v>16416</v>
      </c>
      <c r="K11" s="96">
        <v>15734</v>
      </c>
      <c r="L11" s="96">
        <v>19799</v>
      </c>
      <c r="M11" s="97">
        <v>18666</v>
      </c>
    </row>
    <row r="12" spans="1:13" x14ac:dyDescent="0.15">
      <c r="A12" s="5"/>
      <c r="B12" s="98" t="s">
        <v>0</v>
      </c>
      <c r="C12" s="99" t="s">
        <v>66</v>
      </c>
      <c r="D12" s="100"/>
      <c r="E12" s="117" t="s">
        <v>51</v>
      </c>
      <c r="F12" s="101" t="s">
        <v>2</v>
      </c>
      <c r="G12" s="102"/>
      <c r="H12" s="103">
        <v>3.37</v>
      </c>
      <c r="I12" s="103">
        <v>3.45</v>
      </c>
      <c r="J12" s="103">
        <v>3.51</v>
      </c>
      <c r="K12" s="103">
        <v>3.5</v>
      </c>
      <c r="L12" s="103">
        <v>3.24</v>
      </c>
      <c r="M12" s="104">
        <v>3.27</v>
      </c>
    </row>
    <row r="13" spans="1:13" x14ac:dyDescent="0.15">
      <c r="A13" s="5"/>
      <c r="B13" s="98" t="s">
        <v>1</v>
      </c>
      <c r="C13" s="105">
        <v>3440</v>
      </c>
      <c r="D13" s="100" t="s">
        <v>15</v>
      </c>
      <c r="E13" s="105">
        <v>4880</v>
      </c>
      <c r="F13" s="101" t="s">
        <v>3</v>
      </c>
      <c r="G13" s="102"/>
      <c r="H13" s="103">
        <v>98.4</v>
      </c>
      <c r="I13" s="103">
        <v>98.6</v>
      </c>
      <c r="J13" s="103">
        <v>98.7</v>
      </c>
      <c r="K13" s="103">
        <v>98.7</v>
      </c>
      <c r="L13" s="103">
        <v>98.3</v>
      </c>
      <c r="M13" s="104">
        <v>98.3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10386</v>
      </c>
      <c r="I14" s="108">
        <v>9292</v>
      </c>
      <c r="J14" s="108">
        <v>7662</v>
      </c>
      <c r="K14" s="108">
        <v>7277</v>
      </c>
      <c r="L14" s="108">
        <v>10790</v>
      </c>
      <c r="M14" s="129">
        <v>9882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2.5733986338445676</v>
      </c>
      <c r="I15" s="111">
        <f t="shared" si="1"/>
        <v>2.2505348229141906</v>
      </c>
      <c r="J15" s="111">
        <f t="shared" si="1"/>
        <v>2.1543307086614174</v>
      </c>
      <c r="K15" s="111">
        <f t="shared" si="1"/>
        <v>1.9808636535314113</v>
      </c>
      <c r="L15" s="111">
        <f t="shared" si="1"/>
        <v>1.712419996540391</v>
      </c>
      <c r="M15" s="112">
        <f t="shared" si="1"/>
        <v>1.654054054054054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3440</v>
      </c>
      <c r="I16" s="115">
        <v>4320</v>
      </c>
      <c r="J16" s="115">
        <v>4680</v>
      </c>
      <c r="K16" s="115">
        <v>4860</v>
      </c>
      <c r="L16" s="115">
        <v>4890</v>
      </c>
      <c r="M16" s="116">
        <v>4880</v>
      </c>
    </row>
    <row r="17" spans="1:13" x14ac:dyDescent="0.15">
      <c r="A17" s="5"/>
      <c r="B17" s="90" t="s">
        <v>63</v>
      </c>
      <c r="C17" s="91"/>
      <c r="D17" s="92"/>
      <c r="E17" s="93"/>
      <c r="F17" s="94" t="s">
        <v>10</v>
      </c>
      <c r="G17" s="118"/>
      <c r="H17" s="119">
        <v>22416</v>
      </c>
      <c r="I17" s="119">
        <v>22164</v>
      </c>
      <c r="J17" s="119">
        <v>20609</v>
      </c>
      <c r="K17" s="119">
        <v>20127</v>
      </c>
      <c r="L17" s="119">
        <v>23283</v>
      </c>
      <c r="M17" s="120">
        <v>22350</v>
      </c>
    </row>
    <row r="18" spans="1:13" x14ac:dyDescent="0.15">
      <c r="A18" s="5"/>
      <c r="B18" s="98" t="s">
        <v>0</v>
      </c>
      <c r="C18" s="99" t="s">
        <v>66</v>
      </c>
      <c r="D18" s="100"/>
      <c r="E18" s="117" t="s">
        <v>51</v>
      </c>
      <c r="F18" s="101" t="s">
        <v>2</v>
      </c>
      <c r="G18" s="121"/>
      <c r="H18" s="122">
        <v>3.26</v>
      </c>
      <c r="I18" s="122">
        <v>3.31</v>
      </c>
      <c r="J18" s="122">
        <v>3.41</v>
      </c>
      <c r="K18" s="122">
        <v>3.38</v>
      </c>
      <c r="L18" s="122">
        <v>3.09</v>
      </c>
      <c r="M18" s="123">
        <v>3.18</v>
      </c>
    </row>
    <row r="19" spans="1:13" x14ac:dyDescent="0.15">
      <c r="A19" s="5"/>
      <c r="B19" s="98" t="s">
        <v>1</v>
      </c>
      <c r="C19" s="105">
        <v>4030</v>
      </c>
      <c r="D19" s="100" t="s">
        <v>15</v>
      </c>
      <c r="E19" s="105">
        <v>5780</v>
      </c>
      <c r="F19" s="101" t="s">
        <v>3</v>
      </c>
      <c r="G19" s="121"/>
      <c r="H19" s="122">
        <v>97.8</v>
      </c>
      <c r="I19" s="122">
        <v>97.5</v>
      </c>
      <c r="J19" s="122">
        <v>97.6</v>
      </c>
      <c r="K19" s="122">
        <v>97.7</v>
      </c>
      <c r="L19" s="122">
        <v>97.5</v>
      </c>
      <c r="M19" s="123">
        <v>97.2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14120</v>
      </c>
      <c r="I20" s="125">
        <v>15151</v>
      </c>
      <c r="J20" s="125">
        <v>13980</v>
      </c>
      <c r="K20" s="125">
        <v>13134</v>
      </c>
      <c r="L20" s="125">
        <v>15689</v>
      </c>
      <c r="M20" s="130">
        <v>16733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2.8890320917644026</v>
      </c>
      <c r="I21" s="127">
        <f t="shared" si="2"/>
        <v>2.6341811266936057</v>
      </c>
      <c r="J21" s="127">
        <f t="shared" si="2"/>
        <v>2.7045931758530184</v>
      </c>
      <c r="K21" s="127">
        <f t="shared" si="2"/>
        <v>2.5339292458768727</v>
      </c>
      <c r="L21" s="127">
        <f t="shared" si="2"/>
        <v>2.0137519460300988</v>
      </c>
      <c r="M21" s="128">
        <f t="shared" si="2"/>
        <v>1.9805050952591936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4030</v>
      </c>
      <c r="I22" s="115">
        <v>5130</v>
      </c>
      <c r="J22" s="115">
        <v>5450</v>
      </c>
      <c r="K22" s="115">
        <v>5730</v>
      </c>
      <c r="L22" s="115">
        <v>5720</v>
      </c>
      <c r="M22" s="116">
        <v>5780</v>
      </c>
    </row>
    <row r="23" spans="1:13" x14ac:dyDescent="0.15">
      <c r="A23" s="5"/>
      <c r="B23" s="90" t="s">
        <v>62</v>
      </c>
      <c r="C23" s="91"/>
      <c r="D23" s="92"/>
      <c r="E23" s="93"/>
      <c r="F23" s="94" t="s">
        <v>10</v>
      </c>
      <c r="G23" s="95"/>
      <c r="H23" s="96">
        <v>24384</v>
      </c>
      <c r="I23" s="96">
        <v>24545</v>
      </c>
      <c r="J23" s="96">
        <v>23763</v>
      </c>
      <c r="K23" s="96">
        <v>23493</v>
      </c>
      <c r="L23" s="96">
        <v>24942</v>
      </c>
      <c r="M23" s="97">
        <v>24281</v>
      </c>
    </row>
    <row r="24" spans="1:13" x14ac:dyDescent="0.15">
      <c r="A24" s="5"/>
      <c r="B24" s="98" t="s">
        <v>0</v>
      </c>
      <c r="C24" s="99" t="s">
        <v>66</v>
      </c>
      <c r="D24" s="100"/>
      <c r="E24" s="117" t="s">
        <v>51</v>
      </c>
      <c r="F24" s="101" t="s">
        <v>2</v>
      </c>
      <c r="G24" s="102"/>
      <c r="H24" s="103">
        <v>3.61</v>
      </c>
      <c r="I24" s="103">
        <v>3.68</v>
      </c>
      <c r="J24" s="103">
        <v>3.78</v>
      </c>
      <c r="K24" s="103">
        <v>3.82</v>
      </c>
      <c r="L24" s="103">
        <v>3.49</v>
      </c>
      <c r="M24" s="104">
        <v>3.54</v>
      </c>
    </row>
    <row r="25" spans="1:13" x14ac:dyDescent="0.15">
      <c r="A25" s="5"/>
      <c r="B25" s="98" t="s">
        <v>1</v>
      </c>
      <c r="C25" s="105">
        <v>5760</v>
      </c>
      <c r="D25" s="100" t="s">
        <v>15</v>
      </c>
      <c r="E25" s="105">
        <v>8130</v>
      </c>
      <c r="F25" s="101" t="s">
        <v>3</v>
      </c>
      <c r="G25" s="102"/>
      <c r="H25" s="103">
        <v>98.7</v>
      </c>
      <c r="I25" s="103">
        <v>98.5</v>
      </c>
      <c r="J25" s="103">
        <v>98.5</v>
      </c>
      <c r="K25" s="103">
        <v>98.1</v>
      </c>
      <c r="L25" s="103">
        <v>98.6</v>
      </c>
      <c r="M25" s="104">
        <v>98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8">
        <v>11866</v>
      </c>
      <c r="I26" s="108">
        <v>12482</v>
      </c>
      <c r="J26" s="108">
        <v>12504</v>
      </c>
      <c r="K26" s="108">
        <v>14432</v>
      </c>
      <c r="L26" s="108">
        <v>12197</v>
      </c>
      <c r="M26" s="129">
        <v>14717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3.1426730248743393</v>
      </c>
      <c r="I27" s="111">
        <f t="shared" si="3"/>
        <v>2.9171618730686952</v>
      </c>
      <c r="J27" s="111">
        <f t="shared" si="3"/>
        <v>3.118503937007874</v>
      </c>
      <c r="K27" s="111">
        <f t="shared" si="3"/>
        <v>2.9576986025431196</v>
      </c>
      <c r="L27" s="111">
        <f t="shared" si="3"/>
        <v>2.1572392319667877</v>
      </c>
      <c r="M27" s="112">
        <f t="shared" si="3"/>
        <v>2.1516171909614532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5760</v>
      </c>
      <c r="I28" s="115">
        <v>7260</v>
      </c>
      <c r="J28" s="115">
        <v>7800</v>
      </c>
      <c r="K28" s="115">
        <v>8090</v>
      </c>
      <c r="L28" s="115">
        <v>8140</v>
      </c>
      <c r="M28" s="116">
        <v>8130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11801</v>
      </c>
      <c r="H29" s="22">
        <v>9624</v>
      </c>
      <c r="I29" s="22">
        <v>8917</v>
      </c>
      <c r="J29" s="22">
        <v>7462</v>
      </c>
      <c r="K29" s="22">
        <v>7350</v>
      </c>
      <c r="L29" s="22">
        <v>12371</v>
      </c>
      <c r="M29" s="23">
        <v>11583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3.51</v>
      </c>
      <c r="H30" s="30">
        <v>3.58</v>
      </c>
      <c r="I30" s="30">
        <v>3.54</v>
      </c>
      <c r="J30" s="30">
        <v>3.54</v>
      </c>
      <c r="K30" s="30">
        <v>3.51</v>
      </c>
      <c r="L30" s="30">
        <v>3.29</v>
      </c>
      <c r="M30" s="31">
        <v>3.29</v>
      </c>
    </row>
    <row r="31" spans="1:13" x14ac:dyDescent="0.15">
      <c r="A31" s="5"/>
      <c r="B31" s="24" t="s">
        <v>1</v>
      </c>
      <c r="C31" s="32">
        <v>4750</v>
      </c>
      <c r="D31" s="26" t="s">
        <v>15</v>
      </c>
      <c r="E31" s="32">
        <v>5170</v>
      </c>
      <c r="F31" s="28" t="s">
        <v>3</v>
      </c>
      <c r="G31" s="29">
        <v>98.4</v>
      </c>
      <c r="H31" s="30">
        <v>98.6</v>
      </c>
      <c r="I31" s="30">
        <v>98.2</v>
      </c>
      <c r="J31" s="30">
        <v>98.9</v>
      </c>
      <c r="K31" s="30">
        <v>98.6</v>
      </c>
      <c r="L31" s="30">
        <v>98.4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6142</v>
      </c>
      <c r="H32" s="70">
        <v>4768</v>
      </c>
      <c r="I32" s="70">
        <v>5008</v>
      </c>
      <c r="J32" s="70">
        <v>3134</v>
      </c>
      <c r="K32" s="70">
        <v>3462</v>
      </c>
      <c r="L32" s="70">
        <v>6447</v>
      </c>
      <c r="M32" s="86">
        <v>4373</v>
      </c>
    </row>
    <row r="33" spans="1:13" x14ac:dyDescent="0.15">
      <c r="A33" s="5"/>
      <c r="B33" s="24"/>
      <c r="C33" s="32"/>
      <c r="D33" s="26"/>
      <c r="E33" s="32"/>
      <c r="F33" s="56" t="s">
        <v>29</v>
      </c>
      <c r="G33" s="74">
        <f>G29/G$4</f>
        <v>1.4732833957553058</v>
      </c>
      <c r="H33" s="75">
        <f t="shared" ref="H33:M33" si="4">H29/H$4</f>
        <v>1.2403660265498131</v>
      </c>
      <c r="I33" s="75">
        <f t="shared" si="4"/>
        <v>1.0597813168528643</v>
      </c>
      <c r="J33" s="75">
        <f t="shared" si="4"/>
        <v>0.97926509186351707</v>
      </c>
      <c r="K33" s="75">
        <f t="shared" si="4"/>
        <v>0.92534306936925592</v>
      </c>
      <c r="L33" s="75">
        <f t="shared" si="4"/>
        <v>1.0699705933229544</v>
      </c>
      <c r="M33" s="76">
        <f t="shared" si="4"/>
        <v>1.026406734603456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4750</v>
      </c>
      <c r="H34" s="35">
        <v>4600</v>
      </c>
      <c r="I34" s="35">
        <v>4900</v>
      </c>
      <c r="J34" s="35">
        <v>4990</v>
      </c>
      <c r="K34" s="35">
        <v>5120</v>
      </c>
      <c r="L34" s="35">
        <v>5170</v>
      </c>
      <c r="M34" s="36">
        <v>5170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12414</v>
      </c>
      <c r="H35" s="43">
        <v>10545</v>
      </c>
      <c r="I35" s="43">
        <v>9955</v>
      </c>
      <c r="J35" s="43">
        <v>8367</v>
      </c>
      <c r="K35" s="43">
        <v>8544</v>
      </c>
      <c r="L35" s="43">
        <v>13222</v>
      </c>
      <c r="M35" s="44">
        <v>12346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4.0599999999999996</v>
      </c>
      <c r="H36" s="48">
        <v>4.1900000000000004</v>
      </c>
      <c r="I36" s="48">
        <v>4.13</v>
      </c>
      <c r="J36" s="48">
        <v>4.22</v>
      </c>
      <c r="K36" s="48">
        <v>4.17</v>
      </c>
      <c r="L36" s="48">
        <v>3.81</v>
      </c>
      <c r="M36" s="49">
        <v>3.87</v>
      </c>
    </row>
    <row r="37" spans="1:13" x14ac:dyDescent="0.15">
      <c r="A37" s="5"/>
      <c r="B37" s="45" t="s">
        <v>1</v>
      </c>
      <c r="C37" s="50">
        <v>2280</v>
      </c>
      <c r="D37" s="4" t="s">
        <v>15</v>
      </c>
      <c r="E37" s="50">
        <v>2520</v>
      </c>
      <c r="F37" s="46" t="s">
        <v>3</v>
      </c>
      <c r="G37" s="47">
        <v>97.6</v>
      </c>
      <c r="H37" s="48">
        <v>97.8</v>
      </c>
      <c r="I37" s="48">
        <v>97.9</v>
      </c>
      <c r="J37" s="48">
        <v>98.2</v>
      </c>
      <c r="K37" s="48">
        <v>98.3</v>
      </c>
      <c r="L37" s="48">
        <v>98.1</v>
      </c>
      <c r="M37" s="49">
        <v>97.7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9093</v>
      </c>
      <c r="H38" s="71">
        <v>7311</v>
      </c>
      <c r="I38" s="71">
        <v>6621</v>
      </c>
      <c r="J38" s="71">
        <v>5146</v>
      </c>
      <c r="K38" s="71">
        <v>5128</v>
      </c>
      <c r="L38" s="71">
        <v>8105</v>
      </c>
      <c r="M38" s="87">
        <v>8522</v>
      </c>
    </row>
    <row r="39" spans="1:13" x14ac:dyDescent="0.15">
      <c r="A39" s="5"/>
      <c r="B39" s="45"/>
      <c r="C39" s="50"/>
      <c r="E39" s="50"/>
      <c r="F39" s="55" t="s">
        <v>28</v>
      </c>
      <c r="G39" s="77">
        <f>G35/G$4</f>
        <v>1.5498127340823971</v>
      </c>
      <c r="H39" s="78">
        <f t="shared" ref="H39:M39" si="5">H35/H$4</f>
        <v>1.3590668900631524</v>
      </c>
      <c r="I39" s="78">
        <f t="shared" si="5"/>
        <v>1.1831471357261707</v>
      </c>
      <c r="J39" s="78">
        <f t="shared" si="5"/>
        <v>1.0980314960629922</v>
      </c>
      <c r="K39" s="78">
        <f t="shared" si="5"/>
        <v>1.0756641067606698</v>
      </c>
      <c r="L39" s="78">
        <f t="shared" si="5"/>
        <v>1.1435737761632936</v>
      </c>
      <c r="M39" s="79">
        <f t="shared" si="5"/>
        <v>1.0940186087727071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2280</v>
      </c>
      <c r="H40" s="53">
        <v>2230</v>
      </c>
      <c r="I40" s="53">
        <v>2400</v>
      </c>
      <c r="J40" s="53">
        <v>2450</v>
      </c>
      <c r="K40" s="53">
        <v>2490</v>
      </c>
      <c r="L40" s="53">
        <v>2530</v>
      </c>
      <c r="M40" s="54">
        <v>2520</v>
      </c>
    </row>
    <row r="41" spans="1:13" x14ac:dyDescent="0.15">
      <c r="A41" s="5"/>
      <c r="B41" s="16" t="s">
        <v>57</v>
      </c>
      <c r="C41" s="17"/>
      <c r="D41" s="18"/>
      <c r="E41" s="19"/>
      <c r="F41" s="20" t="s">
        <v>10</v>
      </c>
      <c r="G41" s="21">
        <v>20750</v>
      </c>
      <c r="H41" s="22">
        <v>19976</v>
      </c>
      <c r="I41" s="22">
        <v>19587</v>
      </c>
      <c r="J41" s="22">
        <v>19275</v>
      </c>
      <c r="K41" s="22">
        <v>19297</v>
      </c>
      <c r="L41" s="22">
        <v>22442</v>
      </c>
      <c r="M41" s="23">
        <v>21437</v>
      </c>
    </row>
    <row r="42" spans="1:13" x14ac:dyDescent="0.15">
      <c r="A42" s="5"/>
      <c r="B42" s="24" t="s">
        <v>0</v>
      </c>
      <c r="C42" s="25">
        <v>45677</v>
      </c>
      <c r="D42" s="26"/>
      <c r="E42" s="27"/>
      <c r="F42" s="28" t="s">
        <v>2</v>
      </c>
      <c r="G42" s="29">
        <v>2.06</v>
      </c>
      <c r="H42" s="30">
        <v>2.17</v>
      </c>
      <c r="I42" s="30">
        <v>2.13</v>
      </c>
      <c r="J42" s="30">
        <v>2.21</v>
      </c>
      <c r="K42" s="30">
        <v>2.09</v>
      </c>
      <c r="L42" s="30">
        <v>1.83</v>
      </c>
      <c r="M42" s="31">
        <v>1.88</v>
      </c>
    </row>
    <row r="43" spans="1:13" x14ac:dyDescent="0.15">
      <c r="A43" s="5"/>
      <c r="B43" s="24" t="s">
        <v>1</v>
      </c>
      <c r="C43" s="32">
        <v>1690</v>
      </c>
      <c r="D43" s="26" t="s">
        <v>15</v>
      </c>
      <c r="E43" s="32">
        <v>1860</v>
      </c>
      <c r="F43" s="28" t="s">
        <v>3</v>
      </c>
      <c r="G43" s="29">
        <v>100.5</v>
      </c>
      <c r="H43" s="30">
        <v>100.3</v>
      </c>
      <c r="I43" s="30">
        <v>100.5</v>
      </c>
      <c r="J43" s="30">
        <v>99.8</v>
      </c>
      <c r="K43" s="30">
        <v>100.6</v>
      </c>
      <c r="L43" s="30">
        <v>100.5</v>
      </c>
      <c r="M43" s="31">
        <v>100.6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>
        <v>497</v>
      </c>
      <c r="H44" s="70">
        <v>1334</v>
      </c>
      <c r="I44" s="58">
        <v>337</v>
      </c>
      <c r="J44" s="70">
        <v>3190</v>
      </c>
      <c r="K44" s="58">
        <v>4</v>
      </c>
      <c r="L44" s="58">
        <v>166</v>
      </c>
      <c r="M44" s="59">
        <v>-162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2.5905118601747814</v>
      </c>
      <c r="H45" s="81">
        <f t="shared" ref="H45:M45" si="6">H41/H$4</f>
        <v>2.5745585771362287</v>
      </c>
      <c r="I45" s="81">
        <f t="shared" si="6"/>
        <v>2.3279058711671023</v>
      </c>
      <c r="J45" s="81">
        <f t="shared" si="6"/>
        <v>2.5295275590551181</v>
      </c>
      <c r="K45" s="81">
        <f t="shared" si="6"/>
        <v>2.4294347223970791</v>
      </c>
      <c r="L45" s="81">
        <f t="shared" si="6"/>
        <v>1.9410136654558034</v>
      </c>
      <c r="M45" s="82">
        <f t="shared" si="6"/>
        <v>1.8996012405848473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1690</v>
      </c>
      <c r="H46" s="35">
        <v>1640</v>
      </c>
      <c r="I46" s="35">
        <v>1780</v>
      </c>
      <c r="J46" s="35">
        <v>1810</v>
      </c>
      <c r="K46" s="35">
        <v>1840</v>
      </c>
      <c r="L46" s="35">
        <v>1870</v>
      </c>
      <c r="M46" s="36">
        <v>1860</v>
      </c>
    </row>
    <row r="47" spans="1:13" x14ac:dyDescent="0.15">
      <c r="A47" s="5"/>
      <c r="B47" s="37" t="s">
        <v>58</v>
      </c>
      <c r="C47" s="38"/>
      <c r="D47" s="39"/>
      <c r="E47" s="40"/>
      <c r="F47" s="41" t="s">
        <v>10</v>
      </c>
      <c r="G47" s="42">
        <v>8872</v>
      </c>
      <c r="H47" s="43">
        <v>7834</v>
      </c>
      <c r="I47" s="43">
        <v>7457</v>
      </c>
      <c r="J47" s="43">
        <v>7297</v>
      </c>
      <c r="K47" s="43">
        <v>6841</v>
      </c>
      <c r="L47" s="43">
        <v>10762</v>
      </c>
      <c r="M47" s="44">
        <v>10398</v>
      </c>
    </row>
    <row r="48" spans="1:13" x14ac:dyDescent="0.15">
      <c r="A48" s="5"/>
      <c r="B48" s="45" t="s">
        <v>0</v>
      </c>
      <c r="C48" s="3">
        <v>45677</v>
      </c>
      <c r="F48" s="46" t="s">
        <v>2</v>
      </c>
      <c r="G48" s="47">
        <v>5.44</v>
      </c>
      <c r="H48" s="48">
        <v>5.41</v>
      </c>
      <c r="I48" s="48">
        <v>5.27</v>
      </c>
      <c r="J48" s="48">
        <v>5.54</v>
      </c>
      <c r="K48" s="48">
        <v>5.35</v>
      </c>
      <c r="L48" s="48">
        <v>5.34</v>
      </c>
      <c r="M48" s="49">
        <v>5.2</v>
      </c>
    </row>
    <row r="49" spans="1:13" x14ac:dyDescent="0.15">
      <c r="A49" s="5"/>
      <c r="B49" s="45" t="s">
        <v>1</v>
      </c>
      <c r="C49" s="50">
        <v>1120</v>
      </c>
      <c r="D49" s="4" t="s">
        <v>15</v>
      </c>
      <c r="E49" s="50">
        <v>1210</v>
      </c>
      <c r="F49" s="46" t="s">
        <v>3</v>
      </c>
      <c r="G49" s="47">
        <v>98.3</v>
      </c>
      <c r="H49" s="48">
        <v>99.1</v>
      </c>
      <c r="I49" s="48">
        <v>101.6</v>
      </c>
      <c r="J49" s="48">
        <v>98.4</v>
      </c>
      <c r="K49" s="48">
        <v>99.2</v>
      </c>
      <c r="L49" s="48">
        <v>98</v>
      </c>
      <c r="M49" s="49">
        <v>100.3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5107</v>
      </c>
      <c r="H50" s="71">
        <v>3328</v>
      </c>
      <c r="I50" s="61">
        <v>-605</v>
      </c>
      <c r="J50" s="71">
        <v>4223</v>
      </c>
      <c r="K50" s="71">
        <v>2491</v>
      </c>
      <c r="L50" s="71">
        <v>6746</v>
      </c>
      <c r="M50" s="87">
        <v>1950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1.1076154806491885</v>
      </c>
      <c r="H51" s="84">
        <f t="shared" ref="H51:M51" si="7">H47/H$4</f>
        <v>1.0096661940971774</v>
      </c>
      <c r="I51" s="84">
        <f t="shared" si="7"/>
        <v>0.88626099358212507</v>
      </c>
      <c r="J51" s="84">
        <f t="shared" si="7"/>
        <v>0.95761154855643049</v>
      </c>
      <c r="K51" s="84">
        <f t="shared" si="7"/>
        <v>0.86126148810273195</v>
      </c>
      <c r="L51" s="84">
        <f t="shared" si="7"/>
        <v>0.93080781871648499</v>
      </c>
      <c r="M51" s="85">
        <f t="shared" si="7"/>
        <v>0.92140008861320333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1120</v>
      </c>
      <c r="H52" s="53">
        <v>1090</v>
      </c>
      <c r="I52" s="53">
        <v>1160</v>
      </c>
      <c r="J52" s="53">
        <v>1170</v>
      </c>
      <c r="K52" s="53">
        <v>1200</v>
      </c>
      <c r="L52" s="53">
        <v>1210</v>
      </c>
      <c r="M52" s="54">
        <v>1210</v>
      </c>
    </row>
    <row r="53" spans="1:13" x14ac:dyDescent="0.15">
      <c r="A53" s="5"/>
      <c r="B53" s="16" t="s">
        <v>59</v>
      </c>
      <c r="C53" s="17"/>
      <c r="D53" s="18"/>
      <c r="E53" s="19"/>
      <c r="F53" s="20" t="s">
        <v>10</v>
      </c>
      <c r="G53" s="21">
        <v>18463</v>
      </c>
      <c r="H53" s="22">
        <v>16669</v>
      </c>
      <c r="I53" s="22">
        <v>16322</v>
      </c>
      <c r="J53" s="22">
        <v>14481</v>
      </c>
      <c r="K53" s="22">
        <v>15122</v>
      </c>
      <c r="L53" s="22">
        <v>19813</v>
      </c>
      <c r="M53" s="23">
        <v>19493</v>
      </c>
    </row>
    <row r="54" spans="1:13" x14ac:dyDescent="0.15">
      <c r="A54" s="5"/>
      <c r="B54" s="24" t="s">
        <v>0</v>
      </c>
      <c r="C54" s="25">
        <v>45677</v>
      </c>
      <c r="D54" s="26"/>
      <c r="E54" s="27"/>
      <c r="F54" s="28" t="s">
        <v>2</v>
      </c>
      <c r="G54" s="29">
        <v>3.1</v>
      </c>
      <c r="H54" s="30">
        <v>3.01</v>
      </c>
      <c r="I54" s="30">
        <v>3.11</v>
      </c>
      <c r="J54" s="30">
        <v>3.24</v>
      </c>
      <c r="K54" s="30">
        <v>2.98</v>
      </c>
      <c r="L54" s="30">
        <v>2.8</v>
      </c>
      <c r="M54" s="31">
        <v>2.8</v>
      </c>
    </row>
    <row r="55" spans="1:13" x14ac:dyDescent="0.15">
      <c r="A55" s="5"/>
      <c r="B55" s="24" t="s">
        <v>1</v>
      </c>
      <c r="C55" s="32">
        <v>700</v>
      </c>
      <c r="D55" s="26" t="s">
        <v>15</v>
      </c>
      <c r="E55" s="32">
        <v>770</v>
      </c>
      <c r="F55" s="28" t="s">
        <v>3</v>
      </c>
      <c r="G55" s="29">
        <v>98.2</v>
      </c>
      <c r="H55" s="30">
        <v>98.5</v>
      </c>
      <c r="I55" s="30">
        <v>97.9</v>
      </c>
      <c r="J55" s="30">
        <v>97.2</v>
      </c>
      <c r="K55" s="30">
        <v>98.9</v>
      </c>
      <c r="L55" s="30">
        <v>98.3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10305</v>
      </c>
      <c r="H56" s="70">
        <v>7949</v>
      </c>
      <c r="I56" s="70">
        <v>9841</v>
      </c>
      <c r="J56" s="70">
        <v>10823</v>
      </c>
      <c r="K56" s="70">
        <v>5931</v>
      </c>
      <c r="L56" s="70">
        <v>10118</v>
      </c>
      <c r="M56" s="86">
        <v>10804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2.3049937578027464</v>
      </c>
      <c r="H57" s="81">
        <f t="shared" ref="H57:M57" si="8">H53/H$4</f>
        <v>2.1483438587446835</v>
      </c>
      <c r="I57" s="81">
        <f t="shared" si="8"/>
        <v>1.9398621345376752</v>
      </c>
      <c r="J57" s="81">
        <f t="shared" si="8"/>
        <v>1.9003937007874017</v>
      </c>
      <c r="K57" s="81">
        <f t="shared" si="8"/>
        <v>1.9038146795920936</v>
      </c>
      <c r="L57" s="81">
        <f t="shared" si="8"/>
        <v>1.7136308597128525</v>
      </c>
      <c r="M57" s="82">
        <f t="shared" si="8"/>
        <v>1.7273371732388125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700</v>
      </c>
      <c r="H58" s="35">
        <v>690</v>
      </c>
      <c r="I58" s="35">
        <v>730</v>
      </c>
      <c r="J58" s="35">
        <v>720</v>
      </c>
      <c r="K58" s="35">
        <v>760</v>
      </c>
      <c r="L58" s="35">
        <v>760</v>
      </c>
      <c r="M58" s="36">
        <v>770</v>
      </c>
    </row>
    <row r="59" spans="1:13" x14ac:dyDescent="0.15">
      <c r="A59" s="5"/>
      <c r="B59" s="37" t="s">
        <v>60</v>
      </c>
      <c r="C59" s="38"/>
      <c r="D59" s="39"/>
      <c r="E59" s="40"/>
      <c r="F59" s="41" t="s">
        <v>10</v>
      </c>
      <c r="G59" s="42">
        <v>11416</v>
      </c>
      <c r="H59" s="43">
        <v>10253</v>
      </c>
      <c r="I59" s="43">
        <v>10328</v>
      </c>
      <c r="J59" s="43">
        <v>10582</v>
      </c>
      <c r="K59" s="43">
        <v>12860</v>
      </c>
      <c r="L59" s="43">
        <v>15096</v>
      </c>
      <c r="M59" s="44">
        <v>13976</v>
      </c>
    </row>
    <row r="60" spans="1:13" x14ac:dyDescent="0.15">
      <c r="A60" s="5"/>
      <c r="B60" s="45" t="s">
        <v>0</v>
      </c>
      <c r="C60" s="3">
        <v>45677</v>
      </c>
      <c r="F60" s="46" t="s">
        <v>2</v>
      </c>
      <c r="G60" s="47">
        <v>1.5</v>
      </c>
      <c r="H60" s="48">
        <v>1.73</v>
      </c>
      <c r="I60" s="48">
        <v>1.65</v>
      </c>
      <c r="J60" s="48">
        <v>1.54</v>
      </c>
      <c r="K60" s="48">
        <v>1.4</v>
      </c>
      <c r="L60" s="48">
        <v>1.37</v>
      </c>
      <c r="M60" s="49">
        <v>1.49</v>
      </c>
    </row>
    <row r="61" spans="1:13" x14ac:dyDescent="0.15">
      <c r="A61" s="5"/>
      <c r="B61" s="45" t="s">
        <v>1</v>
      </c>
      <c r="C61" s="50">
        <v>470</v>
      </c>
      <c r="D61" s="4" t="s">
        <v>15</v>
      </c>
      <c r="E61" s="50">
        <v>590</v>
      </c>
      <c r="F61" s="46" t="s">
        <v>3</v>
      </c>
      <c r="G61" s="47">
        <v>99.9</v>
      </c>
      <c r="H61" s="48">
        <v>98.6</v>
      </c>
      <c r="I61" s="48">
        <v>99.3</v>
      </c>
      <c r="J61" s="48">
        <v>99.8</v>
      </c>
      <c r="K61" s="48">
        <v>100.4</v>
      </c>
      <c r="L61" s="48">
        <v>99.3</v>
      </c>
      <c r="M61" s="49">
        <v>99.4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1333</v>
      </c>
      <c r="H62" s="71">
        <v>3943</v>
      </c>
      <c r="I62" s="71">
        <v>2423</v>
      </c>
      <c r="J62" s="71">
        <v>1399</v>
      </c>
      <c r="K62" s="61">
        <v>60</v>
      </c>
      <c r="L62" s="71">
        <v>3461</v>
      </c>
      <c r="M62" s="87">
        <v>2970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1.4252184769038703</v>
      </c>
      <c r="H63" s="84">
        <f t="shared" ref="H63:M63" si="9">H59/H$4</f>
        <v>1.3214331743781416</v>
      </c>
      <c r="I63" s="84">
        <f t="shared" si="9"/>
        <v>1.2274780128357499</v>
      </c>
      <c r="J63" s="84">
        <f t="shared" si="9"/>
        <v>1.3887139107611548</v>
      </c>
      <c r="K63" s="84">
        <f t="shared" si="9"/>
        <v>1.619035628855596</v>
      </c>
      <c r="L63" s="84">
        <f t="shared" si="9"/>
        <v>1.3056564608199273</v>
      </c>
      <c r="M63" s="85">
        <f t="shared" si="9"/>
        <v>1.2384581302614091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470</v>
      </c>
      <c r="H64" s="53">
        <v>490</v>
      </c>
      <c r="I64" s="53">
        <v>540</v>
      </c>
      <c r="J64" s="53">
        <v>570</v>
      </c>
      <c r="K64" s="53">
        <v>590</v>
      </c>
      <c r="L64" s="53">
        <v>590</v>
      </c>
      <c r="M64" s="54">
        <v>590</v>
      </c>
    </row>
    <row r="65" spans="1:13" x14ac:dyDescent="0.15">
      <c r="A65" s="5"/>
      <c r="B65" s="16" t="s">
        <v>50</v>
      </c>
      <c r="C65" s="17"/>
      <c r="D65" s="18"/>
      <c r="E65" s="19"/>
      <c r="F65" s="20" t="s">
        <v>10</v>
      </c>
      <c r="G65" s="21">
        <v>9452</v>
      </c>
      <c r="H65" s="22">
        <v>8460</v>
      </c>
      <c r="I65" s="22">
        <v>8499</v>
      </c>
      <c r="J65" s="22">
        <v>7409</v>
      </c>
      <c r="K65" s="22">
        <v>7703</v>
      </c>
      <c r="L65" s="22">
        <v>12751</v>
      </c>
      <c r="M65" s="23">
        <v>12302</v>
      </c>
    </row>
    <row r="66" spans="1:13" x14ac:dyDescent="0.15">
      <c r="A66" s="5"/>
      <c r="B66" s="24" t="s">
        <v>0</v>
      </c>
      <c r="C66" s="25">
        <v>45663</v>
      </c>
      <c r="D66" s="26"/>
      <c r="E66" s="27"/>
      <c r="F66" s="28" t="s">
        <v>2</v>
      </c>
      <c r="G66" s="29">
        <v>4.1100000000000003</v>
      </c>
      <c r="H66" s="30">
        <v>4.12</v>
      </c>
      <c r="I66" s="30">
        <v>4.07</v>
      </c>
      <c r="J66" s="30">
        <v>4.0599999999999996</v>
      </c>
      <c r="K66" s="30">
        <v>4.03</v>
      </c>
      <c r="L66" s="30">
        <v>3.8</v>
      </c>
      <c r="M66" s="31">
        <v>3.83</v>
      </c>
    </row>
    <row r="67" spans="1:13" x14ac:dyDescent="0.15">
      <c r="A67" s="5"/>
      <c r="B67" s="24" t="s">
        <v>1</v>
      </c>
      <c r="C67" s="32">
        <v>2630</v>
      </c>
      <c r="D67" s="26" t="s">
        <v>15</v>
      </c>
      <c r="E67" s="32">
        <v>2860</v>
      </c>
      <c r="F67" s="28" t="s">
        <v>3</v>
      </c>
      <c r="G67" s="29">
        <v>97.9</v>
      </c>
      <c r="H67" s="30">
        <v>98</v>
      </c>
      <c r="I67" s="30">
        <v>97.9</v>
      </c>
      <c r="J67" s="30">
        <v>98</v>
      </c>
      <c r="K67" s="30">
        <v>98.3</v>
      </c>
      <c r="L67" s="30">
        <v>98.7</v>
      </c>
      <c r="M67" s="31">
        <v>99.3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6189</v>
      </c>
      <c r="H68" s="70">
        <v>5330</v>
      </c>
      <c r="I68" s="70">
        <v>5646</v>
      </c>
      <c r="J68" s="70">
        <v>4566</v>
      </c>
      <c r="K68" s="70">
        <v>4458</v>
      </c>
      <c r="L68" s="70">
        <v>6135</v>
      </c>
      <c r="M68" s="86">
        <v>4317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1.1800249687890136</v>
      </c>
      <c r="H69" s="81">
        <f t="shared" ref="H69:M69" si="10">H65/H$4</f>
        <v>1.0903466941616187</v>
      </c>
      <c r="I69" s="81">
        <f t="shared" si="10"/>
        <v>1.0101022106013786</v>
      </c>
      <c r="J69" s="81">
        <f t="shared" si="10"/>
        <v>0.97230971128608923</v>
      </c>
      <c r="K69" s="81">
        <f t="shared" si="10"/>
        <v>0.96978471610222838</v>
      </c>
      <c r="L69" s="81">
        <f t="shared" si="10"/>
        <v>1.1028368794326242</v>
      </c>
      <c r="M69" s="82">
        <f t="shared" si="10"/>
        <v>1.090119627824546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2630</v>
      </c>
      <c r="H70" s="35">
        <v>2510</v>
      </c>
      <c r="I70" s="35">
        <v>2700</v>
      </c>
      <c r="J70" s="35">
        <v>2740</v>
      </c>
      <c r="K70" s="35">
        <v>2840</v>
      </c>
      <c r="L70" s="35">
        <v>2880</v>
      </c>
      <c r="M70" s="36">
        <v>2860</v>
      </c>
    </row>
    <row r="71" spans="1:13" x14ac:dyDescent="0.15">
      <c r="A71" s="5"/>
      <c r="B71" s="37" t="s">
        <v>52</v>
      </c>
      <c r="C71" s="38"/>
      <c r="D71" s="39"/>
      <c r="E71" s="40"/>
      <c r="F71" s="41" t="s">
        <v>10</v>
      </c>
      <c r="G71" s="42">
        <v>6069</v>
      </c>
      <c r="H71" s="43">
        <v>5649</v>
      </c>
      <c r="I71" s="43">
        <v>5606</v>
      </c>
      <c r="J71" s="43">
        <v>5401</v>
      </c>
      <c r="K71" s="43">
        <v>5477</v>
      </c>
      <c r="L71" s="43">
        <v>8182</v>
      </c>
      <c r="M71" s="44">
        <v>8428</v>
      </c>
    </row>
    <row r="72" spans="1:13" x14ac:dyDescent="0.15">
      <c r="A72" s="5"/>
      <c r="B72" s="45" t="s">
        <v>0</v>
      </c>
      <c r="C72" s="3">
        <v>45663</v>
      </c>
      <c r="F72" s="46" t="s">
        <v>2</v>
      </c>
      <c r="G72" s="47">
        <v>4.3499999999999996</v>
      </c>
      <c r="H72" s="48">
        <v>4.45</v>
      </c>
      <c r="I72" s="48">
        <v>4.37</v>
      </c>
      <c r="J72" s="48">
        <v>4.42</v>
      </c>
      <c r="K72" s="48">
        <v>4.32</v>
      </c>
      <c r="L72" s="48">
        <v>4.1500000000000004</v>
      </c>
      <c r="M72" s="49">
        <v>4.2</v>
      </c>
    </row>
    <row r="73" spans="1:13" x14ac:dyDescent="0.15">
      <c r="A73" s="5"/>
      <c r="B73" s="45" t="s">
        <v>1</v>
      </c>
      <c r="C73" s="50">
        <v>1790</v>
      </c>
      <c r="D73" s="4" t="s">
        <v>15</v>
      </c>
      <c r="E73" s="50">
        <v>1950</v>
      </c>
      <c r="F73" s="46" t="s">
        <v>3</v>
      </c>
      <c r="G73" s="47">
        <v>98</v>
      </c>
      <c r="H73" s="48">
        <v>98.5</v>
      </c>
      <c r="I73" s="48">
        <v>96.9</v>
      </c>
      <c r="J73" s="48">
        <v>97</v>
      </c>
      <c r="K73" s="48">
        <v>98.5</v>
      </c>
      <c r="L73" s="48">
        <v>97.8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89">
        <v>3917</v>
      </c>
      <c r="H74" s="71">
        <v>3019</v>
      </c>
      <c r="I74" s="71">
        <v>4760</v>
      </c>
      <c r="J74" s="71">
        <v>4400</v>
      </c>
      <c r="K74" s="71">
        <v>2850</v>
      </c>
      <c r="L74" s="71">
        <v>5356</v>
      </c>
      <c r="M74" s="87">
        <v>4637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0.75767790262172285</v>
      </c>
      <c r="H75" s="84">
        <f t="shared" ref="H75:M75" si="11">H71/H$4</f>
        <v>0.7280577393994071</v>
      </c>
      <c r="I75" s="84">
        <f t="shared" si="11"/>
        <v>0.66627050154504397</v>
      </c>
      <c r="J75" s="84">
        <f t="shared" si="11"/>
        <v>0.70879265091863519</v>
      </c>
      <c r="K75" s="84">
        <f t="shared" si="11"/>
        <v>0.68953795795039663</v>
      </c>
      <c r="L75" s="84">
        <f t="shared" si="11"/>
        <v>0.70766303407714926</v>
      </c>
      <c r="M75" s="85">
        <f t="shared" si="11"/>
        <v>0.74683207797961892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1790</v>
      </c>
      <c r="H76" s="53">
        <v>1690</v>
      </c>
      <c r="I76" s="53">
        <v>1870</v>
      </c>
      <c r="J76" s="53">
        <v>1890</v>
      </c>
      <c r="K76" s="53">
        <v>1920</v>
      </c>
      <c r="L76" s="53">
        <v>1960</v>
      </c>
      <c r="M76" s="54">
        <v>1950</v>
      </c>
    </row>
    <row r="77" spans="1:13" x14ac:dyDescent="0.15">
      <c r="A77" s="5"/>
      <c r="B77" s="16" t="s">
        <v>53</v>
      </c>
      <c r="C77" s="17"/>
      <c r="D77" s="18"/>
      <c r="E77" s="19"/>
      <c r="F77" s="20" t="s">
        <v>10</v>
      </c>
      <c r="G77" s="21">
        <v>12402</v>
      </c>
      <c r="H77" s="22">
        <v>10838</v>
      </c>
      <c r="I77" s="22">
        <v>12193</v>
      </c>
      <c r="J77" s="22">
        <v>11262</v>
      </c>
      <c r="K77" s="22">
        <v>12516</v>
      </c>
      <c r="L77" s="22">
        <v>15313</v>
      </c>
      <c r="M77" s="23">
        <v>15413</v>
      </c>
    </row>
    <row r="78" spans="1:13" x14ac:dyDescent="0.15">
      <c r="A78" s="5"/>
      <c r="B78" s="24" t="s">
        <v>0</v>
      </c>
      <c r="C78" s="25">
        <v>45663</v>
      </c>
      <c r="D78" s="26"/>
      <c r="E78" s="27"/>
      <c r="F78" s="28" t="s">
        <v>2</v>
      </c>
      <c r="G78" s="29">
        <v>1.49</v>
      </c>
      <c r="H78" s="30">
        <v>1.57</v>
      </c>
      <c r="I78" s="30">
        <v>1.43</v>
      </c>
      <c r="J78" s="30">
        <v>1.48</v>
      </c>
      <c r="K78" s="30">
        <v>1.35</v>
      </c>
      <c r="L78" s="30">
        <v>1.44</v>
      </c>
      <c r="M78" s="31">
        <v>1.42</v>
      </c>
    </row>
    <row r="79" spans="1:13" x14ac:dyDescent="0.15">
      <c r="A79" s="5"/>
      <c r="B79" s="24" t="s">
        <v>1</v>
      </c>
      <c r="C79" s="32">
        <v>1020</v>
      </c>
      <c r="D79" s="26" t="s">
        <v>15</v>
      </c>
      <c r="E79" s="32">
        <v>1200</v>
      </c>
      <c r="F79" s="28" t="s">
        <v>3</v>
      </c>
      <c r="G79" s="29">
        <v>100.3</v>
      </c>
      <c r="H79" s="30">
        <v>99.5</v>
      </c>
      <c r="I79" s="30">
        <v>100.4</v>
      </c>
      <c r="J79" s="30">
        <v>100</v>
      </c>
      <c r="K79" s="30">
        <v>100.8</v>
      </c>
      <c r="L79" s="30">
        <v>99.5</v>
      </c>
      <c r="M79" s="31">
        <v>99.7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>
        <v>705</v>
      </c>
      <c r="H80" s="70">
        <v>2247</v>
      </c>
      <c r="I80" s="58">
        <v>258</v>
      </c>
      <c r="J80" s="70">
        <v>1264</v>
      </c>
      <c r="K80" s="58">
        <v>-889</v>
      </c>
      <c r="L80" s="70">
        <v>3158</v>
      </c>
      <c r="M80" s="86">
        <v>2363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1.548314606741573</v>
      </c>
      <c r="H81" s="81">
        <f t="shared" ref="H81:M81" si="12">H77/H$4</f>
        <v>1.3968294883361259</v>
      </c>
      <c r="I81" s="81">
        <f t="shared" si="12"/>
        <v>1.4491323983836464</v>
      </c>
      <c r="J81" s="81">
        <f t="shared" si="12"/>
        <v>1.4779527559055119</v>
      </c>
      <c r="K81" s="81">
        <f t="shared" si="12"/>
        <v>1.5757270552687901</v>
      </c>
      <c r="L81" s="81">
        <f t="shared" si="12"/>
        <v>1.3244248399930807</v>
      </c>
      <c r="M81" s="82">
        <f t="shared" si="12"/>
        <v>1.3657953035002215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1020</v>
      </c>
      <c r="H82" s="35">
        <v>1130</v>
      </c>
      <c r="I82" s="35">
        <v>1160</v>
      </c>
      <c r="J82" s="35">
        <v>1170</v>
      </c>
      <c r="K82" s="35">
        <v>1210</v>
      </c>
      <c r="L82" s="35">
        <v>1220</v>
      </c>
      <c r="M82" s="36">
        <v>1200</v>
      </c>
    </row>
    <row r="83" spans="1:13" x14ac:dyDescent="0.15">
      <c r="A83" s="5"/>
      <c r="B83" s="37" t="s">
        <v>47</v>
      </c>
      <c r="C83" s="38"/>
      <c r="D83" s="39"/>
      <c r="E83" s="40"/>
      <c r="F83" s="41" t="s">
        <v>10</v>
      </c>
      <c r="G83" s="42">
        <v>7919</v>
      </c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C84" s="3">
        <v>45642</v>
      </c>
      <c r="F84" s="46" t="s">
        <v>2</v>
      </c>
      <c r="G84" s="47">
        <v>4.54</v>
      </c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>
        <v>7770</v>
      </c>
      <c r="D85" s="4" t="s">
        <v>15</v>
      </c>
      <c r="E85" s="50"/>
      <c r="F85" s="46" t="s">
        <v>3</v>
      </c>
      <c r="G85" s="47">
        <v>99.4</v>
      </c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89">
        <v>2995</v>
      </c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0.98863920099875158</v>
      </c>
      <c r="H87" s="84">
        <f t="shared" ref="H87:M87" si="13">H83/H$4</f>
        <v>0</v>
      </c>
      <c r="I87" s="84">
        <f t="shared" si="13"/>
        <v>0</v>
      </c>
      <c r="J87" s="84">
        <f t="shared" si="13"/>
        <v>0</v>
      </c>
      <c r="K87" s="84">
        <f t="shared" si="13"/>
        <v>0</v>
      </c>
      <c r="L87" s="84">
        <f t="shared" si="13"/>
        <v>0</v>
      </c>
      <c r="M87" s="85">
        <f t="shared" si="13"/>
        <v>0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7770</v>
      </c>
      <c r="H88" s="53"/>
      <c r="I88" s="53"/>
      <c r="J88" s="53"/>
      <c r="K88" s="53"/>
      <c r="L88" s="53"/>
      <c r="M88" s="54"/>
    </row>
    <row r="89" spans="1:13" x14ac:dyDescent="0.15">
      <c r="A89" s="5"/>
      <c r="B89" s="16" t="s">
        <v>48</v>
      </c>
      <c r="C89" s="17"/>
      <c r="D89" s="18"/>
      <c r="E89" s="19"/>
      <c r="F89" s="20" t="s">
        <v>10</v>
      </c>
      <c r="G89" s="21">
        <v>4833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45642</v>
      </c>
      <c r="D90" s="26"/>
      <c r="E90" s="27"/>
      <c r="F90" s="28" t="s">
        <v>2</v>
      </c>
      <c r="G90" s="29">
        <v>3.66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2760</v>
      </c>
      <c r="D91" s="26" t="s">
        <v>15</v>
      </c>
      <c r="E91" s="32"/>
      <c r="F91" s="28" t="s">
        <v>3</v>
      </c>
      <c r="G91" s="29">
        <v>98.8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2177</v>
      </c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0.60337078651685394</v>
      </c>
      <c r="H93" s="81">
        <f t="shared" ref="H93:M93" si="14">H89/H$4</f>
        <v>0</v>
      </c>
      <c r="I93" s="81">
        <f t="shared" si="14"/>
        <v>0</v>
      </c>
      <c r="J93" s="81">
        <f t="shared" si="14"/>
        <v>0</v>
      </c>
      <c r="K93" s="81">
        <f t="shared" si="14"/>
        <v>0</v>
      </c>
      <c r="L93" s="81">
        <f t="shared" si="14"/>
        <v>0</v>
      </c>
      <c r="M93" s="82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2760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49</v>
      </c>
      <c r="C95" s="38"/>
      <c r="D95" s="39"/>
      <c r="E95" s="40"/>
      <c r="F95" s="41" t="s">
        <v>10</v>
      </c>
      <c r="G95" s="42">
        <v>11617</v>
      </c>
      <c r="H95" s="43">
        <v>10918</v>
      </c>
      <c r="I95" s="43">
        <v>10705</v>
      </c>
      <c r="J95" s="43">
        <v>9258</v>
      </c>
      <c r="K95" s="43">
        <v>9859</v>
      </c>
      <c r="L95" s="43">
        <v>14713</v>
      </c>
      <c r="M95" s="44">
        <v>14262</v>
      </c>
    </row>
    <row r="96" spans="1:13" x14ac:dyDescent="0.15">
      <c r="A96" s="5"/>
      <c r="B96" s="45" t="s">
        <v>0</v>
      </c>
      <c r="C96" s="3">
        <v>45642</v>
      </c>
      <c r="F96" s="46" t="s">
        <v>2</v>
      </c>
      <c r="G96" s="47">
        <v>4.76</v>
      </c>
      <c r="H96" s="48">
        <v>4.72</v>
      </c>
      <c r="I96" s="48">
        <v>4.79</v>
      </c>
      <c r="J96" s="48">
        <v>4.6900000000000004</v>
      </c>
      <c r="K96" s="48">
        <v>4.76</v>
      </c>
      <c r="L96" s="48">
        <v>4.5199999999999996</v>
      </c>
      <c r="M96" s="49">
        <v>4.54</v>
      </c>
    </row>
    <row r="97" spans="1:13" x14ac:dyDescent="0.15">
      <c r="A97" s="5"/>
      <c r="B97" s="45" t="s">
        <v>1</v>
      </c>
      <c r="C97" s="50">
        <v>1410</v>
      </c>
      <c r="D97" s="4" t="s">
        <v>15</v>
      </c>
      <c r="E97" s="50">
        <v>1520</v>
      </c>
      <c r="F97" s="46" t="s">
        <v>3</v>
      </c>
      <c r="G97" s="47">
        <v>96.9</v>
      </c>
      <c r="H97" s="48">
        <v>98.6</v>
      </c>
      <c r="I97" s="48">
        <v>96.5</v>
      </c>
      <c r="J97" s="48">
        <v>98.4</v>
      </c>
      <c r="K97" s="48">
        <v>97.1</v>
      </c>
      <c r="L97" s="48">
        <v>97.8</v>
      </c>
      <c r="M97" s="49">
        <v>97.1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10617</v>
      </c>
      <c r="H98" s="71">
        <v>5899</v>
      </c>
      <c r="I98" s="71">
        <v>10397</v>
      </c>
      <c r="J98" s="71">
        <v>5487</v>
      </c>
      <c r="K98" s="71">
        <v>8315</v>
      </c>
      <c r="L98" s="71">
        <v>10275</v>
      </c>
      <c r="M98" s="87">
        <v>12080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1.4503121098626717</v>
      </c>
      <c r="H99" s="84">
        <f t="shared" ref="H99:M99" si="15">H95/H$4</f>
        <v>1.407140095373115</v>
      </c>
      <c r="I99" s="84">
        <f t="shared" si="15"/>
        <v>1.2722842880912764</v>
      </c>
      <c r="J99" s="84">
        <f t="shared" si="15"/>
        <v>1.2149606299212599</v>
      </c>
      <c r="K99" s="84">
        <f t="shared" si="15"/>
        <v>1.2412186831172101</v>
      </c>
      <c r="L99" s="84">
        <f t="shared" si="15"/>
        <v>1.2725307040304445</v>
      </c>
      <c r="M99" s="85">
        <f t="shared" si="15"/>
        <v>1.2638015064244572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1410</v>
      </c>
      <c r="H100" s="53">
        <v>1330</v>
      </c>
      <c r="I100" s="53">
        <v>1430</v>
      </c>
      <c r="J100" s="53">
        <v>1470</v>
      </c>
      <c r="K100" s="53">
        <v>1510</v>
      </c>
      <c r="L100" s="53">
        <v>1530</v>
      </c>
      <c r="M100" s="54">
        <v>1520</v>
      </c>
    </row>
    <row r="101" spans="1:13" x14ac:dyDescent="0.15">
      <c r="A101" s="5"/>
      <c r="B101" s="16" t="s">
        <v>41</v>
      </c>
      <c r="C101" s="17"/>
      <c r="D101" s="18"/>
      <c r="E101" s="19"/>
      <c r="F101" s="20" t="s">
        <v>10</v>
      </c>
      <c r="G101" s="21">
        <v>9039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45628</v>
      </c>
      <c r="D102" s="26"/>
      <c r="E102" s="27"/>
      <c r="F102" s="28" t="s">
        <v>2</v>
      </c>
      <c r="G102" s="29">
        <v>3.82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4320</v>
      </c>
      <c r="D103" s="26" t="s">
        <v>15</v>
      </c>
      <c r="E103" s="32"/>
      <c r="F103" s="28" t="s">
        <v>3</v>
      </c>
      <c r="G103" s="29">
        <v>99.1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3682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1.1284644194756555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4320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44</v>
      </c>
      <c r="C107" s="38"/>
      <c r="D107" s="39"/>
      <c r="E107" s="40"/>
      <c r="F107" s="41" t="s">
        <v>10</v>
      </c>
      <c r="G107" s="42">
        <v>9781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45628</v>
      </c>
      <c r="F108" s="46" t="s">
        <v>2</v>
      </c>
      <c r="G108" s="47">
        <v>1.94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3570</v>
      </c>
      <c r="D109" s="4" t="s">
        <v>15</v>
      </c>
      <c r="E109" s="50"/>
      <c r="F109" s="46" t="s">
        <v>3</v>
      </c>
      <c r="G109" s="47">
        <v>99.1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2921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1.2210986267166042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3570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39</v>
      </c>
      <c r="C113" s="17"/>
      <c r="D113" s="18"/>
      <c r="E113" s="19"/>
      <c r="F113" s="20" t="s">
        <v>10</v>
      </c>
      <c r="G113" s="21">
        <v>13253</v>
      </c>
      <c r="H113" s="22">
        <v>12086</v>
      </c>
      <c r="I113" s="22">
        <v>12262</v>
      </c>
      <c r="J113" s="22">
        <v>10947</v>
      </c>
      <c r="K113" s="22">
        <v>11349</v>
      </c>
      <c r="L113" s="22">
        <v>16971</v>
      </c>
      <c r="M113" s="23">
        <v>16395</v>
      </c>
    </row>
    <row r="114" spans="1:13" x14ac:dyDescent="0.15">
      <c r="A114" s="5"/>
      <c r="B114" s="24" t="s">
        <v>0</v>
      </c>
      <c r="C114" s="25">
        <v>45614</v>
      </c>
      <c r="D114" s="26"/>
      <c r="E114" s="27"/>
      <c r="F114" s="28" t="s">
        <v>2</v>
      </c>
      <c r="G114" s="29">
        <v>3.32</v>
      </c>
      <c r="H114" s="30">
        <v>3.39</v>
      </c>
      <c r="I114" s="30">
        <v>3.27</v>
      </c>
      <c r="J114" s="30">
        <v>3.33</v>
      </c>
      <c r="K114" s="30">
        <v>3.28</v>
      </c>
      <c r="L114" s="30">
        <v>3.02</v>
      </c>
      <c r="M114" s="31">
        <v>3.05</v>
      </c>
    </row>
    <row r="115" spans="1:13" x14ac:dyDescent="0.15">
      <c r="A115" s="5"/>
      <c r="B115" s="24" t="s">
        <v>1</v>
      </c>
      <c r="C115" s="32">
        <v>9150</v>
      </c>
      <c r="D115" s="26" t="s">
        <v>15</v>
      </c>
      <c r="E115" s="32">
        <v>10190</v>
      </c>
      <c r="F115" s="28" t="s">
        <v>3</v>
      </c>
      <c r="G115" s="29">
        <v>99.1</v>
      </c>
      <c r="H115" s="30">
        <v>99.1</v>
      </c>
      <c r="I115" s="30">
        <v>99.4</v>
      </c>
      <c r="J115" s="30">
        <v>99.6</v>
      </c>
      <c r="K115" s="30">
        <v>99.7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5021</v>
      </c>
      <c r="H116" s="70">
        <v>4631</v>
      </c>
      <c r="I116" s="70">
        <v>3806</v>
      </c>
      <c r="J116" s="70">
        <v>2941</v>
      </c>
      <c r="K116" s="70">
        <v>2670</v>
      </c>
      <c r="L116" s="70">
        <v>5167</v>
      </c>
      <c r="M116" s="86">
        <v>5758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1.6545568039950063</v>
      </c>
      <c r="H117" s="81">
        <f t="shared" ref="H117:M117" si="18">H113/H$4</f>
        <v>1.5576749581131588</v>
      </c>
      <c r="I117" s="81">
        <f t="shared" si="18"/>
        <v>1.4573330164012361</v>
      </c>
      <c r="J117" s="81">
        <f t="shared" si="18"/>
        <v>1.4366141732283464</v>
      </c>
      <c r="K117" s="81">
        <f t="shared" si="18"/>
        <v>1.4288052373158757</v>
      </c>
      <c r="L117" s="81">
        <f t="shared" si="18"/>
        <v>1.4678256357031656</v>
      </c>
      <c r="M117" s="82">
        <f t="shared" si="18"/>
        <v>1.4528134692069119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9150</v>
      </c>
      <c r="H118" s="35">
        <v>9070</v>
      </c>
      <c r="I118" s="35">
        <v>9720</v>
      </c>
      <c r="J118" s="35">
        <v>9880</v>
      </c>
      <c r="K118" s="35">
        <v>10150</v>
      </c>
      <c r="L118" s="35">
        <v>10200</v>
      </c>
      <c r="M118" s="36">
        <v>10190</v>
      </c>
    </row>
    <row r="119" spans="1:13" x14ac:dyDescent="0.15">
      <c r="A119" s="5"/>
      <c r="B119" s="37" t="s">
        <v>34</v>
      </c>
      <c r="C119" s="38"/>
      <c r="D119" s="39"/>
      <c r="E119" s="40"/>
      <c r="F119" s="41" t="s">
        <v>10</v>
      </c>
      <c r="G119" s="42">
        <v>11755</v>
      </c>
      <c r="H119" s="43">
        <v>10352</v>
      </c>
      <c r="I119" s="43">
        <v>10499</v>
      </c>
      <c r="J119" s="43">
        <v>9439</v>
      </c>
      <c r="K119" s="43">
        <v>9906</v>
      </c>
      <c r="L119" s="43">
        <v>15045</v>
      </c>
      <c r="M119" s="44">
        <v>14976</v>
      </c>
    </row>
    <row r="120" spans="1:13" x14ac:dyDescent="0.15">
      <c r="A120" s="5"/>
      <c r="B120" s="45" t="s">
        <v>0</v>
      </c>
      <c r="C120" s="3">
        <v>45537</v>
      </c>
      <c r="F120" s="46" t="s">
        <v>2</v>
      </c>
      <c r="G120" s="47">
        <v>3.91</v>
      </c>
      <c r="H120" s="48">
        <v>3.99</v>
      </c>
      <c r="I120" s="48">
        <v>3.9</v>
      </c>
      <c r="J120" s="48">
        <v>3.91</v>
      </c>
      <c r="K120" s="48">
        <v>3.84</v>
      </c>
      <c r="L120" s="48">
        <v>3.56</v>
      </c>
      <c r="M120" s="49">
        <v>3.59</v>
      </c>
    </row>
    <row r="121" spans="1:13" x14ac:dyDescent="0.15">
      <c r="A121" s="5"/>
      <c r="B121" s="45" t="s">
        <v>1</v>
      </c>
      <c r="C121" s="50">
        <v>8670</v>
      </c>
      <c r="D121" s="4" t="s">
        <v>15</v>
      </c>
      <c r="E121" s="50">
        <v>9770</v>
      </c>
      <c r="F121" s="46" t="s">
        <v>3</v>
      </c>
      <c r="G121" s="47">
        <v>98.2</v>
      </c>
      <c r="H121" s="48">
        <v>97.9</v>
      </c>
      <c r="I121" s="48">
        <v>97.9</v>
      </c>
      <c r="J121" s="48">
        <v>98.5</v>
      </c>
      <c r="K121" s="48">
        <v>99</v>
      </c>
      <c r="L121" s="48">
        <v>98.7</v>
      </c>
      <c r="M121" s="49">
        <v>98.7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6773</v>
      </c>
      <c r="H122" s="71">
        <v>6825</v>
      </c>
      <c r="I122" s="71">
        <v>6859</v>
      </c>
      <c r="J122" s="71">
        <v>4937</v>
      </c>
      <c r="K122" s="71">
        <v>4108</v>
      </c>
      <c r="L122" s="71">
        <v>7227</v>
      </c>
      <c r="M122" s="87">
        <v>7040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1.4675405742821472</v>
      </c>
      <c r="H123" s="84">
        <f t="shared" ref="H123:M123" si="19">H119/H$4</f>
        <v>1.3341925505864158</v>
      </c>
      <c r="I123" s="84">
        <f t="shared" si="19"/>
        <v>1.2478012835749941</v>
      </c>
      <c r="J123" s="84">
        <f t="shared" si="19"/>
        <v>1.2387139107611549</v>
      </c>
      <c r="K123" s="84">
        <f t="shared" si="19"/>
        <v>1.2471358428805237</v>
      </c>
      <c r="L123" s="84">
        <f t="shared" si="19"/>
        <v>1.3012454592631033</v>
      </c>
      <c r="M123" s="85">
        <f t="shared" si="19"/>
        <v>1.3270713336287108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8670</v>
      </c>
      <c r="H124" s="53">
        <v>8550</v>
      </c>
      <c r="I124" s="53">
        <v>9380</v>
      </c>
      <c r="J124" s="53">
        <v>9440</v>
      </c>
      <c r="K124" s="53">
        <v>9680</v>
      </c>
      <c r="L124" s="53">
        <v>9770</v>
      </c>
      <c r="M124" s="54">
        <v>9770</v>
      </c>
    </row>
    <row r="125" spans="1:13" x14ac:dyDescent="0.15">
      <c r="A125" s="5"/>
      <c r="B125" s="16" t="s">
        <v>33</v>
      </c>
      <c r="C125" s="17"/>
      <c r="D125" s="18"/>
      <c r="E125" s="19"/>
      <c r="F125" s="20" t="s">
        <v>10</v>
      </c>
      <c r="G125" s="21">
        <v>10154</v>
      </c>
      <c r="H125" s="22">
        <v>9649</v>
      </c>
      <c r="I125" s="22">
        <v>9312</v>
      </c>
      <c r="J125" s="22">
        <v>8440</v>
      </c>
      <c r="K125" s="22">
        <v>8629</v>
      </c>
      <c r="L125" s="22">
        <v>14196</v>
      </c>
      <c r="M125" s="23">
        <v>13667</v>
      </c>
    </row>
    <row r="126" spans="1:13" x14ac:dyDescent="0.15">
      <c r="A126" s="5"/>
      <c r="B126" s="24" t="s">
        <v>0</v>
      </c>
      <c r="C126" s="25">
        <v>45495</v>
      </c>
      <c r="D126" s="26"/>
      <c r="E126" s="27"/>
      <c r="F126" s="28" t="s">
        <v>2</v>
      </c>
      <c r="G126" s="29">
        <v>3.69</v>
      </c>
      <c r="H126" s="30">
        <v>3.64</v>
      </c>
      <c r="I126" s="30">
        <v>3.63</v>
      </c>
      <c r="J126" s="30">
        <v>3.7</v>
      </c>
      <c r="K126" s="30">
        <v>3.67</v>
      </c>
      <c r="L126" s="30">
        <v>3.28</v>
      </c>
      <c r="M126" s="31">
        <v>3.32</v>
      </c>
    </row>
    <row r="127" spans="1:13" x14ac:dyDescent="0.15">
      <c r="A127" s="5"/>
      <c r="B127" s="24" t="s">
        <v>1</v>
      </c>
      <c r="C127" s="32">
        <v>9980</v>
      </c>
      <c r="D127" s="26" t="s">
        <v>15</v>
      </c>
      <c r="E127" s="32">
        <v>10930</v>
      </c>
      <c r="F127" s="28" t="s">
        <v>3</v>
      </c>
      <c r="G127" s="29">
        <v>99.4</v>
      </c>
      <c r="H127" s="30">
        <v>100</v>
      </c>
      <c r="I127" s="30">
        <v>100.2</v>
      </c>
      <c r="J127" s="30">
        <v>100</v>
      </c>
      <c r="K127" s="30">
        <v>100</v>
      </c>
      <c r="L127" s="30">
        <v>100.4</v>
      </c>
      <c r="M127" s="31">
        <v>100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3479</v>
      </c>
      <c r="H128" s="70">
        <v>2078</v>
      </c>
      <c r="I128" s="70">
        <v>1657</v>
      </c>
      <c r="J128" s="70">
        <v>1833</v>
      </c>
      <c r="K128" s="70">
        <v>1922</v>
      </c>
      <c r="L128" s="70">
        <v>1726</v>
      </c>
      <c r="M128" s="86">
        <v>2623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1.267665418227216</v>
      </c>
      <c r="H129" s="81">
        <f t="shared" ref="H129:M129" si="20">H125/H$4</f>
        <v>1.2435880912488724</v>
      </c>
      <c r="I129" s="81">
        <f t="shared" si="20"/>
        <v>1.1067268837651534</v>
      </c>
      <c r="J129" s="81">
        <f t="shared" si="20"/>
        <v>1.1076115485564304</v>
      </c>
      <c r="K129" s="81">
        <f t="shared" si="20"/>
        <v>1.0863653531411306</v>
      </c>
      <c r="L129" s="81">
        <f t="shared" si="20"/>
        <v>1.227815256875973</v>
      </c>
      <c r="M129" s="82">
        <f t="shared" si="20"/>
        <v>1.2110766504209127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9980</v>
      </c>
      <c r="H130" s="35">
        <v>9670</v>
      </c>
      <c r="I130" s="35">
        <v>10450</v>
      </c>
      <c r="J130" s="35">
        <v>10570</v>
      </c>
      <c r="K130" s="35">
        <v>10880</v>
      </c>
      <c r="L130" s="35">
        <v>10950</v>
      </c>
      <c r="M130" s="36">
        <v>10930</v>
      </c>
    </row>
    <row r="131" spans="1:13" x14ac:dyDescent="0.15">
      <c r="A131" s="5"/>
      <c r="B131" s="37" t="s">
        <v>32</v>
      </c>
      <c r="C131" s="38"/>
      <c r="D131" s="39"/>
      <c r="E131" s="40"/>
      <c r="F131" s="41" t="s">
        <v>10</v>
      </c>
      <c r="G131" s="42">
        <v>9243</v>
      </c>
      <c r="H131" s="43">
        <v>8717</v>
      </c>
      <c r="I131" s="43">
        <v>8956</v>
      </c>
      <c r="J131" s="43">
        <v>8773</v>
      </c>
      <c r="K131" s="43">
        <v>8897</v>
      </c>
      <c r="L131" s="43">
        <v>12706</v>
      </c>
      <c r="M131" s="44">
        <v>13132</v>
      </c>
    </row>
    <row r="132" spans="1:13" x14ac:dyDescent="0.15">
      <c r="A132" s="5"/>
      <c r="B132" s="45" t="s">
        <v>0</v>
      </c>
      <c r="C132" s="3">
        <v>45474</v>
      </c>
      <c r="F132" s="46" t="s">
        <v>2</v>
      </c>
      <c r="G132" s="47">
        <v>3.89</v>
      </c>
      <c r="H132" s="48">
        <v>3.88</v>
      </c>
      <c r="I132" s="48">
        <v>3.89</v>
      </c>
      <c r="J132" s="48">
        <v>3.94</v>
      </c>
      <c r="K132" s="48">
        <v>3.9</v>
      </c>
      <c r="L132" s="48">
        <v>3.72</v>
      </c>
      <c r="M132" s="49">
        <v>3.67</v>
      </c>
    </row>
    <row r="133" spans="1:13" x14ac:dyDescent="0.15">
      <c r="A133" s="5"/>
      <c r="B133" s="45" t="s">
        <v>1</v>
      </c>
      <c r="C133" s="50">
        <v>8230</v>
      </c>
      <c r="D133" s="4" t="s">
        <v>15</v>
      </c>
      <c r="E133" s="50">
        <v>9240</v>
      </c>
      <c r="F133" s="46" t="s">
        <v>3</v>
      </c>
      <c r="G133" s="47">
        <v>98.7</v>
      </c>
      <c r="H133" s="48">
        <v>99</v>
      </c>
      <c r="I133" s="48">
        <v>98</v>
      </c>
      <c r="J133" s="48">
        <v>98.2</v>
      </c>
      <c r="K133" s="48">
        <v>98.3</v>
      </c>
      <c r="L133" s="48">
        <v>98.5</v>
      </c>
      <c r="M133" s="49">
        <v>98.6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4343</v>
      </c>
      <c r="H134" s="71">
        <v>3558</v>
      </c>
      <c r="I134" s="71">
        <v>5421</v>
      </c>
      <c r="J134" s="71">
        <v>4975</v>
      </c>
      <c r="K134" s="71">
        <v>4846</v>
      </c>
      <c r="L134" s="71">
        <v>6438</v>
      </c>
      <c r="M134" s="87">
        <v>6398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1.1539325842696628</v>
      </c>
      <c r="H135" s="84">
        <f t="shared" ref="H135:M135" si="21">H131/H$4</f>
        <v>1.1234695192679469</v>
      </c>
      <c r="I135" s="84">
        <f t="shared" si="21"/>
        <v>1.0644164487758498</v>
      </c>
      <c r="J135" s="84">
        <f t="shared" si="21"/>
        <v>1.1513123359580053</v>
      </c>
      <c r="K135" s="84">
        <f t="shared" si="21"/>
        <v>1.1201057534936423</v>
      </c>
      <c r="L135" s="84">
        <f t="shared" si="21"/>
        <v>1.0989448192354263</v>
      </c>
      <c r="M135" s="85">
        <f t="shared" si="21"/>
        <v>1.1636685866194063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8230</v>
      </c>
      <c r="H136" s="53">
        <v>7750</v>
      </c>
      <c r="I136" s="53">
        <v>8800</v>
      </c>
      <c r="J136" s="53">
        <v>9000</v>
      </c>
      <c r="K136" s="53">
        <v>9220</v>
      </c>
      <c r="L136" s="53">
        <v>9210</v>
      </c>
      <c r="M136" s="54">
        <v>9240</v>
      </c>
    </row>
    <row r="137" spans="1:13" x14ac:dyDescent="0.15">
      <c r="A137" s="5"/>
      <c r="B137" s="16" t="s">
        <v>18</v>
      </c>
      <c r="C137" s="17"/>
      <c r="D137" s="18"/>
      <c r="E137" s="19"/>
      <c r="F137" s="20" t="s">
        <v>10</v>
      </c>
      <c r="G137" s="21">
        <v>8667</v>
      </c>
      <c r="H137" s="22">
        <v>8181</v>
      </c>
      <c r="I137" s="22">
        <v>9622</v>
      </c>
      <c r="J137" s="22">
        <v>8191</v>
      </c>
      <c r="K137" s="22">
        <v>8347</v>
      </c>
      <c r="L137" s="22">
        <v>11659</v>
      </c>
      <c r="M137" s="23">
        <v>11414</v>
      </c>
    </row>
    <row r="138" spans="1:13" x14ac:dyDescent="0.15">
      <c r="A138" s="5"/>
      <c r="B138" s="24" t="s">
        <v>0</v>
      </c>
      <c r="C138" s="25">
        <v>44179</v>
      </c>
      <c r="D138" s="26"/>
      <c r="E138" s="27"/>
      <c r="F138" s="28" t="s">
        <v>2</v>
      </c>
      <c r="G138" s="29">
        <v>1.98</v>
      </c>
      <c r="H138" s="30">
        <v>1.99</v>
      </c>
      <c r="I138" s="30">
        <v>1.86</v>
      </c>
      <c r="J138" s="30">
        <v>1.97</v>
      </c>
      <c r="K138" s="30">
        <v>1.96</v>
      </c>
      <c r="L138" s="30">
        <v>1.82</v>
      </c>
      <c r="M138" s="31">
        <v>1.84</v>
      </c>
    </row>
    <row r="139" spans="1:13" x14ac:dyDescent="0.15">
      <c r="A139" s="5"/>
      <c r="B139" s="24" t="s">
        <v>1</v>
      </c>
      <c r="C139" s="32">
        <v>32800</v>
      </c>
      <c r="D139" s="26" t="s">
        <v>15</v>
      </c>
      <c r="E139" s="32">
        <v>36370</v>
      </c>
      <c r="F139" s="28" t="s">
        <v>3</v>
      </c>
      <c r="G139" s="29">
        <v>99.3</v>
      </c>
      <c r="H139" s="30">
        <v>99.3</v>
      </c>
      <c r="I139" s="30">
        <v>99.8</v>
      </c>
      <c r="J139" s="30">
        <v>99.5</v>
      </c>
      <c r="K139" s="30">
        <v>99.3</v>
      </c>
      <c r="L139" s="30">
        <v>99.4</v>
      </c>
      <c r="M139" s="31">
        <v>99.2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2329</v>
      </c>
      <c r="H140" s="70">
        <v>2159</v>
      </c>
      <c r="I140" s="70">
        <v>1586</v>
      </c>
      <c r="J140" s="70">
        <v>1917</v>
      </c>
      <c r="K140" s="70">
        <v>2131</v>
      </c>
      <c r="L140" s="70">
        <v>2815</v>
      </c>
      <c r="M140" s="86">
        <v>3135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1.0820224719101124</v>
      </c>
      <c r="H141" s="81">
        <f t="shared" ref="H141:M141" si="22">H137/H$4</f>
        <v>1.0543884521201186</v>
      </c>
      <c r="I141" s="81">
        <f t="shared" si="22"/>
        <v>1.1435702400760637</v>
      </c>
      <c r="J141" s="81">
        <f t="shared" si="22"/>
        <v>1.0749343832020997</v>
      </c>
      <c r="K141" s="81">
        <f t="shared" si="22"/>
        <v>1.050862394561249</v>
      </c>
      <c r="L141" s="81">
        <f t="shared" si="22"/>
        <v>1.0083895519806263</v>
      </c>
      <c r="M141" s="82">
        <f t="shared" si="22"/>
        <v>1.0114311032343819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32800</v>
      </c>
      <c r="H142" s="35">
        <v>31710</v>
      </c>
      <c r="I142" s="35">
        <v>34260</v>
      </c>
      <c r="J142" s="35">
        <v>34830</v>
      </c>
      <c r="K142" s="35">
        <v>36150</v>
      </c>
      <c r="L142" s="35">
        <v>36420</v>
      </c>
      <c r="M142" s="36">
        <v>36370</v>
      </c>
    </row>
    <row r="143" spans="1:13" x14ac:dyDescent="0.15">
      <c r="A143" s="5"/>
      <c r="B143" s="37" t="s">
        <v>27</v>
      </c>
      <c r="C143" s="38"/>
      <c r="D143" s="39"/>
      <c r="E143" s="40"/>
      <c r="F143" s="41" t="s">
        <v>10</v>
      </c>
      <c r="G143" s="42">
        <v>7771</v>
      </c>
      <c r="H143" s="43">
        <v>6733</v>
      </c>
      <c r="I143" s="43">
        <v>7192</v>
      </c>
      <c r="J143" s="43">
        <v>6556</v>
      </c>
      <c r="K143" s="43">
        <v>7969</v>
      </c>
      <c r="L143" s="43">
        <v>11403</v>
      </c>
      <c r="M143" s="44">
        <v>10917</v>
      </c>
    </row>
    <row r="144" spans="1:13" x14ac:dyDescent="0.15">
      <c r="A144" s="5"/>
      <c r="B144" s="45" t="s">
        <v>0</v>
      </c>
      <c r="C144" s="3">
        <v>45019</v>
      </c>
      <c r="F144" s="46" t="s">
        <v>2</v>
      </c>
      <c r="G144" s="47">
        <v>3.26</v>
      </c>
      <c r="H144" s="48">
        <v>3.4</v>
      </c>
      <c r="I144" s="48">
        <v>3.31</v>
      </c>
      <c r="J144" s="48">
        <v>3.31</v>
      </c>
      <c r="K144" s="48">
        <v>3.08</v>
      </c>
      <c r="L144" s="48">
        <v>3.08</v>
      </c>
      <c r="M144" s="49">
        <v>3.15</v>
      </c>
    </row>
    <row r="145" spans="1:13" x14ac:dyDescent="0.15">
      <c r="A145" s="5"/>
      <c r="B145" s="45" t="s">
        <v>1</v>
      </c>
      <c r="C145" s="50">
        <v>30580</v>
      </c>
      <c r="D145" s="4" t="s">
        <v>15</v>
      </c>
      <c r="E145" s="50">
        <v>33510</v>
      </c>
      <c r="F145" s="46" t="s">
        <v>3</v>
      </c>
      <c r="G145" s="47">
        <v>100.3</v>
      </c>
      <c r="H145" s="48">
        <v>99.7</v>
      </c>
      <c r="I145" s="48">
        <v>99.9</v>
      </c>
      <c r="J145" s="48">
        <v>100.1</v>
      </c>
      <c r="K145" s="48">
        <v>100.9</v>
      </c>
      <c r="L145" s="48">
        <v>100</v>
      </c>
      <c r="M145" s="49">
        <v>99.5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1061</v>
      </c>
      <c r="H146" s="71">
        <v>1708</v>
      </c>
      <c r="I146" s="71">
        <v>1591</v>
      </c>
      <c r="J146" s="71">
        <v>1102</v>
      </c>
      <c r="K146" s="61">
        <v>9</v>
      </c>
      <c r="L146" s="71">
        <v>1979</v>
      </c>
      <c r="M146" s="87">
        <v>3062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0.97016229712858926</v>
      </c>
      <c r="H147" s="84">
        <f t="shared" ref="H147:M147" si="23">H143/H$4</f>
        <v>0.86776646475061214</v>
      </c>
      <c r="I147" s="84">
        <f t="shared" si="23"/>
        <v>0.85476586641312102</v>
      </c>
      <c r="J147" s="84">
        <f t="shared" si="23"/>
        <v>0.86036745406824144</v>
      </c>
      <c r="K147" s="84">
        <f t="shared" si="23"/>
        <v>1.0032733224222585</v>
      </c>
      <c r="L147" s="84">
        <f t="shared" si="23"/>
        <v>0.98624805396990145</v>
      </c>
      <c r="M147" s="85">
        <f t="shared" si="23"/>
        <v>0.967390341160833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30580</v>
      </c>
      <c r="H148" s="53">
        <v>29680</v>
      </c>
      <c r="I148" s="53">
        <v>31830</v>
      </c>
      <c r="J148" s="53">
        <v>32500</v>
      </c>
      <c r="K148" s="53">
        <v>33450</v>
      </c>
      <c r="L148" s="53">
        <v>33590</v>
      </c>
      <c r="M148" s="54">
        <v>33510</v>
      </c>
    </row>
    <row r="149" spans="1:13" x14ac:dyDescent="0.15">
      <c r="A149" s="5"/>
      <c r="B149" s="16" t="s">
        <v>19</v>
      </c>
      <c r="C149" s="17"/>
      <c r="D149" s="18"/>
      <c r="E149" s="19"/>
      <c r="F149" s="20" t="s">
        <v>10</v>
      </c>
      <c r="G149" s="21">
        <v>12317</v>
      </c>
      <c r="H149" s="22">
        <v>11713</v>
      </c>
      <c r="I149" s="22">
        <v>13942</v>
      </c>
      <c r="J149" s="22">
        <v>11575</v>
      </c>
      <c r="K149" s="22">
        <v>12126</v>
      </c>
      <c r="L149" s="22">
        <v>15750</v>
      </c>
      <c r="M149" s="23">
        <v>15445</v>
      </c>
    </row>
    <row r="150" spans="1:13" x14ac:dyDescent="0.15">
      <c r="A150" s="5"/>
      <c r="B150" s="24" t="s">
        <v>0</v>
      </c>
      <c r="C150" s="25">
        <v>44536</v>
      </c>
      <c r="D150" s="26"/>
      <c r="E150" s="27"/>
      <c r="F150" s="28" t="s">
        <v>2</v>
      </c>
      <c r="G150" s="29">
        <v>1.81</v>
      </c>
      <c r="H150" s="30">
        <v>1.84</v>
      </c>
      <c r="I150" s="30">
        <v>1.66</v>
      </c>
      <c r="J150" s="30">
        <v>1.82</v>
      </c>
      <c r="K150" s="30">
        <v>1.79</v>
      </c>
      <c r="L150" s="30">
        <v>1.68</v>
      </c>
      <c r="M150" s="31">
        <v>1.67</v>
      </c>
    </row>
    <row r="151" spans="1:13" x14ac:dyDescent="0.15">
      <c r="A151" s="5"/>
      <c r="B151" s="24" t="s">
        <v>1</v>
      </c>
      <c r="C151" s="32">
        <v>29670</v>
      </c>
      <c r="D151" s="26" t="s">
        <v>15</v>
      </c>
      <c r="E151" s="32">
        <v>32620</v>
      </c>
      <c r="F151" s="28" t="s">
        <v>3</v>
      </c>
      <c r="G151" s="29">
        <v>99.3</v>
      </c>
      <c r="H151" s="30">
        <v>99.2</v>
      </c>
      <c r="I151" s="30">
        <v>100</v>
      </c>
      <c r="J151" s="30">
        <v>99.3</v>
      </c>
      <c r="K151" s="30">
        <v>99.5</v>
      </c>
      <c r="L151" s="30">
        <v>99.3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3146</v>
      </c>
      <c r="H152" s="70">
        <v>3165</v>
      </c>
      <c r="I152" s="70">
        <v>1502</v>
      </c>
      <c r="J152" s="70">
        <v>2801</v>
      </c>
      <c r="K152" s="70">
        <v>2485</v>
      </c>
      <c r="L152" s="70">
        <v>3720</v>
      </c>
      <c r="M152" s="86">
        <v>3807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1.5377028714107366</v>
      </c>
      <c r="H153" s="81">
        <f t="shared" ref="H153:M153" si="24">H149/H$4</f>
        <v>1.5096017528031962</v>
      </c>
      <c r="I153" s="81">
        <f t="shared" si="24"/>
        <v>1.6570002376990729</v>
      </c>
      <c r="J153" s="81">
        <f t="shared" si="24"/>
        <v>1.519028871391076</v>
      </c>
      <c r="K153" s="81">
        <f t="shared" si="24"/>
        <v>1.5266272189349113</v>
      </c>
      <c r="L153" s="81">
        <f t="shared" si="24"/>
        <v>1.3622210690192009</v>
      </c>
      <c r="M153" s="82">
        <f t="shared" si="24"/>
        <v>1.3686309260079752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29670</v>
      </c>
      <c r="H154" s="35">
        <v>28420</v>
      </c>
      <c r="I154" s="35">
        <v>30710</v>
      </c>
      <c r="J154" s="35">
        <v>31400</v>
      </c>
      <c r="K154" s="35">
        <v>32430</v>
      </c>
      <c r="L154" s="35">
        <v>32650</v>
      </c>
      <c r="M154" s="36">
        <v>32620</v>
      </c>
    </row>
    <row r="155" spans="1:13" x14ac:dyDescent="0.15">
      <c r="A155" s="5"/>
      <c r="B155" s="37" t="s">
        <v>30</v>
      </c>
      <c r="C155" s="38"/>
      <c r="D155" s="39"/>
      <c r="E155" s="40"/>
      <c r="F155" s="41" t="s">
        <v>10</v>
      </c>
      <c r="G155" s="42">
        <v>10397</v>
      </c>
      <c r="H155" s="43">
        <v>9502</v>
      </c>
      <c r="I155" s="43">
        <v>10145</v>
      </c>
      <c r="J155" s="43">
        <v>8908</v>
      </c>
      <c r="K155" s="43">
        <v>9491</v>
      </c>
      <c r="L155" s="43">
        <v>15081</v>
      </c>
      <c r="M155" s="44">
        <v>14024</v>
      </c>
    </row>
    <row r="156" spans="1:13" x14ac:dyDescent="0.15">
      <c r="A156" s="5"/>
      <c r="B156" s="45" t="s">
        <v>0</v>
      </c>
      <c r="C156" s="3">
        <v>45264</v>
      </c>
      <c r="F156" s="46" t="s">
        <v>2</v>
      </c>
      <c r="G156" s="47">
        <v>3.19</v>
      </c>
      <c r="H156" s="48">
        <v>3.29</v>
      </c>
      <c r="I156" s="48">
        <v>3.15</v>
      </c>
      <c r="J156" s="48">
        <v>3.25</v>
      </c>
      <c r="K156" s="48">
        <v>3.12</v>
      </c>
      <c r="L156" s="48">
        <v>2.86</v>
      </c>
      <c r="M156" s="49">
        <v>2.95</v>
      </c>
    </row>
    <row r="157" spans="1:13" x14ac:dyDescent="0.15">
      <c r="A157" s="5"/>
      <c r="B157" s="45" t="s">
        <v>1</v>
      </c>
      <c r="C157" s="50">
        <v>15000</v>
      </c>
      <c r="D157" s="4" t="s">
        <v>15</v>
      </c>
      <c r="E157" s="50">
        <v>16490</v>
      </c>
      <c r="F157" s="46" t="s">
        <v>3</v>
      </c>
      <c r="G157" s="47">
        <v>100.1</v>
      </c>
      <c r="H157" s="48">
        <v>99.8</v>
      </c>
      <c r="I157" s="48">
        <v>100.2</v>
      </c>
      <c r="J157" s="48">
        <v>100</v>
      </c>
      <c r="K157" s="48">
        <v>100.5</v>
      </c>
      <c r="L157" s="48">
        <v>100</v>
      </c>
      <c r="M157" s="49">
        <v>99.8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1675</v>
      </c>
      <c r="H158" s="71">
        <v>2161</v>
      </c>
      <c r="I158" s="71">
        <v>1382</v>
      </c>
      <c r="J158" s="71">
        <v>1627</v>
      </c>
      <c r="K158" s="61">
        <v>694</v>
      </c>
      <c r="L158" s="71">
        <v>2533</v>
      </c>
      <c r="M158" s="87">
        <v>3010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1.2980024968789015</v>
      </c>
      <c r="H159" s="84">
        <f t="shared" ref="H159:M159" si="25">H155/H$4</f>
        <v>1.2246423508184043</v>
      </c>
      <c r="I159" s="84">
        <f t="shared" si="25"/>
        <v>1.2057285476586641</v>
      </c>
      <c r="J159" s="84">
        <f t="shared" si="25"/>
        <v>1.1690288713910761</v>
      </c>
      <c r="K159" s="84">
        <f t="shared" si="25"/>
        <v>1.1948885811406269</v>
      </c>
      <c r="L159" s="84">
        <f t="shared" si="25"/>
        <v>1.3043591074208614</v>
      </c>
      <c r="M159" s="85">
        <f t="shared" si="25"/>
        <v>1.2427115640230395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15000</v>
      </c>
      <c r="H160" s="53">
        <v>14440</v>
      </c>
      <c r="I160" s="53">
        <v>15720</v>
      </c>
      <c r="J160" s="53">
        <v>15930</v>
      </c>
      <c r="K160" s="53">
        <v>16420</v>
      </c>
      <c r="L160" s="53">
        <v>16500</v>
      </c>
      <c r="M160" s="54">
        <v>16490</v>
      </c>
    </row>
    <row r="161" spans="1:13" x14ac:dyDescent="0.15">
      <c r="A161" s="5"/>
      <c r="B161" s="16" t="s">
        <v>31</v>
      </c>
      <c r="C161" s="17"/>
      <c r="D161" s="18"/>
      <c r="E161" s="19"/>
      <c r="F161" s="20" t="s">
        <v>10</v>
      </c>
      <c r="G161" s="21">
        <v>8502</v>
      </c>
      <c r="H161" s="22">
        <v>7667</v>
      </c>
      <c r="I161" s="22">
        <v>8153</v>
      </c>
      <c r="J161" s="22">
        <v>7396</v>
      </c>
      <c r="K161" s="22">
        <v>8020</v>
      </c>
      <c r="L161" s="22">
        <v>13399</v>
      </c>
      <c r="M161" s="23">
        <v>13260</v>
      </c>
    </row>
    <row r="162" spans="1:13" x14ac:dyDescent="0.15">
      <c r="A162" s="5"/>
      <c r="B162" s="24" t="s">
        <v>0</v>
      </c>
      <c r="C162" s="25">
        <v>45110</v>
      </c>
      <c r="D162" s="26"/>
      <c r="E162" s="27"/>
      <c r="F162" s="28" t="s">
        <v>2</v>
      </c>
      <c r="G162" s="29">
        <v>4.12</v>
      </c>
      <c r="H162" s="30">
        <v>4.25</v>
      </c>
      <c r="I162" s="30">
        <v>4.1100000000000003</v>
      </c>
      <c r="J162" s="30">
        <v>4.16</v>
      </c>
      <c r="K162" s="30">
        <v>4.0599999999999996</v>
      </c>
      <c r="L162" s="30">
        <v>3.8</v>
      </c>
      <c r="M162" s="31">
        <v>3.81</v>
      </c>
    </row>
    <row r="163" spans="1:13" x14ac:dyDescent="0.15">
      <c r="A163" s="5"/>
      <c r="B163" s="24" t="s">
        <v>1</v>
      </c>
      <c r="C163" s="32">
        <v>13630</v>
      </c>
      <c r="D163" s="26" t="s">
        <v>15</v>
      </c>
      <c r="E163" s="32">
        <v>15120</v>
      </c>
      <c r="F163" s="28" t="s">
        <v>3</v>
      </c>
      <c r="G163" s="29">
        <v>98.8</v>
      </c>
      <c r="H163" s="30">
        <v>98.7</v>
      </c>
      <c r="I163" s="30">
        <v>99</v>
      </c>
      <c r="J163" s="30">
        <v>99.2</v>
      </c>
      <c r="K163" s="30">
        <v>99.3</v>
      </c>
      <c r="L163" s="30">
        <v>99.3</v>
      </c>
      <c r="M163" s="31">
        <v>99.1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4071</v>
      </c>
      <c r="H164" s="70">
        <v>3969</v>
      </c>
      <c r="I164" s="70">
        <v>3619</v>
      </c>
      <c r="J164" s="70">
        <v>2927</v>
      </c>
      <c r="K164" s="70">
        <v>2996</v>
      </c>
      <c r="L164" s="70">
        <v>4955</v>
      </c>
      <c r="M164" s="86">
        <v>5440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1.0614232209737828</v>
      </c>
      <c r="H165" s="81">
        <f t="shared" ref="H165:M165" si="26">H161/H$4</f>
        <v>0.98814280190746229</v>
      </c>
      <c r="I165" s="81">
        <f t="shared" si="26"/>
        <v>0.96898027097694317</v>
      </c>
      <c r="J165" s="81">
        <f t="shared" si="26"/>
        <v>0.97060367454068242</v>
      </c>
      <c r="K165" s="81">
        <f t="shared" si="26"/>
        <v>1.009694070250535</v>
      </c>
      <c r="L165" s="81">
        <f t="shared" si="26"/>
        <v>1.1588825462722712</v>
      </c>
      <c r="M165" s="82">
        <f t="shared" si="26"/>
        <v>1.1750110766504209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13630</v>
      </c>
      <c r="H166" s="35">
        <v>13310</v>
      </c>
      <c r="I166" s="35">
        <v>14360</v>
      </c>
      <c r="J166" s="35">
        <v>14620</v>
      </c>
      <c r="K166" s="35">
        <v>15040</v>
      </c>
      <c r="L166" s="35">
        <v>15120</v>
      </c>
      <c r="M166" s="36">
        <v>15120</v>
      </c>
    </row>
    <row r="167" spans="1:13" x14ac:dyDescent="0.15">
      <c r="A167" s="5"/>
      <c r="B167" s="37" t="s">
        <v>25</v>
      </c>
      <c r="C167" s="38"/>
      <c r="D167" s="39"/>
      <c r="E167" s="40"/>
      <c r="F167" s="41" t="s">
        <v>10</v>
      </c>
      <c r="G167" s="42">
        <v>7668</v>
      </c>
      <c r="H167" s="43">
        <v>7365</v>
      </c>
      <c r="I167" s="43">
        <v>7260</v>
      </c>
      <c r="J167" s="43">
        <v>6801</v>
      </c>
      <c r="K167" s="43">
        <v>6959</v>
      </c>
      <c r="L167" s="43">
        <v>10323</v>
      </c>
      <c r="M167" s="44">
        <v>10792</v>
      </c>
    </row>
    <row r="168" spans="1:13" x14ac:dyDescent="0.15">
      <c r="A168" s="5"/>
      <c r="B168" s="45" t="s">
        <v>0</v>
      </c>
      <c r="C168" s="3">
        <v>44914</v>
      </c>
      <c r="F168" s="46" t="s">
        <v>2</v>
      </c>
      <c r="G168" s="47">
        <v>3.84</v>
      </c>
      <c r="H168" s="48">
        <v>3.77</v>
      </c>
      <c r="I168" s="48">
        <v>3.83</v>
      </c>
      <c r="J168" s="48">
        <v>3.83</v>
      </c>
      <c r="K168" s="48">
        <v>3.79</v>
      </c>
      <c r="L168" s="48">
        <v>3.66</v>
      </c>
      <c r="M168" s="49">
        <v>3.65</v>
      </c>
    </row>
    <row r="169" spans="1:13" x14ac:dyDescent="0.15">
      <c r="A169" s="5"/>
      <c r="B169" s="45" t="s">
        <v>1</v>
      </c>
      <c r="C169" s="50">
        <v>8730</v>
      </c>
      <c r="D169" s="4" t="s">
        <v>15</v>
      </c>
      <c r="E169" s="50">
        <v>10020</v>
      </c>
      <c r="F169" s="46" t="s">
        <v>3</v>
      </c>
      <c r="G169" s="47">
        <v>98.9</v>
      </c>
      <c r="H169" s="48">
        <v>99.3</v>
      </c>
      <c r="I169" s="48">
        <v>98.5</v>
      </c>
      <c r="J169" s="48">
        <v>98.6</v>
      </c>
      <c r="K169" s="48">
        <v>98.9</v>
      </c>
      <c r="L169" s="48">
        <v>98.5</v>
      </c>
      <c r="M169" s="49">
        <v>98.6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3508</v>
      </c>
      <c r="H170" s="71">
        <v>2690</v>
      </c>
      <c r="I170" s="71">
        <v>3802</v>
      </c>
      <c r="J170" s="71">
        <v>3447</v>
      </c>
      <c r="K170" s="71">
        <v>3175</v>
      </c>
      <c r="L170" s="71">
        <v>5406</v>
      </c>
      <c r="M170" s="87">
        <v>5411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0.95730337078651684</v>
      </c>
      <c r="H171" s="84">
        <f t="shared" ref="H171:M171" si="27">H167/H$4</f>
        <v>0.94922026034282769</v>
      </c>
      <c r="I171" s="84">
        <f t="shared" si="27"/>
        <v>0.86284763489422389</v>
      </c>
      <c r="J171" s="84">
        <f t="shared" si="27"/>
        <v>0.89251968503937007</v>
      </c>
      <c r="K171" s="84">
        <f t="shared" si="27"/>
        <v>0.87611733601913633</v>
      </c>
      <c r="L171" s="84">
        <f t="shared" si="27"/>
        <v>0.89283860923715619</v>
      </c>
      <c r="M171" s="85">
        <f t="shared" si="27"/>
        <v>0.95631369073992023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8730</v>
      </c>
      <c r="H172" s="53">
        <v>8950</v>
      </c>
      <c r="I172" s="53">
        <v>9620</v>
      </c>
      <c r="J172" s="53">
        <v>9480</v>
      </c>
      <c r="K172" s="53">
        <v>10010</v>
      </c>
      <c r="L172" s="53">
        <v>10090</v>
      </c>
      <c r="M172" s="54">
        <v>10020</v>
      </c>
    </row>
    <row r="173" spans="1:13" x14ac:dyDescent="0.15">
      <c r="A173" s="5"/>
      <c r="B173" s="16" t="s">
        <v>26</v>
      </c>
      <c r="C173" s="17"/>
      <c r="D173" s="18"/>
      <c r="E173" s="19"/>
      <c r="F173" s="20" t="s">
        <v>10</v>
      </c>
      <c r="G173" s="21">
        <v>9952</v>
      </c>
      <c r="H173" s="22">
        <v>9101</v>
      </c>
      <c r="I173" s="22">
        <v>9702</v>
      </c>
      <c r="J173" s="22">
        <v>9348</v>
      </c>
      <c r="K173" s="22">
        <v>11390</v>
      </c>
      <c r="L173" s="22">
        <v>14297</v>
      </c>
      <c r="M173" s="23">
        <v>14072</v>
      </c>
    </row>
    <row r="174" spans="1:13" x14ac:dyDescent="0.15">
      <c r="A174" s="5"/>
      <c r="B174" s="24" t="s">
        <v>0</v>
      </c>
      <c r="C174" s="25">
        <v>45005</v>
      </c>
      <c r="D174" s="26"/>
      <c r="E174" s="27"/>
      <c r="F174" s="28" t="s">
        <v>2</v>
      </c>
      <c r="G174" s="29">
        <v>1.69</v>
      </c>
      <c r="H174" s="30">
        <v>1.73</v>
      </c>
      <c r="I174" s="30">
        <v>1.67</v>
      </c>
      <c r="J174" s="30">
        <v>1.67</v>
      </c>
      <c r="K174" s="30">
        <v>1.51</v>
      </c>
      <c r="L174" s="30">
        <v>1.52</v>
      </c>
      <c r="M174" s="31">
        <v>1.53</v>
      </c>
    </row>
    <row r="175" spans="1:13" x14ac:dyDescent="0.15">
      <c r="A175" s="5"/>
      <c r="B175" s="24" t="s">
        <v>1</v>
      </c>
      <c r="C175" s="32">
        <v>6800</v>
      </c>
      <c r="D175" s="26" t="s">
        <v>15</v>
      </c>
      <c r="E175" s="32">
        <v>7760</v>
      </c>
      <c r="F175" s="28" t="s">
        <v>3</v>
      </c>
      <c r="G175" s="29">
        <v>99.7</v>
      </c>
      <c r="H175" s="30">
        <v>99.6</v>
      </c>
      <c r="I175" s="30">
        <v>99.6</v>
      </c>
      <c r="J175" s="30">
        <v>99.7</v>
      </c>
      <c r="K175" s="30">
        <v>100.6</v>
      </c>
      <c r="L175" s="30">
        <v>99.8</v>
      </c>
      <c r="M175" s="31">
        <v>99.6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1766</v>
      </c>
      <c r="H176" s="70">
        <v>1676</v>
      </c>
      <c r="I176" s="70">
        <v>1703</v>
      </c>
      <c r="J176" s="70">
        <v>1627</v>
      </c>
      <c r="K176" s="58">
        <v>-385</v>
      </c>
      <c r="L176" s="70">
        <v>2088</v>
      </c>
      <c r="M176" s="86">
        <v>2589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1.2424469413233459</v>
      </c>
      <c r="H177" s="81">
        <f t="shared" ref="H177:M177" si="28">H173/H$4</f>
        <v>1.1729604330454955</v>
      </c>
      <c r="I177" s="81">
        <f t="shared" si="28"/>
        <v>1.1530782029950084</v>
      </c>
      <c r="J177" s="81">
        <f t="shared" si="28"/>
        <v>1.2267716535433071</v>
      </c>
      <c r="K177" s="81">
        <f t="shared" si="28"/>
        <v>1.4339670149817449</v>
      </c>
      <c r="L177" s="81">
        <f t="shared" si="28"/>
        <v>1.2365507697630167</v>
      </c>
      <c r="M177" s="82">
        <f t="shared" si="28"/>
        <v>1.24696499778467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6800</v>
      </c>
      <c r="H178" s="35">
        <v>7000</v>
      </c>
      <c r="I178" s="35">
        <v>7490</v>
      </c>
      <c r="J178" s="35">
        <v>7580</v>
      </c>
      <c r="K178" s="35">
        <v>7790</v>
      </c>
      <c r="L178" s="35">
        <v>7810</v>
      </c>
      <c r="M178" s="36">
        <v>7760</v>
      </c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957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45684</v>
      </c>
      <c r="H3" s="11">
        <v>45685</v>
      </c>
      <c r="I3" s="11">
        <v>45686</v>
      </c>
      <c r="J3" s="11">
        <v>45687</v>
      </c>
      <c r="K3" s="11">
        <v>45688</v>
      </c>
      <c r="L3" s="11">
        <v>45689</v>
      </c>
      <c r="M3" s="12">
        <v>45690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7676</v>
      </c>
      <c r="H4" s="14">
        <v>7515</v>
      </c>
      <c r="I4" s="14">
        <v>7569</v>
      </c>
      <c r="J4" s="14">
        <v>7175</v>
      </c>
      <c r="K4" s="14">
        <v>7610</v>
      </c>
      <c r="L4" s="14">
        <v>11853</v>
      </c>
      <c r="M4" s="15">
        <v>11703</v>
      </c>
    </row>
    <row r="5" spans="1:13" x14ac:dyDescent="0.15">
      <c r="A5" s="5"/>
      <c r="B5" s="16" t="s">
        <v>55</v>
      </c>
      <c r="C5" s="17"/>
      <c r="D5" s="18"/>
      <c r="E5" s="19"/>
      <c r="F5" s="20" t="s">
        <v>10</v>
      </c>
      <c r="G5" s="21">
        <v>16082</v>
      </c>
      <c r="H5" s="22">
        <v>15180</v>
      </c>
      <c r="I5" s="22">
        <v>14640</v>
      </c>
      <c r="J5" s="22">
        <v>13525</v>
      </c>
      <c r="K5" s="22">
        <v>13640</v>
      </c>
      <c r="L5" s="22">
        <v>18352</v>
      </c>
      <c r="M5" s="23">
        <v>17051</v>
      </c>
    </row>
    <row r="6" spans="1:13" x14ac:dyDescent="0.15">
      <c r="A6" s="5"/>
      <c r="B6" s="24" t="s">
        <v>0</v>
      </c>
      <c r="C6" s="25">
        <v>45677</v>
      </c>
      <c r="D6" s="26"/>
      <c r="E6" s="27"/>
      <c r="F6" s="28" t="s">
        <v>2</v>
      </c>
      <c r="G6" s="29">
        <v>3.39</v>
      </c>
      <c r="H6" s="30">
        <v>3.43</v>
      </c>
      <c r="I6" s="30">
        <v>3.43</v>
      </c>
      <c r="J6" s="30">
        <v>3.49</v>
      </c>
      <c r="K6" s="30">
        <v>3.53</v>
      </c>
      <c r="L6" s="30">
        <v>3.17</v>
      </c>
      <c r="M6" s="31">
        <v>3.18</v>
      </c>
    </row>
    <row r="7" spans="1:13" x14ac:dyDescent="0.15">
      <c r="A7" s="5"/>
      <c r="B7" s="24" t="s">
        <v>1</v>
      </c>
      <c r="C7" s="32">
        <v>5260</v>
      </c>
      <c r="D7" s="26" t="s">
        <v>15</v>
      </c>
      <c r="E7" s="32">
        <v>5290</v>
      </c>
      <c r="F7" s="28" t="s">
        <v>3</v>
      </c>
      <c r="G7" s="29">
        <v>98.5</v>
      </c>
      <c r="H7" s="30">
        <v>98.6</v>
      </c>
      <c r="I7" s="30">
        <v>98.5</v>
      </c>
      <c r="J7" s="30">
        <v>97.8</v>
      </c>
      <c r="K7" s="30">
        <v>98.3</v>
      </c>
      <c r="L7" s="30">
        <v>98.6</v>
      </c>
      <c r="M7" s="31">
        <v>98.5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8011</v>
      </c>
      <c r="H8" s="70">
        <v>7231</v>
      </c>
      <c r="I8" s="70">
        <v>7547</v>
      </c>
      <c r="J8" s="70">
        <v>8738</v>
      </c>
      <c r="K8" s="70">
        <v>7448</v>
      </c>
      <c r="L8" s="70">
        <v>8753</v>
      </c>
      <c r="M8" s="86">
        <v>8493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2.0951016154247002</v>
      </c>
      <c r="H9" s="75">
        <f t="shared" ref="H9:M9" si="0">H5/H$4</f>
        <v>2.0199600798403194</v>
      </c>
      <c r="I9" s="75">
        <f t="shared" si="0"/>
        <v>1.9342053111375346</v>
      </c>
      <c r="J9" s="75">
        <f t="shared" si="0"/>
        <v>1.8850174216027875</v>
      </c>
      <c r="K9" s="75">
        <f t="shared" si="0"/>
        <v>1.7923784494086727</v>
      </c>
      <c r="L9" s="75">
        <f t="shared" si="0"/>
        <v>1.5483000084366827</v>
      </c>
      <c r="M9" s="76">
        <f t="shared" si="0"/>
        <v>1.4569768435443904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5260</v>
      </c>
      <c r="H10" s="35">
        <v>5260</v>
      </c>
      <c r="I10" s="35">
        <v>5280</v>
      </c>
      <c r="J10" s="35">
        <v>5260</v>
      </c>
      <c r="K10" s="35">
        <v>5260</v>
      </c>
      <c r="L10" s="35">
        <v>5290</v>
      </c>
      <c r="M10" s="36">
        <v>5290</v>
      </c>
    </row>
    <row r="11" spans="1:13" x14ac:dyDescent="0.15">
      <c r="A11" s="5"/>
      <c r="B11" s="37" t="s">
        <v>56</v>
      </c>
      <c r="C11" s="38"/>
      <c r="D11" s="39"/>
      <c r="E11" s="40"/>
      <c r="F11" s="41" t="s">
        <v>10</v>
      </c>
      <c r="G11" s="42">
        <v>15834</v>
      </c>
      <c r="H11" s="43">
        <v>15233</v>
      </c>
      <c r="I11" s="43">
        <v>15703</v>
      </c>
      <c r="J11" s="43">
        <v>14414</v>
      </c>
      <c r="K11" s="43">
        <v>14498</v>
      </c>
      <c r="L11" s="43">
        <v>18654</v>
      </c>
      <c r="M11" s="44">
        <v>17874</v>
      </c>
    </row>
    <row r="12" spans="1:13" x14ac:dyDescent="0.15">
      <c r="A12" s="5"/>
      <c r="B12" s="45" t="s">
        <v>0</v>
      </c>
      <c r="C12" s="3">
        <v>45677</v>
      </c>
      <c r="F12" s="46" t="s">
        <v>2</v>
      </c>
      <c r="G12" s="47">
        <v>3.94</v>
      </c>
      <c r="H12" s="48">
        <v>3.93</v>
      </c>
      <c r="I12" s="48">
        <v>3.96</v>
      </c>
      <c r="J12" s="48">
        <v>3.98</v>
      </c>
      <c r="K12" s="48">
        <v>4.0599999999999996</v>
      </c>
      <c r="L12" s="48">
        <v>3.7</v>
      </c>
      <c r="M12" s="49">
        <v>3.61</v>
      </c>
    </row>
    <row r="13" spans="1:13" x14ac:dyDescent="0.15">
      <c r="A13" s="5"/>
      <c r="B13" s="45" t="s">
        <v>1</v>
      </c>
      <c r="C13" s="50">
        <v>2550</v>
      </c>
      <c r="D13" s="4" t="s">
        <v>15</v>
      </c>
      <c r="E13" s="50">
        <v>2570</v>
      </c>
      <c r="F13" s="46" t="s">
        <v>3</v>
      </c>
      <c r="G13" s="47">
        <v>97.6</v>
      </c>
      <c r="H13" s="48">
        <v>98.4</v>
      </c>
      <c r="I13" s="48">
        <v>98.4</v>
      </c>
      <c r="J13" s="48">
        <v>98.7</v>
      </c>
      <c r="K13" s="48">
        <v>98.4</v>
      </c>
      <c r="L13" s="48">
        <v>97.4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11296</v>
      </c>
      <c r="H14" s="71">
        <v>8688</v>
      </c>
      <c r="I14" s="71">
        <v>8941</v>
      </c>
      <c r="J14" s="71">
        <v>7228</v>
      </c>
      <c r="K14" s="71">
        <v>8351</v>
      </c>
      <c r="L14" s="71">
        <v>13849</v>
      </c>
      <c r="M14" s="87">
        <v>10683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2.0627931214174051</v>
      </c>
      <c r="H15" s="78">
        <f t="shared" ref="H15:M15" si="1">H11/H$4</f>
        <v>2.0270126413838989</v>
      </c>
      <c r="I15" s="78">
        <f t="shared" si="1"/>
        <v>2.0746465847536002</v>
      </c>
      <c r="J15" s="78">
        <f t="shared" si="1"/>
        <v>2.0089198606271776</v>
      </c>
      <c r="K15" s="78">
        <f t="shared" si="1"/>
        <v>1.9051248357424442</v>
      </c>
      <c r="L15" s="78">
        <f t="shared" si="1"/>
        <v>1.5737787901797013</v>
      </c>
      <c r="M15" s="79">
        <f t="shared" si="1"/>
        <v>1.527300692130223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2550</v>
      </c>
      <c r="H16" s="53">
        <v>2560</v>
      </c>
      <c r="I16" s="53">
        <v>2570</v>
      </c>
      <c r="J16" s="53">
        <v>2560</v>
      </c>
      <c r="K16" s="53">
        <v>2550</v>
      </c>
      <c r="L16" s="53">
        <v>2580</v>
      </c>
      <c r="M16" s="54">
        <v>2570</v>
      </c>
    </row>
    <row r="17" spans="1:13" x14ac:dyDescent="0.15">
      <c r="A17" s="5"/>
      <c r="B17" s="16" t="s">
        <v>57</v>
      </c>
      <c r="C17" s="17"/>
      <c r="D17" s="18"/>
      <c r="E17" s="19"/>
      <c r="F17" s="20" t="s">
        <v>10</v>
      </c>
      <c r="G17" s="21">
        <v>21876</v>
      </c>
      <c r="H17" s="22">
        <v>21390</v>
      </c>
      <c r="I17" s="22">
        <v>21295</v>
      </c>
      <c r="J17" s="22">
        <v>20954</v>
      </c>
      <c r="K17" s="22">
        <v>21369</v>
      </c>
      <c r="L17" s="22">
        <v>23913</v>
      </c>
      <c r="M17" s="23">
        <v>22932</v>
      </c>
    </row>
    <row r="18" spans="1:13" x14ac:dyDescent="0.15">
      <c r="A18" s="5"/>
      <c r="B18" s="24" t="s">
        <v>0</v>
      </c>
      <c r="C18" s="25">
        <v>45677</v>
      </c>
      <c r="D18" s="26"/>
      <c r="E18" s="27"/>
      <c r="F18" s="28" t="s">
        <v>2</v>
      </c>
      <c r="G18" s="29">
        <v>2.0699999999999998</v>
      </c>
      <c r="H18" s="30">
        <v>2.13</v>
      </c>
      <c r="I18" s="30">
        <v>2.08</v>
      </c>
      <c r="J18" s="30">
        <v>2.13</v>
      </c>
      <c r="K18" s="30">
        <v>2.0699999999999998</v>
      </c>
      <c r="L18" s="30">
        <v>1.82</v>
      </c>
      <c r="M18" s="31">
        <v>1.91</v>
      </c>
    </row>
    <row r="19" spans="1:13" x14ac:dyDescent="0.15">
      <c r="A19" s="5"/>
      <c r="B19" s="24" t="s">
        <v>1</v>
      </c>
      <c r="C19" s="32">
        <v>1850</v>
      </c>
      <c r="D19" s="26" t="s">
        <v>15</v>
      </c>
      <c r="E19" s="32">
        <v>1870</v>
      </c>
      <c r="F19" s="28" t="s">
        <v>3</v>
      </c>
      <c r="G19" s="29">
        <v>100.1</v>
      </c>
      <c r="H19" s="30">
        <v>100.1</v>
      </c>
      <c r="I19" s="30">
        <v>100.6</v>
      </c>
      <c r="J19" s="30">
        <v>100.1</v>
      </c>
      <c r="K19" s="30">
        <v>100.6</v>
      </c>
      <c r="L19" s="30">
        <v>100.2</v>
      </c>
      <c r="M19" s="31">
        <v>99.9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2057</v>
      </c>
      <c r="H20" s="70">
        <v>1918</v>
      </c>
      <c r="I20" s="58">
        <v>135</v>
      </c>
      <c r="J20" s="70">
        <v>2273</v>
      </c>
      <c r="K20" s="58">
        <v>-94</v>
      </c>
      <c r="L20" s="70">
        <v>1660</v>
      </c>
      <c r="M20" s="86">
        <v>3120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2.8499218342886921</v>
      </c>
      <c r="H21" s="81">
        <f t="shared" ref="H21:M21" si="2">H17/H$4</f>
        <v>2.8463073852295411</v>
      </c>
      <c r="I21" s="81">
        <f t="shared" si="2"/>
        <v>2.81344959704056</v>
      </c>
      <c r="J21" s="81">
        <f t="shared" si="2"/>
        <v>2.9204181184668991</v>
      </c>
      <c r="K21" s="81">
        <f t="shared" si="2"/>
        <v>2.8080157687253613</v>
      </c>
      <c r="L21" s="81">
        <f t="shared" si="2"/>
        <v>2.0174639331814732</v>
      </c>
      <c r="M21" s="82">
        <f t="shared" si="2"/>
        <v>1.959497564726993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1850</v>
      </c>
      <c r="H22" s="35">
        <v>1860</v>
      </c>
      <c r="I22" s="35">
        <v>1860</v>
      </c>
      <c r="J22" s="35">
        <v>1860</v>
      </c>
      <c r="K22" s="35">
        <v>1860</v>
      </c>
      <c r="L22" s="35">
        <v>1860</v>
      </c>
      <c r="M22" s="36">
        <v>1870</v>
      </c>
    </row>
    <row r="23" spans="1:13" x14ac:dyDescent="0.15">
      <c r="A23" s="5"/>
      <c r="B23" s="37" t="s">
        <v>58</v>
      </c>
      <c r="C23" s="38"/>
      <c r="D23" s="39"/>
      <c r="E23" s="40"/>
      <c r="F23" s="41" t="s">
        <v>10</v>
      </c>
      <c r="G23" s="42">
        <v>10075</v>
      </c>
      <c r="H23" s="43">
        <v>9397</v>
      </c>
      <c r="I23" s="43">
        <v>9718</v>
      </c>
      <c r="J23" s="43">
        <v>8653</v>
      </c>
      <c r="K23" s="43">
        <v>9412</v>
      </c>
      <c r="L23" s="43">
        <v>14004</v>
      </c>
      <c r="M23" s="44">
        <v>14210</v>
      </c>
    </row>
    <row r="24" spans="1:13" x14ac:dyDescent="0.15">
      <c r="A24" s="5"/>
      <c r="B24" s="45" t="s">
        <v>0</v>
      </c>
      <c r="C24" s="3">
        <v>45677</v>
      </c>
      <c r="F24" s="46" t="s">
        <v>2</v>
      </c>
      <c r="G24" s="47">
        <v>5.41</v>
      </c>
      <c r="H24" s="48">
        <v>5.48</v>
      </c>
      <c r="I24" s="48">
        <v>5.45</v>
      </c>
      <c r="J24" s="48">
        <v>5.39</v>
      </c>
      <c r="K24" s="48">
        <v>5.43</v>
      </c>
      <c r="L24" s="48">
        <v>5.08</v>
      </c>
      <c r="M24" s="49">
        <v>5</v>
      </c>
    </row>
    <row r="25" spans="1:13" x14ac:dyDescent="0.15">
      <c r="A25" s="5"/>
      <c r="B25" s="45" t="s">
        <v>1</v>
      </c>
      <c r="C25" s="50">
        <v>1260</v>
      </c>
      <c r="D25" s="4" t="s">
        <v>15</v>
      </c>
      <c r="E25" s="50">
        <v>1290</v>
      </c>
      <c r="F25" s="46" t="s">
        <v>3</v>
      </c>
      <c r="G25" s="47">
        <v>99.1</v>
      </c>
      <c r="H25" s="48">
        <v>99</v>
      </c>
      <c r="I25" s="48">
        <v>98.8</v>
      </c>
      <c r="J25" s="48">
        <v>99.8</v>
      </c>
      <c r="K25" s="48">
        <v>98.9</v>
      </c>
      <c r="L25" s="48">
        <v>100.5</v>
      </c>
      <c r="M25" s="49">
        <v>100.2</v>
      </c>
    </row>
    <row r="26" spans="1:13" x14ac:dyDescent="0.15">
      <c r="A26" s="5"/>
      <c r="B26" s="45"/>
      <c r="C26" s="50"/>
      <c r="E26" s="50"/>
      <c r="F26" s="55" t="s">
        <v>20</v>
      </c>
      <c r="G26" s="89">
        <v>4432</v>
      </c>
      <c r="H26" s="71">
        <v>4185</v>
      </c>
      <c r="I26" s="71">
        <v>4703</v>
      </c>
      <c r="J26" s="71">
        <v>2423</v>
      </c>
      <c r="K26" s="71">
        <v>4220</v>
      </c>
      <c r="L26" s="71">
        <v>1901</v>
      </c>
      <c r="M26" s="87">
        <v>2583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1.3125325690463783</v>
      </c>
      <c r="H27" s="84">
        <f t="shared" ref="H27:M27" si="3">H23/H$4</f>
        <v>1.2504324683965402</v>
      </c>
      <c r="I27" s="84">
        <f t="shared" si="3"/>
        <v>1.2839212577619237</v>
      </c>
      <c r="J27" s="84">
        <f t="shared" si="3"/>
        <v>1.2059930313588849</v>
      </c>
      <c r="K27" s="84">
        <f t="shared" si="3"/>
        <v>1.2367936925098555</v>
      </c>
      <c r="L27" s="84">
        <f t="shared" si="3"/>
        <v>1.1814730447987851</v>
      </c>
      <c r="M27" s="85">
        <f t="shared" si="3"/>
        <v>1.214218576433393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1260</v>
      </c>
      <c r="H28" s="53">
        <v>1300</v>
      </c>
      <c r="I28" s="53">
        <v>1310</v>
      </c>
      <c r="J28" s="53">
        <v>1310</v>
      </c>
      <c r="K28" s="53">
        <v>1300</v>
      </c>
      <c r="L28" s="53">
        <v>1300</v>
      </c>
      <c r="M28" s="54">
        <v>1290</v>
      </c>
    </row>
    <row r="29" spans="1:13" x14ac:dyDescent="0.15">
      <c r="A29" s="5"/>
      <c r="B29" s="16" t="s">
        <v>59</v>
      </c>
      <c r="C29" s="17"/>
      <c r="D29" s="18"/>
      <c r="E29" s="19"/>
      <c r="F29" s="20" t="s">
        <v>10</v>
      </c>
      <c r="G29" s="21">
        <v>22385</v>
      </c>
      <c r="H29" s="22">
        <v>21754</v>
      </c>
      <c r="I29" s="22">
        <v>21508</v>
      </c>
      <c r="J29" s="22">
        <v>20664</v>
      </c>
      <c r="K29" s="22">
        <v>21027</v>
      </c>
      <c r="L29" s="22">
        <v>24261</v>
      </c>
      <c r="M29" s="23">
        <v>23386</v>
      </c>
    </row>
    <row r="30" spans="1:13" x14ac:dyDescent="0.15">
      <c r="A30" s="5"/>
      <c r="B30" s="24" t="s">
        <v>0</v>
      </c>
      <c r="C30" s="25">
        <v>45677</v>
      </c>
      <c r="D30" s="26"/>
      <c r="E30" s="27"/>
      <c r="F30" s="28" t="s">
        <v>2</v>
      </c>
      <c r="G30" s="29">
        <v>2.89</v>
      </c>
      <c r="H30" s="30">
        <v>2.93</v>
      </c>
      <c r="I30" s="30">
        <v>2.98</v>
      </c>
      <c r="J30" s="30">
        <v>2.96</v>
      </c>
      <c r="K30" s="30">
        <v>3.03</v>
      </c>
      <c r="L30" s="30">
        <v>2.56</v>
      </c>
      <c r="M30" s="31">
        <v>2.63</v>
      </c>
    </row>
    <row r="31" spans="1:13" x14ac:dyDescent="0.15">
      <c r="A31" s="5"/>
      <c r="B31" s="24" t="s">
        <v>1</v>
      </c>
      <c r="C31" s="32">
        <v>760</v>
      </c>
      <c r="D31" s="26" t="s">
        <v>15</v>
      </c>
      <c r="E31" s="32">
        <v>770</v>
      </c>
      <c r="F31" s="28" t="s">
        <v>3</v>
      </c>
      <c r="G31" s="29">
        <v>98.3</v>
      </c>
      <c r="H31" s="30">
        <v>98.5</v>
      </c>
      <c r="I31" s="30">
        <v>98.8</v>
      </c>
      <c r="J31" s="30">
        <v>97.9</v>
      </c>
      <c r="K31" s="30">
        <v>98</v>
      </c>
      <c r="L31" s="30">
        <v>98.7</v>
      </c>
      <c r="M31" s="31">
        <v>99.2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11569</v>
      </c>
      <c r="H32" s="70">
        <v>10394</v>
      </c>
      <c r="I32" s="70">
        <v>8727</v>
      </c>
      <c r="J32" s="70">
        <v>12322</v>
      </c>
      <c r="K32" s="70">
        <v>11931</v>
      </c>
      <c r="L32" s="70">
        <v>10093</v>
      </c>
      <c r="M32" s="86">
        <v>7461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2.9162324127149559</v>
      </c>
      <c r="H33" s="81">
        <f t="shared" ref="H33:M33" si="4">H29/H$4</f>
        <v>2.8947438456420493</v>
      </c>
      <c r="I33" s="81">
        <f t="shared" si="4"/>
        <v>2.8415906989034219</v>
      </c>
      <c r="J33" s="81">
        <f t="shared" si="4"/>
        <v>2.88</v>
      </c>
      <c r="K33" s="81">
        <f t="shared" si="4"/>
        <v>2.7630749014454663</v>
      </c>
      <c r="L33" s="81">
        <f t="shared" si="4"/>
        <v>2.046823588964819</v>
      </c>
      <c r="M33" s="82">
        <f t="shared" si="4"/>
        <v>1.9982910364863711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760</v>
      </c>
      <c r="H34" s="35">
        <v>760</v>
      </c>
      <c r="I34" s="35">
        <v>760</v>
      </c>
      <c r="J34" s="35">
        <v>760</v>
      </c>
      <c r="K34" s="35">
        <v>760</v>
      </c>
      <c r="L34" s="35">
        <v>760</v>
      </c>
      <c r="M34" s="36">
        <v>770</v>
      </c>
    </row>
    <row r="35" spans="1:13" x14ac:dyDescent="0.15">
      <c r="A35" s="5"/>
      <c r="B35" s="37" t="s">
        <v>60</v>
      </c>
      <c r="C35" s="38"/>
      <c r="D35" s="39"/>
      <c r="E35" s="40"/>
      <c r="F35" s="41" t="s">
        <v>10</v>
      </c>
      <c r="G35" s="42">
        <v>14492</v>
      </c>
      <c r="H35" s="43">
        <v>12117</v>
      </c>
      <c r="I35" s="43">
        <v>10751</v>
      </c>
      <c r="J35" s="43">
        <v>10180</v>
      </c>
      <c r="K35" s="43">
        <v>11538</v>
      </c>
      <c r="L35" s="43">
        <v>17248</v>
      </c>
      <c r="M35" s="44">
        <v>16877</v>
      </c>
    </row>
    <row r="36" spans="1:13" x14ac:dyDescent="0.15">
      <c r="A36" s="5"/>
      <c r="B36" s="45" t="s">
        <v>0</v>
      </c>
      <c r="C36" s="3">
        <v>45677</v>
      </c>
      <c r="F36" s="46" t="s">
        <v>2</v>
      </c>
      <c r="G36" s="47">
        <v>1.38</v>
      </c>
      <c r="H36" s="48">
        <v>1.55</v>
      </c>
      <c r="I36" s="48">
        <v>1.58</v>
      </c>
      <c r="J36" s="48">
        <v>1.48</v>
      </c>
      <c r="K36" s="48">
        <v>1.61</v>
      </c>
      <c r="L36" s="48">
        <v>1.35</v>
      </c>
      <c r="M36" s="49">
        <v>1.4</v>
      </c>
    </row>
    <row r="37" spans="1:13" x14ac:dyDescent="0.15">
      <c r="A37" s="5"/>
      <c r="B37" s="45" t="s">
        <v>1</v>
      </c>
      <c r="C37" s="50">
        <v>530</v>
      </c>
      <c r="D37" s="4" t="s">
        <v>15</v>
      </c>
      <c r="E37" s="50">
        <v>530</v>
      </c>
      <c r="F37" s="46" t="s">
        <v>3</v>
      </c>
      <c r="G37" s="47">
        <v>100.2</v>
      </c>
      <c r="H37" s="48">
        <v>99.9</v>
      </c>
      <c r="I37" s="48">
        <v>99.8</v>
      </c>
      <c r="J37" s="48">
        <v>100</v>
      </c>
      <c r="K37" s="48">
        <v>99.8</v>
      </c>
      <c r="L37" s="48">
        <v>100.5</v>
      </c>
      <c r="M37" s="49">
        <v>99.5</v>
      </c>
    </row>
    <row r="38" spans="1:13" x14ac:dyDescent="0.15">
      <c r="A38" s="5"/>
      <c r="B38" s="45"/>
      <c r="C38" s="50"/>
      <c r="E38" s="50"/>
      <c r="F38" s="55" t="s">
        <v>20</v>
      </c>
      <c r="G38" s="60">
        <v>825</v>
      </c>
      <c r="H38" s="71">
        <v>1482</v>
      </c>
      <c r="I38" s="71">
        <v>1503</v>
      </c>
      <c r="J38" s="61">
        <v>871</v>
      </c>
      <c r="K38" s="71">
        <v>1622</v>
      </c>
      <c r="L38" s="61">
        <v>-204</v>
      </c>
      <c r="M38" s="87">
        <v>3181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1.8879624804585722</v>
      </c>
      <c r="H39" s="84">
        <f t="shared" ref="H39:M39" si="5">H35/H$4</f>
        <v>1.612375249500998</v>
      </c>
      <c r="I39" s="84">
        <f t="shared" si="5"/>
        <v>1.4203989959043466</v>
      </c>
      <c r="J39" s="84">
        <f t="shared" si="5"/>
        <v>1.418815331010453</v>
      </c>
      <c r="K39" s="84">
        <f t="shared" si="5"/>
        <v>1.5161629434954007</v>
      </c>
      <c r="L39" s="84">
        <f t="shared" si="5"/>
        <v>1.4551590314688265</v>
      </c>
      <c r="M39" s="85">
        <f t="shared" si="5"/>
        <v>1.4421088609758181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530</v>
      </c>
      <c r="H40" s="53">
        <v>530</v>
      </c>
      <c r="I40" s="53">
        <v>530</v>
      </c>
      <c r="J40" s="53">
        <v>530</v>
      </c>
      <c r="K40" s="53">
        <v>530</v>
      </c>
      <c r="L40" s="53">
        <v>530</v>
      </c>
      <c r="M40" s="54">
        <v>530</v>
      </c>
    </row>
    <row r="41" spans="1:13" x14ac:dyDescent="0.15">
      <c r="A41" s="5"/>
      <c r="B41" s="16" t="s">
        <v>50</v>
      </c>
      <c r="C41" s="17"/>
      <c r="D41" s="18"/>
      <c r="E41" s="19"/>
      <c r="F41" s="20" t="s">
        <v>10</v>
      </c>
      <c r="G41" s="21">
        <v>11422</v>
      </c>
      <c r="H41" s="22">
        <v>10806</v>
      </c>
      <c r="I41" s="22">
        <v>10834</v>
      </c>
      <c r="J41" s="22">
        <v>9670</v>
      </c>
      <c r="K41" s="22">
        <v>10319</v>
      </c>
      <c r="L41" s="22">
        <v>15582</v>
      </c>
      <c r="M41" s="23">
        <v>14634</v>
      </c>
    </row>
    <row r="42" spans="1:13" x14ac:dyDescent="0.15">
      <c r="A42" s="5"/>
      <c r="B42" s="24" t="s">
        <v>0</v>
      </c>
      <c r="C42" s="25">
        <v>45663</v>
      </c>
      <c r="D42" s="26"/>
      <c r="E42" s="27"/>
      <c r="F42" s="28" t="s">
        <v>2</v>
      </c>
      <c r="G42" s="29">
        <v>3.97</v>
      </c>
      <c r="H42" s="30">
        <v>4.05</v>
      </c>
      <c r="I42" s="30">
        <v>3.99</v>
      </c>
      <c r="J42" s="30">
        <v>4.13</v>
      </c>
      <c r="K42" s="30">
        <v>4.12</v>
      </c>
      <c r="L42" s="30">
        <v>3.76</v>
      </c>
      <c r="M42" s="31">
        <v>3.82</v>
      </c>
    </row>
    <row r="43" spans="1:13" x14ac:dyDescent="0.15">
      <c r="A43" s="5"/>
      <c r="B43" s="24" t="s">
        <v>1</v>
      </c>
      <c r="C43" s="32">
        <v>2920</v>
      </c>
      <c r="D43" s="26" t="s">
        <v>15</v>
      </c>
      <c r="E43" s="32">
        <v>2950</v>
      </c>
      <c r="F43" s="28" t="s">
        <v>3</v>
      </c>
      <c r="G43" s="29">
        <v>98.8</v>
      </c>
      <c r="H43" s="30">
        <v>97.8</v>
      </c>
      <c r="I43" s="30">
        <v>98.9</v>
      </c>
      <c r="J43" s="30">
        <v>97.6</v>
      </c>
      <c r="K43" s="30">
        <v>97.6</v>
      </c>
      <c r="L43" s="30">
        <v>98</v>
      </c>
      <c r="M43" s="31">
        <v>97.6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5284</v>
      </c>
      <c r="H44" s="70">
        <v>7342</v>
      </c>
      <c r="I44" s="70">
        <v>4812</v>
      </c>
      <c r="J44" s="70">
        <v>6982</v>
      </c>
      <c r="K44" s="70">
        <v>7494</v>
      </c>
      <c r="L44" s="70">
        <v>9752</v>
      </c>
      <c r="M44" s="86">
        <v>10466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1.4880145909327775</v>
      </c>
      <c r="H45" s="81">
        <f t="shared" ref="H45:M45" si="6">H41/H$4</f>
        <v>1.4379241516966068</v>
      </c>
      <c r="I45" s="81">
        <f t="shared" si="6"/>
        <v>1.4313647773814242</v>
      </c>
      <c r="J45" s="81">
        <f t="shared" si="6"/>
        <v>1.3477351916376306</v>
      </c>
      <c r="K45" s="81">
        <f t="shared" si="6"/>
        <v>1.3559789750328515</v>
      </c>
      <c r="L45" s="81">
        <f t="shared" si="6"/>
        <v>1.3146038977474057</v>
      </c>
      <c r="M45" s="82">
        <f t="shared" si="6"/>
        <v>1.2504486029223276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2920</v>
      </c>
      <c r="H46" s="35">
        <v>2920</v>
      </c>
      <c r="I46" s="35">
        <v>2920</v>
      </c>
      <c r="J46" s="35">
        <v>2920</v>
      </c>
      <c r="K46" s="35">
        <v>2920</v>
      </c>
      <c r="L46" s="35">
        <v>2950</v>
      </c>
      <c r="M46" s="36">
        <v>2950</v>
      </c>
    </row>
    <row r="47" spans="1:13" x14ac:dyDescent="0.15">
      <c r="A47" s="5"/>
      <c r="B47" s="37" t="s">
        <v>52</v>
      </c>
      <c r="C47" s="38"/>
      <c r="D47" s="39"/>
      <c r="E47" s="40"/>
      <c r="F47" s="41" t="s">
        <v>10</v>
      </c>
      <c r="G47" s="42">
        <v>6504</v>
      </c>
      <c r="H47" s="43">
        <v>6205</v>
      </c>
      <c r="I47" s="43">
        <v>6193</v>
      </c>
      <c r="J47" s="43">
        <v>5858</v>
      </c>
      <c r="K47" s="43">
        <v>5774</v>
      </c>
      <c r="L47" s="43">
        <v>9492</v>
      </c>
      <c r="M47" s="44">
        <v>9780</v>
      </c>
    </row>
    <row r="48" spans="1:13" x14ac:dyDescent="0.15">
      <c r="A48" s="5"/>
      <c r="B48" s="45" t="s">
        <v>0</v>
      </c>
      <c r="C48" s="3">
        <v>45663</v>
      </c>
      <c r="F48" s="46" t="s">
        <v>2</v>
      </c>
      <c r="G48" s="47">
        <v>4.32</v>
      </c>
      <c r="H48" s="48">
        <v>4.3499999999999996</v>
      </c>
      <c r="I48" s="48">
        <v>4.34</v>
      </c>
      <c r="J48" s="48">
        <v>4.22</v>
      </c>
      <c r="K48" s="48">
        <v>4.53</v>
      </c>
      <c r="L48" s="48">
        <v>4.16</v>
      </c>
      <c r="M48" s="49">
        <v>4.2699999999999996</v>
      </c>
    </row>
    <row r="49" spans="1:13" x14ac:dyDescent="0.15">
      <c r="A49" s="5"/>
      <c r="B49" s="45" t="s">
        <v>1</v>
      </c>
      <c r="C49" s="50">
        <v>2060</v>
      </c>
      <c r="D49" s="4" t="s">
        <v>15</v>
      </c>
      <c r="E49" s="50">
        <v>2090</v>
      </c>
      <c r="F49" s="46" t="s">
        <v>3</v>
      </c>
      <c r="G49" s="47">
        <v>97.2</v>
      </c>
      <c r="H49" s="48">
        <v>97.4</v>
      </c>
      <c r="I49" s="48">
        <v>97.1</v>
      </c>
      <c r="J49" s="48">
        <v>99</v>
      </c>
      <c r="K49" s="48">
        <v>95.9</v>
      </c>
      <c r="L49" s="48">
        <v>98.8</v>
      </c>
      <c r="M49" s="49">
        <v>96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5050</v>
      </c>
      <c r="H50" s="71">
        <v>4775</v>
      </c>
      <c r="I50" s="71">
        <v>5019</v>
      </c>
      <c r="J50" s="71">
        <v>2447</v>
      </c>
      <c r="K50" s="71">
        <v>6100</v>
      </c>
      <c r="L50" s="71">
        <v>4394</v>
      </c>
      <c r="M50" s="87">
        <v>10084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0.84731631057842627</v>
      </c>
      <c r="H51" s="84">
        <f t="shared" ref="H51:M51" si="7">H47/H$4</f>
        <v>0.82568196939454419</v>
      </c>
      <c r="I51" s="84">
        <f t="shared" si="7"/>
        <v>0.81820583960893112</v>
      </c>
      <c r="J51" s="84">
        <f t="shared" si="7"/>
        <v>0.8164459930313589</v>
      </c>
      <c r="K51" s="84">
        <f t="shared" si="7"/>
        <v>0.75873850197109072</v>
      </c>
      <c r="L51" s="84">
        <f t="shared" si="7"/>
        <v>0.80080992153885089</v>
      </c>
      <c r="M51" s="85">
        <f t="shared" si="7"/>
        <v>0.83568315816457317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2060</v>
      </c>
      <c r="H52" s="53">
        <v>2070</v>
      </c>
      <c r="I52" s="53">
        <v>2060</v>
      </c>
      <c r="J52" s="53">
        <v>2060</v>
      </c>
      <c r="K52" s="53">
        <v>2060</v>
      </c>
      <c r="L52" s="53">
        <v>2090</v>
      </c>
      <c r="M52" s="54">
        <v>2090</v>
      </c>
    </row>
    <row r="53" spans="1:13" x14ac:dyDescent="0.15">
      <c r="A53" s="5"/>
      <c r="B53" s="16" t="s">
        <v>53</v>
      </c>
      <c r="C53" s="17"/>
      <c r="D53" s="18"/>
      <c r="E53" s="19"/>
      <c r="F53" s="20" t="s">
        <v>10</v>
      </c>
      <c r="G53" s="21">
        <v>12914</v>
      </c>
      <c r="H53" s="22">
        <v>11636</v>
      </c>
      <c r="I53" s="22">
        <v>11437</v>
      </c>
      <c r="J53" s="22">
        <v>13217</v>
      </c>
      <c r="K53" s="22">
        <v>12861</v>
      </c>
      <c r="L53" s="22">
        <v>18373</v>
      </c>
      <c r="M53" s="23">
        <v>17694</v>
      </c>
    </row>
    <row r="54" spans="1:13" x14ac:dyDescent="0.15">
      <c r="A54" s="5"/>
      <c r="B54" s="24" t="s">
        <v>0</v>
      </c>
      <c r="C54" s="25">
        <v>45663</v>
      </c>
      <c r="D54" s="26"/>
      <c r="E54" s="27"/>
      <c r="F54" s="28" t="s">
        <v>2</v>
      </c>
      <c r="G54" s="29">
        <v>1.4</v>
      </c>
      <c r="H54" s="30">
        <v>1.51</v>
      </c>
      <c r="I54" s="30">
        <v>1.55</v>
      </c>
      <c r="J54" s="30">
        <v>1.37</v>
      </c>
      <c r="K54" s="30">
        <v>1.51</v>
      </c>
      <c r="L54" s="30">
        <v>1.36</v>
      </c>
      <c r="M54" s="31">
        <v>1.34</v>
      </c>
    </row>
    <row r="55" spans="1:13" x14ac:dyDescent="0.15">
      <c r="A55" s="5"/>
      <c r="B55" s="24" t="s">
        <v>1</v>
      </c>
      <c r="C55" s="32">
        <v>1140</v>
      </c>
      <c r="D55" s="26" t="s">
        <v>15</v>
      </c>
      <c r="E55" s="32">
        <v>1140</v>
      </c>
      <c r="F55" s="28" t="s">
        <v>3</v>
      </c>
      <c r="G55" s="29">
        <v>100.3</v>
      </c>
      <c r="H55" s="30">
        <v>100.3</v>
      </c>
      <c r="I55" s="30">
        <v>99.5</v>
      </c>
      <c r="J55" s="30">
        <v>100.7</v>
      </c>
      <c r="K55" s="30">
        <v>100.3</v>
      </c>
      <c r="L55" s="30">
        <v>100.1</v>
      </c>
      <c r="M55" s="31">
        <v>99.9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531</v>
      </c>
      <c r="H56" s="58">
        <v>644</v>
      </c>
      <c r="I56" s="70">
        <v>2407</v>
      </c>
      <c r="J56" s="58">
        <v>-539</v>
      </c>
      <c r="K56" s="58">
        <v>691</v>
      </c>
      <c r="L56" s="70">
        <v>1550</v>
      </c>
      <c r="M56" s="86">
        <v>1945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1.6823866597186035</v>
      </c>
      <c r="H57" s="81">
        <f t="shared" ref="H57:M57" si="8">H53/H$4</f>
        <v>1.5483699268130406</v>
      </c>
      <c r="I57" s="81">
        <f t="shared" si="8"/>
        <v>1.5110318404016383</v>
      </c>
      <c r="J57" s="81">
        <f t="shared" si="8"/>
        <v>1.8420905923344948</v>
      </c>
      <c r="K57" s="81">
        <f t="shared" si="8"/>
        <v>1.6900131406044678</v>
      </c>
      <c r="L57" s="81">
        <f t="shared" si="8"/>
        <v>1.550071711802919</v>
      </c>
      <c r="M57" s="82">
        <f t="shared" si="8"/>
        <v>1.5119200205075622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1140</v>
      </c>
      <c r="H58" s="35">
        <v>1140</v>
      </c>
      <c r="I58" s="35">
        <v>1140</v>
      </c>
      <c r="J58" s="35">
        <v>1140</v>
      </c>
      <c r="K58" s="35">
        <v>1140</v>
      </c>
      <c r="L58" s="35">
        <v>1140</v>
      </c>
      <c r="M58" s="36">
        <v>1140</v>
      </c>
    </row>
    <row r="59" spans="1:13" x14ac:dyDescent="0.15">
      <c r="A59" s="5"/>
      <c r="B59" s="37" t="s">
        <v>47</v>
      </c>
      <c r="C59" s="38"/>
      <c r="D59" s="39"/>
      <c r="E59" s="40"/>
      <c r="F59" s="41" t="s">
        <v>10</v>
      </c>
      <c r="G59" s="42">
        <v>7457</v>
      </c>
      <c r="H59" s="43">
        <v>7154</v>
      </c>
      <c r="I59" s="43">
        <v>7469</v>
      </c>
      <c r="J59" s="43">
        <v>6371</v>
      </c>
      <c r="K59" s="43">
        <v>7787</v>
      </c>
      <c r="L59" s="43">
        <v>12826</v>
      </c>
      <c r="M59" s="44">
        <v>12528</v>
      </c>
    </row>
    <row r="60" spans="1:13" x14ac:dyDescent="0.15">
      <c r="A60" s="5"/>
      <c r="B60" s="45" t="s">
        <v>0</v>
      </c>
      <c r="C60" s="3">
        <v>45642</v>
      </c>
      <c r="F60" s="46" t="s">
        <v>2</v>
      </c>
      <c r="G60" s="47">
        <v>4.4800000000000004</v>
      </c>
      <c r="H60" s="48">
        <v>4.54</v>
      </c>
      <c r="I60" s="48">
        <v>4.47</v>
      </c>
      <c r="J60" s="48">
        <v>4.62</v>
      </c>
      <c r="K60" s="48">
        <v>4.6500000000000004</v>
      </c>
      <c r="L60" s="48">
        <v>4.1900000000000004</v>
      </c>
      <c r="M60" s="49">
        <v>4.1100000000000003</v>
      </c>
    </row>
    <row r="61" spans="1:13" x14ac:dyDescent="0.15">
      <c r="A61" s="5"/>
      <c r="B61" s="45" t="s">
        <v>1</v>
      </c>
      <c r="C61" s="50">
        <v>9530</v>
      </c>
      <c r="D61" s="4" t="s">
        <v>15</v>
      </c>
      <c r="E61" s="50">
        <v>9450</v>
      </c>
      <c r="F61" s="46" t="s">
        <v>3</v>
      </c>
      <c r="G61" s="47">
        <v>99.3</v>
      </c>
      <c r="H61" s="48">
        <v>99.9</v>
      </c>
      <c r="I61" s="48">
        <v>99.7</v>
      </c>
      <c r="J61" s="48">
        <v>99.6</v>
      </c>
      <c r="K61" s="48">
        <v>99.1</v>
      </c>
      <c r="L61" s="48">
        <v>99.4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2826</v>
      </c>
      <c r="H62" s="71">
        <v>1861</v>
      </c>
      <c r="I62" s="71">
        <v>2228</v>
      </c>
      <c r="J62" s="71">
        <v>2116</v>
      </c>
      <c r="K62" s="71">
        <v>3466</v>
      </c>
      <c r="L62" s="71">
        <v>4557</v>
      </c>
      <c r="M62" s="87">
        <v>4605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0.97146951537258985</v>
      </c>
      <c r="H63" s="84">
        <f t="shared" ref="H63:M63" si="9">H59/H$4</f>
        <v>0.95196274118429802</v>
      </c>
      <c r="I63" s="84">
        <f t="shared" si="9"/>
        <v>0.98678821508785841</v>
      </c>
      <c r="J63" s="84">
        <f t="shared" si="9"/>
        <v>0.88794425087108009</v>
      </c>
      <c r="K63" s="84">
        <f t="shared" si="9"/>
        <v>1.0232588699080158</v>
      </c>
      <c r="L63" s="84">
        <f t="shared" si="9"/>
        <v>1.0820889226356196</v>
      </c>
      <c r="M63" s="85">
        <f t="shared" si="9"/>
        <v>1.0704947449371955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9530</v>
      </c>
      <c r="H64" s="53">
        <v>9520</v>
      </c>
      <c r="I64" s="53">
        <v>9520</v>
      </c>
      <c r="J64" s="53">
        <v>9450</v>
      </c>
      <c r="K64" s="53">
        <v>9440</v>
      </c>
      <c r="L64" s="53">
        <v>9490</v>
      </c>
      <c r="M64" s="54">
        <v>9450</v>
      </c>
    </row>
    <row r="65" spans="1:13" x14ac:dyDescent="0.15">
      <c r="A65" s="5"/>
      <c r="B65" s="16" t="s">
        <v>48</v>
      </c>
      <c r="C65" s="17"/>
      <c r="D65" s="18"/>
      <c r="E65" s="19"/>
      <c r="F65" s="20" t="s">
        <v>10</v>
      </c>
      <c r="G65" s="21">
        <v>4879</v>
      </c>
      <c r="H65" s="22">
        <v>4702</v>
      </c>
      <c r="I65" s="22">
        <v>4571</v>
      </c>
      <c r="J65" s="22">
        <v>4184</v>
      </c>
      <c r="K65" s="22">
        <v>4542</v>
      </c>
      <c r="L65" s="22">
        <v>9016</v>
      </c>
      <c r="M65" s="23">
        <v>9043</v>
      </c>
    </row>
    <row r="66" spans="1:13" x14ac:dyDescent="0.15">
      <c r="A66" s="5"/>
      <c r="B66" s="24" t="s">
        <v>0</v>
      </c>
      <c r="C66" s="25">
        <v>45642</v>
      </c>
      <c r="D66" s="26"/>
      <c r="E66" s="27"/>
      <c r="F66" s="28" t="s">
        <v>2</v>
      </c>
      <c r="G66" s="29">
        <v>3.67</v>
      </c>
      <c r="H66" s="30">
        <v>3.66</v>
      </c>
      <c r="I66" s="30">
        <v>3.73</v>
      </c>
      <c r="J66" s="30">
        <v>3.73</v>
      </c>
      <c r="K66" s="30">
        <v>3.79</v>
      </c>
      <c r="L66" s="30">
        <v>3.53</v>
      </c>
      <c r="M66" s="31">
        <v>3.41</v>
      </c>
    </row>
    <row r="67" spans="1:13" x14ac:dyDescent="0.15">
      <c r="A67" s="5"/>
      <c r="B67" s="24" t="s">
        <v>1</v>
      </c>
      <c r="C67" s="32">
        <v>3400</v>
      </c>
      <c r="D67" s="26" t="s">
        <v>15</v>
      </c>
      <c r="E67" s="32">
        <v>3460</v>
      </c>
      <c r="F67" s="28" t="s">
        <v>3</v>
      </c>
      <c r="G67" s="29">
        <v>98.3</v>
      </c>
      <c r="H67" s="30">
        <v>99.6</v>
      </c>
      <c r="I67" s="30">
        <v>98.4</v>
      </c>
      <c r="J67" s="30">
        <v>98.1</v>
      </c>
      <c r="K67" s="30">
        <v>97.5</v>
      </c>
      <c r="L67" s="30">
        <v>98.3</v>
      </c>
      <c r="M67" s="31">
        <v>98.5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2748</v>
      </c>
      <c r="H68" s="70">
        <v>1377</v>
      </c>
      <c r="I68" s="70">
        <v>2427</v>
      </c>
      <c r="J68" s="70">
        <v>2460</v>
      </c>
      <c r="K68" s="70">
        <v>3266</v>
      </c>
      <c r="L68" s="70">
        <v>4845</v>
      </c>
      <c r="M68" s="86">
        <v>4581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0.63561750911933301</v>
      </c>
      <c r="H69" s="81">
        <f t="shared" ref="H69:M69" si="10">H65/H$4</f>
        <v>0.62568196939454424</v>
      </c>
      <c r="I69" s="81">
        <f t="shared" si="10"/>
        <v>0.60391068833399397</v>
      </c>
      <c r="J69" s="81">
        <f t="shared" si="10"/>
        <v>0.58313588850174214</v>
      </c>
      <c r="K69" s="81">
        <f t="shared" si="10"/>
        <v>0.59684625492772669</v>
      </c>
      <c r="L69" s="81">
        <f t="shared" si="10"/>
        <v>0.76065131190415924</v>
      </c>
      <c r="M69" s="82">
        <f t="shared" si="10"/>
        <v>0.7727078526873451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3400</v>
      </c>
      <c r="H70" s="35">
        <v>3390</v>
      </c>
      <c r="I70" s="35">
        <v>3360</v>
      </c>
      <c r="J70" s="35">
        <v>3390</v>
      </c>
      <c r="K70" s="35">
        <v>3340</v>
      </c>
      <c r="L70" s="35">
        <v>3460</v>
      </c>
      <c r="M70" s="36">
        <v>3460</v>
      </c>
    </row>
    <row r="71" spans="1:13" x14ac:dyDescent="0.15">
      <c r="A71" s="5"/>
      <c r="B71" s="37" t="s">
        <v>49</v>
      </c>
      <c r="C71" s="38"/>
      <c r="D71" s="39"/>
      <c r="E71" s="40"/>
      <c r="F71" s="41" t="s">
        <v>10</v>
      </c>
      <c r="G71" s="42">
        <v>11476</v>
      </c>
      <c r="H71" s="43">
        <v>10909</v>
      </c>
      <c r="I71" s="43">
        <v>11576</v>
      </c>
      <c r="J71" s="43">
        <v>10232</v>
      </c>
      <c r="K71" s="43">
        <v>10826</v>
      </c>
      <c r="L71" s="43">
        <v>16185</v>
      </c>
      <c r="M71" s="44">
        <v>16271</v>
      </c>
    </row>
    <row r="72" spans="1:13" x14ac:dyDescent="0.15">
      <c r="A72" s="5"/>
      <c r="B72" s="45" t="s">
        <v>0</v>
      </c>
      <c r="C72" s="3">
        <v>45642</v>
      </c>
      <c r="F72" s="46" t="s">
        <v>2</v>
      </c>
      <c r="G72" s="47">
        <v>4.67</v>
      </c>
      <c r="H72" s="48">
        <v>4.6900000000000004</v>
      </c>
      <c r="I72" s="48">
        <v>4.63</v>
      </c>
      <c r="J72" s="48">
        <v>4.7</v>
      </c>
      <c r="K72" s="48">
        <v>4.7</v>
      </c>
      <c r="L72" s="48">
        <v>4.57</v>
      </c>
      <c r="M72" s="49">
        <v>4.5</v>
      </c>
    </row>
    <row r="73" spans="1:13" x14ac:dyDescent="0.15">
      <c r="A73" s="5"/>
      <c r="B73" s="45" t="s">
        <v>1</v>
      </c>
      <c r="C73" s="50">
        <v>1530</v>
      </c>
      <c r="D73" s="4" t="s">
        <v>15</v>
      </c>
      <c r="E73" s="50">
        <v>1540</v>
      </c>
      <c r="F73" s="46" t="s">
        <v>3</v>
      </c>
      <c r="G73" s="47">
        <v>97.4</v>
      </c>
      <c r="H73" s="48">
        <v>97</v>
      </c>
      <c r="I73" s="48">
        <v>97.9</v>
      </c>
      <c r="J73" s="48">
        <v>98</v>
      </c>
      <c r="K73" s="48">
        <v>97.4</v>
      </c>
      <c r="L73" s="48">
        <v>97.7</v>
      </c>
      <c r="M73" s="49">
        <v>97.5</v>
      </c>
    </row>
    <row r="74" spans="1:13" x14ac:dyDescent="0.15">
      <c r="A74" s="5"/>
      <c r="B74" s="45"/>
      <c r="C74" s="50"/>
      <c r="E74" s="50"/>
      <c r="F74" s="55" t="s">
        <v>20</v>
      </c>
      <c r="G74" s="89">
        <v>8868</v>
      </c>
      <c r="H74" s="71">
        <v>9673</v>
      </c>
      <c r="I74" s="71">
        <v>8026</v>
      </c>
      <c r="J74" s="71">
        <v>6802</v>
      </c>
      <c r="K74" s="71">
        <v>8482</v>
      </c>
      <c r="L74" s="71">
        <v>11595</v>
      </c>
      <c r="M74" s="87">
        <v>12461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1.495049504950495</v>
      </c>
      <c r="H75" s="84">
        <f t="shared" ref="H75:M75" si="11">H71/H$4</f>
        <v>1.4516300731869594</v>
      </c>
      <c r="I75" s="84">
        <f t="shared" si="11"/>
        <v>1.5293962214295151</v>
      </c>
      <c r="J75" s="84">
        <f t="shared" si="11"/>
        <v>1.4260627177700349</v>
      </c>
      <c r="K75" s="84">
        <f t="shared" si="11"/>
        <v>1.4226018396846254</v>
      </c>
      <c r="L75" s="84">
        <f t="shared" si="11"/>
        <v>1.3654770944064794</v>
      </c>
      <c r="M75" s="85">
        <f t="shared" si="11"/>
        <v>1.3903272665128599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1530</v>
      </c>
      <c r="H76" s="53">
        <v>1530</v>
      </c>
      <c r="I76" s="53">
        <v>1550</v>
      </c>
      <c r="J76" s="53">
        <v>1520</v>
      </c>
      <c r="K76" s="53">
        <v>1530</v>
      </c>
      <c r="L76" s="53">
        <v>1550</v>
      </c>
      <c r="M76" s="54">
        <v>1540</v>
      </c>
    </row>
    <row r="77" spans="1:13" x14ac:dyDescent="0.15">
      <c r="A77" s="5"/>
      <c r="B77" s="16" t="s">
        <v>41</v>
      </c>
      <c r="C77" s="17"/>
      <c r="D77" s="18"/>
      <c r="E77" s="19"/>
      <c r="F77" s="20" t="s">
        <v>10</v>
      </c>
      <c r="G77" s="21">
        <v>9630</v>
      </c>
      <c r="H77" s="22">
        <v>9304</v>
      </c>
      <c r="I77" s="22">
        <v>9334</v>
      </c>
      <c r="J77" s="22">
        <v>8850</v>
      </c>
      <c r="K77" s="22">
        <v>9028</v>
      </c>
      <c r="L77" s="22">
        <v>14647</v>
      </c>
      <c r="M77" s="23">
        <v>13993</v>
      </c>
    </row>
    <row r="78" spans="1:13" x14ac:dyDescent="0.15">
      <c r="A78" s="5"/>
      <c r="B78" s="24" t="s">
        <v>0</v>
      </c>
      <c r="C78" s="25">
        <v>45628</v>
      </c>
      <c r="D78" s="26"/>
      <c r="E78" s="27"/>
      <c r="F78" s="28" t="s">
        <v>2</v>
      </c>
      <c r="G78" s="29">
        <v>3.77</v>
      </c>
      <c r="H78" s="30">
        <v>3.8</v>
      </c>
      <c r="I78" s="30">
        <v>3.8</v>
      </c>
      <c r="J78" s="30">
        <v>3.81</v>
      </c>
      <c r="K78" s="30">
        <v>3.93</v>
      </c>
      <c r="L78" s="30">
        <v>3.65</v>
      </c>
      <c r="M78" s="31">
        <v>3.65</v>
      </c>
    </row>
    <row r="79" spans="1:13" x14ac:dyDescent="0.15">
      <c r="A79" s="5"/>
      <c r="B79" s="24" t="s">
        <v>1</v>
      </c>
      <c r="C79" s="32">
        <v>4840</v>
      </c>
      <c r="D79" s="26" t="s">
        <v>15</v>
      </c>
      <c r="E79" s="32">
        <v>4870</v>
      </c>
      <c r="F79" s="28" t="s">
        <v>3</v>
      </c>
      <c r="G79" s="29">
        <v>99.2</v>
      </c>
      <c r="H79" s="30">
        <v>99.2</v>
      </c>
      <c r="I79" s="30">
        <v>99.2</v>
      </c>
      <c r="J79" s="30">
        <v>99.6</v>
      </c>
      <c r="K79" s="30">
        <v>98.1</v>
      </c>
      <c r="L79" s="30">
        <v>98.8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3657</v>
      </c>
      <c r="H80" s="70">
        <v>3687</v>
      </c>
      <c r="I80" s="70">
        <v>3601</v>
      </c>
      <c r="J80" s="70">
        <v>2803</v>
      </c>
      <c r="K80" s="70">
        <v>5442</v>
      </c>
      <c r="L80" s="70">
        <v>6902</v>
      </c>
      <c r="M80" s="86">
        <v>6957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1.254559666492965</v>
      </c>
      <c r="H81" s="81">
        <f t="shared" ref="H81:M81" si="12">H77/H$4</f>
        <v>1.2380572188955423</v>
      </c>
      <c r="I81" s="81">
        <f t="shared" si="12"/>
        <v>1.2331880036992997</v>
      </c>
      <c r="J81" s="81">
        <f t="shared" si="12"/>
        <v>1.2334494773519165</v>
      </c>
      <c r="K81" s="81">
        <f t="shared" si="12"/>
        <v>1.1863337713534823</v>
      </c>
      <c r="L81" s="81">
        <f t="shared" si="12"/>
        <v>1.2357209145364043</v>
      </c>
      <c r="M81" s="82">
        <f t="shared" si="12"/>
        <v>1.1956763223105187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4840</v>
      </c>
      <c r="H82" s="35">
        <v>4820</v>
      </c>
      <c r="I82" s="35">
        <v>4840</v>
      </c>
      <c r="J82" s="35">
        <v>4820</v>
      </c>
      <c r="K82" s="35">
        <v>4810</v>
      </c>
      <c r="L82" s="35">
        <v>4870</v>
      </c>
      <c r="M82" s="36">
        <v>4870</v>
      </c>
    </row>
    <row r="83" spans="1:13" x14ac:dyDescent="0.15">
      <c r="A83" s="5"/>
      <c r="B83" s="37" t="s">
        <v>44</v>
      </c>
      <c r="C83" s="38"/>
      <c r="D83" s="39"/>
      <c r="E83" s="40"/>
      <c r="F83" s="41" t="s">
        <v>10</v>
      </c>
      <c r="G83" s="42">
        <v>9685</v>
      </c>
      <c r="H83" s="43">
        <v>9716</v>
      </c>
      <c r="I83" s="43">
        <v>9671</v>
      </c>
      <c r="J83" s="43">
        <v>9350</v>
      </c>
      <c r="K83" s="43">
        <v>10076</v>
      </c>
      <c r="L83" s="43">
        <v>13792</v>
      </c>
      <c r="M83" s="44">
        <v>13387</v>
      </c>
    </row>
    <row r="84" spans="1:13" x14ac:dyDescent="0.15">
      <c r="A84" s="5"/>
      <c r="B84" s="45" t="s">
        <v>0</v>
      </c>
      <c r="C84" s="3">
        <v>45628</v>
      </c>
      <c r="F84" s="46" t="s">
        <v>2</v>
      </c>
      <c r="G84" s="47">
        <v>1.9</v>
      </c>
      <c r="H84" s="48">
        <v>1.94</v>
      </c>
      <c r="I84" s="48">
        <v>1.95</v>
      </c>
      <c r="J84" s="48">
        <v>1.93</v>
      </c>
      <c r="K84" s="48">
        <v>1.96</v>
      </c>
      <c r="L84" s="48">
        <v>1.78</v>
      </c>
      <c r="M84" s="49">
        <v>1.8</v>
      </c>
    </row>
    <row r="85" spans="1:13" x14ac:dyDescent="0.15">
      <c r="A85" s="5"/>
      <c r="B85" s="45" t="s">
        <v>1</v>
      </c>
      <c r="C85" s="50">
        <v>3880</v>
      </c>
      <c r="D85" s="4" t="s">
        <v>15</v>
      </c>
      <c r="E85" s="50">
        <v>3920</v>
      </c>
      <c r="F85" s="46" t="s">
        <v>3</v>
      </c>
      <c r="G85" s="47">
        <v>99.4</v>
      </c>
      <c r="H85" s="48">
        <v>99.1</v>
      </c>
      <c r="I85" s="48">
        <v>99.2</v>
      </c>
      <c r="J85" s="48">
        <v>99.1</v>
      </c>
      <c r="K85" s="48">
        <v>99.2</v>
      </c>
      <c r="L85" s="48">
        <v>99.4</v>
      </c>
      <c r="M85" s="49">
        <v>98.9</v>
      </c>
    </row>
    <row r="86" spans="1:13" x14ac:dyDescent="0.15">
      <c r="A86" s="5"/>
      <c r="B86" s="45"/>
      <c r="C86" s="50"/>
      <c r="E86" s="50"/>
      <c r="F86" s="55" t="s">
        <v>20</v>
      </c>
      <c r="G86" s="89">
        <v>2343</v>
      </c>
      <c r="H86" s="71">
        <v>2971</v>
      </c>
      <c r="I86" s="71">
        <v>2701</v>
      </c>
      <c r="J86" s="71">
        <v>2707</v>
      </c>
      <c r="K86" s="71">
        <v>2854</v>
      </c>
      <c r="L86" s="71">
        <v>3152</v>
      </c>
      <c r="M86" s="87">
        <v>4358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1.2617248566961958</v>
      </c>
      <c r="H87" s="84">
        <f t="shared" ref="H87:M87" si="13">H83/H$4</f>
        <v>1.2928809048569527</v>
      </c>
      <c r="I87" s="84">
        <f t="shared" si="13"/>
        <v>1.277711718853217</v>
      </c>
      <c r="J87" s="84">
        <f t="shared" si="13"/>
        <v>1.3031358885017421</v>
      </c>
      <c r="K87" s="84">
        <f t="shared" si="13"/>
        <v>1.324047306176084</v>
      </c>
      <c r="L87" s="84">
        <f t="shared" si="13"/>
        <v>1.1635872774824938</v>
      </c>
      <c r="M87" s="85">
        <f t="shared" si="13"/>
        <v>1.1438947278475604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3880</v>
      </c>
      <c r="H88" s="53">
        <v>3890</v>
      </c>
      <c r="I88" s="53">
        <v>3890</v>
      </c>
      <c r="J88" s="53">
        <v>3890</v>
      </c>
      <c r="K88" s="53">
        <v>3890</v>
      </c>
      <c r="L88" s="53">
        <v>3920</v>
      </c>
      <c r="M88" s="54">
        <v>3920</v>
      </c>
    </row>
    <row r="89" spans="1:13" x14ac:dyDescent="0.15">
      <c r="A89" s="5"/>
      <c r="B89" s="16" t="s">
        <v>39</v>
      </c>
      <c r="C89" s="17"/>
      <c r="D89" s="18"/>
      <c r="E89" s="19"/>
      <c r="F89" s="20" t="s">
        <v>10</v>
      </c>
      <c r="G89" s="21">
        <v>13423</v>
      </c>
      <c r="H89" s="22">
        <v>13214</v>
      </c>
      <c r="I89" s="22">
        <v>13459</v>
      </c>
      <c r="J89" s="22">
        <v>12385</v>
      </c>
      <c r="K89" s="22">
        <v>13021</v>
      </c>
      <c r="L89" s="22">
        <v>18676</v>
      </c>
      <c r="M89" s="23">
        <v>18247</v>
      </c>
    </row>
    <row r="90" spans="1:13" x14ac:dyDescent="0.15">
      <c r="A90" s="5"/>
      <c r="B90" s="24" t="s">
        <v>0</v>
      </c>
      <c r="C90" s="25">
        <v>45614</v>
      </c>
      <c r="D90" s="26"/>
      <c r="E90" s="27"/>
      <c r="F90" s="28" t="s">
        <v>2</v>
      </c>
      <c r="G90" s="29">
        <v>3.25</v>
      </c>
      <c r="H90" s="30">
        <v>3.28</v>
      </c>
      <c r="I90" s="30">
        <v>3.29</v>
      </c>
      <c r="J90" s="30">
        <v>3.37</v>
      </c>
      <c r="K90" s="30">
        <v>3.41</v>
      </c>
      <c r="L90" s="30">
        <v>2.99</v>
      </c>
      <c r="M90" s="31">
        <v>2.98</v>
      </c>
    </row>
    <row r="91" spans="1:13" x14ac:dyDescent="0.15">
      <c r="A91" s="5"/>
      <c r="B91" s="24" t="s">
        <v>1</v>
      </c>
      <c r="C91" s="32">
        <v>10070</v>
      </c>
      <c r="D91" s="26" t="s">
        <v>15</v>
      </c>
      <c r="E91" s="32">
        <v>10140</v>
      </c>
      <c r="F91" s="28" t="s">
        <v>3</v>
      </c>
      <c r="G91" s="29">
        <v>99.5</v>
      </c>
      <c r="H91" s="30">
        <v>99.3</v>
      </c>
      <c r="I91" s="30">
        <v>99.3</v>
      </c>
      <c r="J91" s="30">
        <v>99.4</v>
      </c>
      <c r="K91" s="30">
        <v>98.9</v>
      </c>
      <c r="L91" s="30">
        <v>99.5</v>
      </c>
      <c r="M91" s="31">
        <v>99.6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3768</v>
      </c>
      <c r="H92" s="70">
        <v>4488</v>
      </c>
      <c r="I92" s="70">
        <v>4480</v>
      </c>
      <c r="J92" s="70">
        <v>4008</v>
      </c>
      <c r="K92" s="70">
        <v>5411</v>
      </c>
      <c r="L92" s="70">
        <v>5189</v>
      </c>
      <c r="M92" s="86">
        <v>4801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1.7486972381448671</v>
      </c>
      <c r="H93" s="81">
        <f t="shared" ref="H93:M93" si="14">H89/H$4</f>
        <v>1.7583499667332003</v>
      </c>
      <c r="I93" s="81">
        <f t="shared" si="14"/>
        <v>1.778174131325142</v>
      </c>
      <c r="J93" s="81">
        <f t="shared" si="14"/>
        <v>1.7261324041811847</v>
      </c>
      <c r="K93" s="81">
        <f t="shared" si="14"/>
        <v>1.7110381077529566</v>
      </c>
      <c r="L93" s="81">
        <f t="shared" si="14"/>
        <v>1.5756348603729013</v>
      </c>
      <c r="M93" s="82">
        <f t="shared" si="14"/>
        <v>1.5591728616594036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10070</v>
      </c>
      <c r="H94" s="35">
        <v>10060</v>
      </c>
      <c r="I94" s="35">
        <v>10090</v>
      </c>
      <c r="J94" s="35">
        <v>10070</v>
      </c>
      <c r="K94" s="35">
        <v>10080</v>
      </c>
      <c r="L94" s="35">
        <v>10150</v>
      </c>
      <c r="M94" s="36">
        <v>10140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11744</v>
      </c>
      <c r="H95" s="43">
        <v>11491</v>
      </c>
      <c r="I95" s="43">
        <v>11744</v>
      </c>
      <c r="J95" s="43">
        <v>10784</v>
      </c>
      <c r="K95" s="43">
        <v>11380</v>
      </c>
      <c r="L95" s="43">
        <v>17511</v>
      </c>
      <c r="M95" s="44">
        <v>17414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3.78</v>
      </c>
      <c r="H96" s="48">
        <v>3.87</v>
      </c>
      <c r="I96" s="48">
        <v>3.85</v>
      </c>
      <c r="J96" s="48">
        <v>3.91</v>
      </c>
      <c r="K96" s="48">
        <v>3.97</v>
      </c>
      <c r="L96" s="48">
        <v>3.53</v>
      </c>
      <c r="M96" s="49">
        <v>3.49</v>
      </c>
    </row>
    <row r="97" spans="1:13" x14ac:dyDescent="0.15">
      <c r="A97" s="5"/>
      <c r="B97" s="45" t="s">
        <v>1</v>
      </c>
      <c r="C97" s="50">
        <v>9710</v>
      </c>
      <c r="D97" s="4" t="s">
        <v>15</v>
      </c>
      <c r="E97" s="50">
        <v>9770</v>
      </c>
      <c r="F97" s="46" t="s">
        <v>3</v>
      </c>
      <c r="G97" s="47">
        <v>98.8</v>
      </c>
      <c r="H97" s="48">
        <v>98.6</v>
      </c>
      <c r="I97" s="48">
        <v>99</v>
      </c>
      <c r="J97" s="48">
        <v>98.7</v>
      </c>
      <c r="K97" s="48">
        <v>98.1</v>
      </c>
      <c r="L97" s="48">
        <v>99.1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20</v>
      </c>
      <c r="G98" s="89">
        <v>5354</v>
      </c>
      <c r="H98" s="71">
        <v>5773</v>
      </c>
      <c r="I98" s="71">
        <v>5006</v>
      </c>
      <c r="J98" s="71">
        <v>5316</v>
      </c>
      <c r="K98" s="71">
        <v>6930</v>
      </c>
      <c r="L98" s="71">
        <v>6972</v>
      </c>
      <c r="M98" s="87">
        <v>6700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1.5299635226680564</v>
      </c>
      <c r="H99" s="84">
        <f t="shared" ref="H99:M99" si="15">H95/H$4</f>
        <v>1.5290751829673985</v>
      </c>
      <c r="I99" s="84">
        <f t="shared" si="15"/>
        <v>1.5515920200819131</v>
      </c>
      <c r="J99" s="84">
        <f t="shared" si="15"/>
        <v>1.5029965156794425</v>
      </c>
      <c r="K99" s="84">
        <f t="shared" si="15"/>
        <v>1.4954007884362681</v>
      </c>
      <c r="L99" s="84">
        <f t="shared" si="15"/>
        <v>1.4773475069602633</v>
      </c>
      <c r="M99" s="85">
        <f t="shared" si="15"/>
        <v>1.4879945313167564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9710</v>
      </c>
      <c r="H100" s="53">
        <v>9720</v>
      </c>
      <c r="I100" s="53">
        <v>9760</v>
      </c>
      <c r="J100" s="53">
        <v>9710</v>
      </c>
      <c r="K100" s="53">
        <v>9730</v>
      </c>
      <c r="L100" s="53">
        <v>9810</v>
      </c>
      <c r="M100" s="54">
        <v>9770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9461</v>
      </c>
      <c r="H101" s="22">
        <v>9606</v>
      </c>
      <c r="I101" s="22">
        <v>9610</v>
      </c>
      <c r="J101" s="22">
        <v>8967</v>
      </c>
      <c r="K101" s="22">
        <v>9243</v>
      </c>
      <c r="L101" s="22">
        <v>15004</v>
      </c>
      <c r="M101" s="23">
        <v>15283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3.64</v>
      </c>
      <c r="H102" s="30">
        <v>3.61</v>
      </c>
      <c r="I102" s="30">
        <v>3.64</v>
      </c>
      <c r="J102" s="30">
        <v>3.72</v>
      </c>
      <c r="K102" s="30">
        <v>3.74</v>
      </c>
      <c r="L102" s="30">
        <v>3.35</v>
      </c>
      <c r="M102" s="31">
        <v>3.28</v>
      </c>
    </row>
    <row r="103" spans="1:13" x14ac:dyDescent="0.15">
      <c r="A103" s="5"/>
      <c r="B103" s="24" t="s">
        <v>1</v>
      </c>
      <c r="C103" s="32">
        <v>11010</v>
      </c>
      <c r="D103" s="26" t="s">
        <v>15</v>
      </c>
      <c r="E103" s="32">
        <v>11090</v>
      </c>
      <c r="F103" s="28" t="s">
        <v>3</v>
      </c>
      <c r="G103" s="29">
        <v>99.7</v>
      </c>
      <c r="H103" s="30">
        <v>99.9</v>
      </c>
      <c r="I103" s="30">
        <v>99.9</v>
      </c>
      <c r="J103" s="30">
        <v>99.6</v>
      </c>
      <c r="K103" s="30">
        <v>99.8</v>
      </c>
      <c r="L103" s="30">
        <v>99.7</v>
      </c>
      <c r="M103" s="31">
        <v>99.9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2595</v>
      </c>
      <c r="H104" s="70">
        <v>2267</v>
      </c>
      <c r="I104" s="70">
        <v>2197</v>
      </c>
      <c r="J104" s="70">
        <v>2697</v>
      </c>
      <c r="K104" s="70">
        <v>2425</v>
      </c>
      <c r="L104" s="70">
        <v>3906</v>
      </c>
      <c r="M104" s="86">
        <v>3342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1.2325429911412193</v>
      </c>
      <c r="H105" s="81">
        <f t="shared" ref="H105:M105" si="16">H101/H$4</f>
        <v>1.2782435129740519</v>
      </c>
      <c r="I105" s="81">
        <f t="shared" si="16"/>
        <v>1.2696525300568107</v>
      </c>
      <c r="J105" s="81">
        <f t="shared" si="16"/>
        <v>1.2497560975609756</v>
      </c>
      <c r="K105" s="81">
        <f t="shared" si="16"/>
        <v>1.2145860709592642</v>
      </c>
      <c r="L105" s="81">
        <f t="shared" si="16"/>
        <v>1.2658398717624231</v>
      </c>
      <c r="M105" s="82">
        <f t="shared" si="16"/>
        <v>1.3059044689395882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11010</v>
      </c>
      <c r="H106" s="35">
        <v>11020</v>
      </c>
      <c r="I106" s="35">
        <v>11050</v>
      </c>
      <c r="J106" s="35">
        <v>11040</v>
      </c>
      <c r="K106" s="35">
        <v>11020</v>
      </c>
      <c r="L106" s="35">
        <v>11100</v>
      </c>
      <c r="M106" s="36">
        <v>11090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8967</v>
      </c>
      <c r="H107" s="43">
        <v>8646</v>
      </c>
      <c r="I107" s="43">
        <v>8498</v>
      </c>
      <c r="J107" s="43">
        <v>8497</v>
      </c>
      <c r="K107" s="43">
        <v>8824</v>
      </c>
      <c r="L107" s="43">
        <v>13301</v>
      </c>
      <c r="M107" s="44">
        <v>13739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3.83</v>
      </c>
      <c r="H108" s="48">
        <v>3.88</v>
      </c>
      <c r="I108" s="48">
        <v>3.88</v>
      </c>
      <c r="J108" s="48">
        <v>3.86</v>
      </c>
      <c r="K108" s="48">
        <v>3.89</v>
      </c>
      <c r="L108" s="48">
        <v>3.7</v>
      </c>
      <c r="M108" s="49">
        <v>3.71</v>
      </c>
    </row>
    <row r="109" spans="1:13" x14ac:dyDescent="0.15">
      <c r="A109" s="5"/>
      <c r="B109" s="45" t="s">
        <v>1</v>
      </c>
      <c r="C109" s="50">
        <v>9170</v>
      </c>
      <c r="D109" s="4" t="s">
        <v>15</v>
      </c>
      <c r="E109" s="50">
        <v>9260</v>
      </c>
      <c r="F109" s="46" t="s">
        <v>3</v>
      </c>
      <c r="G109" s="47">
        <v>98.8</v>
      </c>
      <c r="H109" s="48">
        <v>98.8</v>
      </c>
      <c r="I109" s="48">
        <v>98.9</v>
      </c>
      <c r="J109" s="48">
        <v>98.8</v>
      </c>
      <c r="K109" s="48">
        <v>98.7</v>
      </c>
      <c r="L109" s="48">
        <v>98.3</v>
      </c>
      <c r="M109" s="49">
        <v>98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4043</v>
      </c>
      <c r="H110" s="71">
        <v>3914</v>
      </c>
      <c r="I110" s="71">
        <v>3714</v>
      </c>
      <c r="J110" s="71">
        <v>3806</v>
      </c>
      <c r="K110" s="71">
        <v>4163</v>
      </c>
      <c r="L110" s="71">
        <v>7388</v>
      </c>
      <c r="M110" s="87">
        <v>8385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1.1681865554976549</v>
      </c>
      <c r="H111" s="84">
        <f t="shared" ref="H111:M111" si="17">H107/H$4</f>
        <v>1.150499001996008</v>
      </c>
      <c r="I111" s="84">
        <f t="shared" si="17"/>
        <v>1.1227374818337958</v>
      </c>
      <c r="J111" s="84">
        <f t="shared" si="17"/>
        <v>1.1842508710801394</v>
      </c>
      <c r="K111" s="84">
        <f t="shared" si="17"/>
        <v>1.1595269382391591</v>
      </c>
      <c r="L111" s="84">
        <f t="shared" si="17"/>
        <v>1.1221631654433477</v>
      </c>
      <c r="M111" s="85">
        <f t="shared" si="17"/>
        <v>1.1739724856874305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9170</v>
      </c>
      <c r="H112" s="53">
        <v>9230</v>
      </c>
      <c r="I112" s="53">
        <v>9260</v>
      </c>
      <c r="J112" s="53">
        <v>9230</v>
      </c>
      <c r="K112" s="53">
        <v>9220</v>
      </c>
      <c r="L112" s="53">
        <v>9260</v>
      </c>
      <c r="M112" s="54">
        <v>9260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8283</v>
      </c>
      <c r="H113" s="22">
        <v>8181</v>
      </c>
      <c r="I113" s="22">
        <v>8276</v>
      </c>
      <c r="J113" s="22">
        <v>7935</v>
      </c>
      <c r="K113" s="22">
        <v>8575</v>
      </c>
      <c r="L113" s="22">
        <v>12246</v>
      </c>
      <c r="M113" s="23">
        <v>11949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1.95</v>
      </c>
      <c r="H114" s="30">
        <v>1.95</v>
      </c>
      <c r="I114" s="30">
        <v>1.94</v>
      </c>
      <c r="J114" s="30">
        <v>1.96</v>
      </c>
      <c r="K114" s="30">
        <v>1.98</v>
      </c>
      <c r="L114" s="30">
        <v>1.84</v>
      </c>
      <c r="M114" s="31">
        <v>1.83</v>
      </c>
    </row>
    <row r="115" spans="1:13" x14ac:dyDescent="0.15">
      <c r="A115" s="5"/>
      <c r="B115" s="24" t="s">
        <v>1</v>
      </c>
      <c r="C115" s="32">
        <v>36190</v>
      </c>
      <c r="D115" s="26" t="s">
        <v>15</v>
      </c>
      <c r="E115" s="32">
        <v>36470</v>
      </c>
      <c r="F115" s="28" t="s">
        <v>3</v>
      </c>
      <c r="G115" s="29">
        <v>99.5</v>
      </c>
      <c r="H115" s="30">
        <v>99.6</v>
      </c>
      <c r="I115" s="30">
        <v>99.5</v>
      </c>
      <c r="J115" s="30">
        <v>99.6</v>
      </c>
      <c r="K115" s="30">
        <v>99.4</v>
      </c>
      <c r="L115" s="30">
        <v>99.2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1817</v>
      </c>
      <c r="H116" s="70">
        <v>1701</v>
      </c>
      <c r="I116" s="70">
        <v>1819</v>
      </c>
      <c r="J116" s="70">
        <v>1710</v>
      </c>
      <c r="K116" s="70">
        <v>2125</v>
      </c>
      <c r="L116" s="70">
        <v>3288</v>
      </c>
      <c r="M116" s="86">
        <v>3248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1.079077644606566</v>
      </c>
      <c r="H117" s="81">
        <f t="shared" ref="H117:M117" si="18">H113/H$4</f>
        <v>1.0886227544910179</v>
      </c>
      <c r="I117" s="81">
        <f t="shared" si="18"/>
        <v>1.0934073193288414</v>
      </c>
      <c r="J117" s="81">
        <f t="shared" si="18"/>
        <v>1.1059233449477353</v>
      </c>
      <c r="K117" s="81">
        <f t="shared" si="18"/>
        <v>1.1268068331143233</v>
      </c>
      <c r="L117" s="81">
        <f t="shared" si="18"/>
        <v>1.0331561629967096</v>
      </c>
      <c r="M117" s="82">
        <f t="shared" si="18"/>
        <v>1.0210202512176365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36190</v>
      </c>
      <c r="H118" s="35">
        <v>36270</v>
      </c>
      <c r="I118" s="35">
        <v>36400</v>
      </c>
      <c r="J118" s="35">
        <v>36320</v>
      </c>
      <c r="K118" s="35">
        <v>36300</v>
      </c>
      <c r="L118" s="35">
        <v>36530</v>
      </c>
      <c r="M118" s="36">
        <v>36470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8480</v>
      </c>
      <c r="H119" s="43">
        <v>7168</v>
      </c>
      <c r="I119" s="43">
        <v>7468</v>
      </c>
      <c r="J119" s="43">
        <v>6714</v>
      </c>
      <c r="K119" s="43">
        <v>6913</v>
      </c>
      <c r="L119" s="43">
        <v>12489</v>
      </c>
      <c r="M119" s="44">
        <v>12084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2.98</v>
      </c>
      <c r="H120" s="48">
        <v>3.25</v>
      </c>
      <c r="I120" s="48">
        <v>3.22</v>
      </c>
      <c r="J120" s="48">
        <v>3.34</v>
      </c>
      <c r="K120" s="48">
        <v>3.44</v>
      </c>
      <c r="L120" s="48">
        <v>3.02</v>
      </c>
      <c r="M120" s="49">
        <v>3.09</v>
      </c>
    </row>
    <row r="121" spans="1:13" x14ac:dyDescent="0.15">
      <c r="A121" s="5"/>
      <c r="B121" s="45" t="s">
        <v>1</v>
      </c>
      <c r="C121" s="50">
        <v>33700</v>
      </c>
      <c r="D121" s="4" t="s">
        <v>15</v>
      </c>
      <c r="E121" s="50">
        <v>33940</v>
      </c>
      <c r="F121" s="46" t="s">
        <v>3</v>
      </c>
      <c r="G121" s="47">
        <v>101.2</v>
      </c>
      <c r="H121" s="48">
        <v>100.4</v>
      </c>
      <c r="I121" s="48">
        <v>100.4</v>
      </c>
      <c r="J121" s="48">
        <v>99.9</v>
      </c>
      <c r="K121" s="48">
        <v>99.4</v>
      </c>
      <c r="L121" s="48">
        <v>100.1</v>
      </c>
      <c r="M121" s="49">
        <v>99.8</v>
      </c>
    </row>
    <row r="122" spans="1:13" x14ac:dyDescent="0.15">
      <c r="A122" s="5"/>
      <c r="B122" s="45"/>
      <c r="C122" s="50"/>
      <c r="E122" s="50"/>
      <c r="F122" s="55" t="s">
        <v>20</v>
      </c>
      <c r="G122" s="60">
        <v>-605</v>
      </c>
      <c r="H122" s="61">
        <v>814</v>
      </c>
      <c r="I122" s="61">
        <v>833</v>
      </c>
      <c r="J122" s="71">
        <v>1409</v>
      </c>
      <c r="K122" s="71">
        <v>2203</v>
      </c>
      <c r="L122" s="71">
        <v>1957</v>
      </c>
      <c r="M122" s="87">
        <v>2714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1.1047420531526837</v>
      </c>
      <c r="H123" s="84">
        <f t="shared" ref="H123:M123" si="19">H119/H$4</f>
        <v>0.95382568196939455</v>
      </c>
      <c r="I123" s="84">
        <f t="shared" si="19"/>
        <v>0.98665609723873693</v>
      </c>
      <c r="J123" s="84">
        <f t="shared" si="19"/>
        <v>0.93574912891986062</v>
      </c>
      <c r="K123" s="84">
        <f t="shared" si="19"/>
        <v>0.90840998685939556</v>
      </c>
      <c r="L123" s="84">
        <f t="shared" si="19"/>
        <v>1.0536573019488737</v>
      </c>
      <c r="M123" s="85">
        <f t="shared" si="19"/>
        <v>1.0325557549346323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33700</v>
      </c>
      <c r="H124" s="53">
        <v>33790</v>
      </c>
      <c r="I124" s="53">
        <v>33920</v>
      </c>
      <c r="J124" s="53">
        <v>33810</v>
      </c>
      <c r="K124" s="53">
        <v>33850</v>
      </c>
      <c r="L124" s="53">
        <v>34000</v>
      </c>
      <c r="M124" s="54">
        <v>33940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11932</v>
      </c>
      <c r="H125" s="22">
        <v>11904</v>
      </c>
      <c r="I125" s="22">
        <v>12060</v>
      </c>
      <c r="J125" s="22">
        <v>11553</v>
      </c>
      <c r="K125" s="22">
        <v>12199</v>
      </c>
      <c r="L125" s="22">
        <v>16478</v>
      </c>
      <c r="M125" s="23">
        <v>16012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1.76</v>
      </c>
      <c r="H126" s="30">
        <v>1.77</v>
      </c>
      <c r="I126" s="30">
        <v>1.77</v>
      </c>
      <c r="J126" s="30">
        <v>1.81</v>
      </c>
      <c r="K126" s="30">
        <v>1.84</v>
      </c>
      <c r="L126" s="30">
        <v>1.66</v>
      </c>
      <c r="M126" s="31">
        <v>1.67</v>
      </c>
    </row>
    <row r="127" spans="1:13" x14ac:dyDescent="0.15">
      <c r="A127" s="5"/>
      <c r="B127" s="24" t="s">
        <v>1</v>
      </c>
      <c r="C127" s="32">
        <v>32510</v>
      </c>
      <c r="D127" s="26" t="s">
        <v>15</v>
      </c>
      <c r="E127" s="32">
        <v>32630</v>
      </c>
      <c r="F127" s="28" t="s">
        <v>3</v>
      </c>
      <c r="G127" s="29">
        <v>99.5</v>
      </c>
      <c r="H127" s="30">
        <v>99.7</v>
      </c>
      <c r="I127" s="30">
        <v>99.6</v>
      </c>
      <c r="J127" s="30">
        <v>99.4</v>
      </c>
      <c r="K127" s="30">
        <v>99.3</v>
      </c>
      <c r="L127" s="30">
        <v>99.4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2402</v>
      </c>
      <c r="H128" s="70">
        <v>2022</v>
      </c>
      <c r="I128" s="70">
        <v>2289</v>
      </c>
      <c r="J128" s="70">
        <v>2577</v>
      </c>
      <c r="K128" s="70">
        <v>3104</v>
      </c>
      <c r="L128" s="70">
        <v>3683</v>
      </c>
      <c r="M128" s="86">
        <v>4115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1.5544554455445545</v>
      </c>
      <c r="H129" s="81">
        <f t="shared" ref="H129:M129" si="20">H125/H$4</f>
        <v>1.5840319361277446</v>
      </c>
      <c r="I129" s="81">
        <f t="shared" si="20"/>
        <v>1.5933412604042807</v>
      </c>
      <c r="J129" s="81">
        <f t="shared" si="20"/>
        <v>1.6101742160278745</v>
      </c>
      <c r="K129" s="81">
        <f t="shared" si="20"/>
        <v>1.6030223390275953</v>
      </c>
      <c r="L129" s="81">
        <f t="shared" si="20"/>
        <v>1.3901965747068252</v>
      </c>
      <c r="M129" s="82">
        <f t="shared" si="20"/>
        <v>1.3681961890113645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32510</v>
      </c>
      <c r="H130" s="35">
        <v>32530</v>
      </c>
      <c r="I130" s="35">
        <v>32670</v>
      </c>
      <c r="J130" s="35">
        <v>32470</v>
      </c>
      <c r="K130" s="35">
        <v>32530</v>
      </c>
      <c r="L130" s="35">
        <v>32700</v>
      </c>
      <c r="M130" s="36">
        <v>32630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10329</v>
      </c>
      <c r="H131" s="43">
        <v>10518</v>
      </c>
      <c r="I131" s="43">
        <v>10367</v>
      </c>
      <c r="J131" s="43">
        <v>9711</v>
      </c>
      <c r="K131" s="43">
        <v>10070</v>
      </c>
      <c r="L131" s="43">
        <v>16180</v>
      </c>
      <c r="M131" s="44">
        <v>15773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3.14</v>
      </c>
      <c r="H132" s="48">
        <v>3.13</v>
      </c>
      <c r="I132" s="48">
        <v>3.16</v>
      </c>
      <c r="J132" s="48">
        <v>3.18</v>
      </c>
      <c r="K132" s="48">
        <v>3.29</v>
      </c>
      <c r="L132" s="48">
        <v>2.86</v>
      </c>
      <c r="M132" s="49">
        <v>2.88</v>
      </c>
    </row>
    <row r="133" spans="1:13" x14ac:dyDescent="0.15">
      <c r="A133" s="5"/>
      <c r="B133" s="45" t="s">
        <v>1</v>
      </c>
      <c r="C133" s="50">
        <v>16410</v>
      </c>
      <c r="D133" s="4" t="s">
        <v>15</v>
      </c>
      <c r="E133" s="50">
        <v>16510</v>
      </c>
      <c r="F133" s="46" t="s">
        <v>3</v>
      </c>
      <c r="G133" s="47">
        <v>99.6</v>
      </c>
      <c r="H133" s="48">
        <v>100.5</v>
      </c>
      <c r="I133" s="48">
        <v>100.3</v>
      </c>
      <c r="J133" s="48">
        <v>100.3</v>
      </c>
      <c r="K133" s="48">
        <v>99.8</v>
      </c>
      <c r="L133" s="48">
        <v>100.1</v>
      </c>
      <c r="M133" s="49">
        <v>99.9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2570</v>
      </c>
      <c r="H134" s="61">
        <v>930</v>
      </c>
      <c r="I134" s="71">
        <v>1212</v>
      </c>
      <c r="J134" s="71">
        <v>1200</v>
      </c>
      <c r="K134" s="71">
        <v>2291</v>
      </c>
      <c r="L134" s="71">
        <v>2466</v>
      </c>
      <c r="M134" s="87">
        <v>2839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1.3456227201667534</v>
      </c>
      <c r="H135" s="84">
        <f t="shared" ref="H135:M135" si="21">H131/H$4</f>
        <v>1.3996007984031935</v>
      </c>
      <c r="I135" s="84">
        <f t="shared" si="21"/>
        <v>1.3696657418417229</v>
      </c>
      <c r="J135" s="84">
        <f t="shared" si="21"/>
        <v>1.3534494773519163</v>
      </c>
      <c r="K135" s="84">
        <f t="shared" si="21"/>
        <v>1.3232588699080157</v>
      </c>
      <c r="L135" s="84">
        <f t="shared" si="21"/>
        <v>1.3650552602716612</v>
      </c>
      <c r="M135" s="85">
        <f t="shared" si="21"/>
        <v>1.3477740750234983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16410</v>
      </c>
      <c r="H136" s="53">
        <v>16420</v>
      </c>
      <c r="I136" s="53">
        <v>16500</v>
      </c>
      <c r="J136" s="53">
        <v>16450</v>
      </c>
      <c r="K136" s="53">
        <v>16420</v>
      </c>
      <c r="L136" s="53">
        <v>16530</v>
      </c>
      <c r="M136" s="54">
        <v>16510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8654</v>
      </c>
      <c r="H137" s="22">
        <v>8268</v>
      </c>
      <c r="I137" s="22">
        <v>8718</v>
      </c>
      <c r="J137" s="22">
        <v>7480</v>
      </c>
      <c r="K137" s="22">
        <v>8274</v>
      </c>
      <c r="L137" s="22">
        <v>14709</v>
      </c>
      <c r="M137" s="23">
        <v>14669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3.98</v>
      </c>
      <c r="H138" s="30">
        <v>4.08</v>
      </c>
      <c r="I138" s="30">
        <v>4.0599999999999996</v>
      </c>
      <c r="J138" s="30">
        <v>4.18</v>
      </c>
      <c r="K138" s="30">
        <v>4.1399999999999997</v>
      </c>
      <c r="L138" s="30">
        <v>3.74</v>
      </c>
      <c r="M138" s="31">
        <v>3.74</v>
      </c>
    </row>
    <row r="139" spans="1:13" x14ac:dyDescent="0.15">
      <c r="A139" s="5"/>
      <c r="B139" s="24" t="s">
        <v>1</v>
      </c>
      <c r="C139" s="32">
        <v>15110</v>
      </c>
      <c r="D139" s="26" t="s">
        <v>15</v>
      </c>
      <c r="E139" s="32">
        <v>15220</v>
      </c>
      <c r="F139" s="28" t="s">
        <v>3</v>
      </c>
      <c r="G139" s="29">
        <v>99.2</v>
      </c>
      <c r="H139" s="30">
        <v>99</v>
      </c>
      <c r="I139" s="30">
        <v>98.9</v>
      </c>
      <c r="J139" s="30">
        <v>98.7</v>
      </c>
      <c r="K139" s="30">
        <v>99.3</v>
      </c>
      <c r="L139" s="30">
        <v>99.4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3506</v>
      </c>
      <c r="H140" s="70">
        <v>3744</v>
      </c>
      <c r="I140" s="70">
        <v>4013</v>
      </c>
      <c r="J140" s="70">
        <v>3774</v>
      </c>
      <c r="K140" s="70">
        <v>3267</v>
      </c>
      <c r="L140" s="70">
        <v>5213</v>
      </c>
      <c r="M140" s="86">
        <v>6231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1.1274101094319959</v>
      </c>
      <c r="H141" s="81">
        <f t="shared" ref="H141:M141" si="22">H137/H$4</f>
        <v>1.1001996007984032</v>
      </c>
      <c r="I141" s="81">
        <f t="shared" si="22"/>
        <v>1.1518034086405073</v>
      </c>
      <c r="J141" s="81">
        <f t="shared" si="22"/>
        <v>1.0425087108013937</v>
      </c>
      <c r="K141" s="81">
        <f t="shared" si="22"/>
        <v>1.0872536136662287</v>
      </c>
      <c r="L141" s="81">
        <f t="shared" si="22"/>
        <v>1.2409516578081499</v>
      </c>
      <c r="M141" s="82">
        <f t="shared" si="22"/>
        <v>1.2534392890711783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15110</v>
      </c>
      <c r="H142" s="35">
        <v>15120</v>
      </c>
      <c r="I142" s="35">
        <v>15150</v>
      </c>
      <c r="J142" s="35">
        <v>15110</v>
      </c>
      <c r="K142" s="35">
        <v>15090</v>
      </c>
      <c r="L142" s="35">
        <v>15240</v>
      </c>
      <c r="M142" s="36">
        <v>15220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6882</v>
      </c>
      <c r="H143" s="43">
        <v>6918</v>
      </c>
      <c r="I143" s="43">
        <v>6941</v>
      </c>
      <c r="J143" s="43">
        <v>6910</v>
      </c>
      <c r="K143" s="43">
        <v>6929</v>
      </c>
      <c r="L143" s="43">
        <v>10960</v>
      </c>
      <c r="M143" s="44">
        <v>11340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3.79</v>
      </c>
      <c r="H144" s="48">
        <v>3.8</v>
      </c>
      <c r="I144" s="48">
        <v>3.81</v>
      </c>
      <c r="J144" s="48">
        <v>3.79</v>
      </c>
      <c r="K144" s="48">
        <v>3.83</v>
      </c>
      <c r="L144" s="48">
        <v>3.7</v>
      </c>
      <c r="M144" s="49">
        <v>3.65</v>
      </c>
    </row>
    <row r="145" spans="1:13" x14ac:dyDescent="0.15">
      <c r="A145" s="5"/>
      <c r="B145" s="45" t="s">
        <v>1</v>
      </c>
      <c r="C145" s="50">
        <v>9930</v>
      </c>
      <c r="D145" s="4" t="s">
        <v>15</v>
      </c>
      <c r="E145" s="50">
        <v>10100</v>
      </c>
      <c r="F145" s="46" t="s">
        <v>3</v>
      </c>
      <c r="G145" s="47">
        <v>98.7</v>
      </c>
      <c r="H145" s="48">
        <v>98.8</v>
      </c>
      <c r="I145" s="48">
        <v>98.7</v>
      </c>
      <c r="J145" s="48">
        <v>99</v>
      </c>
      <c r="K145" s="48">
        <v>99.1</v>
      </c>
      <c r="L145" s="48">
        <v>98.2</v>
      </c>
      <c r="M145" s="49">
        <v>98.6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3404</v>
      </c>
      <c r="H146" s="71">
        <v>3201</v>
      </c>
      <c r="I146" s="71">
        <v>3372</v>
      </c>
      <c r="J146" s="71">
        <v>2947</v>
      </c>
      <c r="K146" s="71">
        <v>2887</v>
      </c>
      <c r="L146" s="71">
        <v>6396</v>
      </c>
      <c r="M146" s="87">
        <v>5784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0.89656070870244919</v>
      </c>
      <c r="H147" s="84">
        <f t="shared" ref="H147:M147" si="23">H143/H$4</f>
        <v>0.92055888223552895</v>
      </c>
      <c r="I147" s="84">
        <f t="shared" si="23"/>
        <v>0.91702999075175051</v>
      </c>
      <c r="J147" s="84">
        <f t="shared" si="23"/>
        <v>0.96306620209059235</v>
      </c>
      <c r="K147" s="84">
        <f t="shared" si="23"/>
        <v>0.91051248357424441</v>
      </c>
      <c r="L147" s="84">
        <f t="shared" si="23"/>
        <v>0.92466042352147138</v>
      </c>
      <c r="M147" s="85">
        <f t="shared" si="23"/>
        <v>0.96898231222763398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9930</v>
      </c>
      <c r="H148" s="53">
        <v>10070</v>
      </c>
      <c r="I148" s="53">
        <v>10050</v>
      </c>
      <c r="J148" s="53">
        <v>10100</v>
      </c>
      <c r="K148" s="53">
        <v>10090</v>
      </c>
      <c r="L148" s="53">
        <v>10160</v>
      </c>
      <c r="M148" s="54">
        <v>10100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10101</v>
      </c>
      <c r="H149" s="22">
        <v>9516</v>
      </c>
      <c r="I149" s="22">
        <v>9290</v>
      </c>
      <c r="J149" s="22">
        <v>10552</v>
      </c>
      <c r="K149" s="22">
        <v>10085</v>
      </c>
      <c r="L149" s="22">
        <v>14949</v>
      </c>
      <c r="M149" s="23">
        <v>15040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1.61</v>
      </c>
      <c r="H150" s="30">
        <v>1.66</v>
      </c>
      <c r="I150" s="30">
        <v>1.67</v>
      </c>
      <c r="J150" s="30">
        <v>1.55</v>
      </c>
      <c r="K150" s="30">
        <v>1.69</v>
      </c>
      <c r="L150" s="30">
        <v>1.54</v>
      </c>
      <c r="M150" s="31">
        <v>1.54</v>
      </c>
    </row>
    <row r="151" spans="1:13" x14ac:dyDescent="0.15">
      <c r="A151" s="5"/>
      <c r="B151" s="24" t="s">
        <v>1</v>
      </c>
      <c r="C151" s="32">
        <v>7670</v>
      </c>
      <c r="D151" s="26" t="s">
        <v>15</v>
      </c>
      <c r="E151" s="32">
        <v>7750</v>
      </c>
      <c r="F151" s="28" t="s">
        <v>3</v>
      </c>
      <c r="G151" s="29">
        <v>100.1</v>
      </c>
      <c r="H151" s="30">
        <v>100</v>
      </c>
      <c r="I151" s="30">
        <v>99.8</v>
      </c>
      <c r="J151" s="30">
        <v>100.3</v>
      </c>
      <c r="K151" s="30">
        <v>99.9</v>
      </c>
      <c r="L151" s="30">
        <v>99.7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>
        <v>761</v>
      </c>
      <c r="H152" s="70">
        <v>1064</v>
      </c>
      <c r="I152" s="70">
        <v>1313</v>
      </c>
      <c r="J152" s="58">
        <v>439</v>
      </c>
      <c r="K152" s="70">
        <v>1240</v>
      </c>
      <c r="L152" s="70">
        <v>2457</v>
      </c>
      <c r="M152" s="86">
        <v>3159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1.3159197498697237</v>
      </c>
      <c r="H153" s="81">
        <f t="shared" ref="H153:M153" si="24">H149/H$4</f>
        <v>1.2662674650698602</v>
      </c>
      <c r="I153" s="81">
        <f t="shared" si="24"/>
        <v>1.2273748183379574</v>
      </c>
      <c r="J153" s="81">
        <f t="shared" si="24"/>
        <v>1.4706620209059234</v>
      </c>
      <c r="K153" s="81">
        <f t="shared" si="24"/>
        <v>1.3252299605781865</v>
      </c>
      <c r="L153" s="81">
        <f t="shared" si="24"/>
        <v>1.261199696279423</v>
      </c>
      <c r="M153" s="82">
        <f t="shared" si="24"/>
        <v>1.285140562248996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7670</v>
      </c>
      <c r="H154" s="35">
        <v>7740</v>
      </c>
      <c r="I154" s="35">
        <v>7770</v>
      </c>
      <c r="J154" s="35">
        <v>7800</v>
      </c>
      <c r="K154" s="35">
        <v>7790</v>
      </c>
      <c r="L154" s="35">
        <v>7790</v>
      </c>
      <c r="M154" s="36">
        <v>7750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3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M268"/>
  <sheetViews>
    <sheetView showGridLines="0" topLeftCell="D1" zoomScale="85" zoomScaleNormal="85" workbookViewId="0">
      <pane ySplit="4" topLeftCell="A41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45677</v>
      </c>
      <c r="H3" s="11">
        <v>45678</v>
      </c>
      <c r="I3" s="11">
        <v>45679</v>
      </c>
      <c r="J3" s="11">
        <v>45680</v>
      </c>
      <c r="K3" s="11">
        <v>45681</v>
      </c>
      <c r="L3" s="11">
        <v>45682</v>
      </c>
      <c r="M3" s="12">
        <v>45683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7551</v>
      </c>
      <c r="H4" s="14">
        <v>7755</v>
      </c>
      <c r="I4" s="14">
        <v>7742</v>
      </c>
      <c r="J4" s="14">
        <v>7641</v>
      </c>
      <c r="K4" s="14">
        <v>7783</v>
      </c>
      <c r="L4" s="14">
        <v>12099</v>
      </c>
      <c r="M4" s="15">
        <v>11484</v>
      </c>
    </row>
    <row r="5" spans="1:13" x14ac:dyDescent="0.15">
      <c r="A5" s="5"/>
      <c r="B5" s="90" t="s">
        <v>60</v>
      </c>
      <c r="C5" s="91"/>
      <c r="D5" s="92"/>
      <c r="E5" s="93"/>
      <c r="F5" s="94" t="s">
        <v>10</v>
      </c>
      <c r="G5" s="118"/>
      <c r="H5" s="119">
        <v>20572</v>
      </c>
      <c r="I5" s="119">
        <v>18294</v>
      </c>
      <c r="J5" s="119">
        <v>16793</v>
      </c>
      <c r="K5" s="119">
        <v>15259</v>
      </c>
      <c r="L5" s="119">
        <v>18940</v>
      </c>
      <c r="M5" s="120">
        <v>18176</v>
      </c>
    </row>
    <row r="6" spans="1:13" x14ac:dyDescent="0.15">
      <c r="A6" s="5"/>
      <c r="B6" s="98" t="s">
        <v>0</v>
      </c>
      <c r="C6" s="99" t="s">
        <v>61</v>
      </c>
      <c r="D6" s="100"/>
      <c r="E6" s="117" t="s">
        <v>51</v>
      </c>
      <c r="F6" s="101" t="s">
        <v>2</v>
      </c>
      <c r="G6" s="121"/>
      <c r="H6" s="122">
        <v>1.21</v>
      </c>
      <c r="I6" s="122">
        <v>1.34</v>
      </c>
      <c r="J6" s="122">
        <v>1.27</v>
      </c>
      <c r="K6" s="122">
        <v>1.45</v>
      </c>
      <c r="L6" s="122">
        <v>1.3</v>
      </c>
      <c r="M6" s="123">
        <v>1.4</v>
      </c>
    </row>
    <row r="7" spans="1:13" x14ac:dyDescent="0.15">
      <c r="A7" s="5"/>
      <c r="B7" s="98" t="s">
        <v>1</v>
      </c>
      <c r="C7" s="105">
        <v>380</v>
      </c>
      <c r="D7" s="100" t="s">
        <v>15</v>
      </c>
      <c r="E7" s="105">
        <v>530</v>
      </c>
      <c r="F7" s="101" t="s">
        <v>3</v>
      </c>
      <c r="G7" s="121"/>
      <c r="H7" s="122">
        <v>100.9</v>
      </c>
      <c r="I7" s="122">
        <v>100.9</v>
      </c>
      <c r="J7" s="122">
        <v>101.3</v>
      </c>
      <c r="K7" s="122">
        <v>100.4</v>
      </c>
      <c r="L7" s="122">
        <v>100.4</v>
      </c>
      <c r="M7" s="123">
        <v>99.8</v>
      </c>
    </row>
    <row r="8" spans="1:13" x14ac:dyDescent="0.15">
      <c r="A8" s="5"/>
      <c r="B8" s="98"/>
      <c r="C8" s="105"/>
      <c r="D8" s="100"/>
      <c r="E8" s="105"/>
      <c r="F8" s="106" t="s">
        <v>21</v>
      </c>
      <c r="G8" s="124"/>
      <c r="H8" s="125">
        <v>-2078</v>
      </c>
      <c r="I8" s="125">
        <v>-1664</v>
      </c>
      <c r="J8" s="125">
        <v>-2817</v>
      </c>
      <c r="K8" s="131">
        <v>86</v>
      </c>
      <c r="L8" s="131">
        <v>143</v>
      </c>
      <c r="M8" s="130">
        <v>2266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26">
        <f t="shared" ref="G9:M9" si="0">G5/G$4</f>
        <v>0</v>
      </c>
      <c r="H9" s="127">
        <f t="shared" si="0"/>
        <v>2.6527401676337847</v>
      </c>
      <c r="I9" s="127">
        <f t="shared" si="0"/>
        <v>2.3629553087057609</v>
      </c>
      <c r="J9" s="127">
        <f t="shared" si="0"/>
        <v>2.1977489857348513</v>
      </c>
      <c r="K9" s="127">
        <f t="shared" si="0"/>
        <v>1.9605550558910445</v>
      </c>
      <c r="L9" s="127">
        <f t="shared" si="0"/>
        <v>1.5654186296388131</v>
      </c>
      <c r="M9" s="128">
        <f t="shared" si="0"/>
        <v>1.5827237896203414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380</v>
      </c>
      <c r="I10" s="115">
        <v>470</v>
      </c>
      <c r="J10" s="115">
        <v>520</v>
      </c>
      <c r="K10" s="115">
        <v>530</v>
      </c>
      <c r="L10" s="115">
        <v>530</v>
      </c>
      <c r="M10" s="116">
        <v>530</v>
      </c>
    </row>
    <row r="11" spans="1:13" x14ac:dyDescent="0.15">
      <c r="A11" s="5"/>
      <c r="B11" s="90" t="s">
        <v>59</v>
      </c>
      <c r="C11" s="91"/>
      <c r="D11" s="92"/>
      <c r="E11" s="93"/>
      <c r="F11" s="94" t="s">
        <v>10</v>
      </c>
      <c r="G11" s="95"/>
      <c r="H11" s="96">
        <v>23403</v>
      </c>
      <c r="I11" s="96">
        <v>23930</v>
      </c>
      <c r="J11" s="96">
        <v>23372</v>
      </c>
      <c r="K11" s="96">
        <v>22703</v>
      </c>
      <c r="L11" s="96">
        <v>25089</v>
      </c>
      <c r="M11" s="97">
        <v>24281</v>
      </c>
    </row>
    <row r="12" spans="1:13" x14ac:dyDescent="0.15">
      <c r="A12" s="5"/>
      <c r="B12" s="98" t="s">
        <v>0</v>
      </c>
      <c r="C12" s="99" t="s">
        <v>61</v>
      </c>
      <c r="D12" s="100"/>
      <c r="E12" s="117" t="s">
        <v>51</v>
      </c>
      <c r="F12" s="101" t="s">
        <v>2</v>
      </c>
      <c r="G12" s="102"/>
      <c r="H12" s="103">
        <v>2.74</v>
      </c>
      <c r="I12" s="103">
        <v>2.8</v>
      </c>
      <c r="J12" s="103">
        <v>2.84</v>
      </c>
      <c r="K12" s="103">
        <v>2.94</v>
      </c>
      <c r="L12" s="103">
        <v>2.6</v>
      </c>
      <c r="M12" s="104">
        <v>2.67</v>
      </c>
    </row>
    <row r="13" spans="1:13" x14ac:dyDescent="0.15">
      <c r="A13" s="5"/>
      <c r="B13" s="98" t="s">
        <v>1</v>
      </c>
      <c r="C13" s="105">
        <v>580</v>
      </c>
      <c r="D13" s="100" t="s">
        <v>15</v>
      </c>
      <c r="E13" s="105">
        <v>760</v>
      </c>
      <c r="F13" s="101" t="s">
        <v>3</v>
      </c>
      <c r="G13" s="102"/>
      <c r="H13" s="103">
        <v>98.4</v>
      </c>
      <c r="I13" s="103">
        <v>98.4</v>
      </c>
      <c r="J13" s="103">
        <v>98.4</v>
      </c>
      <c r="K13" s="103">
        <v>98.6</v>
      </c>
      <c r="L13" s="103">
        <v>98.1</v>
      </c>
      <c r="M13" s="104">
        <v>97.7</v>
      </c>
    </row>
    <row r="14" spans="1:13" x14ac:dyDescent="0.15">
      <c r="A14" s="5"/>
      <c r="B14" s="98"/>
      <c r="C14" s="105"/>
      <c r="D14" s="100"/>
      <c r="E14" s="105"/>
      <c r="F14" s="106" t="s">
        <v>20</v>
      </c>
      <c r="G14" s="107"/>
      <c r="H14" s="108">
        <v>11406</v>
      </c>
      <c r="I14" s="108">
        <v>11839</v>
      </c>
      <c r="J14" s="108">
        <v>11155</v>
      </c>
      <c r="K14" s="108">
        <v>10340</v>
      </c>
      <c r="L14" s="108">
        <v>13644</v>
      </c>
      <c r="M14" s="129">
        <v>15318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10">
        <f t="shared" ref="G15:M15" si="1">G11/G$4</f>
        <v>0</v>
      </c>
      <c r="H15" s="111">
        <f t="shared" si="1"/>
        <v>3.0177949709864604</v>
      </c>
      <c r="I15" s="111">
        <f t="shared" si="1"/>
        <v>3.0909325755618702</v>
      </c>
      <c r="J15" s="111">
        <f t="shared" si="1"/>
        <v>3.0587619421541685</v>
      </c>
      <c r="K15" s="111">
        <f t="shared" si="1"/>
        <v>2.9169985866632402</v>
      </c>
      <c r="L15" s="111">
        <f t="shared" si="1"/>
        <v>2.0736424497892387</v>
      </c>
      <c r="M15" s="112">
        <f t="shared" si="1"/>
        <v>2.11433298502264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580</v>
      </c>
      <c r="I16" s="115">
        <v>690</v>
      </c>
      <c r="J16" s="115">
        <v>740</v>
      </c>
      <c r="K16" s="115">
        <v>760</v>
      </c>
      <c r="L16" s="115">
        <v>760</v>
      </c>
      <c r="M16" s="116">
        <v>760</v>
      </c>
    </row>
    <row r="17" spans="1:13" x14ac:dyDescent="0.15">
      <c r="A17" s="5"/>
      <c r="B17" s="90" t="s">
        <v>58</v>
      </c>
      <c r="C17" s="91"/>
      <c r="D17" s="92"/>
      <c r="E17" s="93"/>
      <c r="F17" s="94" t="s">
        <v>10</v>
      </c>
      <c r="G17" s="118"/>
      <c r="H17" s="119">
        <v>15118</v>
      </c>
      <c r="I17" s="119">
        <v>13583</v>
      </c>
      <c r="J17" s="119">
        <v>11812</v>
      </c>
      <c r="K17" s="119">
        <v>11336</v>
      </c>
      <c r="L17" s="119">
        <v>15681</v>
      </c>
      <c r="M17" s="120">
        <v>15323</v>
      </c>
    </row>
    <row r="18" spans="1:13" x14ac:dyDescent="0.15">
      <c r="A18" s="5"/>
      <c r="B18" s="98" t="s">
        <v>0</v>
      </c>
      <c r="C18" s="99" t="s">
        <v>61</v>
      </c>
      <c r="D18" s="100"/>
      <c r="E18" s="117" t="s">
        <v>51</v>
      </c>
      <c r="F18" s="101" t="s">
        <v>2</v>
      </c>
      <c r="G18" s="121"/>
      <c r="H18" s="122">
        <v>4.9400000000000004</v>
      </c>
      <c r="I18" s="122">
        <v>5.28</v>
      </c>
      <c r="J18" s="122">
        <v>5.2</v>
      </c>
      <c r="K18" s="122">
        <v>5.27</v>
      </c>
      <c r="L18" s="122">
        <v>5.07</v>
      </c>
      <c r="M18" s="123">
        <v>4.95</v>
      </c>
    </row>
    <row r="19" spans="1:13" x14ac:dyDescent="0.15">
      <c r="A19" s="5"/>
      <c r="B19" s="98" t="s">
        <v>1</v>
      </c>
      <c r="C19" s="105">
        <v>950</v>
      </c>
      <c r="D19" s="100" t="s">
        <v>15</v>
      </c>
      <c r="E19" s="105">
        <v>1290</v>
      </c>
      <c r="F19" s="101" t="s">
        <v>3</v>
      </c>
      <c r="G19" s="121"/>
      <c r="H19" s="122">
        <v>102.4</v>
      </c>
      <c r="I19" s="122">
        <v>99.1</v>
      </c>
      <c r="J19" s="122">
        <v>101.2</v>
      </c>
      <c r="K19" s="122">
        <v>100.3</v>
      </c>
      <c r="L19" s="122">
        <v>99.2</v>
      </c>
      <c r="M19" s="123">
        <v>99.9</v>
      </c>
    </row>
    <row r="20" spans="1:13" x14ac:dyDescent="0.15">
      <c r="A20" s="5"/>
      <c r="B20" s="98"/>
      <c r="C20" s="105"/>
      <c r="D20" s="100"/>
      <c r="E20" s="105"/>
      <c r="F20" s="106" t="s">
        <v>21</v>
      </c>
      <c r="G20" s="124"/>
      <c r="H20" s="125">
        <v>-4770</v>
      </c>
      <c r="I20" s="125">
        <v>5621</v>
      </c>
      <c r="J20" s="131">
        <v>192</v>
      </c>
      <c r="K20" s="125">
        <v>2233</v>
      </c>
      <c r="L20" s="125">
        <v>6282</v>
      </c>
      <c r="M20" s="130">
        <v>3761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26">
        <f t="shared" ref="G21:M21" si="2">G17/G$4</f>
        <v>0</v>
      </c>
      <c r="H21" s="127">
        <f t="shared" si="2"/>
        <v>1.949451966473243</v>
      </c>
      <c r="I21" s="127">
        <f t="shared" si="2"/>
        <v>1.7544562128648928</v>
      </c>
      <c r="J21" s="127">
        <f t="shared" si="2"/>
        <v>1.5458709592985211</v>
      </c>
      <c r="K21" s="127">
        <f t="shared" si="2"/>
        <v>1.4565077733521778</v>
      </c>
      <c r="L21" s="127">
        <f t="shared" si="2"/>
        <v>1.2960575254153235</v>
      </c>
      <c r="M21" s="128">
        <f t="shared" si="2"/>
        <v>1.3342911877394636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950</v>
      </c>
      <c r="I22" s="115">
        <v>1130</v>
      </c>
      <c r="J22" s="115">
        <v>1260</v>
      </c>
      <c r="K22" s="115">
        <v>1290</v>
      </c>
      <c r="L22" s="115">
        <v>1290</v>
      </c>
      <c r="M22" s="116">
        <v>1290</v>
      </c>
    </row>
    <row r="23" spans="1:13" x14ac:dyDescent="0.15">
      <c r="A23" s="5"/>
      <c r="B23" s="90" t="s">
        <v>57</v>
      </c>
      <c r="C23" s="91"/>
      <c r="D23" s="92"/>
      <c r="E23" s="93"/>
      <c r="F23" s="94" t="s">
        <v>10</v>
      </c>
      <c r="G23" s="95"/>
      <c r="H23" s="96">
        <v>23131</v>
      </c>
      <c r="I23" s="96">
        <v>22954</v>
      </c>
      <c r="J23" s="96">
        <v>22318</v>
      </c>
      <c r="K23" s="96">
        <v>22958</v>
      </c>
      <c r="L23" s="96">
        <v>24407</v>
      </c>
      <c r="M23" s="97">
        <v>23659</v>
      </c>
    </row>
    <row r="24" spans="1:13" x14ac:dyDescent="0.15">
      <c r="A24" s="5"/>
      <c r="B24" s="98" t="s">
        <v>0</v>
      </c>
      <c r="C24" s="99" t="s">
        <v>61</v>
      </c>
      <c r="D24" s="100"/>
      <c r="E24" s="117" t="s">
        <v>51</v>
      </c>
      <c r="F24" s="101" t="s">
        <v>2</v>
      </c>
      <c r="G24" s="102"/>
      <c r="H24" s="103">
        <v>1.91</v>
      </c>
      <c r="I24" s="103">
        <v>1.95</v>
      </c>
      <c r="J24" s="103">
        <v>1.98</v>
      </c>
      <c r="K24" s="103">
        <v>2.02</v>
      </c>
      <c r="L24" s="103">
        <v>1.79</v>
      </c>
      <c r="M24" s="104">
        <v>1.84</v>
      </c>
    </row>
    <row r="25" spans="1:13" x14ac:dyDescent="0.15">
      <c r="A25" s="5"/>
      <c r="B25" s="98" t="s">
        <v>1</v>
      </c>
      <c r="C25" s="105">
        <v>1480</v>
      </c>
      <c r="D25" s="100" t="s">
        <v>15</v>
      </c>
      <c r="E25" s="105">
        <v>1860</v>
      </c>
      <c r="F25" s="101" t="s">
        <v>3</v>
      </c>
      <c r="G25" s="102"/>
      <c r="H25" s="103">
        <v>100.5</v>
      </c>
      <c r="I25" s="103">
        <v>100.4</v>
      </c>
      <c r="J25" s="103">
        <v>100.8</v>
      </c>
      <c r="K25" s="103">
        <v>100.6</v>
      </c>
      <c r="L25" s="103">
        <v>100.5</v>
      </c>
      <c r="M25" s="104">
        <v>100.3</v>
      </c>
    </row>
    <row r="26" spans="1:13" x14ac:dyDescent="0.15">
      <c r="A26" s="5"/>
      <c r="B26" s="98"/>
      <c r="C26" s="105"/>
      <c r="D26" s="100"/>
      <c r="E26" s="105"/>
      <c r="F26" s="106" t="s">
        <v>20</v>
      </c>
      <c r="G26" s="107"/>
      <c r="H26" s="109">
        <v>233</v>
      </c>
      <c r="I26" s="109">
        <v>575</v>
      </c>
      <c r="J26" s="109">
        <v>-870</v>
      </c>
      <c r="K26" s="109">
        <v>-197</v>
      </c>
      <c r="L26" s="109">
        <v>458</v>
      </c>
      <c r="M26" s="129">
        <v>1006</v>
      </c>
    </row>
    <row r="27" spans="1:13" x14ac:dyDescent="0.15">
      <c r="A27" s="5"/>
      <c r="B27" s="98"/>
      <c r="C27" s="105"/>
      <c r="D27" s="100"/>
      <c r="E27" s="105"/>
      <c r="F27" s="106" t="s">
        <v>28</v>
      </c>
      <c r="G27" s="110">
        <f t="shared" ref="G27:M27" si="3">G23/G$4</f>
        <v>0</v>
      </c>
      <c r="H27" s="111">
        <f t="shared" si="3"/>
        <v>2.9827208252740167</v>
      </c>
      <c r="I27" s="111">
        <f t="shared" si="3"/>
        <v>2.9648669594420047</v>
      </c>
      <c r="J27" s="111">
        <f t="shared" si="3"/>
        <v>2.9208218819526239</v>
      </c>
      <c r="K27" s="111">
        <f t="shared" si="3"/>
        <v>2.9497623024540665</v>
      </c>
      <c r="L27" s="111">
        <f t="shared" si="3"/>
        <v>2.0172741548888338</v>
      </c>
      <c r="M27" s="112">
        <f t="shared" si="3"/>
        <v>2.0601706722396376</v>
      </c>
    </row>
    <row r="28" spans="1:13" ht="16.5" thickBot="1" x14ac:dyDescent="0.2">
      <c r="A28" s="5"/>
      <c r="B28" s="98"/>
      <c r="C28" s="105"/>
      <c r="D28" s="100"/>
      <c r="E28" s="105"/>
      <c r="F28" s="113" t="s">
        <v>22</v>
      </c>
      <c r="G28" s="114"/>
      <c r="H28" s="115">
        <v>1480</v>
      </c>
      <c r="I28" s="115">
        <v>1690</v>
      </c>
      <c r="J28" s="115">
        <v>1810</v>
      </c>
      <c r="K28" s="115">
        <v>1860</v>
      </c>
      <c r="L28" s="115">
        <v>1860</v>
      </c>
      <c r="M28" s="116">
        <v>1860</v>
      </c>
    </row>
    <row r="29" spans="1:13" x14ac:dyDescent="0.15">
      <c r="A29" s="5"/>
      <c r="B29" s="90" t="s">
        <v>56</v>
      </c>
      <c r="C29" s="91"/>
      <c r="D29" s="92"/>
      <c r="E29" s="93"/>
      <c r="F29" s="94" t="s">
        <v>10</v>
      </c>
      <c r="G29" s="118"/>
      <c r="H29" s="119">
        <v>20976</v>
      </c>
      <c r="I29" s="119">
        <v>20139</v>
      </c>
      <c r="J29" s="119">
        <v>18228</v>
      </c>
      <c r="K29" s="119">
        <v>17979</v>
      </c>
      <c r="L29" s="119">
        <v>21344</v>
      </c>
      <c r="M29" s="120">
        <v>20024</v>
      </c>
    </row>
    <row r="30" spans="1:13" x14ac:dyDescent="0.15">
      <c r="A30" s="5"/>
      <c r="B30" s="98" t="s">
        <v>0</v>
      </c>
      <c r="C30" s="99" t="s">
        <v>61</v>
      </c>
      <c r="D30" s="100"/>
      <c r="E30" s="117" t="s">
        <v>51</v>
      </c>
      <c r="F30" s="101" t="s">
        <v>2</v>
      </c>
      <c r="G30" s="121"/>
      <c r="H30" s="122">
        <v>3.64</v>
      </c>
      <c r="I30" s="122">
        <v>3.74</v>
      </c>
      <c r="J30" s="122">
        <v>3.9</v>
      </c>
      <c r="K30" s="122">
        <v>3.96</v>
      </c>
      <c r="L30" s="122">
        <v>3.56</v>
      </c>
      <c r="M30" s="123">
        <v>3.67</v>
      </c>
    </row>
    <row r="31" spans="1:13" x14ac:dyDescent="0.15">
      <c r="A31" s="5"/>
      <c r="B31" s="98" t="s">
        <v>1</v>
      </c>
      <c r="C31" s="105">
        <v>1990</v>
      </c>
      <c r="D31" s="100" t="s">
        <v>15</v>
      </c>
      <c r="E31" s="105">
        <v>2570</v>
      </c>
      <c r="F31" s="101" t="s">
        <v>3</v>
      </c>
      <c r="G31" s="121"/>
      <c r="H31" s="122">
        <v>98.5</v>
      </c>
      <c r="I31" s="122">
        <v>97.8</v>
      </c>
      <c r="J31" s="122">
        <v>97.2</v>
      </c>
      <c r="K31" s="122">
        <v>98.3</v>
      </c>
      <c r="L31" s="122">
        <v>97.9</v>
      </c>
      <c r="M31" s="123">
        <v>97.6</v>
      </c>
    </row>
    <row r="32" spans="1:13" x14ac:dyDescent="0.15">
      <c r="A32" s="5"/>
      <c r="B32" s="98"/>
      <c r="C32" s="105"/>
      <c r="D32" s="100"/>
      <c r="E32" s="105"/>
      <c r="F32" s="106" t="s">
        <v>21</v>
      </c>
      <c r="G32" s="124"/>
      <c r="H32" s="125">
        <v>11089</v>
      </c>
      <c r="I32" s="125">
        <v>13261</v>
      </c>
      <c r="J32" s="125">
        <v>14388</v>
      </c>
      <c r="K32" s="125">
        <v>10503</v>
      </c>
      <c r="L32" s="125">
        <v>13585</v>
      </c>
      <c r="M32" s="130">
        <v>14112</v>
      </c>
    </row>
    <row r="33" spans="1:13" x14ac:dyDescent="0.15">
      <c r="A33" s="5"/>
      <c r="B33" s="98"/>
      <c r="C33" s="105"/>
      <c r="D33" s="100"/>
      <c r="E33" s="105"/>
      <c r="F33" s="106" t="s">
        <v>28</v>
      </c>
      <c r="G33" s="126">
        <f t="shared" ref="G33:M33" si="4">G29/G$4</f>
        <v>0</v>
      </c>
      <c r="H33" s="127">
        <f t="shared" si="4"/>
        <v>2.7048355899419727</v>
      </c>
      <c r="I33" s="127">
        <f t="shared" si="4"/>
        <v>2.6012658227848102</v>
      </c>
      <c r="J33" s="127">
        <f t="shared" si="4"/>
        <v>2.3855516293678836</v>
      </c>
      <c r="K33" s="127">
        <f t="shared" si="4"/>
        <v>2.3100346909931901</v>
      </c>
      <c r="L33" s="127">
        <f t="shared" si="4"/>
        <v>1.7641127365898008</v>
      </c>
      <c r="M33" s="128">
        <f t="shared" si="4"/>
        <v>1.7436433298502263</v>
      </c>
    </row>
    <row r="34" spans="1:13" ht="16.5" thickBot="1" x14ac:dyDescent="0.2">
      <c r="A34" s="5"/>
      <c r="B34" s="98"/>
      <c r="C34" s="105"/>
      <c r="D34" s="100"/>
      <c r="E34" s="105"/>
      <c r="F34" s="113" t="s">
        <v>22</v>
      </c>
      <c r="G34" s="114"/>
      <c r="H34" s="115">
        <v>1990</v>
      </c>
      <c r="I34" s="115">
        <v>2330</v>
      </c>
      <c r="J34" s="115">
        <v>2530</v>
      </c>
      <c r="K34" s="115">
        <v>2570</v>
      </c>
      <c r="L34" s="115">
        <v>2570</v>
      </c>
      <c r="M34" s="116">
        <v>2570</v>
      </c>
    </row>
    <row r="35" spans="1:13" x14ac:dyDescent="0.15">
      <c r="A35" s="5"/>
      <c r="B35" s="90" t="s">
        <v>55</v>
      </c>
      <c r="C35" s="91"/>
      <c r="D35" s="92"/>
      <c r="E35" s="93"/>
      <c r="F35" s="94" t="s">
        <v>10</v>
      </c>
      <c r="G35" s="95"/>
      <c r="H35" s="96">
        <v>21987</v>
      </c>
      <c r="I35" s="96">
        <v>21115</v>
      </c>
      <c r="J35" s="96">
        <v>19451</v>
      </c>
      <c r="K35" s="96">
        <v>18968</v>
      </c>
      <c r="L35" s="96">
        <v>21778</v>
      </c>
      <c r="M35" s="97">
        <v>20618</v>
      </c>
    </row>
    <row r="36" spans="1:13" x14ac:dyDescent="0.15">
      <c r="A36" s="5"/>
      <c r="B36" s="98" t="s">
        <v>0</v>
      </c>
      <c r="C36" s="99" t="s">
        <v>61</v>
      </c>
      <c r="D36" s="100"/>
      <c r="E36" s="117" t="s">
        <v>51</v>
      </c>
      <c r="F36" s="101" t="s">
        <v>2</v>
      </c>
      <c r="G36" s="102"/>
      <c r="H36" s="103">
        <v>3.15</v>
      </c>
      <c r="I36" s="103">
        <v>3.28</v>
      </c>
      <c r="J36" s="103">
        <v>3.3</v>
      </c>
      <c r="K36" s="103">
        <v>3.44</v>
      </c>
      <c r="L36" s="103">
        <v>3.04</v>
      </c>
      <c r="M36" s="104">
        <v>3.07</v>
      </c>
    </row>
    <row r="37" spans="1:13" x14ac:dyDescent="0.15">
      <c r="A37" s="5"/>
      <c r="B37" s="98" t="s">
        <v>1</v>
      </c>
      <c r="C37" s="105">
        <v>4070</v>
      </c>
      <c r="D37" s="100" t="s">
        <v>15</v>
      </c>
      <c r="E37" s="105">
        <v>5270</v>
      </c>
      <c r="F37" s="101" t="s">
        <v>3</v>
      </c>
      <c r="G37" s="102"/>
      <c r="H37" s="103">
        <v>98.6</v>
      </c>
      <c r="I37" s="103">
        <v>98.7</v>
      </c>
      <c r="J37" s="103">
        <v>98.7</v>
      </c>
      <c r="K37" s="103">
        <v>98.4</v>
      </c>
      <c r="L37" s="103">
        <v>98.5</v>
      </c>
      <c r="M37" s="104">
        <v>98.5</v>
      </c>
    </row>
    <row r="38" spans="1:13" x14ac:dyDescent="0.15">
      <c r="A38" s="5"/>
      <c r="B38" s="98"/>
      <c r="C38" s="105"/>
      <c r="D38" s="100"/>
      <c r="E38" s="105"/>
      <c r="F38" s="106" t="s">
        <v>20</v>
      </c>
      <c r="G38" s="107"/>
      <c r="H38" s="108">
        <v>10223</v>
      </c>
      <c r="I38" s="108">
        <v>9761</v>
      </c>
      <c r="J38" s="108">
        <v>8931</v>
      </c>
      <c r="K38" s="108">
        <v>10137</v>
      </c>
      <c r="L38" s="108">
        <v>10715</v>
      </c>
      <c r="M38" s="129">
        <v>9851</v>
      </c>
    </row>
    <row r="39" spans="1:13" x14ac:dyDescent="0.15">
      <c r="A39" s="5"/>
      <c r="B39" s="98"/>
      <c r="C39" s="105"/>
      <c r="D39" s="100"/>
      <c r="E39" s="105"/>
      <c r="F39" s="106" t="s">
        <v>28</v>
      </c>
      <c r="G39" s="110">
        <f t="shared" ref="G39:M39" si="5">G35/G$4</f>
        <v>0</v>
      </c>
      <c r="H39" s="111">
        <f t="shared" si="5"/>
        <v>2.835203094777563</v>
      </c>
      <c r="I39" s="111">
        <f t="shared" si="5"/>
        <v>2.7273314389046757</v>
      </c>
      <c r="J39" s="111">
        <f t="shared" si="5"/>
        <v>2.5456092134537363</v>
      </c>
      <c r="K39" s="111">
        <f t="shared" si="5"/>
        <v>2.4371065141976103</v>
      </c>
      <c r="L39" s="111">
        <f t="shared" si="5"/>
        <v>1.7999834697082404</v>
      </c>
      <c r="M39" s="112">
        <f t="shared" si="5"/>
        <v>1.795367467781261</v>
      </c>
    </row>
    <row r="40" spans="1:13" ht="16.5" thickBot="1" x14ac:dyDescent="0.2">
      <c r="A40" s="5"/>
      <c r="B40" s="98"/>
      <c r="C40" s="105"/>
      <c r="D40" s="100"/>
      <c r="E40" s="105"/>
      <c r="F40" s="113" t="s">
        <v>22</v>
      </c>
      <c r="G40" s="114"/>
      <c r="H40" s="115">
        <v>4070</v>
      </c>
      <c r="I40" s="115">
        <v>4800</v>
      </c>
      <c r="J40" s="115">
        <v>5160</v>
      </c>
      <c r="K40" s="115">
        <v>5260</v>
      </c>
      <c r="L40" s="115">
        <v>5280</v>
      </c>
      <c r="M40" s="116">
        <v>5270</v>
      </c>
    </row>
    <row r="41" spans="1:13" x14ac:dyDescent="0.15">
      <c r="A41" s="5"/>
      <c r="B41" s="16" t="s">
        <v>50</v>
      </c>
      <c r="C41" s="17"/>
      <c r="D41" s="18"/>
      <c r="E41" s="19"/>
      <c r="F41" s="20" t="s">
        <v>10</v>
      </c>
      <c r="G41" s="21">
        <v>14168</v>
      </c>
      <c r="H41" s="22">
        <v>13560</v>
      </c>
      <c r="I41" s="22">
        <v>13115</v>
      </c>
      <c r="J41" s="22">
        <v>12448</v>
      </c>
      <c r="K41" s="22">
        <v>12587</v>
      </c>
      <c r="L41" s="22">
        <v>17209</v>
      </c>
      <c r="M41" s="23">
        <v>16159</v>
      </c>
    </row>
    <row r="42" spans="1:13" x14ac:dyDescent="0.15">
      <c r="A42" s="5"/>
      <c r="B42" s="24" t="s">
        <v>0</v>
      </c>
      <c r="C42" s="25">
        <v>45663</v>
      </c>
      <c r="D42" s="26"/>
      <c r="E42" s="27"/>
      <c r="F42" s="28" t="s">
        <v>2</v>
      </c>
      <c r="G42" s="29">
        <v>4.01</v>
      </c>
      <c r="H42" s="30">
        <v>4.05</v>
      </c>
      <c r="I42" s="30">
        <v>4.03</v>
      </c>
      <c r="J42" s="30">
        <v>3.91</v>
      </c>
      <c r="K42" s="30">
        <v>4.05</v>
      </c>
      <c r="L42" s="30">
        <v>3.78</v>
      </c>
      <c r="M42" s="31">
        <v>3.81</v>
      </c>
    </row>
    <row r="43" spans="1:13" x14ac:dyDescent="0.15">
      <c r="A43" s="5"/>
      <c r="B43" s="24" t="s">
        <v>1</v>
      </c>
      <c r="C43" s="32">
        <v>2750</v>
      </c>
      <c r="D43" s="26" t="s">
        <v>15</v>
      </c>
      <c r="E43" s="32">
        <v>2950</v>
      </c>
      <c r="F43" s="28" t="s">
        <v>3</v>
      </c>
      <c r="G43" s="29">
        <v>98</v>
      </c>
      <c r="H43" s="30">
        <v>98.1</v>
      </c>
      <c r="I43" s="30">
        <v>97.7</v>
      </c>
      <c r="J43" s="30">
        <v>98.7</v>
      </c>
      <c r="K43" s="30">
        <v>97.8</v>
      </c>
      <c r="L43" s="30">
        <v>98.3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8907</v>
      </c>
      <c r="H44" s="70">
        <v>8351</v>
      </c>
      <c r="I44" s="70">
        <v>9005</v>
      </c>
      <c r="J44" s="70">
        <v>6013</v>
      </c>
      <c r="K44" s="70">
        <v>8551</v>
      </c>
      <c r="L44" s="70">
        <v>9654</v>
      </c>
      <c r="M44" s="86">
        <v>9624</v>
      </c>
    </row>
    <row r="45" spans="1:13" x14ac:dyDescent="0.15">
      <c r="A45" s="5"/>
      <c r="B45" s="24"/>
      <c r="C45" s="32"/>
      <c r="D45" s="26"/>
      <c r="E45" s="32"/>
      <c r="F45" s="56" t="s">
        <v>29</v>
      </c>
      <c r="G45" s="74">
        <f>G41/G$4</f>
        <v>1.876307773804794</v>
      </c>
      <c r="H45" s="75">
        <f t="shared" ref="H45:M45" si="6">H41/H$4</f>
        <v>1.7485493230174081</v>
      </c>
      <c r="I45" s="75">
        <f t="shared" si="6"/>
        <v>1.6940067166106949</v>
      </c>
      <c r="J45" s="75">
        <f t="shared" si="6"/>
        <v>1.6291061379400602</v>
      </c>
      <c r="K45" s="75">
        <f t="shared" si="6"/>
        <v>1.6172427084671721</v>
      </c>
      <c r="L45" s="75">
        <f t="shared" si="6"/>
        <v>1.4223489544590462</v>
      </c>
      <c r="M45" s="76">
        <f t="shared" si="6"/>
        <v>1.407088122605364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2750</v>
      </c>
      <c r="H46" s="35">
        <v>2760</v>
      </c>
      <c r="I46" s="35">
        <v>2820</v>
      </c>
      <c r="J46" s="35">
        <v>2880</v>
      </c>
      <c r="K46" s="35">
        <v>2930</v>
      </c>
      <c r="L46" s="35">
        <v>2960</v>
      </c>
      <c r="M46" s="36">
        <v>2950</v>
      </c>
    </row>
    <row r="47" spans="1:13" x14ac:dyDescent="0.15">
      <c r="A47" s="5"/>
      <c r="B47" s="37" t="s">
        <v>52</v>
      </c>
      <c r="C47" s="38"/>
      <c r="D47" s="39"/>
      <c r="E47" s="40"/>
      <c r="F47" s="41" t="s">
        <v>10</v>
      </c>
      <c r="G47" s="42">
        <v>7411</v>
      </c>
      <c r="H47" s="43">
        <v>6694</v>
      </c>
      <c r="I47" s="43">
        <v>6821</v>
      </c>
      <c r="J47" s="43">
        <v>6303</v>
      </c>
      <c r="K47" s="43">
        <v>6449</v>
      </c>
      <c r="L47" s="43">
        <v>9883</v>
      </c>
      <c r="M47" s="44">
        <v>10082</v>
      </c>
    </row>
    <row r="48" spans="1:13" x14ac:dyDescent="0.15">
      <c r="A48" s="5"/>
      <c r="B48" s="45" t="s">
        <v>0</v>
      </c>
      <c r="C48" s="3">
        <v>45663</v>
      </c>
      <c r="F48" s="46" t="s">
        <v>2</v>
      </c>
      <c r="G48" s="47">
        <v>4.1900000000000004</v>
      </c>
      <c r="H48" s="48">
        <v>4.42</v>
      </c>
      <c r="I48" s="48">
        <v>4.26</v>
      </c>
      <c r="J48" s="48">
        <v>4.41</v>
      </c>
      <c r="K48" s="48">
        <v>4.3600000000000003</v>
      </c>
      <c r="L48" s="48">
        <v>4.2300000000000004</v>
      </c>
      <c r="M48" s="49">
        <v>4.1100000000000003</v>
      </c>
    </row>
    <row r="49" spans="1:13" x14ac:dyDescent="0.15">
      <c r="A49" s="5"/>
      <c r="B49" s="45" t="s">
        <v>1</v>
      </c>
      <c r="C49" s="50">
        <v>1950</v>
      </c>
      <c r="D49" s="4" t="s">
        <v>15</v>
      </c>
      <c r="E49" s="50">
        <v>2090</v>
      </c>
      <c r="F49" s="46" t="s">
        <v>3</v>
      </c>
      <c r="G49" s="47">
        <v>99.7</v>
      </c>
      <c r="H49" s="48">
        <v>95.6</v>
      </c>
      <c r="I49" s="48">
        <v>97.7</v>
      </c>
      <c r="J49" s="48">
        <v>96.6</v>
      </c>
      <c r="K49" s="48">
        <v>97.5</v>
      </c>
      <c r="L49" s="48">
        <v>97.4</v>
      </c>
      <c r="M49" s="49">
        <v>97.6</v>
      </c>
    </row>
    <row r="50" spans="1:13" x14ac:dyDescent="0.15">
      <c r="A50" s="5"/>
      <c r="B50" s="45"/>
      <c r="C50" s="50"/>
      <c r="E50" s="50"/>
      <c r="F50" s="55" t="s">
        <v>20</v>
      </c>
      <c r="G50" s="89">
        <v>2248</v>
      </c>
      <c r="H50" s="71">
        <v>7577</v>
      </c>
      <c r="I50" s="71">
        <v>4777</v>
      </c>
      <c r="J50" s="71">
        <v>5824</v>
      </c>
      <c r="K50" s="71">
        <v>4690</v>
      </c>
      <c r="L50" s="71">
        <v>7555</v>
      </c>
      <c r="M50" s="87">
        <v>7217</v>
      </c>
    </row>
    <row r="51" spans="1:13" x14ac:dyDescent="0.15">
      <c r="A51" s="5"/>
      <c r="B51" s="45"/>
      <c r="C51" s="50"/>
      <c r="E51" s="50"/>
      <c r="F51" s="55" t="s">
        <v>28</v>
      </c>
      <c r="G51" s="77">
        <f>G47/G$4</f>
        <v>0.98145940934975495</v>
      </c>
      <c r="H51" s="78">
        <f t="shared" ref="H51:M51" si="7">H47/H$4</f>
        <v>0.86318504190844614</v>
      </c>
      <c r="I51" s="78">
        <f t="shared" si="7"/>
        <v>0.88103849134590551</v>
      </c>
      <c r="J51" s="78">
        <f t="shared" si="7"/>
        <v>0.82489202983902632</v>
      </c>
      <c r="K51" s="78">
        <f t="shared" si="7"/>
        <v>0.8286007966079918</v>
      </c>
      <c r="L51" s="78">
        <f t="shared" si="7"/>
        <v>0.81684436730308285</v>
      </c>
      <c r="M51" s="79">
        <f t="shared" si="7"/>
        <v>0.87791710205503304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1950</v>
      </c>
      <c r="H52" s="53">
        <v>1910</v>
      </c>
      <c r="I52" s="53">
        <v>1930</v>
      </c>
      <c r="J52" s="53">
        <v>1940</v>
      </c>
      <c r="K52" s="53">
        <v>2080</v>
      </c>
      <c r="L52" s="53">
        <v>2100</v>
      </c>
      <c r="M52" s="54">
        <v>2090</v>
      </c>
    </row>
    <row r="53" spans="1:13" x14ac:dyDescent="0.15">
      <c r="A53" s="5"/>
      <c r="B53" s="16" t="s">
        <v>53</v>
      </c>
      <c r="C53" s="17"/>
      <c r="D53" s="18"/>
      <c r="E53" s="19"/>
      <c r="F53" s="20" t="s">
        <v>10</v>
      </c>
      <c r="G53" s="21">
        <v>14623</v>
      </c>
      <c r="H53" s="22">
        <v>12924</v>
      </c>
      <c r="I53" s="22">
        <v>12771</v>
      </c>
      <c r="J53" s="22">
        <v>12008</v>
      </c>
      <c r="K53" s="22">
        <v>13890</v>
      </c>
      <c r="L53" s="22">
        <v>18461</v>
      </c>
      <c r="M53" s="23">
        <v>17184</v>
      </c>
    </row>
    <row r="54" spans="1:13" x14ac:dyDescent="0.15">
      <c r="A54" s="5"/>
      <c r="B54" s="24" t="s">
        <v>0</v>
      </c>
      <c r="C54" s="25">
        <v>45663</v>
      </c>
      <c r="D54" s="26"/>
      <c r="E54" s="27"/>
      <c r="F54" s="28" t="s">
        <v>2</v>
      </c>
      <c r="G54" s="29">
        <v>1.45</v>
      </c>
      <c r="H54" s="30">
        <v>1.55</v>
      </c>
      <c r="I54" s="30">
        <v>1.55</v>
      </c>
      <c r="J54" s="30">
        <v>1.5</v>
      </c>
      <c r="K54" s="30">
        <v>1.52</v>
      </c>
      <c r="L54" s="30">
        <v>1.35</v>
      </c>
      <c r="M54" s="31">
        <v>1.38</v>
      </c>
    </row>
    <row r="55" spans="1:13" x14ac:dyDescent="0.15">
      <c r="A55" s="5"/>
      <c r="B55" s="24" t="s">
        <v>1</v>
      </c>
      <c r="C55" s="32">
        <v>1080</v>
      </c>
      <c r="D55" s="26" t="s">
        <v>15</v>
      </c>
      <c r="E55" s="32">
        <v>1140</v>
      </c>
      <c r="F55" s="28" t="s">
        <v>3</v>
      </c>
      <c r="G55" s="29">
        <v>100.3</v>
      </c>
      <c r="H55" s="30">
        <v>99.9</v>
      </c>
      <c r="I55" s="30">
        <v>100</v>
      </c>
      <c r="J55" s="30">
        <v>100.3</v>
      </c>
      <c r="K55" s="30">
        <v>99.7</v>
      </c>
      <c r="L55" s="30">
        <v>100</v>
      </c>
      <c r="M55" s="31">
        <v>99.7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>
        <v>671</v>
      </c>
      <c r="H56" s="70">
        <v>1903</v>
      </c>
      <c r="I56" s="70">
        <v>1393</v>
      </c>
      <c r="J56" s="58">
        <v>695</v>
      </c>
      <c r="K56" s="70">
        <v>2440</v>
      </c>
      <c r="L56" s="70">
        <v>1768</v>
      </c>
      <c r="M56" s="86">
        <v>2589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1.9365646934180902</v>
      </c>
      <c r="H57" s="81">
        <f t="shared" ref="H57:M57" si="8">H53/H$4</f>
        <v>1.6665377176015475</v>
      </c>
      <c r="I57" s="81">
        <f t="shared" si="8"/>
        <v>1.6495737535520538</v>
      </c>
      <c r="J57" s="81">
        <f t="shared" si="8"/>
        <v>1.5715220520874231</v>
      </c>
      <c r="K57" s="81">
        <f t="shared" si="8"/>
        <v>1.7846588719002956</v>
      </c>
      <c r="L57" s="81">
        <f t="shared" si="8"/>
        <v>1.5258285808744525</v>
      </c>
      <c r="M57" s="82">
        <f t="shared" si="8"/>
        <v>1.4963427377220482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1080</v>
      </c>
      <c r="H58" s="35">
        <v>1100</v>
      </c>
      <c r="I58" s="35">
        <v>1070</v>
      </c>
      <c r="J58" s="35">
        <v>1110</v>
      </c>
      <c r="K58" s="35">
        <v>1140</v>
      </c>
      <c r="L58" s="35">
        <v>1140</v>
      </c>
      <c r="M58" s="36">
        <v>1140</v>
      </c>
    </row>
    <row r="59" spans="1:13" x14ac:dyDescent="0.15">
      <c r="A59" s="5"/>
      <c r="B59" s="37" t="s">
        <v>47</v>
      </c>
      <c r="C59" s="38"/>
      <c r="D59" s="39"/>
      <c r="E59" s="40"/>
      <c r="F59" s="41" t="s">
        <v>10</v>
      </c>
      <c r="G59" s="42">
        <v>7148</v>
      </c>
      <c r="H59" s="43">
        <v>7303</v>
      </c>
      <c r="I59" s="43">
        <v>7066</v>
      </c>
      <c r="J59" s="43">
        <v>7873</v>
      </c>
      <c r="K59" s="43">
        <v>7443</v>
      </c>
      <c r="L59" s="43">
        <v>12227</v>
      </c>
      <c r="M59" s="44">
        <v>12491</v>
      </c>
    </row>
    <row r="60" spans="1:13" x14ac:dyDescent="0.15">
      <c r="A60" s="5"/>
      <c r="B60" s="45" t="s">
        <v>0</v>
      </c>
      <c r="C60" s="3">
        <v>45642</v>
      </c>
      <c r="F60" s="46" t="s">
        <v>2</v>
      </c>
      <c r="G60" s="47">
        <v>4.53</v>
      </c>
      <c r="H60" s="48">
        <v>4.5199999999999996</v>
      </c>
      <c r="I60" s="48">
        <v>4.53</v>
      </c>
      <c r="J60" s="48">
        <v>4.5</v>
      </c>
      <c r="K60" s="48">
        <v>4.6500000000000004</v>
      </c>
      <c r="L60" s="48">
        <v>4.2</v>
      </c>
      <c r="M60" s="49">
        <v>4.1399999999999997</v>
      </c>
    </row>
    <row r="61" spans="1:13" x14ac:dyDescent="0.15">
      <c r="A61" s="5"/>
      <c r="B61" s="45" t="s">
        <v>1</v>
      </c>
      <c r="C61" s="50">
        <v>9120</v>
      </c>
      <c r="D61" s="4" t="s">
        <v>15</v>
      </c>
      <c r="E61" s="50">
        <v>9600</v>
      </c>
      <c r="F61" s="46" t="s">
        <v>3</v>
      </c>
      <c r="G61" s="47">
        <v>99.4</v>
      </c>
      <c r="H61" s="48">
        <v>99.3</v>
      </c>
      <c r="I61" s="48">
        <v>99.4</v>
      </c>
      <c r="J61" s="48">
        <v>99</v>
      </c>
      <c r="K61" s="48">
        <v>99.3</v>
      </c>
      <c r="L61" s="48">
        <v>99</v>
      </c>
      <c r="M61" s="49">
        <v>99.4</v>
      </c>
    </row>
    <row r="62" spans="1:13" x14ac:dyDescent="0.15">
      <c r="A62" s="5"/>
      <c r="B62" s="45"/>
      <c r="C62" s="50"/>
      <c r="E62" s="50"/>
      <c r="F62" s="55" t="s">
        <v>20</v>
      </c>
      <c r="G62" s="89">
        <v>2671</v>
      </c>
      <c r="H62" s="71">
        <v>2888</v>
      </c>
      <c r="I62" s="71">
        <v>2576</v>
      </c>
      <c r="J62" s="71">
        <v>3501</v>
      </c>
      <c r="K62" s="71">
        <v>3038</v>
      </c>
      <c r="L62" s="71">
        <v>5271</v>
      </c>
      <c r="M62" s="87">
        <v>4287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0.94662958548536613</v>
      </c>
      <c r="H63" s="84">
        <f t="shared" ref="H63:M63" si="9">H59/H$4</f>
        <v>0.94171502256608641</v>
      </c>
      <c r="I63" s="84">
        <f t="shared" si="9"/>
        <v>0.91268406096615862</v>
      </c>
      <c r="J63" s="84">
        <f t="shared" si="9"/>
        <v>1.0303625179950269</v>
      </c>
      <c r="K63" s="84">
        <f t="shared" si="9"/>
        <v>0.9563150456122318</v>
      </c>
      <c r="L63" s="84">
        <f t="shared" si="9"/>
        <v>1.0105793867261756</v>
      </c>
      <c r="M63" s="85">
        <f t="shared" si="9"/>
        <v>1.0876872169975618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9120</v>
      </c>
      <c r="H64" s="53">
        <v>9080</v>
      </c>
      <c r="I64" s="53">
        <v>9170</v>
      </c>
      <c r="J64" s="53">
        <v>9500</v>
      </c>
      <c r="K64" s="53">
        <v>9570</v>
      </c>
      <c r="L64" s="53">
        <v>9620</v>
      </c>
      <c r="M64" s="54">
        <v>9600</v>
      </c>
    </row>
    <row r="65" spans="1:13" x14ac:dyDescent="0.15">
      <c r="A65" s="5"/>
      <c r="B65" s="16" t="s">
        <v>48</v>
      </c>
      <c r="C65" s="17"/>
      <c r="D65" s="18"/>
      <c r="E65" s="19"/>
      <c r="F65" s="20" t="s">
        <v>10</v>
      </c>
      <c r="G65" s="21">
        <v>5881</v>
      </c>
      <c r="H65" s="22">
        <v>5625</v>
      </c>
      <c r="I65" s="22">
        <v>5391</v>
      </c>
      <c r="J65" s="22">
        <v>5386</v>
      </c>
      <c r="K65" s="22">
        <v>5022</v>
      </c>
      <c r="L65" s="22">
        <v>9875</v>
      </c>
      <c r="M65" s="23">
        <v>9420</v>
      </c>
    </row>
    <row r="66" spans="1:13" x14ac:dyDescent="0.15">
      <c r="A66" s="5"/>
      <c r="B66" s="24" t="s">
        <v>0</v>
      </c>
      <c r="C66" s="25">
        <v>45642</v>
      </c>
      <c r="D66" s="26"/>
      <c r="E66" s="27"/>
      <c r="F66" s="28" t="s">
        <v>2</v>
      </c>
      <c r="G66" s="29">
        <v>3.64</v>
      </c>
      <c r="H66" s="30">
        <v>3.83</v>
      </c>
      <c r="I66" s="30">
        <v>3.75</v>
      </c>
      <c r="J66" s="30">
        <v>3.64</v>
      </c>
      <c r="K66" s="30">
        <v>3.73</v>
      </c>
      <c r="L66" s="30">
        <v>3.49</v>
      </c>
      <c r="M66" s="31">
        <v>3.53</v>
      </c>
    </row>
    <row r="67" spans="1:13" x14ac:dyDescent="0.15">
      <c r="A67" s="5"/>
      <c r="B67" s="24" t="s">
        <v>1</v>
      </c>
      <c r="C67" s="32">
        <v>3310</v>
      </c>
      <c r="D67" s="26" t="s">
        <v>15</v>
      </c>
      <c r="E67" s="32">
        <v>3500</v>
      </c>
      <c r="F67" s="28" t="s">
        <v>3</v>
      </c>
      <c r="G67" s="29">
        <v>98.9</v>
      </c>
      <c r="H67" s="30">
        <v>97.1</v>
      </c>
      <c r="I67" s="30">
        <v>97.9</v>
      </c>
      <c r="J67" s="30">
        <v>98.2</v>
      </c>
      <c r="K67" s="30">
        <v>98.1</v>
      </c>
      <c r="L67" s="30">
        <v>98.2</v>
      </c>
      <c r="M67" s="31">
        <v>97.9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2515</v>
      </c>
      <c r="H68" s="70">
        <v>4511</v>
      </c>
      <c r="I68" s="70">
        <v>3357</v>
      </c>
      <c r="J68" s="70">
        <v>3059</v>
      </c>
      <c r="K68" s="70">
        <v>2985</v>
      </c>
      <c r="L68" s="70">
        <v>5771</v>
      </c>
      <c r="M68" s="86">
        <v>5954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0.77883724010064892</v>
      </c>
      <c r="H69" s="81">
        <f t="shared" ref="H69:M69" si="10">H65/H$4</f>
        <v>0.72533849129593808</v>
      </c>
      <c r="I69" s="81">
        <f t="shared" si="10"/>
        <v>0.69633169723585642</v>
      </c>
      <c r="J69" s="81">
        <f t="shared" si="10"/>
        <v>0.70488156000523494</v>
      </c>
      <c r="K69" s="81">
        <f t="shared" si="10"/>
        <v>0.64525247333932934</v>
      </c>
      <c r="L69" s="81">
        <f t="shared" si="10"/>
        <v>0.81618315563269694</v>
      </c>
      <c r="M69" s="82">
        <f t="shared" si="10"/>
        <v>0.82027168234064785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3310</v>
      </c>
      <c r="H70" s="35">
        <v>3310</v>
      </c>
      <c r="I70" s="35">
        <v>3310</v>
      </c>
      <c r="J70" s="35">
        <v>3360</v>
      </c>
      <c r="K70" s="35">
        <v>3410</v>
      </c>
      <c r="L70" s="35">
        <v>3510</v>
      </c>
      <c r="M70" s="36">
        <v>3500</v>
      </c>
    </row>
    <row r="71" spans="1:13" x14ac:dyDescent="0.15">
      <c r="A71" s="5"/>
      <c r="B71" s="37" t="s">
        <v>49</v>
      </c>
      <c r="C71" s="38"/>
      <c r="D71" s="39"/>
      <c r="E71" s="40"/>
      <c r="F71" s="41" t="s">
        <v>10</v>
      </c>
      <c r="G71" s="42">
        <v>9850</v>
      </c>
      <c r="H71" s="43">
        <v>11752</v>
      </c>
      <c r="I71" s="43">
        <v>11415</v>
      </c>
      <c r="J71" s="43">
        <v>11504</v>
      </c>
      <c r="K71" s="43">
        <v>11584</v>
      </c>
      <c r="L71" s="43">
        <v>16859</v>
      </c>
      <c r="M71" s="44">
        <v>16285</v>
      </c>
    </row>
    <row r="72" spans="1:13" x14ac:dyDescent="0.15">
      <c r="A72" s="5"/>
      <c r="B72" s="45" t="s">
        <v>0</v>
      </c>
      <c r="C72" s="3">
        <v>45642</v>
      </c>
      <c r="F72" s="46" t="s">
        <v>2</v>
      </c>
      <c r="G72" s="47">
        <v>4.74</v>
      </c>
      <c r="H72" s="48">
        <v>4.7</v>
      </c>
      <c r="I72" s="48">
        <v>4.6900000000000004</v>
      </c>
      <c r="J72" s="48">
        <v>4.6100000000000003</v>
      </c>
      <c r="K72" s="48">
        <v>4.74</v>
      </c>
      <c r="L72" s="48">
        <v>4.49</v>
      </c>
      <c r="M72" s="49">
        <v>4.55</v>
      </c>
    </row>
    <row r="73" spans="1:13" x14ac:dyDescent="0.15">
      <c r="A73" s="5"/>
      <c r="B73" s="45" t="s">
        <v>1</v>
      </c>
      <c r="C73" s="50">
        <v>1390</v>
      </c>
      <c r="D73" s="4" t="s">
        <v>15</v>
      </c>
      <c r="E73" s="50">
        <v>1540</v>
      </c>
      <c r="F73" s="46" t="s">
        <v>3</v>
      </c>
      <c r="G73" s="47">
        <v>98.9</v>
      </c>
      <c r="H73" s="48">
        <v>97.8</v>
      </c>
      <c r="I73" s="48">
        <v>99.8</v>
      </c>
      <c r="J73" s="48">
        <v>98.2</v>
      </c>
      <c r="K73" s="48">
        <v>98.1</v>
      </c>
      <c r="L73" s="48">
        <v>97.8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5000</v>
      </c>
      <c r="H74" s="71">
        <v>8190</v>
      </c>
      <c r="I74" s="71">
        <v>3614</v>
      </c>
      <c r="J74" s="71">
        <v>7006</v>
      </c>
      <c r="K74" s="71">
        <v>7656</v>
      </c>
      <c r="L74" s="71">
        <v>11732</v>
      </c>
      <c r="M74" s="87">
        <v>11384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1.3044629850350946</v>
      </c>
      <c r="H75" s="84">
        <f t="shared" ref="H75:M75" si="11">H71/H$4</f>
        <v>1.5154094132817537</v>
      </c>
      <c r="I75" s="84">
        <f t="shared" si="11"/>
        <v>1.4744252131232241</v>
      </c>
      <c r="J75" s="84">
        <f t="shared" si="11"/>
        <v>1.5055620992016752</v>
      </c>
      <c r="K75" s="84">
        <f t="shared" si="11"/>
        <v>1.4883720930232558</v>
      </c>
      <c r="L75" s="84">
        <f t="shared" si="11"/>
        <v>1.3934209438796594</v>
      </c>
      <c r="M75" s="85">
        <f t="shared" si="11"/>
        <v>1.4180599094392199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1390</v>
      </c>
      <c r="H76" s="53">
        <v>1420</v>
      </c>
      <c r="I76" s="53">
        <v>1460</v>
      </c>
      <c r="J76" s="53">
        <v>1490</v>
      </c>
      <c r="K76" s="53">
        <v>1540</v>
      </c>
      <c r="L76" s="53">
        <v>1550</v>
      </c>
      <c r="M76" s="54">
        <v>1540</v>
      </c>
    </row>
    <row r="77" spans="1:13" x14ac:dyDescent="0.15">
      <c r="A77" s="5"/>
      <c r="B77" s="16" t="s">
        <v>41</v>
      </c>
      <c r="C77" s="17"/>
      <c r="D77" s="18"/>
      <c r="E77" s="19"/>
      <c r="F77" s="20" t="s">
        <v>10</v>
      </c>
      <c r="G77" s="21">
        <v>9539</v>
      </c>
      <c r="H77" s="22">
        <v>9592</v>
      </c>
      <c r="I77" s="22">
        <v>9022</v>
      </c>
      <c r="J77" s="22">
        <v>8974</v>
      </c>
      <c r="K77" s="22">
        <v>8761</v>
      </c>
      <c r="L77" s="22">
        <v>15247</v>
      </c>
      <c r="M77" s="23">
        <v>14886</v>
      </c>
    </row>
    <row r="78" spans="1:13" x14ac:dyDescent="0.15">
      <c r="A78" s="5"/>
      <c r="B78" s="24" t="s">
        <v>0</v>
      </c>
      <c r="C78" s="25">
        <v>45628</v>
      </c>
      <c r="D78" s="26"/>
      <c r="E78" s="27"/>
      <c r="F78" s="28" t="s">
        <v>2</v>
      </c>
      <c r="G78" s="29">
        <v>3.85</v>
      </c>
      <c r="H78" s="30">
        <v>3.92</v>
      </c>
      <c r="I78" s="30">
        <v>3.8</v>
      </c>
      <c r="J78" s="30">
        <v>3.83</v>
      </c>
      <c r="K78" s="30">
        <v>3.86</v>
      </c>
      <c r="L78" s="30">
        <v>3.64</v>
      </c>
      <c r="M78" s="31">
        <v>3.68</v>
      </c>
    </row>
    <row r="79" spans="1:13" x14ac:dyDescent="0.15">
      <c r="A79" s="5"/>
      <c r="B79" s="24" t="s">
        <v>1</v>
      </c>
      <c r="C79" s="32">
        <v>4560</v>
      </c>
      <c r="D79" s="26" t="s">
        <v>15</v>
      </c>
      <c r="E79" s="32">
        <v>4860</v>
      </c>
      <c r="F79" s="28" t="s">
        <v>3</v>
      </c>
      <c r="G79" s="29">
        <v>98.9</v>
      </c>
      <c r="H79" s="30">
        <v>98</v>
      </c>
      <c r="I79" s="30">
        <v>99.6</v>
      </c>
      <c r="J79" s="30">
        <v>98.9</v>
      </c>
      <c r="K79" s="30">
        <v>99.2</v>
      </c>
      <c r="L79" s="30">
        <v>99.2</v>
      </c>
      <c r="M79" s="31">
        <v>98.4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4363</v>
      </c>
      <c r="H80" s="70">
        <v>5968</v>
      </c>
      <c r="I80" s="70">
        <v>2876</v>
      </c>
      <c r="J80" s="70">
        <v>3952</v>
      </c>
      <c r="K80" s="70">
        <v>3393</v>
      </c>
      <c r="L80" s="70">
        <v>5943</v>
      </c>
      <c r="M80" s="86">
        <v>7919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1.2632763872334789</v>
      </c>
      <c r="H81" s="81">
        <f t="shared" ref="H81:M81" si="12">H77/H$4</f>
        <v>1.2368794326241135</v>
      </c>
      <c r="I81" s="81">
        <f t="shared" si="12"/>
        <v>1.1653319555670369</v>
      </c>
      <c r="J81" s="81">
        <f t="shared" si="12"/>
        <v>1.174453605549012</v>
      </c>
      <c r="K81" s="81">
        <f t="shared" si="12"/>
        <v>1.1256584864448156</v>
      </c>
      <c r="L81" s="81">
        <f t="shared" si="12"/>
        <v>1.2601867922968841</v>
      </c>
      <c r="M81" s="82">
        <f t="shared" si="12"/>
        <v>1.2962382445141065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4560</v>
      </c>
      <c r="H82" s="35">
        <v>4550</v>
      </c>
      <c r="I82" s="35">
        <v>4590</v>
      </c>
      <c r="J82" s="35">
        <v>4760</v>
      </c>
      <c r="K82" s="35">
        <v>4830</v>
      </c>
      <c r="L82" s="35">
        <v>4890</v>
      </c>
      <c r="M82" s="36">
        <v>4860</v>
      </c>
    </row>
    <row r="83" spans="1:13" x14ac:dyDescent="0.15">
      <c r="A83" s="5"/>
      <c r="B83" s="37" t="s">
        <v>42</v>
      </c>
      <c r="C83" s="38"/>
      <c r="D83" s="39"/>
      <c r="E83" s="40"/>
      <c r="F83" s="41" t="s">
        <v>10</v>
      </c>
      <c r="G83" s="42">
        <v>4682</v>
      </c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C84" s="3">
        <v>45628</v>
      </c>
      <c r="F84" s="46" t="s">
        <v>2</v>
      </c>
      <c r="G84" s="47">
        <v>4.43</v>
      </c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>
        <v>3790</v>
      </c>
      <c r="D85" s="4" t="s">
        <v>15</v>
      </c>
      <c r="E85" s="50"/>
      <c r="F85" s="46" t="s">
        <v>3</v>
      </c>
      <c r="G85" s="47">
        <v>98.7</v>
      </c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89">
        <v>2397</v>
      </c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0.62005032446033637</v>
      </c>
      <c r="H87" s="84">
        <f t="shared" ref="H87:M87" si="13">H83/H$4</f>
        <v>0</v>
      </c>
      <c r="I87" s="84">
        <f t="shared" si="13"/>
        <v>0</v>
      </c>
      <c r="J87" s="84">
        <f t="shared" si="13"/>
        <v>0</v>
      </c>
      <c r="K87" s="84">
        <f t="shared" si="13"/>
        <v>0</v>
      </c>
      <c r="L87" s="84">
        <f t="shared" si="13"/>
        <v>0</v>
      </c>
      <c r="M87" s="85">
        <f t="shared" si="13"/>
        <v>0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3790</v>
      </c>
      <c r="H88" s="53"/>
      <c r="I88" s="53"/>
      <c r="J88" s="53"/>
      <c r="K88" s="53"/>
      <c r="L88" s="53"/>
      <c r="M88" s="54"/>
    </row>
    <row r="89" spans="1:13" x14ac:dyDescent="0.15">
      <c r="A89" s="5"/>
      <c r="B89" s="16" t="s">
        <v>43</v>
      </c>
      <c r="C89" s="17"/>
      <c r="D89" s="18"/>
      <c r="E89" s="19"/>
      <c r="F89" s="20" t="s">
        <v>10</v>
      </c>
      <c r="G89" s="21">
        <v>10920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45628</v>
      </c>
      <c r="D90" s="26"/>
      <c r="E90" s="27"/>
      <c r="F90" s="28" t="s">
        <v>2</v>
      </c>
      <c r="G90" s="29">
        <v>3.79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3930</v>
      </c>
      <c r="D91" s="26" t="s">
        <v>15</v>
      </c>
      <c r="E91" s="32"/>
      <c r="F91" s="28" t="s">
        <v>3</v>
      </c>
      <c r="G91" s="29">
        <v>99.1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4242</v>
      </c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1.44616607071911</v>
      </c>
      <c r="H93" s="81">
        <f t="shared" ref="H93:M93" si="14">H89/H$4</f>
        <v>0</v>
      </c>
      <c r="I93" s="81">
        <f t="shared" si="14"/>
        <v>0</v>
      </c>
      <c r="J93" s="81">
        <f t="shared" si="14"/>
        <v>0</v>
      </c>
      <c r="K93" s="81">
        <f t="shared" si="14"/>
        <v>0</v>
      </c>
      <c r="L93" s="81">
        <f t="shared" si="14"/>
        <v>0</v>
      </c>
      <c r="M93" s="82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3930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44</v>
      </c>
      <c r="C95" s="38"/>
      <c r="D95" s="39"/>
      <c r="E95" s="40"/>
      <c r="F95" s="41" t="s">
        <v>10</v>
      </c>
      <c r="G95" s="42">
        <v>9801</v>
      </c>
      <c r="H95" s="43">
        <v>10272</v>
      </c>
      <c r="I95" s="43">
        <v>9830</v>
      </c>
      <c r="J95" s="43">
        <v>9871</v>
      </c>
      <c r="K95" s="43">
        <v>10032</v>
      </c>
      <c r="L95" s="43">
        <v>14857</v>
      </c>
      <c r="M95" s="44">
        <v>13245</v>
      </c>
    </row>
    <row r="96" spans="1:13" x14ac:dyDescent="0.15">
      <c r="A96" s="5"/>
      <c r="B96" s="45" t="s">
        <v>0</v>
      </c>
      <c r="C96" s="3">
        <v>45628</v>
      </c>
      <c r="F96" s="46" t="s">
        <v>2</v>
      </c>
      <c r="G96" s="47">
        <v>1.95</v>
      </c>
      <c r="H96" s="48">
        <v>1.9</v>
      </c>
      <c r="I96" s="48">
        <v>1.95</v>
      </c>
      <c r="J96" s="48">
        <v>1.87</v>
      </c>
      <c r="K96" s="48">
        <v>1.99</v>
      </c>
      <c r="L96" s="48">
        <v>1.73</v>
      </c>
      <c r="M96" s="49">
        <v>1.81</v>
      </c>
    </row>
    <row r="97" spans="1:13" x14ac:dyDescent="0.15">
      <c r="A97" s="5"/>
      <c r="B97" s="45" t="s">
        <v>1</v>
      </c>
      <c r="C97" s="50">
        <v>3660</v>
      </c>
      <c r="D97" s="4" t="s">
        <v>15</v>
      </c>
      <c r="E97" s="50">
        <v>3910</v>
      </c>
      <c r="F97" s="46" t="s">
        <v>3</v>
      </c>
      <c r="G97" s="47">
        <v>99.1</v>
      </c>
      <c r="H97" s="48">
        <v>99.4</v>
      </c>
      <c r="I97" s="48">
        <v>99.2</v>
      </c>
      <c r="J97" s="48">
        <v>99.4</v>
      </c>
      <c r="K97" s="48">
        <v>99.1</v>
      </c>
      <c r="L97" s="48">
        <v>99.5</v>
      </c>
      <c r="M97" s="49">
        <v>99</v>
      </c>
    </row>
    <row r="98" spans="1:13" x14ac:dyDescent="0.15">
      <c r="A98" s="5"/>
      <c r="B98" s="45"/>
      <c r="C98" s="50"/>
      <c r="E98" s="50"/>
      <c r="F98" s="55" t="s">
        <v>20</v>
      </c>
      <c r="G98" s="89">
        <v>3021</v>
      </c>
      <c r="H98" s="71">
        <v>2331</v>
      </c>
      <c r="I98" s="71">
        <v>2824</v>
      </c>
      <c r="J98" s="71">
        <v>2244</v>
      </c>
      <c r="K98" s="71">
        <v>3007</v>
      </c>
      <c r="L98" s="71">
        <v>2977</v>
      </c>
      <c r="M98" s="87">
        <v>4064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1.2979737783075089</v>
      </c>
      <c r="H99" s="84">
        <f t="shared" ref="H99:M99" si="15">H95/H$4</f>
        <v>1.3245647969052223</v>
      </c>
      <c r="I99" s="84">
        <f t="shared" si="15"/>
        <v>1.269697752518729</v>
      </c>
      <c r="J99" s="84">
        <f t="shared" si="15"/>
        <v>1.2918466169349561</v>
      </c>
      <c r="K99" s="84">
        <f t="shared" si="15"/>
        <v>1.2889631247590903</v>
      </c>
      <c r="L99" s="84">
        <f t="shared" si="15"/>
        <v>1.2279527233655674</v>
      </c>
      <c r="M99" s="85">
        <f t="shared" si="15"/>
        <v>1.1533437826541275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3660</v>
      </c>
      <c r="H100" s="53">
        <v>3710</v>
      </c>
      <c r="I100" s="53">
        <v>3670</v>
      </c>
      <c r="J100" s="53">
        <v>3830</v>
      </c>
      <c r="K100" s="53">
        <v>3910</v>
      </c>
      <c r="L100" s="53">
        <v>3910</v>
      </c>
      <c r="M100" s="54">
        <v>3910</v>
      </c>
    </row>
    <row r="101" spans="1:13" x14ac:dyDescent="0.15">
      <c r="A101" s="5"/>
      <c r="B101" s="16" t="s">
        <v>45</v>
      </c>
      <c r="C101" s="17"/>
      <c r="D101" s="18"/>
      <c r="E101" s="19"/>
      <c r="F101" s="20" t="s">
        <v>10</v>
      </c>
      <c r="G101" s="21">
        <v>7310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45628</v>
      </c>
      <c r="D102" s="26"/>
      <c r="E102" s="27"/>
      <c r="F102" s="28" t="s">
        <v>2</v>
      </c>
      <c r="G102" s="29">
        <v>3.9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2500</v>
      </c>
      <c r="D103" s="26" t="s">
        <v>15</v>
      </c>
      <c r="E103" s="32"/>
      <c r="F103" s="28" t="s">
        <v>3</v>
      </c>
      <c r="G103" s="29">
        <v>98.8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3243</v>
      </c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0.96808369752350687</v>
      </c>
      <c r="H105" s="81">
        <f t="shared" ref="H105:M105" si="16">H101/H$4</f>
        <v>0</v>
      </c>
      <c r="I105" s="81">
        <f t="shared" si="16"/>
        <v>0</v>
      </c>
      <c r="J105" s="81">
        <f t="shared" si="16"/>
        <v>0</v>
      </c>
      <c r="K105" s="81">
        <f t="shared" si="16"/>
        <v>0</v>
      </c>
      <c r="L105" s="81">
        <f t="shared" si="16"/>
        <v>0</v>
      </c>
      <c r="M105" s="82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2500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46</v>
      </c>
      <c r="C107" s="38"/>
      <c r="D107" s="39"/>
      <c r="E107" s="40"/>
      <c r="F107" s="41" t="s">
        <v>10</v>
      </c>
      <c r="G107" s="42">
        <v>7758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45628</v>
      </c>
      <c r="F108" s="46" t="s">
        <v>2</v>
      </c>
      <c r="G108" s="47">
        <v>3.21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920</v>
      </c>
      <c r="D109" s="4" t="s">
        <v>15</v>
      </c>
      <c r="E109" s="50"/>
      <c r="F109" s="46" t="s">
        <v>3</v>
      </c>
      <c r="G109" s="47">
        <v>97.6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89">
        <v>5316</v>
      </c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1.0274135876042909</v>
      </c>
      <c r="H111" s="84">
        <f t="shared" ref="H111:M111" si="17">H107/H$4</f>
        <v>0</v>
      </c>
      <c r="I111" s="84">
        <f t="shared" si="17"/>
        <v>0</v>
      </c>
      <c r="J111" s="84">
        <f t="shared" si="17"/>
        <v>0</v>
      </c>
      <c r="K111" s="84">
        <f t="shared" si="17"/>
        <v>0</v>
      </c>
      <c r="L111" s="84">
        <f t="shared" si="17"/>
        <v>0</v>
      </c>
      <c r="M111" s="85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920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39</v>
      </c>
      <c r="C113" s="17"/>
      <c r="D113" s="18"/>
      <c r="E113" s="19"/>
      <c r="F113" s="20" t="s">
        <v>10</v>
      </c>
      <c r="G113" s="21">
        <v>14029</v>
      </c>
      <c r="H113" s="22">
        <v>14230</v>
      </c>
      <c r="I113" s="22">
        <v>13977</v>
      </c>
      <c r="J113" s="22">
        <v>13325</v>
      </c>
      <c r="K113" s="22">
        <v>13437</v>
      </c>
      <c r="L113" s="22">
        <v>19068</v>
      </c>
      <c r="M113" s="23">
        <v>18435</v>
      </c>
    </row>
    <row r="114" spans="1:13" x14ac:dyDescent="0.15">
      <c r="A114" s="5"/>
      <c r="B114" s="24" t="s">
        <v>0</v>
      </c>
      <c r="C114" s="25">
        <v>45614</v>
      </c>
      <c r="D114" s="26"/>
      <c r="E114" s="27"/>
      <c r="F114" s="28" t="s">
        <v>2</v>
      </c>
      <c r="G114" s="29">
        <v>3.32</v>
      </c>
      <c r="H114" s="30">
        <v>3.21</v>
      </c>
      <c r="I114" s="30">
        <v>3.26</v>
      </c>
      <c r="J114" s="30">
        <v>3.3</v>
      </c>
      <c r="K114" s="30">
        <v>3.39</v>
      </c>
      <c r="L114" s="30">
        <v>3</v>
      </c>
      <c r="M114" s="31">
        <v>3.06</v>
      </c>
    </row>
    <row r="115" spans="1:13" x14ac:dyDescent="0.15">
      <c r="A115" s="5"/>
      <c r="B115" s="24" t="s">
        <v>1</v>
      </c>
      <c r="C115" s="32">
        <v>9140</v>
      </c>
      <c r="D115" s="26" t="s">
        <v>15</v>
      </c>
      <c r="E115" s="32">
        <v>10100</v>
      </c>
      <c r="F115" s="28" t="s">
        <v>3</v>
      </c>
      <c r="G115" s="29">
        <v>99.1</v>
      </c>
      <c r="H115" s="30">
        <v>99.8</v>
      </c>
      <c r="I115" s="30">
        <v>99.3</v>
      </c>
      <c r="J115" s="30">
        <v>99</v>
      </c>
      <c r="K115" s="30">
        <v>99.1</v>
      </c>
      <c r="L115" s="30">
        <v>99.3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5283</v>
      </c>
      <c r="H116" s="70">
        <v>3083</v>
      </c>
      <c r="I116" s="70">
        <v>4455</v>
      </c>
      <c r="J116" s="70">
        <v>5152</v>
      </c>
      <c r="K116" s="70">
        <v>5066</v>
      </c>
      <c r="L116" s="70">
        <v>6155</v>
      </c>
      <c r="M116" s="86">
        <v>7245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1.8578996159449079</v>
      </c>
      <c r="H117" s="81">
        <f t="shared" ref="H117:M117" si="18">H113/H$4</f>
        <v>1.8349451966473243</v>
      </c>
      <c r="I117" s="81">
        <f t="shared" si="18"/>
        <v>1.8053474554378715</v>
      </c>
      <c r="J117" s="81">
        <f t="shared" si="18"/>
        <v>1.7438816908781574</v>
      </c>
      <c r="K117" s="81">
        <f t="shared" si="18"/>
        <v>1.7264550944365926</v>
      </c>
      <c r="L117" s="81">
        <f t="shared" si="18"/>
        <v>1.5759980163649889</v>
      </c>
      <c r="M117" s="82">
        <f t="shared" si="18"/>
        <v>1.6052769070010449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9140</v>
      </c>
      <c r="H118" s="35">
        <v>9360</v>
      </c>
      <c r="I118" s="35">
        <v>9550</v>
      </c>
      <c r="J118" s="35">
        <v>9930</v>
      </c>
      <c r="K118" s="35">
        <v>10090</v>
      </c>
      <c r="L118" s="35">
        <v>10120</v>
      </c>
      <c r="M118" s="36">
        <v>10100</v>
      </c>
    </row>
    <row r="119" spans="1:13" x14ac:dyDescent="0.15">
      <c r="A119" s="5"/>
      <c r="B119" s="37" t="s">
        <v>40</v>
      </c>
      <c r="C119" s="38"/>
      <c r="D119" s="39"/>
      <c r="E119" s="40"/>
      <c r="F119" s="41" t="s">
        <v>10</v>
      </c>
      <c r="G119" s="42">
        <v>3222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45614</v>
      </c>
      <c r="F120" s="46" t="s">
        <v>2</v>
      </c>
      <c r="G120" s="47">
        <v>3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110</v>
      </c>
      <c r="D121" s="4" t="s">
        <v>15</v>
      </c>
      <c r="E121" s="50"/>
      <c r="F121" s="46" t="s">
        <v>3</v>
      </c>
      <c r="G121" s="47">
        <v>98.8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89">
        <v>1199</v>
      </c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0.4266984505363528</v>
      </c>
      <c r="H123" s="84">
        <f t="shared" ref="H123:M123" si="19">H119/H$4</f>
        <v>0</v>
      </c>
      <c r="I123" s="84">
        <f t="shared" si="19"/>
        <v>0</v>
      </c>
      <c r="J123" s="84">
        <f t="shared" si="19"/>
        <v>0</v>
      </c>
      <c r="K123" s="84">
        <f t="shared" si="19"/>
        <v>0</v>
      </c>
      <c r="L123" s="84">
        <f t="shared" si="19"/>
        <v>0</v>
      </c>
      <c r="M123" s="85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110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37</v>
      </c>
      <c r="C125" s="17"/>
      <c r="D125" s="18"/>
      <c r="E125" s="19"/>
      <c r="F125" s="20" t="s">
        <v>10</v>
      </c>
      <c r="G125" s="21">
        <v>4250</v>
      </c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>
        <v>45600</v>
      </c>
      <c r="D126" s="26"/>
      <c r="E126" s="27"/>
      <c r="F126" s="28" t="s">
        <v>2</v>
      </c>
      <c r="G126" s="29">
        <v>3.98</v>
      </c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>
        <v>3420</v>
      </c>
      <c r="D127" s="26" t="s">
        <v>15</v>
      </c>
      <c r="E127" s="32"/>
      <c r="F127" s="28" t="s">
        <v>3</v>
      </c>
      <c r="G127" s="29">
        <v>99.2</v>
      </c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1592</v>
      </c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0.56283935902529469</v>
      </c>
      <c r="H129" s="81">
        <f t="shared" ref="H129:M129" si="20">H125/H$4</f>
        <v>0</v>
      </c>
      <c r="I129" s="81">
        <f t="shared" si="20"/>
        <v>0</v>
      </c>
      <c r="J129" s="81">
        <f t="shared" si="20"/>
        <v>0</v>
      </c>
      <c r="K129" s="81">
        <f t="shared" si="20"/>
        <v>0</v>
      </c>
      <c r="L129" s="81">
        <f t="shared" si="20"/>
        <v>0</v>
      </c>
      <c r="M129" s="82">
        <f t="shared" si="20"/>
        <v>0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3420</v>
      </c>
      <c r="H130" s="35"/>
      <c r="I130" s="35"/>
      <c r="J130" s="35"/>
      <c r="K130" s="35"/>
      <c r="L130" s="35"/>
      <c r="M130" s="36"/>
    </row>
    <row r="131" spans="1:13" x14ac:dyDescent="0.15">
      <c r="A131" s="5"/>
      <c r="B131" s="37" t="s">
        <v>34</v>
      </c>
      <c r="C131" s="38"/>
      <c r="D131" s="39"/>
      <c r="E131" s="40"/>
      <c r="F131" s="41" t="s">
        <v>10</v>
      </c>
      <c r="G131" s="42">
        <v>11084</v>
      </c>
      <c r="H131" s="43">
        <v>11590</v>
      </c>
      <c r="I131" s="43">
        <v>11476</v>
      </c>
      <c r="J131" s="43">
        <v>11241</v>
      </c>
      <c r="K131" s="43">
        <v>11262</v>
      </c>
      <c r="L131" s="43">
        <v>17249</v>
      </c>
      <c r="M131" s="44">
        <v>17089</v>
      </c>
    </row>
    <row r="132" spans="1:13" x14ac:dyDescent="0.15">
      <c r="A132" s="5"/>
      <c r="B132" s="45" t="s">
        <v>0</v>
      </c>
      <c r="C132" s="3">
        <v>45537</v>
      </c>
      <c r="F132" s="46" t="s">
        <v>2</v>
      </c>
      <c r="G132" s="47">
        <v>3.9</v>
      </c>
      <c r="H132" s="48">
        <v>3.87</v>
      </c>
      <c r="I132" s="48">
        <v>3.87</v>
      </c>
      <c r="J132" s="48">
        <v>3.8</v>
      </c>
      <c r="K132" s="48">
        <v>3.97</v>
      </c>
      <c r="L132" s="48">
        <v>3.56</v>
      </c>
      <c r="M132" s="49">
        <v>3.6</v>
      </c>
    </row>
    <row r="133" spans="1:13" x14ac:dyDescent="0.15">
      <c r="A133" s="5"/>
      <c r="B133" s="45" t="s">
        <v>1</v>
      </c>
      <c r="C133" s="50">
        <v>8980</v>
      </c>
      <c r="D133" s="4" t="s">
        <v>15</v>
      </c>
      <c r="E133" s="50">
        <v>9780</v>
      </c>
      <c r="F133" s="46" t="s">
        <v>3</v>
      </c>
      <c r="G133" s="47">
        <v>98.8</v>
      </c>
      <c r="H133" s="48">
        <v>98.7</v>
      </c>
      <c r="I133" s="48">
        <v>98.7</v>
      </c>
      <c r="J133" s="48">
        <v>99</v>
      </c>
      <c r="K133" s="48">
        <v>98.3</v>
      </c>
      <c r="L133" s="48">
        <v>98.5</v>
      </c>
      <c r="M133" s="49">
        <v>98.5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5320</v>
      </c>
      <c r="H134" s="71">
        <v>5757</v>
      </c>
      <c r="I134" s="71">
        <v>5560</v>
      </c>
      <c r="J134" s="71">
        <v>4708</v>
      </c>
      <c r="K134" s="71">
        <v>6538</v>
      </c>
      <c r="L134" s="71">
        <v>8712</v>
      </c>
      <c r="M134" s="87">
        <v>8694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1.4678850483379684</v>
      </c>
      <c r="H135" s="84">
        <f t="shared" ref="H135:M135" si="21">H131/H$4</f>
        <v>1.4945196647324306</v>
      </c>
      <c r="I135" s="84">
        <f t="shared" si="21"/>
        <v>1.4823043141307155</v>
      </c>
      <c r="J135" s="84">
        <f t="shared" si="21"/>
        <v>1.4711425206124853</v>
      </c>
      <c r="K135" s="84">
        <f t="shared" si="21"/>
        <v>1.44699987151484</v>
      </c>
      <c r="L135" s="84">
        <f t="shared" si="21"/>
        <v>1.4256550128109762</v>
      </c>
      <c r="M135" s="85">
        <f t="shared" si="21"/>
        <v>1.4880703587600139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8980</v>
      </c>
      <c r="H136" s="53">
        <v>9170</v>
      </c>
      <c r="I136" s="53">
        <v>9230</v>
      </c>
      <c r="J136" s="53">
        <v>9640</v>
      </c>
      <c r="K136" s="53">
        <v>9740</v>
      </c>
      <c r="L136" s="53">
        <v>9790</v>
      </c>
      <c r="M136" s="54">
        <v>9780</v>
      </c>
    </row>
    <row r="137" spans="1:13" x14ac:dyDescent="0.15">
      <c r="A137" s="5"/>
      <c r="B137" s="16" t="s">
        <v>33</v>
      </c>
      <c r="C137" s="17"/>
      <c r="D137" s="18"/>
      <c r="E137" s="19"/>
      <c r="F137" s="20" t="s">
        <v>10</v>
      </c>
      <c r="G137" s="21">
        <v>9861</v>
      </c>
      <c r="H137" s="22">
        <v>9943</v>
      </c>
      <c r="I137" s="22">
        <v>9821</v>
      </c>
      <c r="J137" s="22">
        <v>9465</v>
      </c>
      <c r="K137" s="22">
        <v>9348</v>
      </c>
      <c r="L137" s="22">
        <v>14809</v>
      </c>
      <c r="M137" s="23">
        <v>14346</v>
      </c>
    </row>
    <row r="138" spans="1:13" x14ac:dyDescent="0.15">
      <c r="A138" s="5"/>
      <c r="B138" s="24" t="s">
        <v>0</v>
      </c>
      <c r="C138" s="25">
        <v>45495</v>
      </c>
      <c r="D138" s="26"/>
      <c r="E138" s="27"/>
      <c r="F138" s="28" t="s">
        <v>2</v>
      </c>
      <c r="G138" s="29">
        <v>3.69</v>
      </c>
      <c r="H138" s="30">
        <v>3.65</v>
      </c>
      <c r="I138" s="30">
        <v>3.62</v>
      </c>
      <c r="J138" s="30">
        <v>3.59</v>
      </c>
      <c r="K138" s="30">
        <v>3.77</v>
      </c>
      <c r="L138" s="30">
        <v>3.35</v>
      </c>
      <c r="M138" s="31">
        <v>3.39</v>
      </c>
    </row>
    <row r="139" spans="1:13" x14ac:dyDescent="0.15">
      <c r="A139" s="5"/>
      <c r="B139" s="24" t="s">
        <v>1</v>
      </c>
      <c r="C139" s="32">
        <v>10330</v>
      </c>
      <c r="D139" s="26" t="s">
        <v>15</v>
      </c>
      <c r="E139" s="32">
        <v>11070</v>
      </c>
      <c r="F139" s="28" t="s">
        <v>3</v>
      </c>
      <c r="G139" s="29">
        <v>99.6</v>
      </c>
      <c r="H139" s="30">
        <v>100.2</v>
      </c>
      <c r="I139" s="30">
        <v>99.9</v>
      </c>
      <c r="J139" s="30">
        <v>100</v>
      </c>
      <c r="K139" s="30">
        <v>99.4</v>
      </c>
      <c r="L139" s="30">
        <v>99.5</v>
      </c>
      <c r="M139" s="31">
        <v>99.5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3013</v>
      </c>
      <c r="H140" s="70">
        <v>1813</v>
      </c>
      <c r="I140" s="70">
        <v>2340</v>
      </c>
      <c r="J140" s="70">
        <v>2009</v>
      </c>
      <c r="K140" s="70">
        <v>3201</v>
      </c>
      <c r="L140" s="70">
        <v>4568</v>
      </c>
      <c r="M140" s="86">
        <v>4326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1.3059197457290426</v>
      </c>
      <c r="H141" s="81">
        <f t="shared" ref="H141:M141" si="22">H137/H$4</f>
        <v>1.2821405544809801</v>
      </c>
      <c r="I141" s="81">
        <f t="shared" si="22"/>
        <v>1.2685352622061483</v>
      </c>
      <c r="J141" s="81">
        <f t="shared" si="22"/>
        <v>1.2387122104436592</v>
      </c>
      <c r="K141" s="81">
        <f t="shared" si="22"/>
        <v>1.2010792753436978</v>
      </c>
      <c r="L141" s="81">
        <f t="shared" si="22"/>
        <v>1.2239854533432515</v>
      </c>
      <c r="M141" s="82">
        <f t="shared" si="22"/>
        <v>1.2492163009404389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10330</v>
      </c>
      <c r="H142" s="35">
        <v>10430</v>
      </c>
      <c r="I142" s="35">
        <v>10520</v>
      </c>
      <c r="J142" s="35">
        <v>10880</v>
      </c>
      <c r="K142" s="35">
        <v>11070</v>
      </c>
      <c r="L142" s="35">
        <v>11110</v>
      </c>
      <c r="M142" s="36">
        <v>11070</v>
      </c>
    </row>
    <row r="143" spans="1:13" x14ac:dyDescent="0.15">
      <c r="A143" s="5"/>
      <c r="B143" s="37" t="s">
        <v>32</v>
      </c>
      <c r="C143" s="38"/>
      <c r="D143" s="39"/>
      <c r="E143" s="40"/>
      <c r="F143" s="41" t="s">
        <v>10</v>
      </c>
      <c r="G143" s="42">
        <v>9062</v>
      </c>
      <c r="H143" s="43">
        <v>8846</v>
      </c>
      <c r="I143" s="43">
        <v>8669</v>
      </c>
      <c r="J143" s="43">
        <v>8475</v>
      </c>
      <c r="K143" s="43">
        <v>9020</v>
      </c>
      <c r="L143" s="43">
        <v>13317</v>
      </c>
      <c r="M143" s="44">
        <v>13774</v>
      </c>
    </row>
    <row r="144" spans="1:13" x14ac:dyDescent="0.15">
      <c r="A144" s="5"/>
      <c r="B144" s="45" t="s">
        <v>0</v>
      </c>
      <c r="C144" s="3">
        <v>45474</v>
      </c>
      <c r="F144" s="46" t="s">
        <v>2</v>
      </c>
      <c r="G144" s="47">
        <v>3.86</v>
      </c>
      <c r="H144" s="48">
        <v>3.89</v>
      </c>
      <c r="I144" s="48">
        <v>3.9</v>
      </c>
      <c r="J144" s="48">
        <v>3.91</v>
      </c>
      <c r="K144" s="48">
        <v>3.89</v>
      </c>
      <c r="L144" s="48">
        <v>3.7</v>
      </c>
      <c r="M144" s="49">
        <v>3.71</v>
      </c>
    </row>
    <row r="145" spans="1:13" x14ac:dyDescent="0.15">
      <c r="A145" s="5"/>
      <c r="B145" s="45" t="s">
        <v>1</v>
      </c>
      <c r="C145" s="50">
        <v>8330</v>
      </c>
      <c r="D145" s="4" t="s">
        <v>15</v>
      </c>
      <c r="E145" s="50">
        <v>9190</v>
      </c>
      <c r="F145" s="46" t="s">
        <v>3</v>
      </c>
      <c r="G145" s="47">
        <v>98.6</v>
      </c>
      <c r="H145" s="48">
        <v>98.9</v>
      </c>
      <c r="I145" s="48">
        <v>98.4</v>
      </c>
      <c r="J145" s="48">
        <v>98.3</v>
      </c>
      <c r="K145" s="48">
        <v>98.9</v>
      </c>
      <c r="L145" s="48">
        <v>98.5</v>
      </c>
      <c r="M145" s="49">
        <v>98.2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4496</v>
      </c>
      <c r="H146" s="71">
        <v>3848</v>
      </c>
      <c r="I146" s="71">
        <v>4689</v>
      </c>
      <c r="J146" s="71">
        <v>4616</v>
      </c>
      <c r="K146" s="71">
        <v>3947</v>
      </c>
      <c r="L146" s="71">
        <v>6784</v>
      </c>
      <c r="M146" s="87">
        <v>7876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1.2001059462322872</v>
      </c>
      <c r="H147" s="84">
        <f t="shared" ref="H147:M147" si="23">H143/H$4</f>
        <v>1.1406834300451321</v>
      </c>
      <c r="I147" s="84">
        <f t="shared" si="23"/>
        <v>1.119736502195815</v>
      </c>
      <c r="J147" s="84">
        <f t="shared" si="23"/>
        <v>1.1091480172752257</v>
      </c>
      <c r="K147" s="84">
        <f t="shared" si="23"/>
        <v>1.1589361428754978</v>
      </c>
      <c r="L147" s="84">
        <f t="shared" si="23"/>
        <v>1.1006694768162657</v>
      </c>
      <c r="M147" s="85">
        <f t="shared" si="23"/>
        <v>1.199407871821665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8330</v>
      </c>
      <c r="H148" s="53">
        <v>8440</v>
      </c>
      <c r="I148" s="53">
        <v>8500</v>
      </c>
      <c r="J148" s="53">
        <v>8980</v>
      </c>
      <c r="K148" s="53">
        <v>9160</v>
      </c>
      <c r="L148" s="53">
        <v>9230</v>
      </c>
      <c r="M148" s="54">
        <v>9190</v>
      </c>
    </row>
    <row r="149" spans="1:13" x14ac:dyDescent="0.15">
      <c r="A149" s="5"/>
      <c r="B149" s="16" t="s">
        <v>18</v>
      </c>
      <c r="C149" s="17"/>
      <c r="D149" s="18"/>
      <c r="E149" s="19"/>
      <c r="F149" s="20" t="s">
        <v>10</v>
      </c>
      <c r="G149" s="21">
        <v>8169</v>
      </c>
      <c r="H149" s="22">
        <v>8309</v>
      </c>
      <c r="I149" s="22">
        <v>8268</v>
      </c>
      <c r="J149" s="22">
        <v>8293</v>
      </c>
      <c r="K149" s="22">
        <v>8372</v>
      </c>
      <c r="L149" s="22">
        <v>12947</v>
      </c>
      <c r="M149" s="23">
        <v>11863</v>
      </c>
    </row>
    <row r="150" spans="1:13" x14ac:dyDescent="0.15">
      <c r="A150" s="5"/>
      <c r="B150" s="24" t="s">
        <v>0</v>
      </c>
      <c r="C150" s="25">
        <v>44179</v>
      </c>
      <c r="D150" s="26"/>
      <c r="E150" s="27"/>
      <c r="F150" s="28" t="s">
        <v>2</v>
      </c>
      <c r="G150" s="29">
        <v>1.99</v>
      </c>
      <c r="H150" s="30">
        <v>1.97</v>
      </c>
      <c r="I150" s="30">
        <v>1.96</v>
      </c>
      <c r="J150" s="30">
        <v>1.95</v>
      </c>
      <c r="K150" s="30">
        <v>2.0099999999999998</v>
      </c>
      <c r="L150" s="30">
        <v>1.78</v>
      </c>
      <c r="M150" s="31">
        <v>1.84</v>
      </c>
    </row>
    <row r="151" spans="1:13" x14ac:dyDescent="0.15">
      <c r="A151" s="5"/>
      <c r="B151" s="24" t="s">
        <v>1</v>
      </c>
      <c r="C151" s="32">
        <v>34240</v>
      </c>
      <c r="D151" s="26" t="s">
        <v>15</v>
      </c>
      <c r="E151" s="32">
        <v>36520</v>
      </c>
      <c r="F151" s="28" t="s">
        <v>3</v>
      </c>
      <c r="G151" s="29">
        <v>99.4</v>
      </c>
      <c r="H151" s="30">
        <v>99.5</v>
      </c>
      <c r="I151" s="30">
        <v>99.6</v>
      </c>
      <c r="J151" s="30">
        <v>99.5</v>
      </c>
      <c r="K151" s="30">
        <v>99.4</v>
      </c>
      <c r="L151" s="30">
        <v>99.7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2040</v>
      </c>
      <c r="H152" s="70">
        <v>1820</v>
      </c>
      <c r="I152" s="70">
        <v>1634</v>
      </c>
      <c r="J152" s="70">
        <v>1826</v>
      </c>
      <c r="K152" s="70">
        <v>2143</v>
      </c>
      <c r="L152" s="70">
        <v>2258</v>
      </c>
      <c r="M152" s="86">
        <v>3190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1.0818434644417958</v>
      </c>
      <c r="H153" s="81">
        <f t="shared" ref="H153:M153" si="24">H149/H$4</f>
        <v>1.0714377820760799</v>
      </c>
      <c r="I153" s="81">
        <f t="shared" si="24"/>
        <v>1.0679411004908292</v>
      </c>
      <c r="J153" s="81">
        <f t="shared" si="24"/>
        <v>1.0853291453998168</v>
      </c>
      <c r="K153" s="81">
        <f t="shared" si="24"/>
        <v>1.0756777592188103</v>
      </c>
      <c r="L153" s="81">
        <f t="shared" si="24"/>
        <v>1.0700884370609141</v>
      </c>
      <c r="M153" s="82">
        <f t="shared" si="24"/>
        <v>1.0330024381748519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34240</v>
      </c>
      <c r="H154" s="35">
        <v>33740</v>
      </c>
      <c r="I154" s="35">
        <v>34800</v>
      </c>
      <c r="J154" s="35">
        <v>35940</v>
      </c>
      <c r="K154" s="35">
        <v>36500</v>
      </c>
      <c r="L154" s="35">
        <v>36580</v>
      </c>
      <c r="M154" s="36">
        <v>36520</v>
      </c>
    </row>
    <row r="155" spans="1:13" x14ac:dyDescent="0.15">
      <c r="A155" s="5"/>
      <c r="B155" s="37" t="s">
        <v>27</v>
      </c>
      <c r="C155" s="38"/>
      <c r="D155" s="39"/>
      <c r="E155" s="40"/>
      <c r="F155" s="41" t="s">
        <v>10</v>
      </c>
      <c r="G155" s="42">
        <v>7205</v>
      </c>
      <c r="H155" s="43">
        <v>7459</v>
      </c>
      <c r="I155" s="43">
        <v>7532</v>
      </c>
      <c r="J155" s="43">
        <v>7668</v>
      </c>
      <c r="K155" s="43">
        <v>7054</v>
      </c>
      <c r="L155" s="43">
        <v>12196</v>
      </c>
      <c r="M155" s="44">
        <v>11725</v>
      </c>
    </row>
    <row r="156" spans="1:13" x14ac:dyDescent="0.15">
      <c r="A156" s="5"/>
      <c r="B156" s="45" t="s">
        <v>0</v>
      </c>
      <c r="C156" s="3">
        <v>45019</v>
      </c>
      <c r="F156" s="46" t="s">
        <v>2</v>
      </c>
      <c r="G156" s="47">
        <v>3.32</v>
      </c>
      <c r="H156" s="48">
        <v>3.25</v>
      </c>
      <c r="I156" s="48">
        <v>3.22</v>
      </c>
      <c r="J156" s="48">
        <v>3.06</v>
      </c>
      <c r="K156" s="48">
        <v>3.42</v>
      </c>
      <c r="L156" s="48">
        <v>3.12</v>
      </c>
      <c r="M156" s="49">
        <v>3.13</v>
      </c>
    </row>
    <row r="157" spans="1:13" x14ac:dyDescent="0.15">
      <c r="A157" s="5"/>
      <c r="B157" s="45" t="s">
        <v>1</v>
      </c>
      <c r="C157" s="50">
        <v>31750</v>
      </c>
      <c r="D157" s="4" t="s">
        <v>15</v>
      </c>
      <c r="E157" s="50">
        <v>33930</v>
      </c>
      <c r="F157" s="46" t="s">
        <v>3</v>
      </c>
      <c r="G157" s="47">
        <v>99.7</v>
      </c>
      <c r="H157" s="48">
        <v>100.4</v>
      </c>
      <c r="I157" s="48">
        <v>100.2</v>
      </c>
      <c r="J157" s="48">
        <v>101</v>
      </c>
      <c r="K157" s="48">
        <v>99.6</v>
      </c>
      <c r="L157" s="48">
        <v>99.7</v>
      </c>
      <c r="M157" s="49">
        <v>99.6</v>
      </c>
    </row>
    <row r="158" spans="1:13" x14ac:dyDescent="0.15">
      <c r="A158" s="5"/>
      <c r="B158" s="45"/>
      <c r="C158" s="50"/>
      <c r="E158" s="50"/>
      <c r="F158" s="55" t="s">
        <v>20</v>
      </c>
      <c r="G158" s="89">
        <v>1854</v>
      </c>
      <c r="H158" s="61">
        <v>887</v>
      </c>
      <c r="I158" s="71">
        <v>1090</v>
      </c>
      <c r="J158" s="61">
        <v>-223</v>
      </c>
      <c r="K158" s="71">
        <v>2059</v>
      </c>
      <c r="L158" s="71">
        <v>2903</v>
      </c>
      <c r="M158" s="87">
        <v>3096</v>
      </c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0.95417825453582306</v>
      </c>
      <c r="H159" s="84">
        <f t="shared" ref="H159:M159" si="25">H155/H$4</f>
        <v>0.9618310767246937</v>
      </c>
      <c r="I159" s="84">
        <f t="shared" si="25"/>
        <v>0.97287522603978305</v>
      </c>
      <c r="J159" s="84">
        <f t="shared" si="25"/>
        <v>1.0035335689045937</v>
      </c>
      <c r="K159" s="84">
        <f t="shared" si="25"/>
        <v>0.90633431838622636</v>
      </c>
      <c r="L159" s="84">
        <f t="shared" si="25"/>
        <v>1.0080171915034299</v>
      </c>
      <c r="M159" s="85">
        <f t="shared" si="25"/>
        <v>1.0209857192615814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>
        <v>31750</v>
      </c>
      <c r="H160" s="53">
        <v>31770</v>
      </c>
      <c r="I160" s="53">
        <v>32390</v>
      </c>
      <c r="J160" s="53">
        <v>33420</v>
      </c>
      <c r="K160" s="53">
        <v>33930</v>
      </c>
      <c r="L160" s="53">
        <v>34000</v>
      </c>
      <c r="M160" s="54">
        <v>33930</v>
      </c>
    </row>
    <row r="161" spans="1:13" x14ac:dyDescent="0.15">
      <c r="A161" s="5"/>
      <c r="B161" s="16" t="s">
        <v>19</v>
      </c>
      <c r="C161" s="17"/>
      <c r="D161" s="18"/>
      <c r="E161" s="19"/>
      <c r="F161" s="20" t="s">
        <v>10</v>
      </c>
      <c r="G161" s="21">
        <v>11797</v>
      </c>
      <c r="H161" s="22">
        <v>12198</v>
      </c>
      <c r="I161" s="22">
        <v>12146</v>
      </c>
      <c r="J161" s="22">
        <v>12147</v>
      </c>
      <c r="K161" s="22">
        <v>12077</v>
      </c>
      <c r="L161" s="22">
        <v>17439</v>
      </c>
      <c r="M161" s="23">
        <v>15690</v>
      </c>
    </row>
    <row r="162" spans="1:13" x14ac:dyDescent="0.15">
      <c r="A162" s="5"/>
      <c r="B162" s="24" t="s">
        <v>0</v>
      </c>
      <c r="C162" s="25">
        <v>44536</v>
      </c>
      <c r="D162" s="26"/>
      <c r="E162" s="27"/>
      <c r="F162" s="28" t="s">
        <v>2</v>
      </c>
      <c r="G162" s="29">
        <v>1.81</v>
      </c>
      <c r="H162" s="30">
        <v>1.78</v>
      </c>
      <c r="I162" s="30">
        <v>1.78</v>
      </c>
      <c r="J162" s="30">
        <v>1.77</v>
      </c>
      <c r="K162" s="30">
        <v>1.86</v>
      </c>
      <c r="L162" s="30">
        <v>1.59</v>
      </c>
      <c r="M162" s="31">
        <v>1.69</v>
      </c>
    </row>
    <row r="163" spans="1:13" x14ac:dyDescent="0.15">
      <c r="A163" s="5"/>
      <c r="B163" s="24" t="s">
        <v>1</v>
      </c>
      <c r="C163" s="32">
        <v>30610</v>
      </c>
      <c r="D163" s="26" t="s">
        <v>15</v>
      </c>
      <c r="E163" s="32">
        <v>32640</v>
      </c>
      <c r="F163" s="28" t="s">
        <v>3</v>
      </c>
      <c r="G163" s="29">
        <v>99.4</v>
      </c>
      <c r="H163" s="30">
        <v>99.6</v>
      </c>
      <c r="I163" s="30">
        <v>99.5</v>
      </c>
      <c r="J163" s="30">
        <v>99.6</v>
      </c>
      <c r="K163" s="30">
        <v>99.3</v>
      </c>
      <c r="L163" s="30">
        <v>100</v>
      </c>
      <c r="M163" s="31">
        <v>99.2</v>
      </c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88">
        <v>2719</v>
      </c>
      <c r="H164" s="70">
        <v>2323</v>
      </c>
      <c r="I164" s="70">
        <v>2387</v>
      </c>
      <c r="J164" s="70">
        <v>2204</v>
      </c>
      <c r="K164" s="70">
        <v>3134</v>
      </c>
      <c r="L164" s="70">
        <v>1764</v>
      </c>
      <c r="M164" s="86">
        <v>4101</v>
      </c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1.5623096278638591</v>
      </c>
      <c r="H165" s="81">
        <f t="shared" ref="H165:M165" si="26">H161/H$4</f>
        <v>1.5729206963249516</v>
      </c>
      <c r="I165" s="81">
        <f t="shared" si="26"/>
        <v>1.5688452596228364</v>
      </c>
      <c r="J165" s="81">
        <f t="shared" si="26"/>
        <v>1.5897133882999608</v>
      </c>
      <c r="K165" s="81">
        <f t="shared" si="26"/>
        <v>1.5517152768855198</v>
      </c>
      <c r="L165" s="81">
        <f t="shared" si="26"/>
        <v>1.4413587899826432</v>
      </c>
      <c r="M165" s="82">
        <f t="shared" si="26"/>
        <v>1.3662486938349008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>
        <v>30610</v>
      </c>
      <c r="H166" s="35">
        <v>30580</v>
      </c>
      <c r="I166" s="35">
        <v>31040</v>
      </c>
      <c r="J166" s="35">
        <v>32150</v>
      </c>
      <c r="K166" s="35">
        <v>32760</v>
      </c>
      <c r="L166" s="35">
        <v>32750</v>
      </c>
      <c r="M166" s="36">
        <v>32640</v>
      </c>
    </row>
    <row r="167" spans="1:13" x14ac:dyDescent="0.15">
      <c r="A167" s="5"/>
      <c r="B167" s="37" t="s">
        <v>30</v>
      </c>
      <c r="C167" s="38"/>
      <c r="D167" s="39"/>
      <c r="E167" s="40"/>
      <c r="F167" s="41" t="s">
        <v>10</v>
      </c>
      <c r="G167" s="42">
        <v>10428</v>
      </c>
      <c r="H167" s="43">
        <v>10690</v>
      </c>
      <c r="I167" s="43">
        <v>10609</v>
      </c>
      <c r="J167" s="43">
        <v>10276</v>
      </c>
      <c r="K167" s="43">
        <v>10220</v>
      </c>
      <c r="L167" s="43">
        <v>16087</v>
      </c>
      <c r="M167" s="44">
        <v>15365</v>
      </c>
    </row>
    <row r="168" spans="1:13" x14ac:dyDescent="0.15">
      <c r="A168" s="5"/>
      <c r="B168" s="45" t="s">
        <v>0</v>
      </c>
      <c r="C168" s="3">
        <v>45264</v>
      </c>
      <c r="F168" s="46" t="s">
        <v>2</v>
      </c>
      <c r="G168" s="47">
        <v>3.23</v>
      </c>
      <c r="H168" s="48">
        <v>3.16</v>
      </c>
      <c r="I168" s="48">
        <v>3.15</v>
      </c>
      <c r="J168" s="48">
        <v>3.14</v>
      </c>
      <c r="K168" s="48">
        <v>3.28</v>
      </c>
      <c r="L168" s="48">
        <v>2.9</v>
      </c>
      <c r="M168" s="49">
        <v>2.94</v>
      </c>
    </row>
    <row r="169" spans="1:13" x14ac:dyDescent="0.15">
      <c r="A169" s="5"/>
      <c r="B169" s="45" t="s">
        <v>1</v>
      </c>
      <c r="C169" s="50">
        <v>15400</v>
      </c>
      <c r="D169" s="4" t="s">
        <v>15</v>
      </c>
      <c r="E169" s="50">
        <v>16520</v>
      </c>
      <c r="F169" s="46" t="s">
        <v>3</v>
      </c>
      <c r="G169" s="47">
        <v>99.8</v>
      </c>
      <c r="H169" s="48">
        <v>100.2</v>
      </c>
      <c r="I169" s="48">
        <v>100.1</v>
      </c>
      <c r="J169" s="48">
        <v>100.4</v>
      </c>
      <c r="K169" s="48">
        <v>99.8</v>
      </c>
      <c r="L169" s="48">
        <v>99.8</v>
      </c>
      <c r="M169" s="49">
        <v>99.8</v>
      </c>
    </row>
    <row r="170" spans="1:13" x14ac:dyDescent="0.15">
      <c r="A170" s="5"/>
      <c r="B170" s="45"/>
      <c r="C170" s="50"/>
      <c r="E170" s="50"/>
      <c r="F170" s="55" t="s">
        <v>20</v>
      </c>
      <c r="G170" s="89">
        <v>2455</v>
      </c>
      <c r="H170" s="71">
        <v>1574</v>
      </c>
      <c r="I170" s="71">
        <v>1796</v>
      </c>
      <c r="J170" s="71">
        <v>1035</v>
      </c>
      <c r="K170" s="71">
        <v>2282</v>
      </c>
      <c r="L170" s="71">
        <v>3389</v>
      </c>
      <c r="M170" s="87">
        <v>3242</v>
      </c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1.3810091378625349</v>
      </c>
      <c r="H171" s="84">
        <f t="shared" ref="H171:M171" si="27">H167/H$4</f>
        <v>1.3784655061250806</v>
      </c>
      <c r="I171" s="84">
        <f t="shared" si="27"/>
        <v>1.3703177473521053</v>
      </c>
      <c r="J171" s="84">
        <f t="shared" si="27"/>
        <v>1.3448501505038608</v>
      </c>
      <c r="K171" s="84">
        <f t="shared" si="27"/>
        <v>1.3131183348323268</v>
      </c>
      <c r="L171" s="84">
        <f t="shared" si="27"/>
        <v>1.3296140176874123</v>
      </c>
      <c r="M171" s="85">
        <f t="shared" si="27"/>
        <v>1.3379484500174155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>
        <v>15400</v>
      </c>
      <c r="H172" s="53">
        <v>15440</v>
      </c>
      <c r="I172" s="53">
        <v>15680</v>
      </c>
      <c r="J172" s="53">
        <v>16270</v>
      </c>
      <c r="K172" s="53">
        <v>16510</v>
      </c>
      <c r="L172" s="53">
        <v>16560</v>
      </c>
      <c r="M172" s="54">
        <v>16520</v>
      </c>
    </row>
    <row r="173" spans="1:13" x14ac:dyDescent="0.15">
      <c r="A173" s="5"/>
      <c r="B173" s="16" t="s">
        <v>31</v>
      </c>
      <c r="C173" s="17"/>
      <c r="D173" s="18"/>
      <c r="E173" s="19"/>
      <c r="F173" s="20" t="s">
        <v>10</v>
      </c>
      <c r="G173" s="21">
        <v>8390</v>
      </c>
      <c r="H173" s="22">
        <v>8880</v>
      </c>
      <c r="I173" s="22">
        <v>8544</v>
      </c>
      <c r="J173" s="22">
        <v>8527</v>
      </c>
      <c r="K173" s="22">
        <v>7976</v>
      </c>
      <c r="L173" s="22">
        <v>14332</v>
      </c>
      <c r="M173" s="23">
        <v>14041</v>
      </c>
    </row>
    <row r="174" spans="1:13" x14ac:dyDescent="0.15">
      <c r="A174" s="5"/>
      <c r="B174" s="24" t="s">
        <v>0</v>
      </c>
      <c r="C174" s="25">
        <v>45110</v>
      </c>
      <c r="D174" s="26"/>
      <c r="E174" s="27"/>
      <c r="F174" s="28" t="s">
        <v>2</v>
      </c>
      <c r="G174" s="29">
        <v>4.1399999999999997</v>
      </c>
      <c r="H174" s="30">
        <v>4.01</v>
      </c>
      <c r="I174" s="30">
        <v>4.03</v>
      </c>
      <c r="J174" s="30">
        <v>3.99</v>
      </c>
      <c r="K174" s="30">
        <v>4.26</v>
      </c>
      <c r="L174" s="30">
        <v>3.79</v>
      </c>
      <c r="M174" s="31">
        <v>3.82</v>
      </c>
    </row>
    <row r="175" spans="1:13" x14ac:dyDescent="0.15">
      <c r="A175" s="5"/>
      <c r="B175" s="24" t="s">
        <v>1</v>
      </c>
      <c r="C175" s="32">
        <v>14120</v>
      </c>
      <c r="D175" s="26" t="s">
        <v>15</v>
      </c>
      <c r="E175" s="32">
        <v>15220</v>
      </c>
      <c r="F175" s="28" t="s">
        <v>3</v>
      </c>
      <c r="G175" s="29">
        <v>99</v>
      </c>
      <c r="H175" s="30">
        <v>99.7</v>
      </c>
      <c r="I175" s="30">
        <v>99.1</v>
      </c>
      <c r="J175" s="30">
        <v>99.2</v>
      </c>
      <c r="K175" s="30">
        <v>98.6</v>
      </c>
      <c r="L175" s="30">
        <v>99.3</v>
      </c>
      <c r="M175" s="31">
        <v>99</v>
      </c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88">
        <v>3816</v>
      </c>
      <c r="H176" s="70">
        <v>2714</v>
      </c>
      <c r="I176" s="70">
        <v>3600</v>
      </c>
      <c r="J176" s="70">
        <v>3390</v>
      </c>
      <c r="K176" s="70">
        <v>4303</v>
      </c>
      <c r="L176" s="70">
        <v>5221</v>
      </c>
      <c r="M176" s="86">
        <v>6162</v>
      </c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1.1111111111111112</v>
      </c>
      <c r="H177" s="81">
        <f t="shared" ref="H177:M177" si="28">H173/H$4</f>
        <v>1.1450676982591876</v>
      </c>
      <c r="I177" s="81">
        <f t="shared" si="28"/>
        <v>1.1035908034099715</v>
      </c>
      <c r="J177" s="81">
        <f t="shared" si="28"/>
        <v>1.1159534092396284</v>
      </c>
      <c r="K177" s="81">
        <f t="shared" si="28"/>
        <v>1.0247976358730566</v>
      </c>
      <c r="L177" s="81">
        <f t="shared" si="28"/>
        <v>1.1845607074964872</v>
      </c>
      <c r="M177" s="82">
        <f t="shared" si="28"/>
        <v>1.2226576105886451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>
        <v>14120</v>
      </c>
      <c r="H178" s="35">
        <v>14270</v>
      </c>
      <c r="I178" s="35">
        <v>14320</v>
      </c>
      <c r="J178" s="35">
        <v>14970</v>
      </c>
      <c r="K178" s="35">
        <v>15170</v>
      </c>
      <c r="L178" s="35">
        <v>15230</v>
      </c>
      <c r="M178" s="36">
        <v>15220</v>
      </c>
    </row>
    <row r="179" spans="1:13" x14ac:dyDescent="0.15">
      <c r="A179" s="5"/>
      <c r="B179" s="37" t="s">
        <v>25</v>
      </c>
      <c r="C179" s="38"/>
      <c r="D179" s="39"/>
      <c r="E179" s="40"/>
      <c r="F179" s="41" t="s">
        <v>10</v>
      </c>
      <c r="G179" s="42">
        <v>7533</v>
      </c>
      <c r="H179" s="43">
        <v>7141</v>
      </c>
      <c r="I179" s="43">
        <v>7159</v>
      </c>
      <c r="J179" s="43">
        <v>6846</v>
      </c>
      <c r="K179" s="43">
        <v>7330</v>
      </c>
      <c r="L179" s="43">
        <v>10830</v>
      </c>
      <c r="M179" s="44">
        <v>11259</v>
      </c>
    </row>
    <row r="180" spans="1:13" x14ac:dyDescent="0.15">
      <c r="A180" s="5"/>
      <c r="B180" s="45" t="s">
        <v>0</v>
      </c>
      <c r="C180" s="3">
        <v>44914</v>
      </c>
      <c r="F180" s="46" t="s">
        <v>2</v>
      </c>
      <c r="G180" s="47">
        <v>3.83</v>
      </c>
      <c r="H180" s="48">
        <v>3.89</v>
      </c>
      <c r="I180" s="48">
        <v>3.88</v>
      </c>
      <c r="J180" s="48">
        <v>3.82</v>
      </c>
      <c r="K180" s="48">
        <v>3.84</v>
      </c>
      <c r="L180" s="48">
        <v>3.67</v>
      </c>
      <c r="M180" s="49">
        <v>3.64</v>
      </c>
    </row>
    <row r="181" spans="1:13" x14ac:dyDescent="0.15">
      <c r="A181" s="5"/>
      <c r="B181" s="45" t="s">
        <v>1</v>
      </c>
      <c r="C181" s="50">
        <v>9290</v>
      </c>
      <c r="D181" s="4" t="s">
        <v>15</v>
      </c>
      <c r="E181" s="50">
        <v>10150</v>
      </c>
      <c r="F181" s="46" t="s">
        <v>3</v>
      </c>
      <c r="G181" s="47">
        <v>98.4</v>
      </c>
      <c r="H181" s="48">
        <v>98.1</v>
      </c>
      <c r="I181" s="48">
        <v>98.3</v>
      </c>
      <c r="J181" s="48">
        <v>98.8</v>
      </c>
      <c r="K181" s="48">
        <v>98.5</v>
      </c>
      <c r="L181" s="48">
        <v>98.8</v>
      </c>
      <c r="M181" s="49">
        <v>98.6</v>
      </c>
    </row>
    <row r="182" spans="1:13" x14ac:dyDescent="0.15">
      <c r="A182" s="5"/>
      <c r="B182" s="45"/>
      <c r="C182" s="50"/>
      <c r="E182" s="50"/>
      <c r="F182" s="55" t="s">
        <v>20</v>
      </c>
      <c r="G182" s="89">
        <v>4130</v>
      </c>
      <c r="H182" s="71">
        <v>4432</v>
      </c>
      <c r="I182" s="71">
        <v>4069</v>
      </c>
      <c r="J182" s="71">
        <v>3211</v>
      </c>
      <c r="K182" s="71">
        <v>3839</v>
      </c>
      <c r="L182" s="71">
        <v>5104</v>
      </c>
      <c r="M182" s="87">
        <v>5709</v>
      </c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0.99761620977353993</v>
      </c>
      <c r="H183" s="84">
        <f t="shared" ref="H183:M183" si="29">H179/H$4</f>
        <v>0.9208252740167634</v>
      </c>
      <c r="I183" s="84">
        <f t="shared" si="29"/>
        <v>0.9246964608628262</v>
      </c>
      <c r="J183" s="84">
        <f t="shared" si="29"/>
        <v>0.89595602669807617</v>
      </c>
      <c r="K183" s="84">
        <f t="shared" si="29"/>
        <v>0.94179622253629702</v>
      </c>
      <c r="L183" s="84">
        <f t="shared" si="29"/>
        <v>0.89511529878502361</v>
      </c>
      <c r="M183" s="85">
        <f t="shared" si="29"/>
        <v>0.98040752351097182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>
        <v>9290</v>
      </c>
      <c r="H184" s="53">
        <v>9210</v>
      </c>
      <c r="I184" s="53">
        <v>9680</v>
      </c>
      <c r="J184" s="53">
        <v>9820</v>
      </c>
      <c r="K184" s="53">
        <v>10050</v>
      </c>
      <c r="L184" s="53">
        <v>10160</v>
      </c>
      <c r="M184" s="54">
        <v>10150</v>
      </c>
    </row>
    <row r="185" spans="1:13" x14ac:dyDescent="0.15">
      <c r="A185" s="5"/>
      <c r="B185" s="16" t="s">
        <v>26</v>
      </c>
      <c r="C185" s="17"/>
      <c r="D185" s="18"/>
      <c r="E185" s="19"/>
      <c r="F185" s="20" t="s">
        <v>10</v>
      </c>
      <c r="G185" s="21">
        <v>10666</v>
      </c>
      <c r="H185" s="22">
        <v>9529</v>
      </c>
      <c r="I185" s="22">
        <v>9836</v>
      </c>
      <c r="J185" s="22">
        <v>8289</v>
      </c>
      <c r="K185" s="22">
        <v>10263</v>
      </c>
      <c r="L185" s="22">
        <v>15020</v>
      </c>
      <c r="M185" s="23">
        <v>14446</v>
      </c>
    </row>
    <row r="186" spans="1:13" x14ac:dyDescent="0.15">
      <c r="A186" s="5"/>
      <c r="B186" s="24" t="s">
        <v>0</v>
      </c>
      <c r="C186" s="25">
        <v>45005</v>
      </c>
      <c r="D186" s="26"/>
      <c r="E186" s="27"/>
      <c r="F186" s="28" t="s">
        <v>2</v>
      </c>
      <c r="G186" s="29">
        <v>1.61</v>
      </c>
      <c r="H186" s="30">
        <v>1.67</v>
      </c>
      <c r="I186" s="30">
        <v>1.66</v>
      </c>
      <c r="J186" s="30">
        <v>1.76</v>
      </c>
      <c r="K186" s="30">
        <v>1.68</v>
      </c>
      <c r="L186" s="30">
        <v>1.55</v>
      </c>
      <c r="M186" s="31">
        <v>1.56</v>
      </c>
    </row>
    <row r="187" spans="1:13" x14ac:dyDescent="0.15">
      <c r="A187" s="5"/>
      <c r="B187" s="24" t="s">
        <v>1</v>
      </c>
      <c r="C187" s="32">
        <v>7260</v>
      </c>
      <c r="D187" s="26" t="s">
        <v>15</v>
      </c>
      <c r="E187" s="32">
        <v>7770</v>
      </c>
      <c r="F187" s="28" t="s">
        <v>3</v>
      </c>
      <c r="G187" s="29">
        <v>100.1</v>
      </c>
      <c r="H187" s="30">
        <v>99.9</v>
      </c>
      <c r="I187" s="30">
        <v>100</v>
      </c>
      <c r="J187" s="30">
        <v>99.4</v>
      </c>
      <c r="K187" s="30">
        <v>99.9</v>
      </c>
      <c r="L187" s="30">
        <v>99.7</v>
      </c>
      <c r="M187" s="31">
        <v>99.5</v>
      </c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>
        <v>833</v>
      </c>
      <c r="H188" s="70">
        <v>1200</v>
      </c>
      <c r="I188" s="70">
        <v>1019</v>
      </c>
      <c r="J188" s="70">
        <v>1955</v>
      </c>
      <c r="K188" s="70">
        <v>1347</v>
      </c>
      <c r="L188" s="70">
        <v>2450</v>
      </c>
      <c r="M188" s="86">
        <v>2765</v>
      </c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1.4125281419679512</v>
      </c>
      <c r="H189" s="81">
        <f t="shared" ref="H189:M189" si="30">H185/H$4</f>
        <v>1.228755641521599</v>
      </c>
      <c r="I189" s="81">
        <f t="shared" si="30"/>
        <v>1.2704727460604495</v>
      </c>
      <c r="J189" s="81">
        <f t="shared" si="30"/>
        <v>1.0848056537102473</v>
      </c>
      <c r="K189" s="81">
        <f t="shared" si="30"/>
        <v>1.3186431967107799</v>
      </c>
      <c r="L189" s="81">
        <f t="shared" si="30"/>
        <v>1.2414249111496818</v>
      </c>
      <c r="M189" s="82">
        <f t="shared" si="30"/>
        <v>1.2579240682688959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>
        <v>7260</v>
      </c>
      <c r="H190" s="35">
        <v>7180</v>
      </c>
      <c r="I190" s="35">
        <v>7330</v>
      </c>
      <c r="J190" s="35">
        <v>7570</v>
      </c>
      <c r="K190" s="35">
        <v>7750</v>
      </c>
      <c r="L190" s="35">
        <v>7810</v>
      </c>
      <c r="M190" s="36">
        <v>7770</v>
      </c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759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45670</v>
      </c>
      <c r="H3" s="11">
        <v>45671</v>
      </c>
      <c r="I3" s="11">
        <v>45672</v>
      </c>
      <c r="J3" s="11">
        <v>45673</v>
      </c>
      <c r="K3" s="11">
        <v>45674</v>
      </c>
      <c r="L3" s="11">
        <v>45675</v>
      </c>
      <c r="M3" s="12">
        <v>45676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10390</v>
      </c>
      <c r="H4" s="14">
        <v>6638</v>
      </c>
      <c r="I4" s="14">
        <v>7669</v>
      </c>
      <c r="J4" s="14">
        <v>6991</v>
      </c>
      <c r="K4" s="14">
        <v>7602</v>
      </c>
      <c r="L4" s="14">
        <v>11145</v>
      </c>
      <c r="M4" s="15">
        <v>10880</v>
      </c>
    </row>
    <row r="5" spans="1:13" x14ac:dyDescent="0.15">
      <c r="A5" s="5"/>
      <c r="B5" s="16" t="s">
        <v>50</v>
      </c>
      <c r="C5" s="17"/>
      <c r="D5" s="18"/>
      <c r="E5" s="19"/>
      <c r="F5" s="20" t="s">
        <v>10</v>
      </c>
      <c r="G5" s="21">
        <v>20030</v>
      </c>
      <c r="H5" s="22">
        <v>16069</v>
      </c>
      <c r="I5" s="22">
        <v>16507</v>
      </c>
      <c r="J5" s="22">
        <v>15335</v>
      </c>
      <c r="K5" s="22">
        <v>15336</v>
      </c>
      <c r="L5" s="22">
        <v>19227</v>
      </c>
      <c r="M5" s="23">
        <v>18367</v>
      </c>
    </row>
    <row r="6" spans="1:13" x14ac:dyDescent="0.15">
      <c r="A6" s="5"/>
      <c r="B6" s="24" t="s">
        <v>0</v>
      </c>
      <c r="C6" s="25">
        <v>45663</v>
      </c>
      <c r="D6" s="26"/>
      <c r="E6" s="27"/>
      <c r="F6" s="28" t="s">
        <v>2</v>
      </c>
      <c r="G6" s="29">
        <v>3.68</v>
      </c>
      <c r="H6" s="30">
        <v>4.08</v>
      </c>
      <c r="I6" s="30">
        <v>4.03</v>
      </c>
      <c r="J6" s="30">
        <v>4.05</v>
      </c>
      <c r="K6" s="30">
        <v>4.03</v>
      </c>
      <c r="L6" s="30">
        <v>3.76</v>
      </c>
      <c r="M6" s="31">
        <v>3.72</v>
      </c>
    </row>
    <row r="7" spans="1:13" x14ac:dyDescent="0.15">
      <c r="A7" s="5"/>
      <c r="B7" s="24" t="s">
        <v>1</v>
      </c>
      <c r="C7" s="32">
        <v>2920</v>
      </c>
      <c r="D7" s="26" t="s">
        <v>15</v>
      </c>
      <c r="E7" s="32">
        <v>2960</v>
      </c>
      <c r="F7" s="28" t="s">
        <v>3</v>
      </c>
      <c r="G7" s="29">
        <v>98.9</v>
      </c>
      <c r="H7" s="30">
        <v>97.4</v>
      </c>
      <c r="I7" s="30">
        <v>97.8</v>
      </c>
      <c r="J7" s="30">
        <v>97.5</v>
      </c>
      <c r="K7" s="30">
        <v>97.7</v>
      </c>
      <c r="L7" s="30">
        <v>98.2</v>
      </c>
      <c r="M7" s="31">
        <v>98.4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88">
        <v>8761</v>
      </c>
      <c r="H8" s="70">
        <v>12195</v>
      </c>
      <c r="I8" s="70">
        <v>11252</v>
      </c>
      <c r="J8" s="70">
        <v>11342</v>
      </c>
      <c r="K8" s="70">
        <v>10887</v>
      </c>
      <c r="L8" s="70">
        <v>11395</v>
      </c>
      <c r="M8" s="86">
        <v>10163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>
        <f>G5/G$4</f>
        <v>1.9278152069297401</v>
      </c>
      <c r="H9" s="75">
        <f t="shared" ref="H9:M9" si="0">H5/H$4</f>
        <v>2.4207592648388068</v>
      </c>
      <c r="I9" s="75">
        <f t="shared" si="0"/>
        <v>2.1524318685617421</v>
      </c>
      <c r="J9" s="75">
        <f t="shared" si="0"/>
        <v>2.1935345444142467</v>
      </c>
      <c r="K9" s="75">
        <f t="shared" si="0"/>
        <v>2.0173638516179953</v>
      </c>
      <c r="L9" s="75">
        <f t="shared" si="0"/>
        <v>1.7251682368775236</v>
      </c>
      <c r="M9" s="76">
        <f t="shared" si="0"/>
        <v>1.6881433823529413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>
        <v>2920</v>
      </c>
      <c r="H10" s="35">
        <v>2920</v>
      </c>
      <c r="I10" s="35">
        <v>2940</v>
      </c>
      <c r="J10" s="35">
        <v>2850</v>
      </c>
      <c r="K10" s="35">
        <v>2950</v>
      </c>
      <c r="L10" s="35">
        <v>2950</v>
      </c>
      <c r="M10" s="36">
        <v>2960</v>
      </c>
    </row>
    <row r="11" spans="1:13" x14ac:dyDescent="0.15">
      <c r="A11" s="5"/>
      <c r="B11" s="37" t="s">
        <v>52</v>
      </c>
      <c r="C11" s="38"/>
      <c r="D11" s="39"/>
      <c r="E11" s="40"/>
      <c r="F11" s="41" t="s">
        <v>10</v>
      </c>
      <c r="G11" s="42">
        <v>11092</v>
      </c>
      <c r="H11" s="43">
        <v>7516</v>
      </c>
      <c r="I11" s="43">
        <v>7558</v>
      </c>
      <c r="J11" s="43">
        <v>7046</v>
      </c>
      <c r="K11" s="43">
        <v>7636</v>
      </c>
      <c r="L11" s="43">
        <v>10754</v>
      </c>
      <c r="M11" s="44">
        <v>10745</v>
      </c>
    </row>
    <row r="12" spans="1:13" x14ac:dyDescent="0.15">
      <c r="A12" s="5"/>
      <c r="B12" s="45" t="s">
        <v>0</v>
      </c>
      <c r="C12" s="3">
        <v>45663</v>
      </c>
      <c r="F12" s="46" t="s">
        <v>2</v>
      </c>
      <c r="G12" s="47">
        <v>4.3499999999999996</v>
      </c>
      <c r="H12" s="48">
        <v>4.3099999999999996</v>
      </c>
      <c r="I12" s="48">
        <v>4.3899999999999997</v>
      </c>
      <c r="J12" s="48">
        <v>4.4000000000000004</v>
      </c>
      <c r="K12" s="48">
        <v>4.29</v>
      </c>
      <c r="L12" s="48">
        <v>4.17</v>
      </c>
      <c r="M12" s="49">
        <v>4.1900000000000004</v>
      </c>
    </row>
    <row r="13" spans="1:13" x14ac:dyDescent="0.15">
      <c r="A13" s="5"/>
      <c r="B13" s="45" t="s">
        <v>1</v>
      </c>
      <c r="C13" s="50">
        <v>2050</v>
      </c>
      <c r="D13" s="4" t="s">
        <v>15</v>
      </c>
      <c r="E13" s="50">
        <v>2110</v>
      </c>
      <c r="F13" s="46" t="s">
        <v>3</v>
      </c>
      <c r="G13" s="47">
        <v>96.2</v>
      </c>
      <c r="H13" s="48">
        <v>97.8</v>
      </c>
      <c r="I13" s="48">
        <v>96.9</v>
      </c>
      <c r="J13" s="48">
        <v>96.6</v>
      </c>
      <c r="K13" s="48">
        <v>98</v>
      </c>
      <c r="L13" s="48">
        <v>97.8</v>
      </c>
      <c r="M13" s="49">
        <v>97.8</v>
      </c>
    </row>
    <row r="14" spans="1:13" x14ac:dyDescent="0.15">
      <c r="A14" s="5"/>
      <c r="B14" s="45"/>
      <c r="C14" s="50"/>
      <c r="E14" s="50"/>
      <c r="F14" s="55" t="s">
        <v>20</v>
      </c>
      <c r="G14" s="89">
        <v>11155</v>
      </c>
      <c r="H14" s="71">
        <v>4862</v>
      </c>
      <c r="I14" s="71">
        <v>6502</v>
      </c>
      <c r="J14" s="71">
        <v>6235</v>
      </c>
      <c r="K14" s="71">
        <v>4806</v>
      </c>
      <c r="L14" s="71">
        <v>7271</v>
      </c>
      <c r="M14" s="87">
        <v>7496</v>
      </c>
    </row>
    <row r="15" spans="1:13" x14ac:dyDescent="0.15">
      <c r="A15" s="5"/>
      <c r="B15" s="45"/>
      <c r="C15" s="50"/>
      <c r="E15" s="50"/>
      <c r="F15" s="55" t="s">
        <v>28</v>
      </c>
      <c r="G15" s="77">
        <f>G11/G$4</f>
        <v>1.0675649663137632</v>
      </c>
      <c r="H15" s="78">
        <f t="shared" ref="H15:M15" si="1">H11/H$4</f>
        <v>1.1322687556492919</v>
      </c>
      <c r="I15" s="78">
        <f t="shared" si="1"/>
        <v>0.98552614421697748</v>
      </c>
      <c r="J15" s="78">
        <f t="shared" si="1"/>
        <v>1.0078672579030181</v>
      </c>
      <c r="K15" s="78">
        <f t="shared" si="1"/>
        <v>1.0044725072349381</v>
      </c>
      <c r="L15" s="78">
        <f t="shared" si="1"/>
        <v>0.96491700314042173</v>
      </c>
      <c r="M15" s="79">
        <f t="shared" si="1"/>
        <v>0.98759191176470584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>
        <v>2050</v>
      </c>
      <c r="H16" s="53">
        <v>2040</v>
      </c>
      <c r="I16" s="53">
        <v>2070</v>
      </c>
      <c r="J16" s="53">
        <v>2000</v>
      </c>
      <c r="K16" s="53">
        <v>2070</v>
      </c>
      <c r="L16" s="53">
        <v>2080</v>
      </c>
      <c r="M16" s="54">
        <v>2110</v>
      </c>
    </row>
    <row r="17" spans="1:13" x14ac:dyDescent="0.15">
      <c r="A17" s="5"/>
      <c r="B17" s="16" t="s">
        <v>53</v>
      </c>
      <c r="C17" s="17"/>
      <c r="D17" s="18"/>
      <c r="E17" s="19"/>
      <c r="F17" s="20" t="s">
        <v>10</v>
      </c>
      <c r="G17" s="21">
        <v>18333</v>
      </c>
      <c r="H17" s="22">
        <v>13633</v>
      </c>
      <c r="I17" s="22">
        <v>14548</v>
      </c>
      <c r="J17" s="22">
        <v>13506</v>
      </c>
      <c r="K17" s="22">
        <v>15927</v>
      </c>
      <c r="L17" s="22">
        <v>19782</v>
      </c>
      <c r="M17" s="23">
        <v>18191</v>
      </c>
    </row>
    <row r="18" spans="1:13" x14ac:dyDescent="0.15">
      <c r="A18" s="5"/>
      <c r="B18" s="24" t="s">
        <v>0</v>
      </c>
      <c r="C18" s="25">
        <v>45663</v>
      </c>
      <c r="D18" s="26"/>
      <c r="E18" s="27"/>
      <c r="F18" s="28" t="s">
        <v>2</v>
      </c>
      <c r="G18" s="29">
        <v>1.42</v>
      </c>
      <c r="H18" s="30">
        <v>1.55</v>
      </c>
      <c r="I18" s="30">
        <v>1.47</v>
      </c>
      <c r="J18" s="30">
        <v>1.48</v>
      </c>
      <c r="K18" s="30">
        <v>1.35</v>
      </c>
      <c r="L18" s="30">
        <v>1.32</v>
      </c>
      <c r="M18" s="31">
        <v>1.4</v>
      </c>
    </row>
    <row r="19" spans="1:13" x14ac:dyDescent="0.15">
      <c r="A19" s="5"/>
      <c r="B19" s="24" t="s">
        <v>1</v>
      </c>
      <c r="C19" s="32">
        <v>1050</v>
      </c>
      <c r="D19" s="26" t="s">
        <v>15</v>
      </c>
      <c r="E19" s="32">
        <v>1120</v>
      </c>
      <c r="F19" s="28" t="s">
        <v>3</v>
      </c>
      <c r="G19" s="29">
        <v>99.7</v>
      </c>
      <c r="H19" s="30">
        <v>99.8</v>
      </c>
      <c r="I19" s="30">
        <v>100</v>
      </c>
      <c r="J19" s="30">
        <v>100.4</v>
      </c>
      <c r="K19" s="30">
        <v>100.9</v>
      </c>
      <c r="L19" s="30">
        <v>100.4</v>
      </c>
      <c r="M19" s="31">
        <v>99.6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88">
        <v>3091</v>
      </c>
      <c r="H20" s="70">
        <v>2080</v>
      </c>
      <c r="I20" s="70">
        <v>1612</v>
      </c>
      <c r="J20" s="58">
        <v>345</v>
      </c>
      <c r="K20" s="70">
        <v>-1282</v>
      </c>
      <c r="L20" s="58">
        <v>316</v>
      </c>
      <c r="M20" s="86">
        <v>3181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>
        <f>G17/G$4</f>
        <v>1.7644850818094322</v>
      </c>
      <c r="H21" s="81">
        <f t="shared" ref="H21:M21" si="2">H17/H$4</f>
        <v>2.0537812594154867</v>
      </c>
      <c r="I21" s="81">
        <f t="shared" si="2"/>
        <v>1.8969878732559655</v>
      </c>
      <c r="J21" s="81">
        <f t="shared" si="2"/>
        <v>1.9319124588756973</v>
      </c>
      <c r="K21" s="81">
        <f t="shared" si="2"/>
        <v>2.0951065509076559</v>
      </c>
      <c r="L21" s="81">
        <f t="shared" si="2"/>
        <v>1.7749663526244952</v>
      </c>
      <c r="M21" s="82">
        <f t="shared" si="2"/>
        <v>1.6719669117647058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>
        <v>1050</v>
      </c>
      <c r="H22" s="35">
        <v>1070</v>
      </c>
      <c r="I22" s="35">
        <v>1070</v>
      </c>
      <c r="J22" s="35">
        <v>1020</v>
      </c>
      <c r="K22" s="35">
        <v>1120</v>
      </c>
      <c r="L22" s="35">
        <v>1110</v>
      </c>
      <c r="M22" s="36">
        <v>1120</v>
      </c>
    </row>
    <row r="23" spans="1:13" x14ac:dyDescent="0.15">
      <c r="A23" s="5"/>
      <c r="B23" s="37" t="s">
        <v>47</v>
      </c>
      <c r="C23" s="38"/>
      <c r="D23" s="39"/>
      <c r="E23" s="40"/>
      <c r="F23" s="41" t="s">
        <v>10</v>
      </c>
      <c r="G23" s="42">
        <v>11510</v>
      </c>
      <c r="H23" s="43">
        <v>6623</v>
      </c>
      <c r="I23" s="43">
        <v>7625</v>
      </c>
      <c r="J23" s="43">
        <v>7113</v>
      </c>
      <c r="K23" s="43">
        <v>7293</v>
      </c>
      <c r="L23" s="43">
        <v>11358</v>
      </c>
      <c r="M23" s="44">
        <v>11187</v>
      </c>
    </row>
    <row r="24" spans="1:13" x14ac:dyDescent="0.15">
      <c r="A24" s="5"/>
      <c r="B24" s="45" t="s">
        <v>0</v>
      </c>
      <c r="C24" s="3">
        <v>45642</v>
      </c>
      <c r="F24" s="46" t="s">
        <v>2</v>
      </c>
      <c r="G24" s="47">
        <v>4.12</v>
      </c>
      <c r="H24" s="48">
        <v>4.6500000000000004</v>
      </c>
      <c r="I24" s="48">
        <v>4.51</v>
      </c>
      <c r="J24" s="48">
        <v>4.51</v>
      </c>
      <c r="K24" s="48">
        <v>4.55</v>
      </c>
      <c r="L24" s="48">
        <v>4.1900000000000004</v>
      </c>
      <c r="M24" s="49">
        <v>4.1900000000000004</v>
      </c>
    </row>
    <row r="25" spans="1:13" x14ac:dyDescent="0.15">
      <c r="A25" s="5"/>
      <c r="B25" s="45" t="s">
        <v>1</v>
      </c>
      <c r="C25" s="50">
        <v>10210</v>
      </c>
      <c r="D25" s="4" t="s">
        <v>15</v>
      </c>
      <c r="E25" s="50">
        <v>10190</v>
      </c>
      <c r="F25" s="46" t="s">
        <v>3</v>
      </c>
      <c r="G25" s="47">
        <v>99.7</v>
      </c>
      <c r="H25" s="48">
        <v>99.3</v>
      </c>
      <c r="I25" s="48">
        <v>99.4</v>
      </c>
      <c r="J25" s="48">
        <v>100.2</v>
      </c>
      <c r="K25" s="48">
        <v>99</v>
      </c>
      <c r="L25" s="48">
        <v>99.4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20</v>
      </c>
      <c r="G26" s="89">
        <v>3239</v>
      </c>
      <c r="H26" s="71">
        <v>2563</v>
      </c>
      <c r="I26" s="71">
        <v>2752</v>
      </c>
      <c r="J26" s="71">
        <v>1447</v>
      </c>
      <c r="K26" s="71">
        <v>3251</v>
      </c>
      <c r="L26" s="71">
        <v>3998</v>
      </c>
      <c r="M26" s="87">
        <v>4227</v>
      </c>
    </row>
    <row r="27" spans="1:13" x14ac:dyDescent="0.15">
      <c r="A27" s="5"/>
      <c r="B27" s="45"/>
      <c r="C27" s="50"/>
      <c r="E27" s="50"/>
      <c r="F27" s="55" t="s">
        <v>28</v>
      </c>
      <c r="G27" s="83">
        <f>G23/G$4</f>
        <v>1.1077959576515881</v>
      </c>
      <c r="H27" s="84">
        <f t="shared" ref="H27:M27" si="3">H23/H$4</f>
        <v>0.9977402832178367</v>
      </c>
      <c r="I27" s="84">
        <f t="shared" si="3"/>
        <v>0.99426261572564867</v>
      </c>
      <c r="J27" s="84">
        <f t="shared" si="3"/>
        <v>1.0174510084394222</v>
      </c>
      <c r="K27" s="84">
        <f t="shared" si="3"/>
        <v>0.95935280189423833</v>
      </c>
      <c r="L27" s="84">
        <f t="shared" si="3"/>
        <v>1.0191117092866757</v>
      </c>
      <c r="M27" s="85">
        <f t="shared" si="3"/>
        <v>1.028216911764706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>
        <v>10210</v>
      </c>
      <c r="H28" s="53">
        <v>10100</v>
      </c>
      <c r="I28" s="53">
        <v>10170</v>
      </c>
      <c r="J28" s="53">
        <v>9800</v>
      </c>
      <c r="K28" s="53">
        <v>10180</v>
      </c>
      <c r="L28" s="53">
        <v>10130</v>
      </c>
      <c r="M28" s="54">
        <v>10190</v>
      </c>
    </row>
    <row r="29" spans="1:13" x14ac:dyDescent="0.15">
      <c r="A29" s="5"/>
      <c r="B29" s="16" t="s">
        <v>48</v>
      </c>
      <c r="C29" s="17"/>
      <c r="D29" s="18"/>
      <c r="E29" s="19"/>
      <c r="F29" s="20" t="s">
        <v>10</v>
      </c>
      <c r="G29" s="21">
        <v>9566</v>
      </c>
      <c r="H29" s="22">
        <v>5245</v>
      </c>
      <c r="I29" s="22">
        <v>6095</v>
      </c>
      <c r="J29" s="22">
        <v>5242</v>
      </c>
      <c r="K29" s="22">
        <v>5796</v>
      </c>
      <c r="L29" s="22">
        <v>9613</v>
      </c>
      <c r="M29" s="23">
        <v>9587</v>
      </c>
    </row>
    <row r="30" spans="1:13" x14ac:dyDescent="0.15">
      <c r="A30" s="5"/>
      <c r="B30" s="24" t="s">
        <v>0</v>
      </c>
      <c r="C30" s="25">
        <v>45642</v>
      </c>
      <c r="D30" s="26"/>
      <c r="E30" s="27"/>
      <c r="F30" s="28" t="s">
        <v>2</v>
      </c>
      <c r="G30" s="29">
        <v>3.51</v>
      </c>
      <c r="H30" s="30">
        <v>3.79</v>
      </c>
      <c r="I30" s="30">
        <v>3.69</v>
      </c>
      <c r="J30" s="30">
        <v>3.7</v>
      </c>
      <c r="K30" s="30">
        <v>3.63</v>
      </c>
      <c r="L30" s="30">
        <v>3.42</v>
      </c>
      <c r="M30" s="31">
        <v>3.42</v>
      </c>
    </row>
    <row r="31" spans="1:13" x14ac:dyDescent="0.15">
      <c r="A31" s="5"/>
      <c r="B31" s="24" t="s">
        <v>1</v>
      </c>
      <c r="C31" s="32">
        <v>3830</v>
      </c>
      <c r="D31" s="26" t="s">
        <v>15</v>
      </c>
      <c r="E31" s="32">
        <v>3830</v>
      </c>
      <c r="F31" s="28" t="s">
        <v>3</v>
      </c>
      <c r="G31" s="29">
        <v>98.1</v>
      </c>
      <c r="H31" s="30">
        <v>97.4</v>
      </c>
      <c r="I31" s="30">
        <v>98</v>
      </c>
      <c r="J31" s="30">
        <v>98.2</v>
      </c>
      <c r="K31" s="30">
        <v>99.5</v>
      </c>
      <c r="L31" s="30">
        <v>99</v>
      </c>
      <c r="M31" s="31">
        <v>98.8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88">
        <v>5638</v>
      </c>
      <c r="H32" s="70">
        <v>3888</v>
      </c>
      <c r="I32" s="70">
        <v>3737</v>
      </c>
      <c r="J32" s="70">
        <v>3067</v>
      </c>
      <c r="K32" s="70">
        <v>1857</v>
      </c>
      <c r="L32" s="70">
        <v>3885</v>
      </c>
      <c r="M32" s="86">
        <v>4182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>
        <f>G29/G$4</f>
        <v>0.9206929740134745</v>
      </c>
      <c r="H33" s="81">
        <f t="shared" ref="H33:M33" si="4">H29/H$4</f>
        <v>0.79014763482976802</v>
      </c>
      <c r="I33" s="81">
        <f t="shared" si="4"/>
        <v>0.79475811709479727</v>
      </c>
      <c r="J33" s="81">
        <f t="shared" si="4"/>
        <v>0.74982119868402231</v>
      </c>
      <c r="K33" s="81">
        <f t="shared" si="4"/>
        <v>0.76243093922651939</v>
      </c>
      <c r="L33" s="81">
        <f t="shared" si="4"/>
        <v>0.86253925527142217</v>
      </c>
      <c r="M33" s="82">
        <f t="shared" si="4"/>
        <v>0.88115808823529407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>
        <v>3830</v>
      </c>
      <c r="H34" s="35">
        <v>3770</v>
      </c>
      <c r="I34" s="35">
        <v>3800</v>
      </c>
      <c r="J34" s="35">
        <v>3620</v>
      </c>
      <c r="K34" s="35">
        <v>3770</v>
      </c>
      <c r="L34" s="35">
        <v>3780</v>
      </c>
      <c r="M34" s="36">
        <v>3830</v>
      </c>
    </row>
    <row r="35" spans="1:13" x14ac:dyDescent="0.15">
      <c r="A35" s="5"/>
      <c r="B35" s="37" t="s">
        <v>49</v>
      </c>
      <c r="C35" s="38"/>
      <c r="D35" s="39"/>
      <c r="E35" s="40"/>
      <c r="F35" s="41" t="s">
        <v>10</v>
      </c>
      <c r="G35" s="42">
        <v>14311</v>
      </c>
      <c r="H35" s="43">
        <v>9908</v>
      </c>
      <c r="I35" s="43">
        <v>10531</v>
      </c>
      <c r="J35" s="43">
        <v>9303</v>
      </c>
      <c r="K35" s="43">
        <v>9792</v>
      </c>
      <c r="L35" s="43">
        <v>13978</v>
      </c>
      <c r="M35" s="44">
        <v>13983</v>
      </c>
    </row>
    <row r="36" spans="1:13" x14ac:dyDescent="0.15">
      <c r="A36" s="5"/>
      <c r="B36" s="45" t="s">
        <v>0</v>
      </c>
      <c r="C36" s="3">
        <v>45642</v>
      </c>
      <c r="F36" s="46" t="s">
        <v>2</v>
      </c>
      <c r="G36" s="47">
        <v>4.47</v>
      </c>
      <c r="H36" s="48">
        <v>4.76</v>
      </c>
      <c r="I36" s="48">
        <v>4.76</v>
      </c>
      <c r="J36" s="48">
        <v>4.82</v>
      </c>
      <c r="K36" s="48">
        <v>4.82</v>
      </c>
      <c r="L36" s="48">
        <v>4.4800000000000004</v>
      </c>
      <c r="M36" s="49">
        <v>4.4800000000000004</v>
      </c>
    </row>
    <row r="37" spans="1:13" x14ac:dyDescent="0.15">
      <c r="A37" s="5"/>
      <c r="B37" s="45" t="s">
        <v>1</v>
      </c>
      <c r="C37" s="50">
        <v>1480</v>
      </c>
      <c r="D37" s="4" t="s">
        <v>15</v>
      </c>
      <c r="E37" s="50">
        <v>1500</v>
      </c>
      <c r="F37" s="46" t="s">
        <v>3</v>
      </c>
      <c r="G37" s="47">
        <v>97.9</v>
      </c>
      <c r="H37" s="48">
        <v>98.4</v>
      </c>
      <c r="I37" s="48">
        <v>96.9</v>
      </c>
      <c r="J37" s="48">
        <v>96.7</v>
      </c>
      <c r="K37" s="48">
        <v>97.1</v>
      </c>
      <c r="L37" s="48">
        <v>98.2</v>
      </c>
      <c r="M37" s="49">
        <v>97.7</v>
      </c>
    </row>
    <row r="38" spans="1:13" x14ac:dyDescent="0.15">
      <c r="A38" s="5"/>
      <c r="B38" s="45"/>
      <c r="C38" s="50"/>
      <c r="E38" s="50"/>
      <c r="F38" s="55" t="s">
        <v>20</v>
      </c>
      <c r="G38" s="89">
        <v>9818</v>
      </c>
      <c r="H38" s="71">
        <v>6071</v>
      </c>
      <c r="I38" s="71">
        <v>9557</v>
      </c>
      <c r="J38" s="71">
        <v>8657</v>
      </c>
      <c r="K38" s="71">
        <v>8582</v>
      </c>
      <c r="L38" s="71">
        <v>8641</v>
      </c>
      <c r="M38" s="87">
        <v>9981</v>
      </c>
    </row>
    <row r="39" spans="1:13" x14ac:dyDescent="0.15">
      <c r="A39" s="5"/>
      <c r="B39" s="45"/>
      <c r="C39" s="50"/>
      <c r="E39" s="50"/>
      <c r="F39" s="55" t="s">
        <v>28</v>
      </c>
      <c r="G39" s="83">
        <f>G35/G$4</f>
        <v>1.3773820981713185</v>
      </c>
      <c r="H39" s="84">
        <f t="shared" ref="H39:M39" si="5">H35/H$4</f>
        <v>1.4926182585115999</v>
      </c>
      <c r="I39" s="84">
        <f t="shared" si="5"/>
        <v>1.3731907680271223</v>
      </c>
      <c r="J39" s="84">
        <f t="shared" si="5"/>
        <v>1.3307109140323272</v>
      </c>
      <c r="K39" s="84">
        <f t="shared" si="5"/>
        <v>1.2880820836621942</v>
      </c>
      <c r="L39" s="84">
        <f t="shared" si="5"/>
        <v>1.2541947061462539</v>
      </c>
      <c r="M39" s="85">
        <f t="shared" si="5"/>
        <v>1.2852022058823529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>
        <v>1480</v>
      </c>
      <c r="H40" s="53">
        <v>1450</v>
      </c>
      <c r="I40" s="53">
        <v>1480</v>
      </c>
      <c r="J40" s="53">
        <v>1430</v>
      </c>
      <c r="K40" s="53">
        <v>1500</v>
      </c>
      <c r="L40" s="53">
        <v>1500</v>
      </c>
      <c r="M40" s="54">
        <v>1500</v>
      </c>
    </row>
    <row r="41" spans="1:13" x14ac:dyDescent="0.15">
      <c r="A41" s="5"/>
      <c r="B41" s="16" t="s">
        <v>41</v>
      </c>
      <c r="C41" s="17"/>
      <c r="D41" s="18"/>
      <c r="E41" s="19"/>
      <c r="F41" s="20" t="s">
        <v>10</v>
      </c>
      <c r="G41" s="21">
        <v>13344</v>
      </c>
      <c r="H41" s="22">
        <v>8505</v>
      </c>
      <c r="I41" s="22">
        <v>9578</v>
      </c>
      <c r="J41" s="22">
        <v>9140</v>
      </c>
      <c r="K41" s="22">
        <v>9994</v>
      </c>
      <c r="L41" s="22">
        <v>14465</v>
      </c>
      <c r="M41" s="23">
        <v>14124</v>
      </c>
    </row>
    <row r="42" spans="1:13" x14ac:dyDescent="0.15">
      <c r="A42" s="5"/>
      <c r="B42" s="24" t="s">
        <v>0</v>
      </c>
      <c r="C42" s="25">
        <v>45628</v>
      </c>
      <c r="D42" s="26"/>
      <c r="E42" s="27"/>
      <c r="F42" s="28" t="s">
        <v>2</v>
      </c>
      <c r="G42" s="29">
        <v>3.74</v>
      </c>
      <c r="H42" s="30">
        <v>3.91</v>
      </c>
      <c r="I42" s="30">
        <v>3.84</v>
      </c>
      <c r="J42" s="30">
        <v>3.94</v>
      </c>
      <c r="K42" s="30">
        <v>3.87</v>
      </c>
      <c r="L42" s="30">
        <v>3.62</v>
      </c>
      <c r="M42" s="31">
        <v>3.68</v>
      </c>
    </row>
    <row r="43" spans="1:13" x14ac:dyDescent="0.15">
      <c r="A43" s="5"/>
      <c r="B43" s="24" t="s">
        <v>1</v>
      </c>
      <c r="C43" s="32">
        <v>4940</v>
      </c>
      <c r="D43" s="26" t="s">
        <v>15</v>
      </c>
      <c r="E43" s="32">
        <v>4930</v>
      </c>
      <c r="F43" s="28" t="s">
        <v>3</v>
      </c>
      <c r="G43" s="29">
        <v>98.8</v>
      </c>
      <c r="H43" s="30">
        <v>98.5</v>
      </c>
      <c r="I43" s="30">
        <v>98.5</v>
      </c>
      <c r="J43" s="30">
        <v>98.6</v>
      </c>
      <c r="K43" s="30">
        <v>98.5</v>
      </c>
      <c r="L43" s="30">
        <v>99.2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88">
        <v>6273</v>
      </c>
      <c r="H44" s="70">
        <v>4517</v>
      </c>
      <c r="I44" s="70">
        <v>5123</v>
      </c>
      <c r="J44" s="70">
        <v>4719</v>
      </c>
      <c r="K44" s="70">
        <v>5308</v>
      </c>
      <c r="L44" s="70">
        <v>5603</v>
      </c>
      <c r="M44" s="86">
        <v>8035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>
        <f>G41/G$4</f>
        <v>1.2843118383060634</v>
      </c>
      <c r="H45" s="81">
        <f t="shared" ref="H45:M45" si="6">H41/H$4</f>
        <v>1.2812594154865924</v>
      </c>
      <c r="I45" s="81">
        <f t="shared" si="6"/>
        <v>1.2489242404485592</v>
      </c>
      <c r="J45" s="81">
        <f t="shared" si="6"/>
        <v>1.307395222428837</v>
      </c>
      <c r="K45" s="81">
        <f t="shared" si="6"/>
        <v>1.3146540384109444</v>
      </c>
      <c r="L45" s="81">
        <f t="shared" si="6"/>
        <v>1.2978914311350382</v>
      </c>
      <c r="M45" s="82">
        <f t="shared" si="6"/>
        <v>1.2981617647058823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>
        <v>4940</v>
      </c>
      <c r="H46" s="35">
        <v>4840</v>
      </c>
      <c r="I46" s="35">
        <v>4910</v>
      </c>
      <c r="J46" s="35">
        <v>4760</v>
      </c>
      <c r="K46" s="35">
        <v>4920</v>
      </c>
      <c r="L46" s="35">
        <v>4920</v>
      </c>
      <c r="M46" s="36">
        <v>4930</v>
      </c>
    </row>
    <row r="47" spans="1:13" x14ac:dyDescent="0.15">
      <c r="A47" s="5"/>
      <c r="B47" s="37" t="s">
        <v>42</v>
      </c>
      <c r="C47" s="38"/>
      <c r="D47" s="39"/>
      <c r="E47" s="40"/>
      <c r="F47" s="41" t="s">
        <v>10</v>
      </c>
      <c r="G47" s="42">
        <v>7873</v>
      </c>
      <c r="H47" s="43">
        <v>4211</v>
      </c>
      <c r="I47" s="43">
        <v>4968</v>
      </c>
      <c r="J47" s="43">
        <v>4510</v>
      </c>
      <c r="K47" s="43">
        <v>4763</v>
      </c>
      <c r="L47" s="43">
        <v>8113</v>
      </c>
      <c r="M47" s="44">
        <v>7858</v>
      </c>
    </row>
    <row r="48" spans="1:13" x14ac:dyDescent="0.15">
      <c r="A48" s="5"/>
      <c r="B48" s="45" t="s">
        <v>0</v>
      </c>
      <c r="C48" s="3">
        <v>45628</v>
      </c>
      <c r="F48" s="46" t="s">
        <v>2</v>
      </c>
      <c r="G48" s="47">
        <v>4.17</v>
      </c>
      <c r="H48" s="48">
        <v>4.57</v>
      </c>
      <c r="I48" s="48">
        <v>4.43</v>
      </c>
      <c r="J48" s="48">
        <v>4.53</v>
      </c>
      <c r="K48" s="48">
        <v>4.3499999999999996</v>
      </c>
      <c r="L48" s="48">
        <v>4.05</v>
      </c>
      <c r="M48" s="49">
        <v>4.13</v>
      </c>
    </row>
    <row r="49" spans="1:13" x14ac:dyDescent="0.15">
      <c r="A49" s="5"/>
      <c r="B49" s="45" t="s">
        <v>1</v>
      </c>
      <c r="C49" s="50">
        <v>4370</v>
      </c>
      <c r="D49" s="4" t="s">
        <v>15</v>
      </c>
      <c r="E49" s="50">
        <v>4380</v>
      </c>
      <c r="F49" s="46" t="s">
        <v>3</v>
      </c>
      <c r="G49" s="47">
        <v>98.2</v>
      </c>
      <c r="H49" s="48">
        <v>97.7</v>
      </c>
      <c r="I49" s="48">
        <v>97.7</v>
      </c>
      <c r="J49" s="48">
        <v>97.8</v>
      </c>
      <c r="K49" s="48">
        <v>98.5</v>
      </c>
      <c r="L49" s="48">
        <v>98.8</v>
      </c>
      <c r="M49" s="49">
        <v>97.4</v>
      </c>
    </row>
    <row r="50" spans="1:13" x14ac:dyDescent="0.15">
      <c r="A50" s="5"/>
      <c r="B50" s="45"/>
      <c r="C50" s="50"/>
      <c r="E50" s="50"/>
      <c r="F50" s="55" t="s">
        <v>20</v>
      </c>
      <c r="G50" s="89">
        <v>4676</v>
      </c>
      <c r="H50" s="71">
        <v>3040</v>
      </c>
      <c r="I50" s="71">
        <v>3624</v>
      </c>
      <c r="J50" s="71">
        <v>3094</v>
      </c>
      <c r="K50" s="71">
        <v>2689</v>
      </c>
      <c r="L50" s="71">
        <v>3881</v>
      </c>
      <c r="M50" s="87">
        <v>6110</v>
      </c>
    </row>
    <row r="51" spans="1:13" x14ac:dyDescent="0.15">
      <c r="A51" s="5"/>
      <c r="B51" s="45"/>
      <c r="C51" s="50"/>
      <c r="E51" s="50"/>
      <c r="F51" s="55" t="s">
        <v>28</v>
      </c>
      <c r="G51" s="83">
        <f>G47/G$4</f>
        <v>0.75774783445620786</v>
      </c>
      <c r="H51" s="84">
        <f t="shared" ref="H51:M51" si="7">H47/H$4</f>
        <v>0.63437782464597769</v>
      </c>
      <c r="I51" s="84">
        <f t="shared" si="7"/>
        <v>0.64780284261311771</v>
      </c>
      <c r="J51" s="84">
        <f t="shared" si="7"/>
        <v>0.64511514804748959</v>
      </c>
      <c r="K51" s="84">
        <f t="shared" si="7"/>
        <v>0.62654564588266248</v>
      </c>
      <c r="L51" s="84">
        <f t="shared" si="7"/>
        <v>0.7279497532525796</v>
      </c>
      <c r="M51" s="85">
        <f t="shared" si="7"/>
        <v>0.72224264705882357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>
        <v>4370</v>
      </c>
      <c r="H52" s="53">
        <v>4260</v>
      </c>
      <c r="I52" s="53">
        <v>4300</v>
      </c>
      <c r="J52" s="53">
        <v>4150</v>
      </c>
      <c r="K52" s="53">
        <v>4280</v>
      </c>
      <c r="L52" s="53">
        <v>4350</v>
      </c>
      <c r="M52" s="54">
        <v>4380</v>
      </c>
    </row>
    <row r="53" spans="1:13" x14ac:dyDescent="0.15">
      <c r="A53" s="5"/>
      <c r="B53" s="16" t="s">
        <v>43</v>
      </c>
      <c r="C53" s="17"/>
      <c r="D53" s="18"/>
      <c r="E53" s="19"/>
      <c r="F53" s="20" t="s">
        <v>10</v>
      </c>
      <c r="G53" s="21">
        <v>14862</v>
      </c>
      <c r="H53" s="22">
        <v>9706</v>
      </c>
      <c r="I53" s="22">
        <v>10694</v>
      </c>
      <c r="J53" s="22">
        <v>9883</v>
      </c>
      <c r="K53" s="22">
        <v>10924</v>
      </c>
      <c r="L53" s="22">
        <v>15403</v>
      </c>
      <c r="M53" s="23">
        <v>15622</v>
      </c>
    </row>
    <row r="54" spans="1:13" x14ac:dyDescent="0.15">
      <c r="A54" s="5"/>
      <c r="B54" s="24" t="s">
        <v>0</v>
      </c>
      <c r="C54" s="25">
        <v>45628</v>
      </c>
      <c r="D54" s="26"/>
      <c r="E54" s="27"/>
      <c r="F54" s="28" t="s">
        <v>2</v>
      </c>
      <c r="G54" s="29">
        <v>3.66</v>
      </c>
      <c r="H54" s="30">
        <v>3.86</v>
      </c>
      <c r="I54" s="30">
        <v>3.85</v>
      </c>
      <c r="J54" s="30">
        <v>3.84</v>
      </c>
      <c r="K54" s="30">
        <v>3.76</v>
      </c>
      <c r="L54" s="30">
        <v>3.65</v>
      </c>
      <c r="M54" s="31">
        <v>3.65</v>
      </c>
    </row>
    <row r="55" spans="1:13" x14ac:dyDescent="0.15">
      <c r="A55" s="5"/>
      <c r="B55" s="24" t="s">
        <v>1</v>
      </c>
      <c r="C55" s="32">
        <v>4460</v>
      </c>
      <c r="D55" s="26" t="s">
        <v>15</v>
      </c>
      <c r="E55" s="32">
        <v>4480</v>
      </c>
      <c r="F55" s="28" t="s">
        <v>3</v>
      </c>
      <c r="G55" s="29">
        <v>97.9</v>
      </c>
      <c r="H55" s="30">
        <v>98.2</v>
      </c>
      <c r="I55" s="30">
        <v>98.2</v>
      </c>
      <c r="J55" s="30">
        <v>99.2</v>
      </c>
      <c r="K55" s="30">
        <v>98.5</v>
      </c>
      <c r="L55" s="30">
        <v>98.4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88">
        <v>9342</v>
      </c>
      <c r="H56" s="70">
        <v>5502</v>
      </c>
      <c r="I56" s="70">
        <v>6100</v>
      </c>
      <c r="J56" s="70">
        <v>3717</v>
      </c>
      <c r="K56" s="70">
        <v>5548</v>
      </c>
      <c r="L56" s="70">
        <v>8013</v>
      </c>
      <c r="M56" s="86">
        <v>8971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>
        <f>G53/G$4</f>
        <v>1.4304138594802696</v>
      </c>
      <c r="H57" s="81">
        <f t="shared" ref="H57:M57" si="8">H53/H$4</f>
        <v>1.4621874058451341</v>
      </c>
      <c r="I57" s="81">
        <f t="shared" si="8"/>
        <v>1.3944451688616508</v>
      </c>
      <c r="J57" s="81">
        <f t="shared" si="8"/>
        <v>1.4136747246459733</v>
      </c>
      <c r="K57" s="81">
        <f t="shared" si="8"/>
        <v>1.4369902657195475</v>
      </c>
      <c r="L57" s="81">
        <f t="shared" si="8"/>
        <v>1.3820547330641544</v>
      </c>
      <c r="M57" s="82">
        <f t="shared" si="8"/>
        <v>1.4358455882352941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>
        <v>4460</v>
      </c>
      <c r="H58" s="35">
        <v>4420</v>
      </c>
      <c r="I58" s="35">
        <v>4470</v>
      </c>
      <c r="J58" s="35">
        <v>4330</v>
      </c>
      <c r="K58" s="35">
        <v>4470</v>
      </c>
      <c r="L58" s="35">
        <v>4430</v>
      </c>
      <c r="M58" s="36">
        <v>4480</v>
      </c>
    </row>
    <row r="59" spans="1:13" x14ac:dyDescent="0.15">
      <c r="A59" s="5"/>
      <c r="B59" s="37" t="s">
        <v>44</v>
      </c>
      <c r="C59" s="38"/>
      <c r="D59" s="39"/>
      <c r="E59" s="40"/>
      <c r="F59" s="41" t="s">
        <v>10</v>
      </c>
      <c r="G59" s="42">
        <v>13081</v>
      </c>
      <c r="H59" s="43">
        <v>9385</v>
      </c>
      <c r="I59" s="43">
        <v>11279</v>
      </c>
      <c r="J59" s="43">
        <v>9846</v>
      </c>
      <c r="K59" s="43">
        <v>10305</v>
      </c>
      <c r="L59" s="43">
        <v>13738</v>
      </c>
      <c r="M59" s="44">
        <v>13009</v>
      </c>
    </row>
    <row r="60" spans="1:13" x14ac:dyDescent="0.15">
      <c r="A60" s="5"/>
      <c r="B60" s="45" t="s">
        <v>0</v>
      </c>
      <c r="C60" s="3">
        <v>45628</v>
      </c>
      <c r="F60" s="46" t="s">
        <v>2</v>
      </c>
      <c r="G60" s="47">
        <v>1.83</v>
      </c>
      <c r="H60" s="48">
        <v>1.99</v>
      </c>
      <c r="I60" s="48">
        <v>1.83</v>
      </c>
      <c r="J60" s="48">
        <v>1.94</v>
      </c>
      <c r="K60" s="48">
        <v>1.96</v>
      </c>
      <c r="L60" s="48">
        <v>1.79</v>
      </c>
      <c r="M60" s="49">
        <v>1.84</v>
      </c>
    </row>
    <row r="61" spans="1:13" x14ac:dyDescent="0.15">
      <c r="A61" s="5"/>
      <c r="B61" s="45" t="s">
        <v>1</v>
      </c>
      <c r="C61" s="50">
        <v>3920</v>
      </c>
      <c r="D61" s="4" t="s">
        <v>15</v>
      </c>
      <c r="E61" s="50">
        <v>3920</v>
      </c>
      <c r="F61" s="46" t="s">
        <v>3</v>
      </c>
      <c r="G61" s="47">
        <v>99.1</v>
      </c>
      <c r="H61" s="48">
        <v>99.1</v>
      </c>
      <c r="I61" s="48">
        <v>99.6</v>
      </c>
      <c r="J61" s="48">
        <v>99.3</v>
      </c>
      <c r="K61" s="48">
        <v>99.1</v>
      </c>
      <c r="L61" s="48">
        <v>99.2</v>
      </c>
      <c r="M61" s="49">
        <v>99</v>
      </c>
    </row>
    <row r="62" spans="1:13" x14ac:dyDescent="0.15">
      <c r="A62" s="5"/>
      <c r="B62" s="45"/>
      <c r="C62" s="50"/>
      <c r="E62" s="50"/>
      <c r="F62" s="55" t="s">
        <v>20</v>
      </c>
      <c r="G62" s="89">
        <v>3782</v>
      </c>
      <c r="H62" s="71">
        <v>2891</v>
      </c>
      <c r="I62" s="71">
        <v>2114</v>
      </c>
      <c r="J62" s="71">
        <v>2548</v>
      </c>
      <c r="K62" s="71">
        <v>2986</v>
      </c>
      <c r="L62" s="71">
        <v>3609</v>
      </c>
      <c r="M62" s="87">
        <v>4188</v>
      </c>
    </row>
    <row r="63" spans="1:13" x14ac:dyDescent="0.15">
      <c r="A63" s="5"/>
      <c r="B63" s="45"/>
      <c r="C63" s="50"/>
      <c r="E63" s="50"/>
      <c r="F63" s="55" t="s">
        <v>28</v>
      </c>
      <c r="G63" s="83">
        <f>G59/G$4</f>
        <v>1.2589990375360924</v>
      </c>
      <c r="H63" s="84">
        <f t="shared" ref="H63:M63" si="9">H59/H$4</f>
        <v>1.4138294667068394</v>
      </c>
      <c r="I63" s="84">
        <f t="shared" si="9"/>
        <v>1.470726300691094</v>
      </c>
      <c r="J63" s="84">
        <f t="shared" si="9"/>
        <v>1.408382205693034</v>
      </c>
      <c r="K63" s="84">
        <f t="shared" si="9"/>
        <v>1.3555643251775849</v>
      </c>
      <c r="L63" s="84">
        <f t="shared" si="9"/>
        <v>1.2326603858232392</v>
      </c>
      <c r="M63" s="85">
        <f t="shared" si="9"/>
        <v>1.1956801470588236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>
        <v>3920</v>
      </c>
      <c r="H64" s="53">
        <v>3870</v>
      </c>
      <c r="I64" s="53">
        <v>3880</v>
      </c>
      <c r="J64" s="53">
        <v>3770</v>
      </c>
      <c r="K64" s="53">
        <v>3910</v>
      </c>
      <c r="L64" s="53">
        <v>3900</v>
      </c>
      <c r="M64" s="54">
        <v>3920</v>
      </c>
    </row>
    <row r="65" spans="1:13" x14ac:dyDescent="0.15">
      <c r="A65" s="5"/>
      <c r="B65" s="16" t="s">
        <v>45</v>
      </c>
      <c r="C65" s="17"/>
      <c r="D65" s="18"/>
      <c r="E65" s="19"/>
      <c r="F65" s="20" t="s">
        <v>10</v>
      </c>
      <c r="G65" s="21">
        <v>11208</v>
      </c>
      <c r="H65" s="22">
        <v>6748</v>
      </c>
      <c r="I65" s="22">
        <v>7519</v>
      </c>
      <c r="J65" s="22">
        <v>6864</v>
      </c>
      <c r="K65" s="22">
        <v>7288</v>
      </c>
      <c r="L65" s="22">
        <v>11470</v>
      </c>
      <c r="M65" s="23">
        <v>10690</v>
      </c>
    </row>
    <row r="66" spans="1:13" x14ac:dyDescent="0.15">
      <c r="A66" s="5"/>
      <c r="B66" s="24" t="s">
        <v>0</v>
      </c>
      <c r="C66" s="25">
        <v>45628</v>
      </c>
      <c r="D66" s="26"/>
      <c r="E66" s="27"/>
      <c r="F66" s="28" t="s">
        <v>2</v>
      </c>
      <c r="G66" s="29">
        <v>3.63</v>
      </c>
      <c r="H66" s="30">
        <v>4.01</v>
      </c>
      <c r="I66" s="30">
        <v>3.94</v>
      </c>
      <c r="J66" s="30">
        <v>3.89</v>
      </c>
      <c r="K66" s="30">
        <v>3.86</v>
      </c>
      <c r="L66" s="30">
        <v>3.56</v>
      </c>
      <c r="M66" s="31">
        <v>3.65</v>
      </c>
    </row>
    <row r="67" spans="1:13" x14ac:dyDescent="0.15">
      <c r="A67" s="5"/>
      <c r="B67" s="24" t="s">
        <v>1</v>
      </c>
      <c r="C67" s="32">
        <v>2770</v>
      </c>
      <c r="D67" s="26" t="s">
        <v>15</v>
      </c>
      <c r="E67" s="32">
        <v>2760</v>
      </c>
      <c r="F67" s="28" t="s">
        <v>3</v>
      </c>
      <c r="G67" s="29">
        <v>99.4</v>
      </c>
      <c r="H67" s="30">
        <v>98</v>
      </c>
      <c r="I67" s="30">
        <v>98.9</v>
      </c>
      <c r="J67" s="30">
        <v>99.8</v>
      </c>
      <c r="K67" s="30">
        <v>99.5</v>
      </c>
      <c r="L67" s="30">
        <v>99.4</v>
      </c>
      <c r="M67" s="31">
        <v>98.6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88">
        <v>3633</v>
      </c>
      <c r="H68" s="70">
        <v>4290</v>
      </c>
      <c r="I68" s="70">
        <v>3393</v>
      </c>
      <c r="J68" s="70">
        <v>1860</v>
      </c>
      <c r="K68" s="70">
        <v>2301</v>
      </c>
      <c r="L68" s="70">
        <v>3626</v>
      </c>
      <c r="M68" s="86">
        <v>5294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>
        <f>G65/G$4</f>
        <v>1.0787295476419634</v>
      </c>
      <c r="H69" s="81">
        <f t="shared" ref="H69:M69" si="10">H65/H$4</f>
        <v>1.0165712564025309</v>
      </c>
      <c r="I69" s="81">
        <f t="shared" si="10"/>
        <v>0.98044073542834786</v>
      </c>
      <c r="J69" s="81">
        <f t="shared" si="10"/>
        <v>0.98183378629666718</v>
      </c>
      <c r="K69" s="81">
        <f t="shared" si="10"/>
        <v>0.95869508024204153</v>
      </c>
      <c r="L69" s="81">
        <f t="shared" si="10"/>
        <v>1.0291610587707491</v>
      </c>
      <c r="M69" s="82">
        <f t="shared" si="10"/>
        <v>0.98253676470588236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>
        <v>2770</v>
      </c>
      <c r="H70" s="35">
        <v>2690</v>
      </c>
      <c r="I70" s="35">
        <v>2720</v>
      </c>
      <c r="J70" s="35">
        <v>2660</v>
      </c>
      <c r="K70" s="35">
        <v>2740</v>
      </c>
      <c r="L70" s="35">
        <v>2740</v>
      </c>
      <c r="M70" s="36">
        <v>2760</v>
      </c>
    </row>
    <row r="71" spans="1:13" x14ac:dyDescent="0.15">
      <c r="A71" s="5"/>
      <c r="B71" s="37" t="s">
        <v>46</v>
      </c>
      <c r="C71" s="38"/>
      <c r="D71" s="39"/>
      <c r="E71" s="40"/>
      <c r="F71" s="41" t="s">
        <v>10</v>
      </c>
      <c r="G71" s="42">
        <v>11065</v>
      </c>
      <c r="H71" s="43">
        <v>7547</v>
      </c>
      <c r="I71" s="43">
        <v>8218</v>
      </c>
      <c r="J71" s="43">
        <v>7864</v>
      </c>
      <c r="K71" s="43">
        <v>8037</v>
      </c>
      <c r="L71" s="43">
        <v>11584</v>
      </c>
      <c r="M71" s="44">
        <v>11448</v>
      </c>
    </row>
    <row r="72" spans="1:13" x14ac:dyDescent="0.15">
      <c r="A72" s="5"/>
      <c r="B72" s="45" t="s">
        <v>0</v>
      </c>
      <c r="C72" s="3">
        <v>45628</v>
      </c>
      <c r="F72" s="46" t="s">
        <v>2</v>
      </c>
      <c r="G72" s="47">
        <v>2.96</v>
      </c>
      <c r="H72" s="48">
        <v>3.14</v>
      </c>
      <c r="I72" s="48">
        <v>3.04</v>
      </c>
      <c r="J72" s="48">
        <v>3.17</v>
      </c>
      <c r="K72" s="48">
        <v>3.15</v>
      </c>
      <c r="L72" s="48">
        <v>2.9</v>
      </c>
      <c r="M72" s="49">
        <v>2.95</v>
      </c>
    </row>
    <row r="73" spans="1:13" x14ac:dyDescent="0.15">
      <c r="A73" s="5"/>
      <c r="B73" s="45" t="s">
        <v>1</v>
      </c>
      <c r="C73" s="50">
        <v>1020</v>
      </c>
      <c r="D73" s="4" t="s">
        <v>15</v>
      </c>
      <c r="E73" s="50">
        <v>1020</v>
      </c>
      <c r="F73" s="46" t="s">
        <v>3</v>
      </c>
      <c r="G73" s="47">
        <v>97.4</v>
      </c>
      <c r="H73" s="48">
        <v>98.3</v>
      </c>
      <c r="I73" s="48">
        <v>97.8</v>
      </c>
      <c r="J73" s="48">
        <v>98.6</v>
      </c>
      <c r="K73" s="48">
        <v>99.1</v>
      </c>
      <c r="L73" s="48">
        <v>98.9</v>
      </c>
      <c r="M73" s="49">
        <v>99</v>
      </c>
    </row>
    <row r="74" spans="1:13" x14ac:dyDescent="0.15">
      <c r="A74" s="5"/>
      <c r="B74" s="45"/>
      <c r="C74" s="50"/>
      <c r="E74" s="50"/>
      <c r="F74" s="55" t="s">
        <v>20</v>
      </c>
      <c r="G74" s="89">
        <v>7618</v>
      </c>
      <c r="H74" s="71">
        <v>3822</v>
      </c>
      <c r="I74" s="71">
        <v>4970</v>
      </c>
      <c r="J74" s="71">
        <v>3523</v>
      </c>
      <c r="K74" s="71">
        <v>2835</v>
      </c>
      <c r="L74" s="71">
        <v>4358</v>
      </c>
      <c r="M74" s="87">
        <v>4144</v>
      </c>
    </row>
    <row r="75" spans="1:13" x14ac:dyDescent="0.15">
      <c r="A75" s="5"/>
      <c r="B75" s="45"/>
      <c r="C75" s="50"/>
      <c r="E75" s="50"/>
      <c r="F75" s="55" t="s">
        <v>28</v>
      </c>
      <c r="G75" s="83">
        <f>G71/G$4</f>
        <v>1.0649663137632339</v>
      </c>
      <c r="H75" s="84">
        <f t="shared" ref="H75:M75" si="11">H71/H$4</f>
        <v>1.136938836999096</v>
      </c>
      <c r="I75" s="84">
        <f t="shared" si="11"/>
        <v>1.0715869083322467</v>
      </c>
      <c r="J75" s="84">
        <f t="shared" si="11"/>
        <v>1.1248748390788157</v>
      </c>
      <c r="K75" s="84">
        <f t="shared" si="11"/>
        <v>1.0572217837411209</v>
      </c>
      <c r="L75" s="84">
        <f t="shared" si="11"/>
        <v>1.0393898609241812</v>
      </c>
      <c r="M75" s="85">
        <f t="shared" si="11"/>
        <v>1.0522058823529412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>
        <v>1020</v>
      </c>
      <c r="H76" s="53">
        <v>980</v>
      </c>
      <c r="I76" s="53">
        <v>1000</v>
      </c>
      <c r="J76" s="53">
        <v>970</v>
      </c>
      <c r="K76" s="53">
        <v>980</v>
      </c>
      <c r="L76" s="53">
        <v>990</v>
      </c>
      <c r="M76" s="54">
        <v>1020</v>
      </c>
    </row>
    <row r="77" spans="1:13" x14ac:dyDescent="0.15">
      <c r="A77" s="5"/>
      <c r="B77" s="16" t="s">
        <v>39</v>
      </c>
      <c r="C77" s="17"/>
      <c r="D77" s="18"/>
      <c r="E77" s="19"/>
      <c r="F77" s="20" t="s">
        <v>10</v>
      </c>
      <c r="G77" s="21">
        <v>18312</v>
      </c>
      <c r="H77" s="22">
        <v>13494</v>
      </c>
      <c r="I77" s="22">
        <v>14938</v>
      </c>
      <c r="J77" s="22">
        <v>13789</v>
      </c>
      <c r="K77" s="22">
        <v>14358</v>
      </c>
      <c r="L77" s="22">
        <v>18994</v>
      </c>
      <c r="M77" s="23">
        <v>18368</v>
      </c>
    </row>
    <row r="78" spans="1:13" x14ac:dyDescent="0.15">
      <c r="A78" s="5"/>
      <c r="B78" s="24" t="s">
        <v>0</v>
      </c>
      <c r="C78" s="25">
        <v>45614</v>
      </c>
      <c r="D78" s="26"/>
      <c r="E78" s="27"/>
      <c r="F78" s="28" t="s">
        <v>2</v>
      </c>
      <c r="G78" s="29">
        <v>3.1</v>
      </c>
      <c r="H78" s="30">
        <v>3.37</v>
      </c>
      <c r="I78" s="30">
        <v>3.26</v>
      </c>
      <c r="J78" s="30">
        <v>3.38</v>
      </c>
      <c r="K78" s="30">
        <v>3.31</v>
      </c>
      <c r="L78" s="30">
        <v>3.02</v>
      </c>
      <c r="M78" s="31">
        <v>3.06</v>
      </c>
    </row>
    <row r="79" spans="1:13" x14ac:dyDescent="0.15">
      <c r="A79" s="5"/>
      <c r="B79" s="24" t="s">
        <v>1</v>
      </c>
      <c r="C79" s="32">
        <v>9190</v>
      </c>
      <c r="D79" s="26" t="s">
        <v>15</v>
      </c>
      <c r="E79" s="32">
        <v>9590</v>
      </c>
      <c r="F79" s="28" t="s">
        <v>3</v>
      </c>
      <c r="G79" s="29">
        <v>98.9</v>
      </c>
      <c r="H79" s="30">
        <v>99.1</v>
      </c>
      <c r="I79" s="30">
        <v>99.5</v>
      </c>
      <c r="J79" s="30">
        <v>99.3</v>
      </c>
      <c r="K79" s="30">
        <v>99.2</v>
      </c>
      <c r="L79" s="30">
        <v>99.5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88">
        <v>7244</v>
      </c>
      <c r="H80" s="70">
        <v>5044</v>
      </c>
      <c r="I80" s="70">
        <v>4329</v>
      </c>
      <c r="J80" s="70">
        <v>4484</v>
      </c>
      <c r="K80" s="70">
        <v>4982</v>
      </c>
      <c r="L80" s="70">
        <v>5310</v>
      </c>
      <c r="M80" s="86">
        <v>7263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>
        <f>G77/G$4</f>
        <v>1.7624639076034649</v>
      </c>
      <c r="H81" s="81">
        <f t="shared" ref="H81:M81" si="12">H77/H$4</f>
        <v>2.0328412172341066</v>
      </c>
      <c r="I81" s="81">
        <f t="shared" si="12"/>
        <v>1.947841961142261</v>
      </c>
      <c r="J81" s="81">
        <f t="shared" si="12"/>
        <v>1.9723930768130453</v>
      </c>
      <c r="K81" s="81">
        <f t="shared" si="12"/>
        <v>1.888713496448303</v>
      </c>
      <c r="L81" s="81">
        <f t="shared" si="12"/>
        <v>1.7042620008972633</v>
      </c>
      <c r="M81" s="82">
        <f t="shared" si="12"/>
        <v>1.6882352941176471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>
        <v>9190</v>
      </c>
      <c r="H82" s="35">
        <v>9370</v>
      </c>
      <c r="I82" s="35">
        <v>9500</v>
      </c>
      <c r="J82" s="35">
        <v>9230</v>
      </c>
      <c r="K82" s="35">
        <v>9570</v>
      </c>
      <c r="L82" s="35">
        <v>9570</v>
      </c>
      <c r="M82" s="36">
        <v>9590</v>
      </c>
    </row>
    <row r="83" spans="1:13" x14ac:dyDescent="0.15">
      <c r="A83" s="5"/>
      <c r="B83" s="37" t="s">
        <v>40</v>
      </c>
      <c r="C83" s="38"/>
      <c r="D83" s="39"/>
      <c r="E83" s="40"/>
      <c r="F83" s="41" t="s">
        <v>10</v>
      </c>
      <c r="G83" s="42">
        <v>5514</v>
      </c>
      <c r="H83" s="43">
        <v>2516</v>
      </c>
      <c r="I83" s="43">
        <v>3169</v>
      </c>
      <c r="J83" s="43">
        <v>3203</v>
      </c>
      <c r="K83" s="43">
        <v>3637</v>
      </c>
      <c r="L83" s="43">
        <v>5300</v>
      </c>
      <c r="M83" s="44">
        <v>5649</v>
      </c>
    </row>
    <row r="84" spans="1:13" x14ac:dyDescent="0.15">
      <c r="A84" s="5"/>
      <c r="B84" s="45" t="s">
        <v>0</v>
      </c>
      <c r="C84" s="3">
        <v>45614</v>
      </c>
      <c r="F84" s="46" t="s">
        <v>2</v>
      </c>
      <c r="G84" s="47">
        <v>2.34</v>
      </c>
      <c r="H84" s="48">
        <v>3.07</v>
      </c>
      <c r="I84" s="48">
        <v>2.63</v>
      </c>
      <c r="J84" s="48">
        <v>2.67</v>
      </c>
      <c r="K84" s="48">
        <v>2.89</v>
      </c>
      <c r="L84" s="48">
        <v>2.36</v>
      </c>
      <c r="M84" s="49">
        <v>2.4700000000000002</v>
      </c>
    </row>
    <row r="85" spans="1:13" x14ac:dyDescent="0.15">
      <c r="A85" s="5"/>
      <c r="B85" s="45" t="s">
        <v>1</v>
      </c>
      <c r="C85" s="50">
        <v>160</v>
      </c>
      <c r="D85" s="4" t="s">
        <v>15</v>
      </c>
      <c r="E85" s="50">
        <v>150</v>
      </c>
      <c r="F85" s="46" t="s">
        <v>3</v>
      </c>
      <c r="G85" s="47">
        <v>98</v>
      </c>
      <c r="H85" s="48">
        <v>96.1</v>
      </c>
      <c r="I85" s="48">
        <v>98.9</v>
      </c>
      <c r="J85" s="48">
        <v>101.7</v>
      </c>
      <c r="K85" s="48">
        <v>96.3</v>
      </c>
      <c r="L85" s="48">
        <v>97.2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20</v>
      </c>
      <c r="G86" s="89">
        <v>3016</v>
      </c>
      <c r="H86" s="71">
        <v>2318</v>
      </c>
      <c r="I86" s="71">
        <v>1041</v>
      </c>
      <c r="J86" s="61">
        <v>-627</v>
      </c>
      <c r="K86" s="71">
        <v>3099</v>
      </c>
      <c r="L86" s="71">
        <v>3594</v>
      </c>
      <c r="M86" s="87">
        <v>2707</v>
      </c>
    </row>
    <row r="87" spans="1:13" x14ac:dyDescent="0.15">
      <c r="A87" s="5"/>
      <c r="B87" s="45"/>
      <c r="C87" s="50"/>
      <c r="E87" s="50"/>
      <c r="F87" s="55" t="s">
        <v>28</v>
      </c>
      <c r="G87" s="83">
        <f>G83/G$4</f>
        <v>0.53070259865255054</v>
      </c>
      <c r="H87" s="84">
        <f t="shared" ref="H87:M87" si="13">H83/H$4</f>
        <v>0.37902982826152454</v>
      </c>
      <c r="I87" s="84">
        <f t="shared" si="13"/>
        <v>0.41322206285043683</v>
      </c>
      <c r="J87" s="84">
        <f t="shared" si="13"/>
        <v>0.45816049206122156</v>
      </c>
      <c r="K87" s="84">
        <f t="shared" si="13"/>
        <v>0.47842672980794526</v>
      </c>
      <c r="L87" s="84">
        <f t="shared" si="13"/>
        <v>0.47554957379991025</v>
      </c>
      <c r="M87" s="85">
        <f t="shared" si="13"/>
        <v>0.51920955882352937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>
        <v>160</v>
      </c>
      <c r="H88" s="53">
        <v>140</v>
      </c>
      <c r="I88" s="53">
        <v>160</v>
      </c>
      <c r="J88" s="53">
        <v>130</v>
      </c>
      <c r="K88" s="53">
        <v>150</v>
      </c>
      <c r="L88" s="53">
        <v>150</v>
      </c>
      <c r="M88" s="54">
        <v>150</v>
      </c>
    </row>
    <row r="89" spans="1:13" x14ac:dyDescent="0.15">
      <c r="A89" s="5"/>
      <c r="B89" s="16" t="s">
        <v>37</v>
      </c>
      <c r="C89" s="17"/>
      <c r="D89" s="18"/>
      <c r="E89" s="19"/>
      <c r="F89" s="20" t="s">
        <v>10</v>
      </c>
      <c r="G89" s="21">
        <v>6620</v>
      </c>
      <c r="H89" s="22">
        <v>3500</v>
      </c>
      <c r="I89" s="22">
        <v>4114</v>
      </c>
      <c r="J89" s="22">
        <v>3789</v>
      </c>
      <c r="K89" s="22">
        <v>4064</v>
      </c>
      <c r="L89" s="22">
        <v>7080</v>
      </c>
      <c r="M89" s="23">
        <v>7114</v>
      </c>
    </row>
    <row r="90" spans="1:13" x14ac:dyDescent="0.15">
      <c r="A90" s="5"/>
      <c r="B90" s="24" t="s">
        <v>0</v>
      </c>
      <c r="C90" s="25">
        <v>45600</v>
      </c>
      <c r="D90" s="26"/>
      <c r="E90" s="27"/>
      <c r="F90" s="28" t="s">
        <v>2</v>
      </c>
      <c r="G90" s="29">
        <v>3.75</v>
      </c>
      <c r="H90" s="30">
        <v>4</v>
      </c>
      <c r="I90" s="30">
        <v>3.99</v>
      </c>
      <c r="J90" s="30">
        <v>4.07</v>
      </c>
      <c r="K90" s="30">
        <v>3.96</v>
      </c>
      <c r="L90" s="30">
        <v>3.7</v>
      </c>
      <c r="M90" s="31">
        <v>3.66</v>
      </c>
    </row>
    <row r="91" spans="1:13" x14ac:dyDescent="0.15">
      <c r="A91" s="5"/>
      <c r="B91" s="24" t="s">
        <v>1</v>
      </c>
      <c r="C91" s="32">
        <v>4140</v>
      </c>
      <c r="D91" s="26" t="s">
        <v>15</v>
      </c>
      <c r="E91" s="32">
        <v>4080</v>
      </c>
      <c r="F91" s="28" t="s">
        <v>3</v>
      </c>
      <c r="G91" s="29">
        <v>98.8</v>
      </c>
      <c r="H91" s="30">
        <v>98.6</v>
      </c>
      <c r="I91" s="30">
        <v>99.2</v>
      </c>
      <c r="J91" s="30">
        <v>98.7</v>
      </c>
      <c r="K91" s="30">
        <v>99.7</v>
      </c>
      <c r="L91" s="30">
        <v>98.6</v>
      </c>
      <c r="M91" s="31">
        <v>99.5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88">
        <v>3019</v>
      </c>
      <c r="H92" s="70">
        <v>1713</v>
      </c>
      <c r="I92" s="70">
        <v>1503</v>
      </c>
      <c r="J92" s="70">
        <v>1788</v>
      </c>
      <c r="K92" s="70">
        <v>1066</v>
      </c>
      <c r="L92" s="70">
        <v>3381</v>
      </c>
      <c r="M92" s="86">
        <v>2176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>
        <f>G89/G$4</f>
        <v>0.63715110683349374</v>
      </c>
      <c r="H93" s="81">
        <f t="shared" ref="H93:M93" si="14">H89/H$4</f>
        <v>0.52726724917143719</v>
      </c>
      <c r="I93" s="81">
        <f t="shared" si="14"/>
        <v>0.53644542965184505</v>
      </c>
      <c r="J93" s="81">
        <f t="shared" si="14"/>
        <v>0.54198254899156062</v>
      </c>
      <c r="K93" s="81">
        <f t="shared" si="14"/>
        <v>0.53459615890555112</v>
      </c>
      <c r="L93" s="81">
        <f t="shared" si="14"/>
        <v>0.63526244952893673</v>
      </c>
      <c r="M93" s="82">
        <f t="shared" si="14"/>
        <v>0.65386029411764701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>
        <v>4140</v>
      </c>
      <c r="H94" s="35">
        <v>4030</v>
      </c>
      <c r="I94" s="35">
        <v>4020</v>
      </c>
      <c r="J94" s="35">
        <v>3870</v>
      </c>
      <c r="K94" s="35">
        <v>3960</v>
      </c>
      <c r="L94" s="35">
        <v>4080</v>
      </c>
      <c r="M94" s="36">
        <v>4080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>
        <v>15413</v>
      </c>
      <c r="H95" s="43">
        <v>9622</v>
      </c>
      <c r="I95" s="43">
        <v>11048</v>
      </c>
      <c r="J95" s="43">
        <v>10350</v>
      </c>
      <c r="K95" s="43">
        <v>11294</v>
      </c>
      <c r="L95" s="43">
        <v>15981</v>
      </c>
      <c r="M95" s="44">
        <v>15901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>
        <v>3.6</v>
      </c>
      <c r="H96" s="48">
        <v>3.97</v>
      </c>
      <c r="I96" s="48">
        <v>3.87</v>
      </c>
      <c r="J96" s="48">
        <v>3.94</v>
      </c>
      <c r="K96" s="48">
        <v>3.84</v>
      </c>
      <c r="L96" s="48">
        <v>3.54</v>
      </c>
      <c r="M96" s="49">
        <v>3.61</v>
      </c>
    </row>
    <row r="97" spans="1:13" x14ac:dyDescent="0.15">
      <c r="A97" s="5"/>
      <c r="B97" s="45" t="s">
        <v>1</v>
      </c>
      <c r="C97" s="50">
        <v>9780</v>
      </c>
      <c r="D97" s="4" t="s">
        <v>15</v>
      </c>
      <c r="E97" s="50">
        <v>9810</v>
      </c>
      <c r="F97" s="46" t="s">
        <v>3</v>
      </c>
      <c r="G97" s="47">
        <v>98.6</v>
      </c>
      <c r="H97" s="48">
        <v>98.2</v>
      </c>
      <c r="I97" s="48">
        <v>98.5</v>
      </c>
      <c r="J97" s="48">
        <v>98.2</v>
      </c>
      <c r="K97" s="48">
        <v>98.7</v>
      </c>
      <c r="L97" s="48">
        <v>98.9</v>
      </c>
      <c r="M97" s="49">
        <v>98.6</v>
      </c>
    </row>
    <row r="98" spans="1:13" x14ac:dyDescent="0.15">
      <c r="A98" s="5"/>
      <c r="B98" s="45"/>
      <c r="C98" s="50"/>
      <c r="E98" s="50"/>
      <c r="F98" s="55" t="s">
        <v>20</v>
      </c>
      <c r="G98" s="89">
        <v>7619</v>
      </c>
      <c r="H98" s="71">
        <v>5759</v>
      </c>
      <c r="I98" s="71">
        <v>5876</v>
      </c>
      <c r="J98" s="71">
        <v>6022</v>
      </c>
      <c r="K98" s="71">
        <v>5375</v>
      </c>
      <c r="L98" s="71">
        <v>6797</v>
      </c>
      <c r="M98" s="87">
        <v>7887</v>
      </c>
    </row>
    <row r="99" spans="1:13" x14ac:dyDescent="0.15">
      <c r="A99" s="5"/>
      <c r="B99" s="45"/>
      <c r="C99" s="50"/>
      <c r="E99" s="50"/>
      <c r="F99" s="55" t="s">
        <v>28</v>
      </c>
      <c r="G99" s="83">
        <f>G95/G$4</f>
        <v>1.4834456207892204</v>
      </c>
      <c r="H99" s="84">
        <f t="shared" ref="H99:M99" si="15">H95/H$4</f>
        <v>1.4495329918650195</v>
      </c>
      <c r="I99" s="84">
        <f t="shared" si="15"/>
        <v>1.4406050332507498</v>
      </c>
      <c r="J99" s="84">
        <f t="shared" si="15"/>
        <v>1.4804748962952368</v>
      </c>
      <c r="K99" s="84">
        <f t="shared" si="15"/>
        <v>1.48566166798211</v>
      </c>
      <c r="L99" s="84">
        <f t="shared" si="15"/>
        <v>1.4339165545087482</v>
      </c>
      <c r="M99" s="85">
        <f t="shared" si="15"/>
        <v>1.4614889705882352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>
        <v>9780</v>
      </c>
      <c r="H100" s="53">
        <v>9690</v>
      </c>
      <c r="I100" s="53">
        <v>9730</v>
      </c>
      <c r="J100" s="53">
        <v>9400</v>
      </c>
      <c r="K100" s="53">
        <v>9770</v>
      </c>
      <c r="L100" s="53">
        <v>9760</v>
      </c>
      <c r="M100" s="54">
        <v>9810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13646</v>
      </c>
      <c r="H101" s="22">
        <v>8416</v>
      </c>
      <c r="I101" s="22">
        <v>9852</v>
      </c>
      <c r="J101" s="22">
        <v>8980</v>
      </c>
      <c r="K101" s="22">
        <v>9723</v>
      </c>
      <c r="L101" s="22">
        <v>15061</v>
      </c>
      <c r="M101" s="23">
        <v>14536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>
        <v>3.41</v>
      </c>
      <c r="H102" s="30">
        <v>3.79</v>
      </c>
      <c r="I102" s="30">
        <v>3.64</v>
      </c>
      <c r="J102" s="30">
        <v>3.73</v>
      </c>
      <c r="K102" s="30">
        <v>3.67</v>
      </c>
      <c r="L102" s="30">
        <v>3.34</v>
      </c>
      <c r="M102" s="31">
        <v>3.34</v>
      </c>
    </row>
    <row r="103" spans="1:13" x14ac:dyDescent="0.15">
      <c r="A103" s="5"/>
      <c r="B103" s="24" t="s">
        <v>1</v>
      </c>
      <c r="C103" s="32">
        <v>11050</v>
      </c>
      <c r="D103" s="26" t="s">
        <v>15</v>
      </c>
      <c r="E103" s="32">
        <v>11090</v>
      </c>
      <c r="F103" s="28" t="s">
        <v>3</v>
      </c>
      <c r="G103" s="29">
        <v>99.4</v>
      </c>
      <c r="H103" s="30">
        <v>99.4</v>
      </c>
      <c r="I103" s="30">
        <v>99.9</v>
      </c>
      <c r="J103" s="30">
        <v>99.7</v>
      </c>
      <c r="K103" s="30">
        <v>99.9</v>
      </c>
      <c r="L103" s="30">
        <v>100</v>
      </c>
      <c r="M103" s="31">
        <v>99.9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88">
        <v>4315</v>
      </c>
      <c r="H104" s="70">
        <v>2927</v>
      </c>
      <c r="I104" s="70">
        <v>2284</v>
      </c>
      <c r="J104" s="70">
        <v>2506</v>
      </c>
      <c r="K104" s="70">
        <v>2147</v>
      </c>
      <c r="L104" s="70">
        <v>3017</v>
      </c>
      <c r="M104" s="86">
        <v>3192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>
        <f>G101/G$4</f>
        <v>1.3133782483156882</v>
      </c>
      <c r="H105" s="81">
        <f t="shared" ref="H105:M105" si="16">H101/H$4</f>
        <v>1.2678517625790902</v>
      </c>
      <c r="I105" s="81">
        <f t="shared" si="16"/>
        <v>1.2846524970661104</v>
      </c>
      <c r="J105" s="81">
        <f t="shared" si="16"/>
        <v>1.2845086539836934</v>
      </c>
      <c r="K105" s="81">
        <f t="shared" si="16"/>
        <v>1.2790055248618784</v>
      </c>
      <c r="L105" s="81">
        <f t="shared" si="16"/>
        <v>1.3513683266038583</v>
      </c>
      <c r="M105" s="82">
        <f t="shared" si="16"/>
        <v>1.3360294117647058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>
        <v>11050</v>
      </c>
      <c r="H106" s="35">
        <v>10990</v>
      </c>
      <c r="I106" s="35">
        <v>11030</v>
      </c>
      <c r="J106" s="35">
        <v>10700</v>
      </c>
      <c r="K106" s="35">
        <v>11080</v>
      </c>
      <c r="L106" s="35">
        <v>11050</v>
      </c>
      <c r="M106" s="36">
        <v>11090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>
        <v>12452</v>
      </c>
      <c r="H107" s="43">
        <v>7984</v>
      </c>
      <c r="I107" s="43">
        <v>8928</v>
      </c>
      <c r="J107" s="43">
        <v>8352</v>
      </c>
      <c r="K107" s="43">
        <v>9001</v>
      </c>
      <c r="L107" s="43">
        <v>12829</v>
      </c>
      <c r="M107" s="44">
        <v>13216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>
        <v>3.72</v>
      </c>
      <c r="H108" s="48">
        <v>3.9</v>
      </c>
      <c r="I108" s="48">
        <v>3.87</v>
      </c>
      <c r="J108" s="48">
        <v>3.91</v>
      </c>
      <c r="K108" s="48">
        <v>3.88</v>
      </c>
      <c r="L108" s="48">
        <v>3.76</v>
      </c>
      <c r="M108" s="49">
        <v>3.7</v>
      </c>
    </row>
    <row r="109" spans="1:13" x14ac:dyDescent="0.15">
      <c r="A109" s="5"/>
      <c r="B109" s="45" t="s">
        <v>1</v>
      </c>
      <c r="C109" s="50">
        <v>9120</v>
      </c>
      <c r="D109" s="4" t="s">
        <v>15</v>
      </c>
      <c r="E109" s="50">
        <v>9170</v>
      </c>
      <c r="F109" s="46" t="s">
        <v>3</v>
      </c>
      <c r="G109" s="47">
        <v>98.4</v>
      </c>
      <c r="H109" s="48">
        <v>98.8</v>
      </c>
      <c r="I109" s="48">
        <v>98.4</v>
      </c>
      <c r="J109" s="48">
        <v>98.3</v>
      </c>
      <c r="K109" s="48">
        <v>98.5</v>
      </c>
      <c r="L109" s="48">
        <v>98.2</v>
      </c>
      <c r="M109" s="49">
        <v>98.1</v>
      </c>
    </row>
    <row r="110" spans="1:13" x14ac:dyDescent="0.15">
      <c r="A110" s="5"/>
      <c r="B110" s="45"/>
      <c r="C110" s="50"/>
      <c r="E110" s="50"/>
      <c r="F110" s="55" t="s">
        <v>20</v>
      </c>
      <c r="G110" s="89">
        <v>6435</v>
      </c>
      <c r="H110" s="71">
        <v>3586</v>
      </c>
      <c r="I110" s="71">
        <v>4796</v>
      </c>
      <c r="J110" s="71">
        <v>4546</v>
      </c>
      <c r="K110" s="71">
        <v>4535</v>
      </c>
      <c r="L110" s="71">
        <v>7481</v>
      </c>
      <c r="M110" s="87">
        <v>7635</v>
      </c>
    </row>
    <row r="111" spans="1:13" x14ac:dyDescent="0.15">
      <c r="A111" s="5"/>
      <c r="B111" s="45"/>
      <c r="C111" s="50"/>
      <c r="E111" s="50"/>
      <c r="F111" s="55" t="s">
        <v>28</v>
      </c>
      <c r="G111" s="83">
        <f>G107/G$4</f>
        <v>1.1984600577478344</v>
      </c>
      <c r="H111" s="84">
        <f t="shared" ref="H111:M111" si="17">H107/H$4</f>
        <v>1.202771919252787</v>
      </c>
      <c r="I111" s="84">
        <f t="shared" si="17"/>
        <v>1.1641674273047333</v>
      </c>
      <c r="J111" s="84">
        <f t="shared" si="17"/>
        <v>1.1946788728365041</v>
      </c>
      <c r="K111" s="84">
        <f t="shared" si="17"/>
        <v>1.184030518284662</v>
      </c>
      <c r="L111" s="84">
        <f t="shared" si="17"/>
        <v>1.1510991475998205</v>
      </c>
      <c r="M111" s="85">
        <f t="shared" si="17"/>
        <v>1.2147058823529411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>
        <v>9120</v>
      </c>
      <c r="H112" s="53">
        <v>9040</v>
      </c>
      <c r="I112" s="53">
        <v>9120</v>
      </c>
      <c r="J112" s="53">
        <v>8800</v>
      </c>
      <c r="K112" s="53">
        <v>9140</v>
      </c>
      <c r="L112" s="53">
        <v>9140</v>
      </c>
      <c r="M112" s="54">
        <v>9170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>
        <v>10840</v>
      </c>
      <c r="H113" s="22">
        <v>7275</v>
      </c>
      <c r="I113" s="22">
        <v>9033</v>
      </c>
      <c r="J113" s="22">
        <v>7840</v>
      </c>
      <c r="K113" s="22">
        <v>8304</v>
      </c>
      <c r="L113" s="22">
        <v>11522</v>
      </c>
      <c r="M113" s="23">
        <v>11450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1.88</v>
      </c>
      <c r="H114" s="30">
        <v>2</v>
      </c>
      <c r="I114" s="30">
        <v>1.88</v>
      </c>
      <c r="J114" s="30">
        <v>1.99</v>
      </c>
      <c r="K114" s="30">
        <v>1.99</v>
      </c>
      <c r="L114" s="30">
        <v>1.85</v>
      </c>
      <c r="M114" s="31">
        <v>1.84</v>
      </c>
    </row>
    <row r="115" spans="1:13" x14ac:dyDescent="0.15">
      <c r="A115" s="5"/>
      <c r="B115" s="24" t="s">
        <v>1</v>
      </c>
      <c r="C115" s="32">
        <v>36530</v>
      </c>
      <c r="D115" s="26" t="s">
        <v>15</v>
      </c>
      <c r="E115" s="32">
        <v>36570</v>
      </c>
      <c r="F115" s="28" t="s">
        <v>3</v>
      </c>
      <c r="G115" s="29">
        <v>99.2</v>
      </c>
      <c r="H115" s="30">
        <v>99.4</v>
      </c>
      <c r="I115" s="30">
        <v>99.9</v>
      </c>
      <c r="J115" s="30">
        <v>99.4</v>
      </c>
      <c r="K115" s="30">
        <v>99.4</v>
      </c>
      <c r="L115" s="30">
        <v>99.4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88">
        <v>3107</v>
      </c>
      <c r="H116" s="70">
        <v>1797</v>
      </c>
      <c r="I116" s="70">
        <v>1290</v>
      </c>
      <c r="J116" s="70">
        <v>1915</v>
      </c>
      <c r="K116" s="70">
        <v>2046</v>
      </c>
      <c r="L116" s="70">
        <v>2652</v>
      </c>
      <c r="M116" s="86">
        <v>3068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>
        <f>G113/G$4</f>
        <v>1.0433108758421559</v>
      </c>
      <c r="H117" s="81">
        <f t="shared" ref="H117:M117" si="18">H113/H$4</f>
        <v>1.0959626393492015</v>
      </c>
      <c r="I117" s="81">
        <f t="shared" si="18"/>
        <v>1.1778589125048897</v>
      </c>
      <c r="J117" s="81">
        <f t="shared" si="18"/>
        <v>1.1214418538120441</v>
      </c>
      <c r="K117" s="81">
        <f t="shared" si="18"/>
        <v>1.0923441199684294</v>
      </c>
      <c r="L117" s="81">
        <f t="shared" si="18"/>
        <v>1.033826828174069</v>
      </c>
      <c r="M117" s="82">
        <f t="shared" si="18"/>
        <v>1.052389705882353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>
        <v>36530</v>
      </c>
      <c r="H118" s="35">
        <v>36100</v>
      </c>
      <c r="I118" s="35">
        <v>36380</v>
      </c>
      <c r="J118" s="35">
        <v>35270</v>
      </c>
      <c r="K118" s="35">
        <v>36520</v>
      </c>
      <c r="L118" s="35">
        <v>36560</v>
      </c>
      <c r="M118" s="36">
        <v>36570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>
        <v>11162</v>
      </c>
      <c r="H119" s="43">
        <v>6195</v>
      </c>
      <c r="I119" s="43">
        <v>7297</v>
      </c>
      <c r="J119" s="43">
        <v>6806</v>
      </c>
      <c r="K119" s="43">
        <v>8529</v>
      </c>
      <c r="L119" s="43">
        <v>11790</v>
      </c>
      <c r="M119" s="44">
        <v>11283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3.12</v>
      </c>
      <c r="H120" s="48">
        <v>3.39</v>
      </c>
      <c r="I120" s="48">
        <v>3.25</v>
      </c>
      <c r="J120" s="48">
        <v>3.33</v>
      </c>
      <c r="K120" s="48">
        <v>3.05</v>
      </c>
      <c r="L120" s="48">
        <v>3.08</v>
      </c>
      <c r="M120" s="49">
        <v>3.16</v>
      </c>
    </row>
    <row r="121" spans="1:13" x14ac:dyDescent="0.15">
      <c r="A121" s="5"/>
      <c r="B121" s="45" t="s">
        <v>1</v>
      </c>
      <c r="C121" s="50">
        <v>34060</v>
      </c>
      <c r="D121" s="4" t="s">
        <v>15</v>
      </c>
      <c r="E121" s="50">
        <v>34090</v>
      </c>
      <c r="F121" s="46" t="s">
        <v>3</v>
      </c>
      <c r="G121" s="47">
        <v>99.8</v>
      </c>
      <c r="H121" s="48">
        <v>99.9</v>
      </c>
      <c r="I121" s="48">
        <v>100.2</v>
      </c>
      <c r="J121" s="48">
        <v>100</v>
      </c>
      <c r="K121" s="48">
        <v>100.9</v>
      </c>
      <c r="L121" s="48">
        <v>99.9</v>
      </c>
      <c r="M121" s="49">
        <v>99.6</v>
      </c>
    </row>
    <row r="122" spans="1:13" x14ac:dyDescent="0.15">
      <c r="A122" s="5"/>
      <c r="B122" s="45"/>
      <c r="C122" s="50"/>
      <c r="E122" s="50"/>
      <c r="F122" s="55" t="s">
        <v>20</v>
      </c>
      <c r="G122" s="89">
        <v>2568</v>
      </c>
      <c r="H122" s="71">
        <v>1344</v>
      </c>
      <c r="I122" s="71">
        <v>1099</v>
      </c>
      <c r="J122" s="71">
        <v>1306</v>
      </c>
      <c r="K122" s="61">
        <v>15</v>
      </c>
      <c r="L122" s="71">
        <v>2306</v>
      </c>
      <c r="M122" s="87">
        <v>3014</v>
      </c>
    </row>
    <row r="123" spans="1:13" x14ac:dyDescent="0.15">
      <c r="A123" s="5"/>
      <c r="B123" s="45"/>
      <c r="C123" s="50"/>
      <c r="E123" s="50"/>
      <c r="F123" s="55" t="s">
        <v>28</v>
      </c>
      <c r="G123" s="83">
        <f>G119/G$4</f>
        <v>1.0743022136669875</v>
      </c>
      <c r="H123" s="84">
        <f t="shared" ref="H123:M123" si="19">H119/H$4</f>
        <v>0.93326303103344377</v>
      </c>
      <c r="I123" s="84">
        <f t="shared" si="19"/>
        <v>0.95149302386230272</v>
      </c>
      <c r="J123" s="84">
        <f t="shared" si="19"/>
        <v>0.97353740523530252</v>
      </c>
      <c r="K123" s="84">
        <f t="shared" si="19"/>
        <v>1.121941594317285</v>
      </c>
      <c r="L123" s="84">
        <f t="shared" si="19"/>
        <v>1.0578734858681023</v>
      </c>
      <c r="M123" s="85">
        <f t="shared" si="19"/>
        <v>1.0370404411764707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>
        <v>34060</v>
      </c>
      <c r="H124" s="53">
        <v>33730</v>
      </c>
      <c r="I124" s="53">
        <v>33890</v>
      </c>
      <c r="J124" s="53">
        <v>32890</v>
      </c>
      <c r="K124" s="53">
        <v>34060</v>
      </c>
      <c r="L124" s="53">
        <v>34020</v>
      </c>
      <c r="M124" s="54">
        <v>34090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>
        <v>15108</v>
      </c>
      <c r="H125" s="22">
        <v>10726</v>
      </c>
      <c r="I125" s="22">
        <v>13264</v>
      </c>
      <c r="J125" s="22">
        <v>11088</v>
      </c>
      <c r="K125" s="22">
        <v>11967</v>
      </c>
      <c r="L125" s="22">
        <v>15802</v>
      </c>
      <c r="M125" s="23">
        <v>15413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1.69</v>
      </c>
      <c r="H126" s="30">
        <v>1.84</v>
      </c>
      <c r="I126" s="30">
        <v>1.67</v>
      </c>
      <c r="J126" s="30">
        <v>1.84</v>
      </c>
      <c r="K126" s="30">
        <v>1.82</v>
      </c>
      <c r="L126" s="30">
        <v>1.69</v>
      </c>
      <c r="M126" s="31">
        <v>1.69</v>
      </c>
    </row>
    <row r="127" spans="1:13" x14ac:dyDescent="0.15">
      <c r="A127" s="5"/>
      <c r="B127" s="24" t="s">
        <v>1</v>
      </c>
      <c r="C127" s="32">
        <v>32690</v>
      </c>
      <c r="D127" s="26" t="s">
        <v>15</v>
      </c>
      <c r="E127" s="32">
        <v>32790</v>
      </c>
      <c r="F127" s="28" t="s">
        <v>3</v>
      </c>
      <c r="G127" s="29">
        <v>99.3</v>
      </c>
      <c r="H127" s="30">
        <v>99.3</v>
      </c>
      <c r="I127" s="30">
        <v>100.1</v>
      </c>
      <c r="J127" s="30">
        <v>99.4</v>
      </c>
      <c r="K127" s="30">
        <v>99.4</v>
      </c>
      <c r="L127" s="30">
        <v>99.3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88">
        <v>3569</v>
      </c>
      <c r="H128" s="70">
        <v>2656</v>
      </c>
      <c r="I128" s="58">
        <v>956</v>
      </c>
      <c r="J128" s="70">
        <v>2616</v>
      </c>
      <c r="K128" s="70">
        <v>2760</v>
      </c>
      <c r="L128" s="70">
        <v>3685</v>
      </c>
      <c r="M128" s="86">
        <v>3970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>
        <f>G125/G$4</f>
        <v>1.4540904716073146</v>
      </c>
      <c r="H129" s="81">
        <f t="shared" ref="H129:M129" si="20">H125/H$4</f>
        <v>1.6158481470322386</v>
      </c>
      <c r="I129" s="81">
        <f t="shared" si="20"/>
        <v>1.7295605685226236</v>
      </c>
      <c r="J129" s="81">
        <f t="shared" si="20"/>
        <v>1.5860391932484623</v>
      </c>
      <c r="K129" s="81">
        <f t="shared" si="20"/>
        <v>1.5741910023677979</v>
      </c>
      <c r="L129" s="81">
        <f t="shared" si="20"/>
        <v>1.4178555406011664</v>
      </c>
      <c r="M129" s="82">
        <f t="shared" si="20"/>
        <v>1.4166360294117648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>
        <v>32690</v>
      </c>
      <c r="H130" s="35">
        <v>32510</v>
      </c>
      <c r="I130" s="35">
        <v>32650</v>
      </c>
      <c r="J130" s="35">
        <v>31820</v>
      </c>
      <c r="K130" s="35">
        <v>32740</v>
      </c>
      <c r="L130" s="35">
        <v>32700</v>
      </c>
      <c r="M130" s="36">
        <v>32790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>
        <v>14461</v>
      </c>
      <c r="H131" s="43">
        <v>9212</v>
      </c>
      <c r="I131" s="43">
        <v>10662</v>
      </c>
      <c r="J131" s="43">
        <v>9756</v>
      </c>
      <c r="K131" s="43">
        <v>10601</v>
      </c>
      <c r="L131" s="43">
        <v>15964</v>
      </c>
      <c r="M131" s="44">
        <v>15227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>
        <v>2.99</v>
      </c>
      <c r="H132" s="48">
        <v>3.26</v>
      </c>
      <c r="I132" s="48">
        <v>3.14</v>
      </c>
      <c r="J132" s="48">
        <v>3.22</v>
      </c>
      <c r="K132" s="48">
        <v>3.17</v>
      </c>
      <c r="L132" s="48">
        <v>2.88</v>
      </c>
      <c r="M132" s="49">
        <v>2.96</v>
      </c>
    </row>
    <row r="133" spans="1:13" x14ac:dyDescent="0.15">
      <c r="A133" s="5"/>
      <c r="B133" s="45" t="s">
        <v>1</v>
      </c>
      <c r="C133" s="50">
        <v>16520</v>
      </c>
      <c r="D133" s="4" t="s">
        <v>15</v>
      </c>
      <c r="E133" s="50">
        <v>16540</v>
      </c>
      <c r="F133" s="46" t="s">
        <v>3</v>
      </c>
      <c r="G133" s="47">
        <v>99.6</v>
      </c>
      <c r="H133" s="48">
        <v>99.7</v>
      </c>
      <c r="I133" s="48">
        <v>100.3</v>
      </c>
      <c r="J133" s="48">
        <v>100</v>
      </c>
      <c r="K133" s="48">
        <v>100.1</v>
      </c>
      <c r="L133" s="48">
        <v>100</v>
      </c>
      <c r="M133" s="49">
        <v>99.5</v>
      </c>
    </row>
    <row r="134" spans="1:13" x14ac:dyDescent="0.15">
      <c r="A134" s="5"/>
      <c r="B134" s="45"/>
      <c r="C134" s="50"/>
      <c r="E134" s="50"/>
      <c r="F134" s="55" t="s">
        <v>20</v>
      </c>
      <c r="G134" s="89">
        <v>3652</v>
      </c>
      <c r="H134" s="71">
        <v>2342</v>
      </c>
      <c r="I134" s="71">
        <v>1239</v>
      </c>
      <c r="J134" s="71">
        <v>1789</v>
      </c>
      <c r="K134" s="71">
        <v>1772</v>
      </c>
      <c r="L134" s="71">
        <v>2848</v>
      </c>
      <c r="M134" s="87">
        <v>4014</v>
      </c>
    </row>
    <row r="135" spans="1:13" x14ac:dyDescent="0.15">
      <c r="A135" s="5"/>
      <c r="B135" s="45"/>
      <c r="C135" s="50"/>
      <c r="E135" s="50"/>
      <c r="F135" s="55" t="s">
        <v>28</v>
      </c>
      <c r="G135" s="83">
        <f>G131/G$4</f>
        <v>1.3918190567853705</v>
      </c>
      <c r="H135" s="84">
        <f t="shared" ref="H135:M135" si="21">H131/H$4</f>
        <v>1.3877673998192226</v>
      </c>
      <c r="I135" s="84">
        <f t="shared" si="21"/>
        <v>1.3902725257530317</v>
      </c>
      <c r="J135" s="84">
        <f t="shared" si="21"/>
        <v>1.3955085109426406</v>
      </c>
      <c r="K135" s="84">
        <f t="shared" si="21"/>
        <v>1.3945014469876349</v>
      </c>
      <c r="L135" s="84">
        <f t="shared" si="21"/>
        <v>1.4323912068192015</v>
      </c>
      <c r="M135" s="85">
        <f t="shared" si="21"/>
        <v>1.3995404411764707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>
        <v>16520</v>
      </c>
      <c r="H136" s="53">
        <v>16390</v>
      </c>
      <c r="I136" s="53">
        <v>16460</v>
      </c>
      <c r="J136" s="53">
        <v>16020</v>
      </c>
      <c r="K136" s="53">
        <v>16540</v>
      </c>
      <c r="L136" s="53">
        <v>16480</v>
      </c>
      <c r="M136" s="54">
        <v>16540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>
        <v>13339</v>
      </c>
      <c r="H137" s="22">
        <v>7176</v>
      </c>
      <c r="I137" s="22">
        <v>8646</v>
      </c>
      <c r="J137" s="22">
        <v>8057</v>
      </c>
      <c r="K137" s="22">
        <v>8777</v>
      </c>
      <c r="L137" s="22">
        <v>13728</v>
      </c>
      <c r="M137" s="23">
        <v>13858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>
        <v>3.82</v>
      </c>
      <c r="H138" s="30">
        <v>4.22</v>
      </c>
      <c r="I138" s="30">
        <v>4.0599999999999996</v>
      </c>
      <c r="J138" s="30">
        <v>4.17</v>
      </c>
      <c r="K138" s="30">
        <v>4.0599999999999996</v>
      </c>
      <c r="L138" s="30">
        <v>3.82</v>
      </c>
      <c r="M138" s="31">
        <v>3.82</v>
      </c>
    </row>
    <row r="139" spans="1:13" x14ac:dyDescent="0.15">
      <c r="A139" s="5"/>
      <c r="B139" s="24" t="s">
        <v>1</v>
      </c>
      <c r="C139" s="32">
        <v>15200</v>
      </c>
      <c r="D139" s="26" t="s">
        <v>15</v>
      </c>
      <c r="E139" s="32">
        <v>15270</v>
      </c>
      <c r="F139" s="28" t="s">
        <v>3</v>
      </c>
      <c r="G139" s="29">
        <v>99.3</v>
      </c>
      <c r="H139" s="30">
        <v>98.5</v>
      </c>
      <c r="I139" s="30">
        <v>98.9</v>
      </c>
      <c r="J139" s="30">
        <v>99.2</v>
      </c>
      <c r="K139" s="30">
        <v>99</v>
      </c>
      <c r="L139" s="30">
        <v>99.1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88">
        <v>4929</v>
      </c>
      <c r="H140" s="70">
        <v>3971</v>
      </c>
      <c r="I140" s="70">
        <v>4089</v>
      </c>
      <c r="J140" s="70">
        <v>3390</v>
      </c>
      <c r="K140" s="70">
        <v>3929</v>
      </c>
      <c r="L140" s="70">
        <v>5598</v>
      </c>
      <c r="M140" s="86">
        <v>5105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>
        <f>G137/G$4</f>
        <v>1.2838306063522618</v>
      </c>
      <c r="H141" s="81">
        <f t="shared" ref="H141:M141" si="22">H137/H$4</f>
        <v>1.0810485085869237</v>
      </c>
      <c r="I141" s="81">
        <f t="shared" si="22"/>
        <v>1.1273960099100273</v>
      </c>
      <c r="J141" s="81">
        <f t="shared" si="22"/>
        <v>1.1524817622657704</v>
      </c>
      <c r="K141" s="81">
        <f t="shared" si="22"/>
        <v>1.1545645882662456</v>
      </c>
      <c r="L141" s="81">
        <f t="shared" si="22"/>
        <v>1.2317631224764469</v>
      </c>
      <c r="M141" s="82">
        <f t="shared" si="22"/>
        <v>1.2737132352941176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>
        <v>15200</v>
      </c>
      <c r="H142" s="35">
        <v>15070</v>
      </c>
      <c r="I142" s="35">
        <v>15140</v>
      </c>
      <c r="J142" s="35">
        <v>14710</v>
      </c>
      <c r="K142" s="35">
        <v>15220</v>
      </c>
      <c r="L142" s="35">
        <v>15200</v>
      </c>
      <c r="M142" s="36">
        <v>15270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>
        <v>10237</v>
      </c>
      <c r="H143" s="43">
        <v>6402</v>
      </c>
      <c r="I143" s="43">
        <v>6951</v>
      </c>
      <c r="J143" s="43">
        <v>6667</v>
      </c>
      <c r="K143" s="43">
        <v>6970</v>
      </c>
      <c r="L143" s="43">
        <v>10452</v>
      </c>
      <c r="M143" s="44">
        <v>10974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>
        <v>3.68</v>
      </c>
      <c r="H144" s="48">
        <v>3.89</v>
      </c>
      <c r="I144" s="48">
        <v>3.83</v>
      </c>
      <c r="J144" s="48">
        <v>3.85</v>
      </c>
      <c r="K144" s="48">
        <v>3.83</v>
      </c>
      <c r="L144" s="48">
        <v>3.67</v>
      </c>
      <c r="M144" s="49">
        <v>3.64</v>
      </c>
    </row>
    <row r="145" spans="1:13" x14ac:dyDescent="0.15">
      <c r="A145" s="5"/>
      <c r="B145" s="45" t="s">
        <v>1</v>
      </c>
      <c r="C145" s="50">
        <v>10330</v>
      </c>
      <c r="D145" s="4" t="s">
        <v>15</v>
      </c>
      <c r="E145" s="50">
        <v>10340</v>
      </c>
      <c r="F145" s="46" t="s">
        <v>3</v>
      </c>
      <c r="G145" s="47">
        <v>98.6</v>
      </c>
      <c r="H145" s="48">
        <v>98.6</v>
      </c>
      <c r="I145" s="48">
        <v>98.5</v>
      </c>
      <c r="J145" s="48">
        <v>98.4</v>
      </c>
      <c r="K145" s="48">
        <v>98.8</v>
      </c>
      <c r="L145" s="48">
        <v>98.7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20</v>
      </c>
      <c r="G146" s="89">
        <v>5176</v>
      </c>
      <c r="H146" s="71">
        <v>3250</v>
      </c>
      <c r="I146" s="71">
        <v>3662</v>
      </c>
      <c r="J146" s="71">
        <v>3685</v>
      </c>
      <c r="K146" s="71">
        <v>3334</v>
      </c>
      <c r="L146" s="71">
        <v>5025</v>
      </c>
      <c r="M146" s="87">
        <v>5305</v>
      </c>
    </row>
    <row r="147" spans="1:13" x14ac:dyDescent="0.15">
      <c r="A147" s="5"/>
      <c r="B147" s="45"/>
      <c r="C147" s="50"/>
      <c r="E147" s="50"/>
      <c r="F147" s="55" t="s">
        <v>28</v>
      </c>
      <c r="G147" s="83">
        <f>G143/G$4</f>
        <v>0.98527430221366696</v>
      </c>
      <c r="H147" s="84">
        <f t="shared" ref="H147:M147" si="23">H143/H$4</f>
        <v>0.96444712262729737</v>
      </c>
      <c r="I147" s="84">
        <f t="shared" si="23"/>
        <v>0.90637632025035864</v>
      </c>
      <c r="J147" s="84">
        <f t="shared" si="23"/>
        <v>0.9536546988985839</v>
      </c>
      <c r="K147" s="84">
        <f t="shared" si="23"/>
        <v>0.91686398316232576</v>
      </c>
      <c r="L147" s="84">
        <f t="shared" si="23"/>
        <v>0.93781965006729473</v>
      </c>
      <c r="M147" s="85">
        <f t="shared" si="23"/>
        <v>1.0086397058823529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>
        <v>10330</v>
      </c>
      <c r="H148" s="53">
        <v>10190</v>
      </c>
      <c r="I148" s="53">
        <v>10270</v>
      </c>
      <c r="J148" s="53">
        <v>9640</v>
      </c>
      <c r="K148" s="53">
        <v>10320</v>
      </c>
      <c r="L148" s="53">
        <v>10290</v>
      </c>
      <c r="M148" s="54">
        <v>10340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>
        <v>12385</v>
      </c>
      <c r="H149" s="22">
        <v>7930</v>
      </c>
      <c r="I149" s="22">
        <v>9747</v>
      </c>
      <c r="J149" s="22">
        <v>9013</v>
      </c>
      <c r="K149" s="22">
        <v>11041</v>
      </c>
      <c r="L149" s="22">
        <v>14829</v>
      </c>
      <c r="M149" s="23">
        <v>13809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1.61</v>
      </c>
      <c r="H150" s="30">
        <v>1.79</v>
      </c>
      <c r="I150" s="30">
        <v>1.65</v>
      </c>
      <c r="J150" s="30">
        <v>1.68</v>
      </c>
      <c r="K150" s="30">
        <v>1.58</v>
      </c>
      <c r="L150" s="30">
        <v>1.52</v>
      </c>
      <c r="M150" s="31">
        <v>1.59</v>
      </c>
    </row>
    <row r="151" spans="1:13" x14ac:dyDescent="0.15">
      <c r="A151" s="5"/>
      <c r="B151" s="24" t="s">
        <v>1</v>
      </c>
      <c r="C151" s="32">
        <v>7760</v>
      </c>
      <c r="D151" s="26" t="s">
        <v>15</v>
      </c>
      <c r="E151" s="32">
        <v>7800</v>
      </c>
      <c r="F151" s="28" t="s">
        <v>3</v>
      </c>
      <c r="G151" s="29">
        <v>99.4</v>
      </c>
      <c r="H151" s="30">
        <v>99.4</v>
      </c>
      <c r="I151" s="30">
        <v>99.8</v>
      </c>
      <c r="J151" s="30">
        <v>99.7</v>
      </c>
      <c r="K151" s="30">
        <v>100.4</v>
      </c>
      <c r="L151" s="30">
        <v>99.9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88">
        <v>2722</v>
      </c>
      <c r="H152" s="70">
        <v>1778</v>
      </c>
      <c r="I152" s="70">
        <v>1360</v>
      </c>
      <c r="J152" s="70">
        <v>1538</v>
      </c>
      <c r="K152" s="58">
        <v>165</v>
      </c>
      <c r="L152" s="70">
        <v>1806</v>
      </c>
      <c r="M152" s="86">
        <v>2876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>
        <f>G149/G$4</f>
        <v>1.1920115495668913</v>
      </c>
      <c r="H153" s="81">
        <f t="shared" ref="H153:M153" si="24">H149/H$4</f>
        <v>1.1946369388369991</v>
      </c>
      <c r="I153" s="81">
        <f t="shared" si="24"/>
        <v>1.2709610118659538</v>
      </c>
      <c r="J153" s="81">
        <f t="shared" si="24"/>
        <v>1.2892290087255043</v>
      </c>
      <c r="K153" s="81">
        <f t="shared" si="24"/>
        <v>1.4523809523809523</v>
      </c>
      <c r="L153" s="81">
        <f t="shared" si="24"/>
        <v>1.3305518169582773</v>
      </c>
      <c r="M153" s="82">
        <f t="shared" si="24"/>
        <v>1.2692095588235295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>
        <v>7760</v>
      </c>
      <c r="H154" s="35">
        <v>7650</v>
      </c>
      <c r="I154" s="35">
        <v>7760</v>
      </c>
      <c r="J154" s="35">
        <v>7460</v>
      </c>
      <c r="K154" s="35">
        <v>7810</v>
      </c>
      <c r="L154" s="35">
        <v>7750</v>
      </c>
      <c r="M154" s="36">
        <v>7800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>
        <f>G155/G$4</f>
        <v>0</v>
      </c>
      <c r="H159" s="84">
        <f t="shared" ref="H159:M159" si="25">H155/H$4</f>
        <v>0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>
        <f>G161/G$4</f>
        <v>0</v>
      </c>
      <c r="H165" s="81">
        <f t="shared" ref="H165:M165" si="26">H161/H$4</f>
        <v>0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>
        <f>G167/G$4</f>
        <v>0</v>
      </c>
      <c r="H171" s="84">
        <f t="shared" ref="H171:M171" si="27">H167/H$4</f>
        <v>0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6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45663</v>
      </c>
      <c r="H3" s="11">
        <v>45664</v>
      </c>
      <c r="I3" s="11">
        <v>45665</v>
      </c>
      <c r="J3" s="11">
        <v>45666</v>
      </c>
      <c r="K3" s="11">
        <v>45667</v>
      </c>
      <c r="L3" s="11">
        <v>45668</v>
      </c>
      <c r="M3" s="12">
        <v>45669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>
        <v>7823</v>
      </c>
      <c r="H4" s="14">
        <v>7962</v>
      </c>
      <c r="I4" s="14">
        <v>7772</v>
      </c>
      <c r="J4" s="14">
        <v>7178</v>
      </c>
      <c r="K4" s="14">
        <v>7696</v>
      </c>
      <c r="L4" s="14">
        <v>12271</v>
      </c>
      <c r="M4" s="15">
        <v>11119</v>
      </c>
    </row>
    <row r="5" spans="1:13" x14ac:dyDescent="0.15">
      <c r="A5" s="5"/>
      <c r="B5" s="90" t="s">
        <v>53</v>
      </c>
      <c r="C5" s="91"/>
      <c r="D5" s="92"/>
      <c r="E5" s="93"/>
      <c r="F5" s="94" t="s">
        <v>10</v>
      </c>
      <c r="G5" s="95"/>
      <c r="H5" s="96">
        <v>21297</v>
      </c>
      <c r="I5" s="96">
        <v>18561</v>
      </c>
      <c r="J5" s="96">
        <v>18350</v>
      </c>
      <c r="K5" s="96">
        <v>19414</v>
      </c>
      <c r="L5" s="96">
        <v>22553</v>
      </c>
      <c r="M5" s="97">
        <v>21182</v>
      </c>
    </row>
    <row r="6" spans="1:13" x14ac:dyDescent="0.15">
      <c r="A6" s="5"/>
      <c r="B6" s="98" t="s">
        <v>0</v>
      </c>
      <c r="C6" s="99" t="s">
        <v>54</v>
      </c>
      <c r="D6" s="100"/>
      <c r="E6" s="117" t="s">
        <v>51</v>
      </c>
      <c r="F6" s="101" t="s">
        <v>2</v>
      </c>
      <c r="G6" s="102"/>
      <c r="H6" s="103">
        <v>1.24</v>
      </c>
      <c r="I6" s="103">
        <v>1.4</v>
      </c>
      <c r="J6" s="103">
        <v>1.43</v>
      </c>
      <c r="K6" s="103">
        <v>1.36</v>
      </c>
      <c r="L6" s="103">
        <v>1.28</v>
      </c>
      <c r="M6" s="104">
        <v>1.35</v>
      </c>
    </row>
    <row r="7" spans="1:13" x14ac:dyDescent="0.15">
      <c r="A7" s="5"/>
      <c r="B7" s="98" t="s">
        <v>1</v>
      </c>
      <c r="C7" s="105">
        <v>720</v>
      </c>
      <c r="D7" s="100" t="s">
        <v>15</v>
      </c>
      <c r="E7" s="105">
        <v>1050</v>
      </c>
      <c r="F7" s="101" t="s">
        <v>3</v>
      </c>
      <c r="G7" s="102"/>
      <c r="H7" s="103">
        <v>101.1</v>
      </c>
      <c r="I7" s="103">
        <v>100.3</v>
      </c>
      <c r="J7" s="103">
        <v>99.9</v>
      </c>
      <c r="K7" s="103">
        <v>100.7</v>
      </c>
      <c r="L7" s="103">
        <v>100.2</v>
      </c>
      <c r="M7" s="104">
        <v>99.9</v>
      </c>
    </row>
    <row r="8" spans="1:13" x14ac:dyDescent="0.15">
      <c r="A8" s="5"/>
      <c r="B8" s="98"/>
      <c r="C8" s="105"/>
      <c r="D8" s="100"/>
      <c r="E8" s="105"/>
      <c r="F8" s="106" t="s">
        <v>20</v>
      </c>
      <c r="G8" s="107"/>
      <c r="H8" s="108">
        <v>-2639</v>
      </c>
      <c r="I8" s="109">
        <v>703</v>
      </c>
      <c r="J8" s="108">
        <v>2049</v>
      </c>
      <c r="K8" s="109">
        <v>-584</v>
      </c>
      <c r="L8" s="108">
        <v>1076</v>
      </c>
      <c r="M8" s="129">
        <v>2390</v>
      </c>
    </row>
    <row r="9" spans="1:13" x14ac:dyDescent="0.15">
      <c r="A9" s="5"/>
      <c r="B9" s="98"/>
      <c r="C9" s="105"/>
      <c r="D9" s="100"/>
      <c r="E9" s="105"/>
      <c r="F9" s="106" t="s">
        <v>28</v>
      </c>
      <c r="G9" s="110">
        <f t="shared" ref="G9:M9" si="0">G5/G$4</f>
        <v>0</v>
      </c>
      <c r="H9" s="111">
        <f t="shared" si="0"/>
        <v>2.6748304446119064</v>
      </c>
      <c r="I9" s="111">
        <f t="shared" si="0"/>
        <v>2.3881883685023162</v>
      </c>
      <c r="J9" s="111">
        <f t="shared" si="0"/>
        <v>2.5564224017832267</v>
      </c>
      <c r="K9" s="111">
        <f t="shared" si="0"/>
        <v>2.5226091476091477</v>
      </c>
      <c r="L9" s="111">
        <f t="shared" si="0"/>
        <v>1.837910520739956</v>
      </c>
      <c r="M9" s="112">
        <f t="shared" si="0"/>
        <v>1.9050274305243278</v>
      </c>
    </row>
    <row r="10" spans="1:13" ht="16.5" thickBot="1" x14ac:dyDescent="0.2">
      <c r="A10" s="5"/>
      <c r="B10" s="98"/>
      <c r="C10" s="105"/>
      <c r="D10" s="100"/>
      <c r="E10" s="105"/>
      <c r="F10" s="113" t="s">
        <v>22</v>
      </c>
      <c r="G10" s="114"/>
      <c r="H10" s="115">
        <v>720</v>
      </c>
      <c r="I10" s="115">
        <v>820</v>
      </c>
      <c r="J10" s="115">
        <v>940</v>
      </c>
      <c r="K10" s="115">
        <v>1060</v>
      </c>
      <c r="L10" s="115">
        <v>1060</v>
      </c>
      <c r="M10" s="116">
        <v>1050</v>
      </c>
    </row>
    <row r="11" spans="1:13" x14ac:dyDescent="0.15">
      <c r="A11" s="5"/>
      <c r="B11" s="90" t="s">
        <v>52</v>
      </c>
      <c r="C11" s="91"/>
      <c r="D11" s="92"/>
      <c r="E11" s="93"/>
      <c r="F11" s="94" t="s">
        <v>10</v>
      </c>
      <c r="G11" s="118"/>
      <c r="H11" s="119">
        <v>12360</v>
      </c>
      <c r="I11" s="119">
        <v>11874</v>
      </c>
      <c r="J11" s="119">
        <v>10462</v>
      </c>
      <c r="K11" s="119">
        <v>10273</v>
      </c>
      <c r="L11" s="119">
        <v>13748</v>
      </c>
      <c r="M11" s="120">
        <v>12571</v>
      </c>
    </row>
    <row r="12" spans="1:13" x14ac:dyDescent="0.15">
      <c r="A12" s="5"/>
      <c r="B12" s="98" t="s">
        <v>0</v>
      </c>
      <c r="C12" s="99" t="s">
        <v>54</v>
      </c>
      <c r="D12" s="100"/>
      <c r="E12" s="117" t="s">
        <v>51</v>
      </c>
      <c r="F12" s="101" t="s">
        <v>2</v>
      </c>
      <c r="G12" s="121"/>
      <c r="H12" s="122">
        <v>4.18</v>
      </c>
      <c r="I12" s="122">
        <v>4.17</v>
      </c>
      <c r="J12" s="122">
        <v>4.25</v>
      </c>
      <c r="K12" s="122">
        <v>4.3099999999999996</v>
      </c>
      <c r="L12" s="122">
        <v>4.1399999999999997</v>
      </c>
      <c r="M12" s="123">
        <v>4.0999999999999996</v>
      </c>
    </row>
    <row r="13" spans="1:13" x14ac:dyDescent="0.15">
      <c r="A13" s="5"/>
      <c r="B13" s="98" t="s">
        <v>1</v>
      </c>
      <c r="C13" s="105">
        <v>1080</v>
      </c>
      <c r="D13" s="100" t="s">
        <v>15</v>
      </c>
      <c r="E13" s="105">
        <v>2060</v>
      </c>
      <c r="F13" s="101" t="s">
        <v>3</v>
      </c>
      <c r="G13" s="121"/>
      <c r="H13" s="122">
        <v>97.3</v>
      </c>
      <c r="I13" s="122">
        <v>98.1</v>
      </c>
      <c r="J13" s="122">
        <v>97.5</v>
      </c>
      <c r="K13" s="122">
        <v>96.9</v>
      </c>
      <c r="L13" s="122">
        <v>97.7</v>
      </c>
      <c r="M13" s="123">
        <v>98</v>
      </c>
    </row>
    <row r="14" spans="1:13" x14ac:dyDescent="0.15">
      <c r="A14" s="5"/>
      <c r="B14" s="98"/>
      <c r="C14" s="105"/>
      <c r="D14" s="100"/>
      <c r="E14" s="105"/>
      <c r="F14" s="106" t="s">
        <v>21</v>
      </c>
      <c r="G14" s="124"/>
      <c r="H14" s="125">
        <v>9414</v>
      </c>
      <c r="I14" s="125">
        <v>7190</v>
      </c>
      <c r="J14" s="125">
        <v>7390</v>
      </c>
      <c r="K14" s="125">
        <v>8763</v>
      </c>
      <c r="L14" s="125">
        <v>9503</v>
      </c>
      <c r="M14" s="130">
        <v>8026</v>
      </c>
    </row>
    <row r="15" spans="1:13" x14ac:dyDescent="0.15">
      <c r="A15" s="5"/>
      <c r="B15" s="98"/>
      <c r="C15" s="105"/>
      <c r="D15" s="100"/>
      <c r="E15" s="105"/>
      <c r="F15" s="106" t="s">
        <v>28</v>
      </c>
      <c r="G15" s="126">
        <f t="shared" ref="G15:M15" si="1">G11/G$4</f>
        <v>0</v>
      </c>
      <c r="H15" s="127">
        <f t="shared" si="1"/>
        <v>1.5523737754333082</v>
      </c>
      <c r="I15" s="127">
        <f t="shared" si="1"/>
        <v>1.5277920741121975</v>
      </c>
      <c r="J15" s="127">
        <f t="shared" si="1"/>
        <v>1.4575090554471999</v>
      </c>
      <c r="K15" s="127">
        <f t="shared" si="1"/>
        <v>1.3348492723492724</v>
      </c>
      <c r="L15" s="127">
        <f t="shared" si="1"/>
        <v>1.1203650884198517</v>
      </c>
      <c r="M15" s="128">
        <f t="shared" si="1"/>
        <v>1.1305872830290493</v>
      </c>
    </row>
    <row r="16" spans="1:13" ht="16.5" thickBot="1" x14ac:dyDescent="0.2">
      <c r="A16" s="5"/>
      <c r="B16" s="98"/>
      <c r="C16" s="105"/>
      <c r="D16" s="100"/>
      <c r="E16" s="105"/>
      <c r="F16" s="113" t="s">
        <v>22</v>
      </c>
      <c r="G16" s="114"/>
      <c r="H16" s="115">
        <v>1080</v>
      </c>
      <c r="I16" s="115">
        <v>1640</v>
      </c>
      <c r="J16" s="115">
        <v>1890</v>
      </c>
      <c r="K16" s="115">
        <v>2020</v>
      </c>
      <c r="L16" s="115">
        <v>2050</v>
      </c>
      <c r="M16" s="116">
        <v>2060</v>
      </c>
    </row>
    <row r="17" spans="1:13" x14ac:dyDescent="0.15">
      <c r="A17" s="5"/>
      <c r="B17" s="90" t="s">
        <v>50</v>
      </c>
      <c r="C17" s="91"/>
      <c r="D17" s="92"/>
      <c r="E17" s="93"/>
      <c r="F17" s="94" t="s">
        <v>10</v>
      </c>
      <c r="G17" s="95"/>
      <c r="H17" s="96">
        <v>21914</v>
      </c>
      <c r="I17" s="96">
        <v>21606</v>
      </c>
      <c r="J17" s="96">
        <v>20257</v>
      </c>
      <c r="K17" s="96">
        <v>19812</v>
      </c>
      <c r="L17" s="96">
        <v>22175</v>
      </c>
      <c r="M17" s="97">
        <v>20721</v>
      </c>
    </row>
    <row r="18" spans="1:13" x14ac:dyDescent="0.15">
      <c r="A18" s="5"/>
      <c r="B18" s="98" t="s">
        <v>0</v>
      </c>
      <c r="C18" s="99" t="s">
        <v>54</v>
      </c>
      <c r="D18" s="100"/>
      <c r="E18" s="117" t="s">
        <v>51</v>
      </c>
      <c r="F18" s="101" t="s">
        <v>2</v>
      </c>
      <c r="G18" s="102"/>
      <c r="H18" s="103">
        <v>3.65</v>
      </c>
      <c r="I18" s="103">
        <v>3.8</v>
      </c>
      <c r="J18" s="103">
        <v>3.86</v>
      </c>
      <c r="K18" s="103">
        <v>3.93</v>
      </c>
      <c r="L18" s="103">
        <v>3.59</v>
      </c>
      <c r="M18" s="104">
        <v>3.71</v>
      </c>
    </row>
    <row r="19" spans="1:13" x14ac:dyDescent="0.15">
      <c r="A19" s="5"/>
      <c r="B19" s="98" t="s">
        <v>1</v>
      </c>
      <c r="C19" s="105">
        <v>1660</v>
      </c>
      <c r="D19" s="100" t="s">
        <v>15</v>
      </c>
      <c r="E19" s="105">
        <v>2930</v>
      </c>
      <c r="F19" s="101" t="s">
        <v>3</v>
      </c>
      <c r="G19" s="102"/>
      <c r="H19" s="103">
        <v>99.7</v>
      </c>
      <c r="I19" s="103">
        <v>98.3</v>
      </c>
      <c r="J19" s="103">
        <v>98.7</v>
      </c>
      <c r="K19" s="103">
        <v>98.3</v>
      </c>
      <c r="L19" s="103">
        <v>98.4</v>
      </c>
      <c r="M19" s="104">
        <v>98</v>
      </c>
    </row>
    <row r="20" spans="1:13" x14ac:dyDescent="0.15">
      <c r="A20" s="5"/>
      <c r="B20" s="98"/>
      <c r="C20" s="105"/>
      <c r="D20" s="100"/>
      <c r="E20" s="105"/>
      <c r="F20" s="106" t="s">
        <v>20</v>
      </c>
      <c r="G20" s="107"/>
      <c r="H20" s="108">
        <v>5753</v>
      </c>
      <c r="I20" s="108">
        <v>11901</v>
      </c>
      <c r="J20" s="108">
        <v>9901</v>
      </c>
      <c r="K20" s="108">
        <v>11216</v>
      </c>
      <c r="L20" s="108">
        <v>11830</v>
      </c>
      <c r="M20" s="129">
        <v>12800</v>
      </c>
    </row>
    <row r="21" spans="1:13" x14ac:dyDescent="0.15">
      <c r="A21" s="5"/>
      <c r="B21" s="98"/>
      <c r="C21" s="105"/>
      <c r="D21" s="100"/>
      <c r="E21" s="105"/>
      <c r="F21" s="106" t="s">
        <v>28</v>
      </c>
      <c r="G21" s="110">
        <f t="shared" ref="G21:M21" si="2">G17/G$4</f>
        <v>0</v>
      </c>
      <c r="H21" s="111">
        <f t="shared" si="2"/>
        <v>2.7523235367997989</v>
      </c>
      <c r="I21" s="111">
        <f t="shared" si="2"/>
        <v>2.7799794132784355</v>
      </c>
      <c r="J21" s="111">
        <f t="shared" si="2"/>
        <v>2.8220952911674559</v>
      </c>
      <c r="K21" s="111">
        <f t="shared" si="2"/>
        <v>2.5743243243243241</v>
      </c>
      <c r="L21" s="111">
        <f t="shared" si="2"/>
        <v>1.8071061853149704</v>
      </c>
      <c r="M21" s="112">
        <f t="shared" si="2"/>
        <v>1.863566867524058</v>
      </c>
    </row>
    <row r="22" spans="1:13" ht="16.5" thickBot="1" x14ac:dyDescent="0.2">
      <c r="A22" s="5"/>
      <c r="B22" s="98"/>
      <c r="C22" s="105"/>
      <c r="D22" s="100"/>
      <c r="E22" s="105"/>
      <c r="F22" s="113" t="s">
        <v>22</v>
      </c>
      <c r="G22" s="114"/>
      <c r="H22" s="115">
        <v>1660</v>
      </c>
      <c r="I22" s="115">
        <v>2410</v>
      </c>
      <c r="J22" s="115">
        <v>2730</v>
      </c>
      <c r="K22" s="115">
        <v>2900</v>
      </c>
      <c r="L22" s="115">
        <v>2930</v>
      </c>
      <c r="M22" s="116">
        <v>2930</v>
      </c>
    </row>
    <row r="23" spans="1:13" x14ac:dyDescent="0.15">
      <c r="A23" s="5"/>
      <c r="B23" s="16" t="s">
        <v>47</v>
      </c>
      <c r="C23" s="17"/>
      <c r="D23" s="18"/>
      <c r="E23" s="19"/>
      <c r="F23" s="20" t="s">
        <v>10</v>
      </c>
      <c r="G23" s="21">
        <v>10034</v>
      </c>
      <c r="H23" s="22">
        <v>9790</v>
      </c>
      <c r="I23" s="22">
        <v>8948</v>
      </c>
      <c r="J23" s="22">
        <v>7855</v>
      </c>
      <c r="K23" s="22">
        <v>7942</v>
      </c>
      <c r="L23" s="22">
        <v>14280</v>
      </c>
      <c r="M23" s="23">
        <v>11878</v>
      </c>
    </row>
    <row r="24" spans="1:13" x14ac:dyDescent="0.15">
      <c r="A24" s="5"/>
      <c r="B24" s="24" t="s">
        <v>0</v>
      </c>
      <c r="C24" s="25">
        <v>45642</v>
      </c>
      <c r="D24" s="26"/>
      <c r="E24" s="27"/>
      <c r="F24" s="28" t="s">
        <v>2</v>
      </c>
      <c r="G24" s="29">
        <v>4.41</v>
      </c>
      <c r="H24" s="30">
        <v>4.4000000000000004</v>
      </c>
      <c r="I24" s="30">
        <v>4.49</v>
      </c>
      <c r="J24" s="30">
        <v>4.54</v>
      </c>
      <c r="K24" s="30">
        <v>4.58</v>
      </c>
      <c r="L24" s="30">
        <v>4</v>
      </c>
      <c r="M24" s="31">
        <v>4.17</v>
      </c>
    </row>
    <row r="25" spans="1:13" x14ac:dyDescent="0.15">
      <c r="A25" s="5"/>
      <c r="B25" s="24" t="s">
        <v>1</v>
      </c>
      <c r="C25" s="32">
        <v>9560</v>
      </c>
      <c r="D25" s="26" t="s">
        <v>15</v>
      </c>
      <c r="E25" s="32">
        <v>10220</v>
      </c>
      <c r="F25" s="28" t="s">
        <v>3</v>
      </c>
      <c r="G25" s="29">
        <v>98.9</v>
      </c>
      <c r="H25" s="30">
        <v>99.4</v>
      </c>
      <c r="I25" s="30">
        <v>99.1</v>
      </c>
      <c r="J25" s="30">
        <v>99.4</v>
      </c>
      <c r="K25" s="30">
        <v>99.3</v>
      </c>
      <c r="L25" s="30">
        <v>99.2</v>
      </c>
      <c r="M25" s="31">
        <v>99.4</v>
      </c>
    </row>
    <row r="26" spans="1:13" x14ac:dyDescent="0.15">
      <c r="A26" s="5"/>
      <c r="B26" s="24"/>
      <c r="C26" s="32"/>
      <c r="D26" s="26"/>
      <c r="E26" s="32"/>
      <c r="F26" s="56" t="s">
        <v>21</v>
      </c>
      <c r="G26" s="88">
        <v>4741</v>
      </c>
      <c r="H26" s="70">
        <v>3602</v>
      </c>
      <c r="I26" s="70">
        <v>3833</v>
      </c>
      <c r="J26" s="70">
        <v>2862</v>
      </c>
      <c r="K26" s="70">
        <v>3125</v>
      </c>
      <c r="L26" s="70">
        <v>5726</v>
      </c>
      <c r="M26" s="86">
        <v>4310</v>
      </c>
    </row>
    <row r="27" spans="1:13" x14ac:dyDescent="0.15">
      <c r="A27" s="5"/>
      <c r="B27" s="24"/>
      <c r="C27" s="32"/>
      <c r="D27" s="26"/>
      <c r="E27" s="32"/>
      <c r="F27" s="56" t="s">
        <v>29</v>
      </c>
      <c r="G27" s="74">
        <f>G23/G$4</f>
        <v>1.2826281477693979</v>
      </c>
      <c r="H27" s="75">
        <f t="shared" ref="H27:M27" si="3">H23/H$4</f>
        <v>1.2295905551369002</v>
      </c>
      <c r="I27" s="75">
        <f t="shared" si="3"/>
        <v>1.1513124034997426</v>
      </c>
      <c r="J27" s="75">
        <f t="shared" si="3"/>
        <v>1.0943159654499861</v>
      </c>
      <c r="K27" s="75">
        <f t="shared" si="3"/>
        <v>1.031964656964657</v>
      </c>
      <c r="L27" s="75">
        <f t="shared" si="3"/>
        <v>1.1637193382772391</v>
      </c>
      <c r="M27" s="76">
        <f t="shared" si="3"/>
        <v>1.0682615343106394</v>
      </c>
    </row>
    <row r="28" spans="1:13" ht="16.5" thickBot="1" x14ac:dyDescent="0.2">
      <c r="A28" s="5"/>
      <c r="B28" s="24"/>
      <c r="C28" s="32"/>
      <c r="D28" s="26"/>
      <c r="E28" s="32"/>
      <c r="F28" s="33" t="s">
        <v>22</v>
      </c>
      <c r="G28" s="34">
        <v>9560</v>
      </c>
      <c r="H28" s="35">
        <v>8930</v>
      </c>
      <c r="I28" s="35">
        <v>9490</v>
      </c>
      <c r="J28" s="35">
        <v>9850</v>
      </c>
      <c r="K28" s="35">
        <v>10100</v>
      </c>
      <c r="L28" s="35">
        <v>10210</v>
      </c>
      <c r="M28" s="36">
        <v>10220</v>
      </c>
    </row>
    <row r="29" spans="1:13" x14ac:dyDescent="0.15">
      <c r="A29" s="5"/>
      <c r="B29" s="37" t="s">
        <v>48</v>
      </c>
      <c r="C29" s="38"/>
      <c r="D29" s="39"/>
      <c r="E29" s="40"/>
      <c r="F29" s="41" t="s">
        <v>10</v>
      </c>
      <c r="G29" s="42">
        <v>8806</v>
      </c>
      <c r="H29" s="43">
        <v>8164</v>
      </c>
      <c r="I29" s="43">
        <v>7297</v>
      </c>
      <c r="J29" s="43">
        <v>6618</v>
      </c>
      <c r="K29" s="43">
        <v>6627</v>
      </c>
      <c r="L29" s="43">
        <v>12477</v>
      </c>
      <c r="M29" s="44">
        <v>10244</v>
      </c>
    </row>
    <row r="30" spans="1:13" x14ac:dyDescent="0.15">
      <c r="A30" s="5"/>
      <c r="B30" s="45" t="s">
        <v>0</v>
      </c>
      <c r="C30" s="3">
        <v>45642</v>
      </c>
      <c r="F30" s="46" t="s">
        <v>2</v>
      </c>
      <c r="G30" s="47">
        <v>3.74</v>
      </c>
      <c r="H30" s="48">
        <v>3.71</v>
      </c>
      <c r="I30" s="48">
        <v>3.73</v>
      </c>
      <c r="J30" s="48">
        <v>3.76</v>
      </c>
      <c r="K30" s="48">
        <v>3.73</v>
      </c>
      <c r="L30" s="48">
        <v>3.34</v>
      </c>
      <c r="M30" s="49">
        <v>3.55</v>
      </c>
    </row>
    <row r="31" spans="1:13" x14ac:dyDescent="0.15">
      <c r="A31" s="5"/>
      <c r="B31" s="45" t="s">
        <v>1</v>
      </c>
      <c r="C31" s="50">
        <v>3660</v>
      </c>
      <c r="D31" s="4" t="s">
        <v>15</v>
      </c>
      <c r="E31" s="50">
        <v>3850</v>
      </c>
      <c r="F31" s="46" t="s">
        <v>3</v>
      </c>
      <c r="G31" s="47">
        <v>97.6</v>
      </c>
      <c r="H31" s="48">
        <v>97.8</v>
      </c>
      <c r="I31" s="48">
        <v>98.1</v>
      </c>
      <c r="J31" s="48">
        <v>97.9</v>
      </c>
      <c r="K31" s="48">
        <v>98.4</v>
      </c>
      <c r="L31" s="48">
        <v>98.8</v>
      </c>
      <c r="M31" s="49">
        <v>97.6</v>
      </c>
    </row>
    <row r="32" spans="1:13" x14ac:dyDescent="0.15">
      <c r="A32" s="5"/>
      <c r="B32" s="45"/>
      <c r="C32" s="50"/>
      <c r="E32" s="50"/>
      <c r="F32" s="55" t="s">
        <v>20</v>
      </c>
      <c r="G32" s="89">
        <v>6165</v>
      </c>
      <c r="H32" s="71">
        <v>5380</v>
      </c>
      <c r="I32" s="71">
        <v>4378</v>
      </c>
      <c r="J32" s="71">
        <v>4191</v>
      </c>
      <c r="K32" s="71">
        <v>3606</v>
      </c>
      <c r="L32" s="71">
        <v>5538</v>
      </c>
      <c r="M32" s="87">
        <v>7048</v>
      </c>
    </row>
    <row r="33" spans="1:13" x14ac:dyDescent="0.15">
      <c r="A33" s="5"/>
      <c r="B33" s="45"/>
      <c r="C33" s="50"/>
      <c r="E33" s="50"/>
      <c r="F33" s="55" t="s">
        <v>28</v>
      </c>
      <c r="G33" s="77">
        <f>G29/G$4</f>
        <v>1.125655119519366</v>
      </c>
      <c r="H33" s="78">
        <f t="shared" ref="H33:M33" si="4">H29/H$4</f>
        <v>1.0253705099221302</v>
      </c>
      <c r="I33" s="78">
        <f t="shared" si="4"/>
        <v>0.93888317035512092</v>
      </c>
      <c r="J33" s="78">
        <f t="shared" si="4"/>
        <v>0.92198383950961271</v>
      </c>
      <c r="K33" s="78">
        <f t="shared" si="4"/>
        <v>0.86109667359667363</v>
      </c>
      <c r="L33" s="78">
        <f t="shared" si="4"/>
        <v>1.0167875478771087</v>
      </c>
      <c r="M33" s="79">
        <f t="shared" si="4"/>
        <v>0.92130587283029053</v>
      </c>
    </row>
    <row r="34" spans="1:13" ht="16.5" thickBot="1" x14ac:dyDescent="0.2">
      <c r="A34" s="5"/>
      <c r="B34" s="45"/>
      <c r="C34" s="50"/>
      <c r="E34" s="50"/>
      <c r="F34" s="51" t="s">
        <v>22</v>
      </c>
      <c r="G34" s="52">
        <v>3660</v>
      </c>
      <c r="H34" s="53">
        <v>3520</v>
      </c>
      <c r="I34" s="53">
        <v>3570</v>
      </c>
      <c r="J34" s="53">
        <v>3700</v>
      </c>
      <c r="K34" s="53">
        <v>3790</v>
      </c>
      <c r="L34" s="53">
        <v>3860</v>
      </c>
      <c r="M34" s="54">
        <v>3850</v>
      </c>
    </row>
    <row r="35" spans="1:13" x14ac:dyDescent="0.15">
      <c r="A35" s="5"/>
      <c r="B35" s="16" t="s">
        <v>49</v>
      </c>
      <c r="C35" s="17"/>
      <c r="D35" s="18"/>
      <c r="E35" s="19"/>
      <c r="F35" s="20" t="s">
        <v>10</v>
      </c>
      <c r="G35" s="21">
        <v>12763</v>
      </c>
      <c r="H35" s="22">
        <v>13076</v>
      </c>
      <c r="I35" s="22">
        <v>11769</v>
      </c>
      <c r="J35" s="22">
        <v>11068</v>
      </c>
      <c r="K35" s="22">
        <v>11294</v>
      </c>
      <c r="L35" s="22">
        <v>16530</v>
      </c>
      <c r="M35" s="23">
        <v>15453</v>
      </c>
    </row>
    <row r="36" spans="1:13" x14ac:dyDescent="0.15">
      <c r="A36" s="5"/>
      <c r="B36" s="24" t="s">
        <v>0</v>
      </c>
      <c r="C36" s="25">
        <v>45642</v>
      </c>
      <c r="D36" s="26"/>
      <c r="E36" s="27"/>
      <c r="F36" s="28" t="s">
        <v>2</v>
      </c>
      <c r="G36" s="29">
        <v>4.72</v>
      </c>
      <c r="H36" s="30">
        <v>4.6900000000000004</v>
      </c>
      <c r="I36" s="30">
        <v>4.8099999999999996</v>
      </c>
      <c r="J36" s="30">
        <v>4.7699999999999996</v>
      </c>
      <c r="K36" s="30">
        <v>4.7300000000000004</v>
      </c>
      <c r="L36" s="30">
        <v>4.5</v>
      </c>
      <c r="M36" s="31">
        <v>4.57</v>
      </c>
    </row>
    <row r="37" spans="1:13" x14ac:dyDescent="0.15">
      <c r="A37" s="5"/>
      <c r="B37" s="24" t="s">
        <v>1</v>
      </c>
      <c r="C37" s="32">
        <v>1330</v>
      </c>
      <c r="D37" s="26" t="s">
        <v>15</v>
      </c>
      <c r="E37" s="32">
        <v>1480</v>
      </c>
      <c r="F37" s="28" t="s">
        <v>3</v>
      </c>
      <c r="G37" s="29">
        <v>95.9</v>
      </c>
      <c r="H37" s="30">
        <v>97.5</v>
      </c>
      <c r="I37" s="30">
        <v>96.7</v>
      </c>
      <c r="J37" s="30">
        <v>97.3</v>
      </c>
      <c r="K37" s="30">
        <v>97.7</v>
      </c>
      <c r="L37" s="30">
        <v>98.5</v>
      </c>
      <c r="M37" s="31">
        <v>97.6</v>
      </c>
    </row>
    <row r="38" spans="1:13" x14ac:dyDescent="0.15">
      <c r="A38" s="5"/>
      <c r="B38" s="24"/>
      <c r="C38" s="32"/>
      <c r="D38" s="26"/>
      <c r="E38" s="32"/>
      <c r="F38" s="56" t="s">
        <v>21</v>
      </c>
      <c r="G38" s="88">
        <v>14090</v>
      </c>
      <c r="H38" s="70">
        <v>9959</v>
      </c>
      <c r="I38" s="70">
        <v>11330</v>
      </c>
      <c r="J38" s="70">
        <v>9107</v>
      </c>
      <c r="K38" s="70">
        <v>8360</v>
      </c>
      <c r="L38" s="70">
        <v>9264</v>
      </c>
      <c r="M38" s="86">
        <v>11725</v>
      </c>
    </row>
    <row r="39" spans="1:13" x14ac:dyDescent="0.15">
      <c r="A39" s="5"/>
      <c r="B39" s="24"/>
      <c r="C39" s="32"/>
      <c r="D39" s="26"/>
      <c r="E39" s="32"/>
      <c r="F39" s="56" t="s">
        <v>28</v>
      </c>
      <c r="G39" s="80">
        <f>G35/G$4</f>
        <v>1.6314713025693468</v>
      </c>
      <c r="H39" s="81">
        <f t="shared" ref="H39:M39" si="5">H35/H$4</f>
        <v>1.6423009294147199</v>
      </c>
      <c r="I39" s="81">
        <f t="shared" si="5"/>
        <v>1.5142820380854349</v>
      </c>
      <c r="J39" s="81">
        <f t="shared" si="5"/>
        <v>1.5419336862635831</v>
      </c>
      <c r="K39" s="81">
        <f t="shared" si="5"/>
        <v>1.4675155925155925</v>
      </c>
      <c r="L39" s="81">
        <f t="shared" si="5"/>
        <v>1.347078477711678</v>
      </c>
      <c r="M39" s="82">
        <f t="shared" si="5"/>
        <v>1.3897832538897383</v>
      </c>
    </row>
    <row r="40" spans="1:13" ht="16.5" thickBot="1" x14ac:dyDescent="0.2">
      <c r="A40" s="5"/>
      <c r="B40" s="24"/>
      <c r="C40" s="32"/>
      <c r="D40" s="26"/>
      <c r="E40" s="32"/>
      <c r="F40" s="33" t="s">
        <v>22</v>
      </c>
      <c r="G40" s="34">
        <v>1330</v>
      </c>
      <c r="H40" s="35">
        <v>1220</v>
      </c>
      <c r="I40" s="35">
        <v>1370</v>
      </c>
      <c r="J40" s="35">
        <v>1430</v>
      </c>
      <c r="K40" s="35">
        <v>1480</v>
      </c>
      <c r="L40" s="35">
        <v>1480</v>
      </c>
      <c r="M40" s="36">
        <v>1480</v>
      </c>
    </row>
    <row r="41" spans="1:13" x14ac:dyDescent="0.15">
      <c r="A41" s="5"/>
      <c r="B41" s="37" t="s">
        <v>41</v>
      </c>
      <c r="C41" s="38"/>
      <c r="D41" s="39"/>
      <c r="E41" s="40"/>
      <c r="F41" s="41" t="s">
        <v>10</v>
      </c>
      <c r="G41" s="42">
        <v>11072</v>
      </c>
      <c r="H41" s="43">
        <v>10910</v>
      </c>
      <c r="I41" s="43">
        <v>10145</v>
      </c>
      <c r="J41" s="43">
        <v>9655</v>
      </c>
      <c r="K41" s="43">
        <v>9941</v>
      </c>
      <c r="L41" s="43">
        <v>15388</v>
      </c>
      <c r="M41" s="44">
        <v>14107</v>
      </c>
    </row>
    <row r="42" spans="1:13" x14ac:dyDescent="0.15">
      <c r="A42" s="5"/>
      <c r="B42" s="45" t="s">
        <v>0</v>
      </c>
      <c r="C42" s="3">
        <v>45628</v>
      </c>
      <c r="F42" s="46" t="s">
        <v>2</v>
      </c>
      <c r="G42" s="47">
        <v>3.79</v>
      </c>
      <c r="H42" s="48">
        <v>3.81</v>
      </c>
      <c r="I42" s="48">
        <v>3.85</v>
      </c>
      <c r="J42" s="48">
        <v>3.84</v>
      </c>
      <c r="K42" s="48">
        <v>3.81</v>
      </c>
      <c r="L42" s="48">
        <v>3.55</v>
      </c>
      <c r="M42" s="49">
        <v>3.66</v>
      </c>
    </row>
    <row r="43" spans="1:13" x14ac:dyDescent="0.15">
      <c r="A43" s="5"/>
      <c r="B43" s="45" t="s">
        <v>1</v>
      </c>
      <c r="C43" s="50">
        <v>4610</v>
      </c>
      <c r="D43" s="4" t="s">
        <v>15</v>
      </c>
      <c r="E43" s="50">
        <v>4940</v>
      </c>
      <c r="F43" s="46" t="s">
        <v>3</v>
      </c>
      <c r="G43" s="47">
        <v>99.1</v>
      </c>
      <c r="H43" s="48">
        <v>98.9</v>
      </c>
      <c r="I43" s="48">
        <v>98.5</v>
      </c>
      <c r="J43" s="48">
        <v>99.1</v>
      </c>
      <c r="K43" s="48">
        <v>99</v>
      </c>
      <c r="L43" s="48">
        <v>99.1</v>
      </c>
      <c r="M43" s="49">
        <v>98.9</v>
      </c>
    </row>
    <row r="44" spans="1:13" x14ac:dyDescent="0.15">
      <c r="A44" s="5"/>
      <c r="B44" s="45"/>
      <c r="C44" s="50"/>
      <c r="E44" s="50"/>
      <c r="F44" s="55" t="s">
        <v>20</v>
      </c>
      <c r="G44" s="89">
        <v>4550</v>
      </c>
      <c r="H44" s="71">
        <v>4871</v>
      </c>
      <c r="I44" s="71">
        <v>5463</v>
      </c>
      <c r="J44" s="71">
        <v>3941</v>
      </c>
      <c r="K44" s="71">
        <v>4304</v>
      </c>
      <c r="L44" s="71">
        <v>6245</v>
      </c>
      <c r="M44" s="87">
        <v>6130</v>
      </c>
    </row>
    <row r="45" spans="1:13" x14ac:dyDescent="0.15">
      <c r="A45" s="5"/>
      <c r="B45" s="45"/>
      <c r="C45" s="50"/>
      <c r="E45" s="50"/>
      <c r="F45" s="55" t="s">
        <v>28</v>
      </c>
      <c r="G45" s="83">
        <f>G41/G$4</f>
        <v>1.4153138182283012</v>
      </c>
      <c r="H45" s="84">
        <f t="shared" ref="H45:M45" si="6">H41/H$4</f>
        <v>1.3702587289625723</v>
      </c>
      <c r="I45" s="84">
        <f t="shared" si="6"/>
        <v>1.305326814204838</v>
      </c>
      <c r="J45" s="84">
        <f t="shared" si="6"/>
        <v>1.3450821955976595</v>
      </c>
      <c r="K45" s="84">
        <f t="shared" si="6"/>
        <v>1.2917099792099793</v>
      </c>
      <c r="L45" s="84">
        <f t="shared" si="6"/>
        <v>1.2540135278298428</v>
      </c>
      <c r="M45" s="85">
        <f t="shared" si="6"/>
        <v>1.268729202266391</v>
      </c>
    </row>
    <row r="46" spans="1:13" ht="16.5" thickBot="1" x14ac:dyDescent="0.2">
      <c r="A46" s="5"/>
      <c r="B46" s="45"/>
      <c r="C46" s="50"/>
      <c r="E46" s="50"/>
      <c r="F46" s="51" t="s">
        <v>22</v>
      </c>
      <c r="G46" s="52">
        <v>4610</v>
      </c>
      <c r="H46" s="53">
        <v>4320</v>
      </c>
      <c r="I46" s="53">
        <v>4540</v>
      </c>
      <c r="J46" s="53">
        <v>4740</v>
      </c>
      <c r="K46" s="53">
        <v>4890</v>
      </c>
      <c r="L46" s="53">
        <v>4940</v>
      </c>
      <c r="M46" s="54">
        <v>4940</v>
      </c>
    </row>
    <row r="47" spans="1:13" x14ac:dyDescent="0.15">
      <c r="A47" s="5"/>
      <c r="B47" s="16" t="s">
        <v>42</v>
      </c>
      <c r="C47" s="17"/>
      <c r="D47" s="18"/>
      <c r="E47" s="19"/>
      <c r="F47" s="20" t="s">
        <v>10</v>
      </c>
      <c r="G47" s="21">
        <v>6637</v>
      </c>
      <c r="H47" s="22">
        <v>6293</v>
      </c>
      <c r="I47" s="22">
        <v>5907</v>
      </c>
      <c r="J47" s="22">
        <v>5203</v>
      </c>
      <c r="K47" s="22">
        <v>5354</v>
      </c>
      <c r="L47" s="22">
        <v>10190</v>
      </c>
      <c r="M47" s="23">
        <v>8366</v>
      </c>
    </row>
    <row r="48" spans="1:13" x14ac:dyDescent="0.15">
      <c r="A48" s="5"/>
      <c r="B48" s="24" t="s">
        <v>0</v>
      </c>
      <c r="C48" s="25">
        <v>45628</v>
      </c>
      <c r="D48" s="26"/>
      <c r="E48" s="27"/>
      <c r="F48" s="28" t="s">
        <v>2</v>
      </c>
      <c r="G48" s="29">
        <v>4.32</v>
      </c>
      <c r="H48" s="30">
        <v>4.4000000000000004</v>
      </c>
      <c r="I48" s="30">
        <v>4.3499999999999996</v>
      </c>
      <c r="J48" s="30">
        <v>4.54</v>
      </c>
      <c r="K48" s="30">
        <v>4.45</v>
      </c>
      <c r="L48" s="30">
        <v>4.0199999999999996</v>
      </c>
      <c r="M48" s="31">
        <v>4.18</v>
      </c>
    </row>
    <row r="49" spans="1:13" x14ac:dyDescent="0.15">
      <c r="A49" s="5"/>
      <c r="B49" s="24" t="s">
        <v>1</v>
      </c>
      <c r="C49" s="32">
        <v>4190</v>
      </c>
      <c r="D49" s="26" t="s">
        <v>15</v>
      </c>
      <c r="E49" s="32">
        <v>4400</v>
      </c>
      <c r="F49" s="28" t="s">
        <v>3</v>
      </c>
      <c r="G49" s="29">
        <v>98.1</v>
      </c>
      <c r="H49" s="30">
        <v>97</v>
      </c>
      <c r="I49" s="30">
        <v>98.1</v>
      </c>
      <c r="J49" s="30">
        <v>96.7</v>
      </c>
      <c r="K49" s="30">
        <v>98.2</v>
      </c>
      <c r="L49" s="30">
        <v>98.1</v>
      </c>
      <c r="M49" s="31">
        <v>97.6</v>
      </c>
    </row>
    <row r="50" spans="1:13" x14ac:dyDescent="0.15">
      <c r="A50" s="5"/>
      <c r="B50" s="24"/>
      <c r="C50" s="32"/>
      <c r="D50" s="26"/>
      <c r="E50" s="32"/>
      <c r="F50" s="56" t="s">
        <v>21</v>
      </c>
      <c r="G50" s="88">
        <v>4291</v>
      </c>
      <c r="H50" s="70">
        <v>5454</v>
      </c>
      <c r="I50" s="70">
        <v>3885</v>
      </c>
      <c r="J50" s="70">
        <v>4876</v>
      </c>
      <c r="K50" s="70">
        <v>3322</v>
      </c>
      <c r="L50" s="70">
        <v>6430</v>
      </c>
      <c r="M50" s="86">
        <v>6173</v>
      </c>
    </row>
    <row r="51" spans="1:13" x14ac:dyDescent="0.15">
      <c r="A51" s="5"/>
      <c r="B51" s="24"/>
      <c r="C51" s="32"/>
      <c r="D51" s="26"/>
      <c r="E51" s="32"/>
      <c r="F51" s="56" t="s">
        <v>28</v>
      </c>
      <c r="G51" s="80">
        <f>G47/G$4</f>
        <v>0.84839575610379647</v>
      </c>
      <c r="H51" s="81">
        <f t="shared" ref="H51:M51" si="7">H47/H$4</f>
        <v>0.7903793016829942</v>
      </c>
      <c r="I51" s="81">
        <f t="shared" si="7"/>
        <v>0.76003602676273807</v>
      </c>
      <c r="J51" s="81">
        <f t="shared" si="7"/>
        <v>0.72485371969908052</v>
      </c>
      <c r="K51" s="81">
        <f t="shared" si="7"/>
        <v>0.69568607068607069</v>
      </c>
      <c r="L51" s="81">
        <f t="shared" si="7"/>
        <v>0.83041316926085895</v>
      </c>
      <c r="M51" s="82">
        <f t="shared" si="7"/>
        <v>0.75240579188775969</v>
      </c>
    </row>
    <row r="52" spans="1:13" ht="16.5" thickBot="1" x14ac:dyDescent="0.2">
      <c r="A52" s="5"/>
      <c r="B52" s="24"/>
      <c r="C52" s="32"/>
      <c r="D52" s="26"/>
      <c r="E52" s="32"/>
      <c r="F52" s="33" t="s">
        <v>22</v>
      </c>
      <c r="G52" s="34">
        <v>4190</v>
      </c>
      <c r="H52" s="35">
        <v>3910</v>
      </c>
      <c r="I52" s="35">
        <v>4080</v>
      </c>
      <c r="J52" s="35">
        <v>4230</v>
      </c>
      <c r="K52" s="35">
        <v>4290</v>
      </c>
      <c r="L52" s="35">
        <v>4420</v>
      </c>
      <c r="M52" s="36">
        <v>4400</v>
      </c>
    </row>
    <row r="53" spans="1:13" x14ac:dyDescent="0.15">
      <c r="A53" s="5"/>
      <c r="B53" s="37" t="s">
        <v>43</v>
      </c>
      <c r="C53" s="38"/>
      <c r="D53" s="39"/>
      <c r="E53" s="40"/>
      <c r="F53" s="41" t="s">
        <v>10</v>
      </c>
      <c r="G53" s="42">
        <v>12049</v>
      </c>
      <c r="H53" s="43">
        <v>11977</v>
      </c>
      <c r="I53" s="43">
        <v>11197</v>
      </c>
      <c r="J53" s="43">
        <v>10130</v>
      </c>
      <c r="K53" s="43">
        <v>11248</v>
      </c>
      <c r="L53" s="43">
        <v>16169</v>
      </c>
      <c r="M53" s="44">
        <v>15962</v>
      </c>
    </row>
    <row r="54" spans="1:13" x14ac:dyDescent="0.15">
      <c r="A54" s="5"/>
      <c r="B54" s="45" t="s">
        <v>0</v>
      </c>
      <c r="C54" s="3">
        <v>45628</v>
      </c>
      <c r="F54" s="46" t="s">
        <v>2</v>
      </c>
      <c r="G54" s="47">
        <v>3.84</v>
      </c>
      <c r="H54" s="48">
        <v>3.78</v>
      </c>
      <c r="I54" s="48">
        <v>3.73</v>
      </c>
      <c r="J54" s="48">
        <v>3.84</v>
      </c>
      <c r="K54" s="48">
        <v>3.73</v>
      </c>
      <c r="L54" s="48">
        <v>3.58</v>
      </c>
      <c r="M54" s="49">
        <v>3.66</v>
      </c>
    </row>
    <row r="55" spans="1:13" x14ac:dyDescent="0.15">
      <c r="A55" s="5"/>
      <c r="B55" s="45" t="s">
        <v>1</v>
      </c>
      <c r="C55" s="50">
        <v>3990</v>
      </c>
      <c r="D55" s="4" t="s">
        <v>15</v>
      </c>
      <c r="E55" s="50">
        <v>4470</v>
      </c>
      <c r="F55" s="46" t="s">
        <v>3</v>
      </c>
      <c r="G55" s="47">
        <v>98.1</v>
      </c>
      <c r="H55" s="48">
        <v>98.7</v>
      </c>
      <c r="I55" s="48">
        <v>99.2</v>
      </c>
      <c r="J55" s="48">
        <v>98.3</v>
      </c>
      <c r="K55" s="48">
        <v>99.2</v>
      </c>
      <c r="L55" s="48">
        <v>98.7</v>
      </c>
      <c r="M55" s="49">
        <v>98.2</v>
      </c>
    </row>
    <row r="56" spans="1:13" x14ac:dyDescent="0.15">
      <c r="A56" s="5"/>
      <c r="B56" s="45"/>
      <c r="C56" s="50"/>
      <c r="E56" s="50"/>
      <c r="F56" s="55" t="s">
        <v>20</v>
      </c>
      <c r="G56" s="89">
        <v>7313</v>
      </c>
      <c r="H56" s="71">
        <v>5568</v>
      </c>
      <c r="I56" s="71">
        <v>4127</v>
      </c>
      <c r="J56" s="71">
        <v>5462</v>
      </c>
      <c r="K56" s="71">
        <v>4157</v>
      </c>
      <c r="L56" s="71">
        <v>7554</v>
      </c>
      <c r="M56" s="87">
        <v>9084</v>
      </c>
    </row>
    <row r="57" spans="1:13" x14ac:dyDescent="0.15">
      <c r="A57" s="5"/>
      <c r="B57" s="45"/>
      <c r="C57" s="50"/>
      <c r="E57" s="50"/>
      <c r="F57" s="55" t="s">
        <v>28</v>
      </c>
      <c r="G57" s="83">
        <f>G53/G$4</f>
        <v>1.5402019685542632</v>
      </c>
      <c r="H57" s="84">
        <f t="shared" ref="H57:M57" si="8">H53/H$4</f>
        <v>1.5042702838482793</v>
      </c>
      <c r="I57" s="84">
        <f t="shared" si="8"/>
        <v>1.4406845084920226</v>
      </c>
      <c r="J57" s="84">
        <f t="shared" si="8"/>
        <v>1.4112566174421846</v>
      </c>
      <c r="K57" s="84">
        <f t="shared" si="8"/>
        <v>1.4615384615384615</v>
      </c>
      <c r="L57" s="84">
        <f t="shared" si="8"/>
        <v>1.3176595224513079</v>
      </c>
      <c r="M57" s="85">
        <f t="shared" si="8"/>
        <v>1.435560751866175</v>
      </c>
    </row>
    <row r="58" spans="1:13" ht="16.5" thickBot="1" x14ac:dyDescent="0.2">
      <c r="A58" s="5"/>
      <c r="B58" s="45"/>
      <c r="C58" s="50"/>
      <c r="E58" s="50"/>
      <c r="F58" s="51" t="s">
        <v>22</v>
      </c>
      <c r="G58" s="52">
        <v>3990</v>
      </c>
      <c r="H58" s="53">
        <v>3790</v>
      </c>
      <c r="I58" s="53">
        <v>4000</v>
      </c>
      <c r="J58" s="53">
        <v>4320</v>
      </c>
      <c r="K58" s="53">
        <v>4430</v>
      </c>
      <c r="L58" s="53">
        <v>4470</v>
      </c>
      <c r="M58" s="54">
        <v>4470</v>
      </c>
    </row>
    <row r="59" spans="1:13" x14ac:dyDescent="0.15">
      <c r="A59" s="5"/>
      <c r="B59" s="16" t="s">
        <v>44</v>
      </c>
      <c r="C59" s="17"/>
      <c r="D59" s="18"/>
      <c r="E59" s="19"/>
      <c r="F59" s="20" t="s">
        <v>10</v>
      </c>
      <c r="G59" s="21">
        <v>10909</v>
      </c>
      <c r="H59" s="22">
        <v>11290</v>
      </c>
      <c r="I59" s="22">
        <v>11273</v>
      </c>
      <c r="J59" s="22">
        <v>10416</v>
      </c>
      <c r="K59" s="22">
        <v>10903</v>
      </c>
      <c r="L59" s="22">
        <v>15152</v>
      </c>
      <c r="M59" s="23">
        <v>14063</v>
      </c>
    </row>
    <row r="60" spans="1:13" x14ac:dyDescent="0.15">
      <c r="A60" s="5"/>
      <c r="B60" s="24" t="s">
        <v>0</v>
      </c>
      <c r="C60" s="25">
        <v>45628</v>
      </c>
      <c r="D60" s="26"/>
      <c r="E60" s="27"/>
      <c r="F60" s="28" t="s">
        <v>2</v>
      </c>
      <c r="G60" s="29">
        <v>1.94</v>
      </c>
      <c r="H60" s="30">
        <v>1.94</v>
      </c>
      <c r="I60" s="30">
        <v>1.91</v>
      </c>
      <c r="J60" s="30">
        <v>1.92</v>
      </c>
      <c r="K60" s="30">
        <v>1.97</v>
      </c>
      <c r="L60" s="30">
        <v>1.75</v>
      </c>
      <c r="M60" s="31">
        <v>1.8</v>
      </c>
    </row>
    <row r="61" spans="1:13" x14ac:dyDescent="0.15">
      <c r="A61" s="5"/>
      <c r="B61" s="24" t="s">
        <v>1</v>
      </c>
      <c r="C61" s="32">
        <v>3630</v>
      </c>
      <c r="D61" s="26" t="s">
        <v>15</v>
      </c>
      <c r="E61" s="32">
        <v>3920</v>
      </c>
      <c r="F61" s="28" t="s">
        <v>3</v>
      </c>
      <c r="G61" s="29">
        <v>98.8</v>
      </c>
      <c r="H61" s="30">
        <v>99.3</v>
      </c>
      <c r="I61" s="30">
        <v>99.3</v>
      </c>
      <c r="J61" s="30">
        <v>99.3</v>
      </c>
      <c r="K61" s="30">
        <v>99.2</v>
      </c>
      <c r="L61" s="30">
        <v>99.5</v>
      </c>
      <c r="M61" s="31">
        <v>99.1</v>
      </c>
    </row>
    <row r="62" spans="1:13" x14ac:dyDescent="0.15">
      <c r="A62" s="5"/>
      <c r="B62" s="24"/>
      <c r="C62" s="32"/>
      <c r="D62" s="26"/>
      <c r="E62" s="32"/>
      <c r="F62" s="56" t="s">
        <v>21</v>
      </c>
      <c r="G62" s="88">
        <v>3902</v>
      </c>
      <c r="H62" s="70">
        <v>2832</v>
      </c>
      <c r="I62" s="70">
        <v>2881</v>
      </c>
      <c r="J62" s="70">
        <v>2706</v>
      </c>
      <c r="K62" s="70">
        <v>2996</v>
      </c>
      <c r="L62" s="70">
        <v>3230</v>
      </c>
      <c r="M62" s="86">
        <v>4172</v>
      </c>
    </row>
    <row r="63" spans="1:13" x14ac:dyDescent="0.15">
      <c r="A63" s="5"/>
      <c r="B63" s="24"/>
      <c r="C63" s="32"/>
      <c r="D63" s="26"/>
      <c r="E63" s="32"/>
      <c r="F63" s="56" t="s">
        <v>28</v>
      </c>
      <c r="G63" s="80">
        <f>G59/G$4</f>
        <v>1.3944778218074907</v>
      </c>
      <c r="H63" s="81">
        <f t="shared" ref="H63:M63" si="9">H59/H$4</f>
        <v>1.4179854307962823</v>
      </c>
      <c r="I63" s="81">
        <f t="shared" si="9"/>
        <v>1.4504632012352032</v>
      </c>
      <c r="J63" s="81">
        <f t="shared" si="9"/>
        <v>1.4511005851212038</v>
      </c>
      <c r="K63" s="81">
        <f t="shared" si="9"/>
        <v>1.4167099792099793</v>
      </c>
      <c r="L63" s="81">
        <f t="shared" si="9"/>
        <v>1.2347811914269415</v>
      </c>
      <c r="M63" s="82">
        <f t="shared" si="9"/>
        <v>1.2647720118715713</v>
      </c>
    </row>
    <row r="64" spans="1:13" ht="16.5" thickBot="1" x14ac:dyDescent="0.2">
      <c r="A64" s="5"/>
      <c r="B64" s="24"/>
      <c r="C64" s="32"/>
      <c r="D64" s="26"/>
      <c r="E64" s="32"/>
      <c r="F64" s="33" t="s">
        <v>22</v>
      </c>
      <c r="G64" s="34">
        <v>3630</v>
      </c>
      <c r="H64" s="35">
        <v>3450</v>
      </c>
      <c r="I64" s="35">
        <v>3640</v>
      </c>
      <c r="J64" s="35">
        <v>3720</v>
      </c>
      <c r="K64" s="35">
        <v>3860</v>
      </c>
      <c r="L64" s="35">
        <v>3930</v>
      </c>
      <c r="M64" s="36">
        <v>3920</v>
      </c>
    </row>
    <row r="65" spans="1:13" x14ac:dyDescent="0.15">
      <c r="A65" s="5"/>
      <c r="B65" s="37" t="s">
        <v>45</v>
      </c>
      <c r="C65" s="38"/>
      <c r="D65" s="39"/>
      <c r="E65" s="40"/>
      <c r="F65" s="41" t="s">
        <v>10</v>
      </c>
      <c r="G65" s="42">
        <v>9087</v>
      </c>
      <c r="H65" s="43">
        <v>8882</v>
      </c>
      <c r="I65" s="43">
        <v>8351</v>
      </c>
      <c r="J65" s="43">
        <v>7368</v>
      </c>
      <c r="K65" s="43">
        <v>7777</v>
      </c>
      <c r="L65" s="43">
        <v>13497</v>
      </c>
      <c r="M65" s="44">
        <v>11444</v>
      </c>
    </row>
    <row r="66" spans="1:13" x14ac:dyDescent="0.15">
      <c r="A66" s="5"/>
      <c r="B66" s="45" t="s">
        <v>0</v>
      </c>
      <c r="C66" s="3">
        <v>45628</v>
      </c>
      <c r="F66" s="46" t="s">
        <v>2</v>
      </c>
      <c r="G66" s="47">
        <v>3.86</v>
      </c>
      <c r="H66" s="48">
        <v>3.87</v>
      </c>
      <c r="I66" s="48">
        <v>3.79</v>
      </c>
      <c r="J66" s="48">
        <v>3.84</v>
      </c>
      <c r="K66" s="48">
        <v>3.89</v>
      </c>
      <c r="L66" s="48">
        <v>3.42</v>
      </c>
      <c r="M66" s="49">
        <v>3.66</v>
      </c>
    </row>
    <row r="67" spans="1:13" x14ac:dyDescent="0.15">
      <c r="A67" s="5"/>
      <c r="B67" s="45" t="s">
        <v>1</v>
      </c>
      <c r="C67" s="50">
        <v>2620</v>
      </c>
      <c r="D67" s="4" t="s">
        <v>15</v>
      </c>
      <c r="E67" s="50">
        <v>2780</v>
      </c>
      <c r="F67" s="46" t="s">
        <v>3</v>
      </c>
      <c r="G67" s="47">
        <v>98.5</v>
      </c>
      <c r="H67" s="48">
        <v>98.9</v>
      </c>
      <c r="I67" s="48">
        <v>99.6</v>
      </c>
      <c r="J67" s="48">
        <v>99.3</v>
      </c>
      <c r="K67" s="48">
        <v>98.8</v>
      </c>
      <c r="L67" s="48">
        <v>99.1</v>
      </c>
      <c r="M67" s="49">
        <v>98.4</v>
      </c>
    </row>
    <row r="68" spans="1:13" x14ac:dyDescent="0.15">
      <c r="A68" s="5"/>
      <c r="B68" s="45"/>
      <c r="C68" s="50"/>
      <c r="E68" s="50"/>
      <c r="F68" s="55" t="s">
        <v>20</v>
      </c>
      <c r="G68" s="89">
        <v>4787</v>
      </c>
      <c r="H68" s="71">
        <v>3870</v>
      </c>
      <c r="I68" s="71">
        <v>2389</v>
      </c>
      <c r="J68" s="71">
        <v>2618</v>
      </c>
      <c r="K68" s="71">
        <v>3659</v>
      </c>
      <c r="L68" s="71">
        <v>4967</v>
      </c>
      <c r="M68" s="87">
        <v>5945</v>
      </c>
    </row>
    <row r="69" spans="1:13" x14ac:dyDescent="0.15">
      <c r="A69" s="5"/>
      <c r="B69" s="45"/>
      <c r="C69" s="50"/>
      <c r="E69" s="50"/>
      <c r="F69" s="55" t="s">
        <v>28</v>
      </c>
      <c r="G69" s="83">
        <f>G65/G$4</f>
        <v>1.1615748434104562</v>
      </c>
      <c r="H69" s="84">
        <f t="shared" ref="H69:M69" si="10">H65/H$4</f>
        <v>1.1155488570710876</v>
      </c>
      <c r="I69" s="84">
        <f t="shared" si="10"/>
        <v>1.0744981986618631</v>
      </c>
      <c r="J69" s="84">
        <f t="shared" si="10"/>
        <v>1.0264697687378099</v>
      </c>
      <c r="K69" s="84">
        <f t="shared" si="10"/>
        <v>1.0105249480249481</v>
      </c>
      <c r="L69" s="84">
        <f t="shared" si="10"/>
        <v>1.0999103577540543</v>
      </c>
      <c r="M69" s="85">
        <f t="shared" si="10"/>
        <v>1.0292292472344635</v>
      </c>
    </row>
    <row r="70" spans="1:13" ht="16.5" thickBot="1" x14ac:dyDescent="0.2">
      <c r="A70" s="5"/>
      <c r="B70" s="45"/>
      <c r="C70" s="50"/>
      <c r="E70" s="50"/>
      <c r="F70" s="51" t="s">
        <v>22</v>
      </c>
      <c r="G70" s="52">
        <v>2620</v>
      </c>
      <c r="H70" s="53">
        <v>2450</v>
      </c>
      <c r="I70" s="53">
        <v>2580</v>
      </c>
      <c r="J70" s="53">
        <v>2650</v>
      </c>
      <c r="K70" s="53">
        <v>2720</v>
      </c>
      <c r="L70" s="53">
        <v>2780</v>
      </c>
      <c r="M70" s="54">
        <v>2780</v>
      </c>
    </row>
    <row r="71" spans="1:13" x14ac:dyDescent="0.15">
      <c r="A71" s="5"/>
      <c r="B71" s="16" t="s">
        <v>46</v>
      </c>
      <c r="C71" s="17"/>
      <c r="D71" s="18"/>
      <c r="E71" s="19"/>
      <c r="F71" s="20" t="s">
        <v>10</v>
      </c>
      <c r="G71" s="21">
        <v>9530</v>
      </c>
      <c r="H71" s="22">
        <v>9411</v>
      </c>
      <c r="I71" s="22">
        <v>8847</v>
      </c>
      <c r="J71" s="22">
        <v>8714</v>
      </c>
      <c r="K71" s="22">
        <v>8549</v>
      </c>
      <c r="L71" s="22">
        <v>13506</v>
      </c>
      <c r="M71" s="23">
        <v>12139</v>
      </c>
    </row>
    <row r="72" spans="1:13" x14ac:dyDescent="0.15">
      <c r="A72" s="5"/>
      <c r="B72" s="24" t="s">
        <v>0</v>
      </c>
      <c r="C72" s="25">
        <v>45628</v>
      </c>
      <c r="D72" s="26"/>
      <c r="E72" s="27"/>
      <c r="F72" s="28" t="s">
        <v>2</v>
      </c>
      <c r="G72" s="29">
        <v>3.07</v>
      </c>
      <c r="H72" s="30">
        <v>3.12</v>
      </c>
      <c r="I72" s="30">
        <v>3.14</v>
      </c>
      <c r="J72" s="30">
        <v>3.09</v>
      </c>
      <c r="K72" s="30">
        <v>3.09</v>
      </c>
      <c r="L72" s="30">
        <v>2.84</v>
      </c>
      <c r="M72" s="31">
        <v>2.95</v>
      </c>
    </row>
    <row r="73" spans="1:13" x14ac:dyDescent="0.15">
      <c r="A73" s="5"/>
      <c r="B73" s="24" t="s">
        <v>1</v>
      </c>
      <c r="C73" s="32">
        <v>940</v>
      </c>
      <c r="D73" s="26" t="s">
        <v>15</v>
      </c>
      <c r="E73" s="32">
        <v>1010</v>
      </c>
      <c r="F73" s="28" t="s">
        <v>3</v>
      </c>
      <c r="G73" s="29">
        <v>98.7</v>
      </c>
      <c r="H73" s="30">
        <v>97.7</v>
      </c>
      <c r="I73" s="30">
        <v>98.1</v>
      </c>
      <c r="J73" s="30">
        <v>98.3</v>
      </c>
      <c r="K73" s="30">
        <v>98.6</v>
      </c>
      <c r="L73" s="30">
        <v>99.5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56" t="s">
        <v>21</v>
      </c>
      <c r="G74" s="88">
        <v>4122</v>
      </c>
      <c r="H74" s="70">
        <v>6070</v>
      </c>
      <c r="I74" s="70">
        <v>4925</v>
      </c>
      <c r="J74" s="70">
        <v>4418</v>
      </c>
      <c r="K74" s="70">
        <v>3894</v>
      </c>
      <c r="L74" s="70">
        <v>3540</v>
      </c>
      <c r="M74" s="86">
        <v>5196</v>
      </c>
    </row>
    <row r="75" spans="1:13" x14ac:dyDescent="0.15">
      <c r="A75" s="5"/>
      <c r="B75" s="24"/>
      <c r="C75" s="32"/>
      <c r="D75" s="26"/>
      <c r="E75" s="32"/>
      <c r="F75" s="56" t="s">
        <v>28</v>
      </c>
      <c r="G75" s="80">
        <f>G71/G$4</f>
        <v>1.2182027355234564</v>
      </c>
      <c r="H75" s="81">
        <f t="shared" ref="H75:M75" si="11">H71/H$4</f>
        <v>1.181989449886963</v>
      </c>
      <c r="I75" s="81">
        <f t="shared" si="11"/>
        <v>1.1383170355120946</v>
      </c>
      <c r="J75" s="81">
        <f t="shared" si="11"/>
        <v>1.2139871830593481</v>
      </c>
      <c r="K75" s="81">
        <f t="shared" si="11"/>
        <v>1.1108367983367984</v>
      </c>
      <c r="L75" s="81">
        <f t="shared" si="11"/>
        <v>1.1006437943117919</v>
      </c>
      <c r="M75" s="82">
        <f t="shared" si="11"/>
        <v>1.091734868243547</v>
      </c>
    </row>
    <row r="76" spans="1:13" ht="16.5" thickBot="1" x14ac:dyDescent="0.2">
      <c r="A76" s="5"/>
      <c r="B76" s="24"/>
      <c r="C76" s="32"/>
      <c r="D76" s="26"/>
      <c r="E76" s="32"/>
      <c r="F76" s="33" t="s">
        <v>22</v>
      </c>
      <c r="G76" s="34">
        <v>940</v>
      </c>
      <c r="H76" s="35">
        <v>910</v>
      </c>
      <c r="I76" s="35">
        <v>940</v>
      </c>
      <c r="J76" s="35">
        <v>980</v>
      </c>
      <c r="K76" s="35">
        <v>1000</v>
      </c>
      <c r="L76" s="35">
        <v>1020</v>
      </c>
      <c r="M76" s="36">
        <v>1010</v>
      </c>
    </row>
    <row r="77" spans="1:13" x14ac:dyDescent="0.15">
      <c r="A77" s="5"/>
      <c r="B77" s="37" t="s">
        <v>39</v>
      </c>
      <c r="C77" s="38"/>
      <c r="D77" s="39"/>
      <c r="E77" s="40"/>
      <c r="F77" s="41" t="s">
        <v>10</v>
      </c>
      <c r="G77" s="42">
        <v>15494</v>
      </c>
      <c r="H77" s="43">
        <v>15364</v>
      </c>
      <c r="I77" s="43">
        <v>15862</v>
      </c>
      <c r="J77" s="43">
        <v>14646</v>
      </c>
      <c r="K77" s="43">
        <v>15282</v>
      </c>
      <c r="L77" s="43">
        <v>20616</v>
      </c>
      <c r="M77" s="44">
        <v>19107</v>
      </c>
    </row>
    <row r="78" spans="1:13" x14ac:dyDescent="0.15">
      <c r="A78" s="5"/>
      <c r="B78" s="45" t="s">
        <v>0</v>
      </c>
      <c r="C78" s="3">
        <v>45614</v>
      </c>
      <c r="F78" s="46" t="s">
        <v>2</v>
      </c>
      <c r="G78" s="47">
        <v>3.35</v>
      </c>
      <c r="H78" s="48">
        <v>3.29</v>
      </c>
      <c r="I78" s="48">
        <v>3.31</v>
      </c>
      <c r="J78" s="48">
        <v>3.39</v>
      </c>
      <c r="K78" s="48">
        <v>3.35</v>
      </c>
      <c r="L78" s="48">
        <v>2.89</v>
      </c>
      <c r="M78" s="49">
        <v>3.05</v>
      </c>
    </row>
    <row r="79" spans="1:13" x14ac:dyDescent="0.15">
      <c r="A79" s="5"/>
      <c r="B79" s="45" t="s">
        <v>1</v>
      </c>
      <c r="C79" s="50">
        <v>8560</v>
      </c>
      <c r="D79" s="4" t="s">
        <v>15</v>
      </c>
      <c r="E79" s="50">
        <v>9210</v>
      </c>
      <c r="F79" s="46" t="s">
        <v>3</v>
      </c>
      <c r="G79" s="47">
        <v>98.4</v>
      </c>
      <c r="H79" s="48">
        <v>98.9</v>
      </c>
      <c r="I79" s="48">
        <v>99.1</v>
      </c>
      <c r="J79" s="48">
        <v>98.9</v>
      </c>
      <c r="K79" s="48">
        <v>98.9</v>
      </c>
      <c r="L79" s="48">
        <v>99.8</v>
      </c>
      <c r="M79" s="49">
        <v>99</v>
      </c>
    </row>
    <row r="80" spans="1:13" x14ac:dyDescent="0.15">
      <c r="A80" s="5"/>
      <c r="B80" s="45"/>
      <c r="C80" s="50"/>
      <c r="E80" s="50"/>
      <c r="F80" s="55" t="s">
        <v>20</v>
      </c>
      <c r="G80" s="89">
        <v>8020</v>
      </c>
      <c r="H80" s="71">
        <v>6234</v>
      </c>
      <c r="I80" s="71">
        <v>5938</v>
      </c>
      <c r="J80" s="71">
        <v>5944</v>
      </c>
      <c r="K80" s="71">
        <v>6414</v>
      </c>
      <c r="L80" s="71">
        <v>4442</v>
      </c>
      <c r="M80" s="87">
        <v>7274</v>
      </c>
    </row>
    <row r="81" spans="1:13" x14ac:dyDescent="0.15">
      <c r="A81" s="5"/>
      <c r="B81" s="45"/>
      <c r="C81" s="50"/>
      <c r="E81" s="50"/>
      <c r="F81" s="55" t="s">
        <v>28</v>
      </c>
      <c r="G81" s="83">
        <f>G77/G$4</f>
        <v>1.980570113767097</v>
      </c>
      <c r="H81" s="84">
        <f t="shared" ref="H81:M81" si="12">H77/H$4</f>
        <v>1.9296659130871641</v>
      </c>
      <c r="I81" s="84">
        <f t="shared" si="12"/>
        <v>2.0409161091096242</v>
      </c>
      <c r="J81" s="84">
        <f t="shared" si="12"/>
        <v>2.0404012259682363</v>
      </c>
      <c r="K81" s="84">
        <f t="shared" si="12"/>
        <v>1.9857068607068606</v>
      </c>
      <c r="L81" s="84">
        <f t="shared" si="12"/>
        <v>1.6800586749246189</v>
      </c>
      <c r="M81" s="85">
        <f t="shared" si="12"/>
        <v>1.7184099289504451</v>
      </c>
    </row>
    <row r="82" spans="1:13" ht="16.5" thickBot="1" x14ac:dyDescent="0.2">
      <c r="A82" s="5"/>
      <c r="B82" s="45"/>
      <c r="C82" s="50"/>
      <c r="E82" s="50"/>
      <c r="F82" s="51" t="s">
        <v>22</v>
      </c>
      <c r="G82" s="52">
        <v>8560</v>
      </c>
      <c r="H82" s="53">
        <v>8150</v>
      </c>
      <c r="I82" s="53">
        <v>8570</v>
      </c>
      <c r="J82" s="53">
        <v>8940</v>
      </c>
      <c r="K82" s="53">
        <v>9140</v>
      </c>
      <c r="L82" s="53">
        <v>9190</v>
      </c>
      <c r="M82" s="54">
        <v>9210</v>
      </c>
    </row>
    <row r="83" spans="1:13" x14ac:dyDescent="0.15">
      <c r="A83" s="5"/>
      <c r="B83" s="16" t="s">
        <v>40</v>
      </c>
      <c r="C83" s="17"/>
      <c r="D83" s="18"/>
      <c r="E83" s="19"/>
      <c r="F83" s="20" t="s">
        <v>10</v>
      </c>
      <c r="G83" s="21">
        <v>4679</v>
      </c>
      <c r="H83" s="22">
        <v>4116</v>
      </c>
      <c r="I83" s="22">
        <v>4156</v>
      </c>
      <c r="J83" s="22">
        <v>3101</v>
      </c>
      <c r="K83" s="22">
        <v>3734</v>
      </c>
      <c r="L83" s="22">
        <v>6340</v>
      </c>
      <c r="M83" s="23">
        <v>5275</v>
      </c>
    </row>
    <row r="84" spans="1:13" x14ac:dyDescent="0.15">
      <c r="A84" s="5"/>
      <c r="B84" s="24" t="s">
        <v>0</v>
      </c>
      <c r="C84" s="25">
        <v>45614</v>
      </c>
      <c r="D84" s="26"/>
      <c r="E84" s="27"/>
      <c r="F84" s="28" t="s">
        <v>2</v>
      </c>
      <c r="G84" s="29">
        <v>2.21</v>
      </c>
      <c r="H84" s="30">
        <v>2.73</v>
      </c>
      <c r="I84" s="30">
        <v>2.63</v>
      </c>
      <c r="J84" s="30">
        <v>2.58</v>
      </c>
      <c r="K84" s="30">
        <v>2.68</v>
      </c>
      <c r="L84" s="30">
        <v>2.5</v>
      </c>
      <c r="M84" s="31">
        <v>2.5</v>
      </c>
    </row>
    <row r="85" spans="1:13" x14ac:dyDescent="0.15">
      <c r="A85" s="5"/>
      <c r="B85" s="24" t="s">
        <v>1</v>
      </c>
      <c r="C85" s="32">
        <v>160</v>
      </c>
      <c r="D85" s="26" t="s">
        <v>15</v>
      </c>
      <c r="E85" s="32">
        <v>160</v>
      </c>
      <c r="F85" s="28" t="s">
        <v>3</v>
      </c>
      <c r="G85" s="29">
        <v>98.7</v>
      </c>
      <c r="H85" s="30">
        <v>99.6</v>
      </c>
      <c r="I85" s="30">
        <v>100.6</v>
      </c>
      <c r="J85" s="30">
        <v>98.7</v>
      </c>
      <c r="K85" s="30">
        <v>99.6</v>
      </c>
      <c r="L85" s="30">
        <v>97.7</v>
      </c>
      <c r="M85" s="31">
        <v>99.2</v>
      </c>
    </row>
    <row r="86" spans="1:13" x14ac:dyDescent="0.15">
      <c r="A86" s="5"/>
      <c r="B86" s="24"/>
      <c r="C86" s="32"/>
      <c r="D86" s="26"/>
      <c r="E86" s="32"/>
      <c r="F86" s="56" t="s">
        <v>21</v>
      </c>
      <c r="G86" s="88">
        <v>1853</v>
      </c>
      <c r="H86" s="58">
        <v>835</v>
      </c>
      <c r="I86" s="58">
        <v>212</v>
      </c>
      <c r="J86" s="70">
        <v>1317</v>
      </c>
      <c r="K86" s="58">
        <v>899</v>
      </c>
      <c r="L86" s="70">
        <v>3839</v>
      </c>
      <c r="M86" s="86">
        <v>1637</v>
      </c>
    </row>
    <row r="87" spans="1:13" x14ac:dyDescent="0.15">
      <c r="A87" s="5"/>
      <c r="B87" s="24"/>
      <c r="C87" s="32"/>
      <c r="D87" s="26"/>
      <c r="E87" s="32"/>
      <c r="F87" s="56" t="s">
        <v>28</v>
      </c>
      <c r="G87" s="80">
        <f>G83/G$4</f>
        <v>0.59810814265626999</v>
      </c>
      <c r="H87" s="81">
        <f t="shared" ref="H87:M87" si="13">H83/H$4</f>
        <v>0.51695553880934442</v>
      </c>
      <c r="I87" s="81">
        <f t="shared" si="13"/>
        <v>0.53474009264024702</v>
      </c>
      <c r="J87" s="81">
        <f t="shared" si="13"/>
        <v>0.43201448871551962</v>
      </c>
      <c r="K87" s="81">
        <f t="shared" si="13"/>
        <v>0.48518711018711019</v>
      </c>
      <c r="L87" s="81">
        <f t="shared" si="13"/>
        <v>0.51666530845081904</v>
      </c>
      <c r="M87" s="82">
        <f t="shared" si="13"/>
        <v>0.47441316665167732</v>
      </c>
    </row>
    <row r="88" spans="1:13" ht="16.5" thickBot="1" x14ac:dyDescent="0.2">
      <c r="A88" s="5"/>
      <c r="B88" s="24"/>
      <c r="C88" s="32"/>
      <c r="D88" s="26"/>
      <c r="E88" s="32"/>
      <c r="F88" s="33" t="s">
        <v>22</v>
      </c>
      <c r="G88" s="34">
        <v>160</v>
      </c>
      <c r="H88" s="35">
        <v>150</v>
      </c>
      <c r="I88" s="35">
        <v>160</v>
      </c>
      <c r="J88" s="35">
        <v>160</v>
      </c>
      <c r="K88" s="35">
        <v>150</v>
      </c>
      <c r="L88" s="35">
        <v>160</v>
      </c>
      <c r="M88" s="36">
        <v>160</v>
      </c>
    </row>
    <row r="89" spans="1:13" x14ac:dyDescent="0.15">
      <c r="A89" s="5"/>
      <c r="B89" s="37" t="s">
        <v>37</v>
      </c>
      <c r="C89" s="38"/>
      <c r="D89" s="39"/>
      <c r="E89" s="40"/>
      <c r="F89" s="41" t="s">
        <v>10</v>
      </c>
      <c r="G89" s="42">
        <v>4626</v>
      </c>
      <c r="H89" s="43">
        <v>4506</v>
      </c>
      <c r="I89" s="43">
        <v>4253</v>
      </c>
      <c r="J89" s="43">
        <v>3846</v>
      </c>
      <c r="K89" s="43">
        <v>4098</v>
      </c>
      <c r="L89" s="43">
        <v>8628</v>
      </c>
      <c r="M89" s="44">
        <v>6938</v>
      </c>
    </row>
    <row r="90" spans="1:13" x14ac:dyDescent="0.15">
      <c r="A90" s="5"/>
      <c r="B90" s="45" t="s">
        <v>0</v>
      </c>
      <c r="C90" s="3">
        <v>45600</v>
      </c>
      <c r="F90" s="46" t="s">
        <v>2</v>
      </c>
      <c r="G90" s="47">
        <v>3.84</v>
      </c>
      <c r="H90" s="48">
        <v>4.04</v>
      </c>
      <c r="I90" s="48">
        <v>3.96</v>
      </c>
      <c r="J90" s="48">
        <v>3.98</v>
      </c>
      <c r="K90" s="48">
        <v>3.94</v>
      </c>
      <c r="L90" s="48">
        <v>3.59</v>
      </c>
      <c r="M90" s="49">
        <v>3.72</v>
      </c>
    </row>
    <row r="91" spans="1:13" x14ac:dyDescent="0.15">
      <c r="A91" s="5"/>
      <c r="B91" s="45" t="s">
        <v>1</v>
      </c>
      <c r="C91" s="50">
        <v>4060</v>
      </c>
      <c r="D91" s="4" t="s">
        <v>15</v>
      </c>
      <c r="E91" s="50">
        <v>4140</v>
      </c>
      <c r="F91" s="46" t="s">
        <v>3</v>
      </c>
      <c r="G91" s="47">
        <v>99.3</v>
      </c>
      <c r="H91" s="48">
        <v>97.7</v>
      </c>
      <c r="I91" s="48">
        <v>99.4</v>
      </c>
      <c r="J91" s="48">
        <v>99.1</v>
      </c>
      <c r="K91" s="48">
        <v>99.1</v>
      </c>
      <c r="L91" s="48">
        <v>98.9</v>
      </c>
      <c r="M91" s="49">
        <v>98.3</v>
      </c>
    </row>
    <row r="92" spans="1:13" x14ac:dyDescent="0.15">
      <c r="A92" s="5"/>
      <c r="B92" s="45"/>
      <c r="C92" s="50"/>
      <c r="E92" s="50"/>
      <c r="F92" s="55" t="s">
        <v>20</v>
      </c>
      <c r="G92" s="89">
        <v>1667</v>
      </c>
      <c r="H92" s="71">
        <v>3035</v>
      </c>
      <c r="I92" s="71">
        <v>1405</v>
      </c>
      <c r="J92" s="71">
        <v>1544</v>
      </c>
      <c r="K92" s="71">
        <v>1600</v>
      </c>
      <c r="L92" s="71">
        <v>3544</v>
      </c>
      <c r="M92" s="87">
        <v>3800</v>
      </c>
    </row>
    <row r="93" spans="1:13" x14ac:dyDescent="0.15">
      <c r="A93" s="5"/>
      <c r="B93" s="45"/>
      <c r="C93" s="50"/>
      <c r="E93" s="50"/>
      <c r="F93" s="55" t="s">
        <v>28</v>
      </c>
      <c r="G93" s="83">
        <f>G89/G$4</f>
        <v>0.59133324811453403</v>
      </c>
      <c r="H93" s="84">
        <f t="shared" ref="H93:M93" si="14">H89/H$4</f>
        <v>0.56593820648078375</v>
      </c>
      <c r="I93" s="84">
        <f t="shared" si="14"/>
        <v>0.5472207925887802</v>
      </c>
      <c r="J93" s="84">
        <f t="shared" si="14"/>
        <v>0.53580384508219558</v>
      </c>
      <c r="K93" s="84">
        <f t="shared" si="14"/>
        <v>0.53248440748440751</v>
      </c>
      <c r="L93" s="84">
        <f t="shared" si="14"/>
        <v>0.70312118001792845</v>
      </c>
      <c r="M93" s="85">
        <f t="shared" si="14"/>
        <v>0.62397697634679372</v>
      </c>
    </row>
    <row r="94" spans="1:13" ht="16.5" thickBot="1" x14ac:dyDescent="0.2">
      <c r="A94" s="5"/>
      <c r="B94" s="45"/>
      <c r="C94" s="50"/>
      <c r="E94" s="50"/>
      <c r="F94" s="51" t="s">
        <v>22</v>
      </c>
      <c r="G94" s="52">
        <v>4060</v>
      </c>
      <c r="H94" s="53">
        <v>3760</v>
      </c>
      <c r="I94" s="53">
        <v>3810</v>
      </c>
      <c r="J94" s="53">
        <v>3970</v>
      </c>
      <c r="K94" s="53">
        <v>4040</v>
      </c>
      <c r="L94" s="53">
        <v>4140</v>
      </c>
      <c r="M94" s="54">
        <v>4140</v>
      </c>
    </row>
    <row r="95" spans="1:13" x14ac:dyDescent="0.15">
      <c r="A95" s="5"/>
      <c r="B95" s="16" t="s">
        <v>38</v>
      </c>
      <c r="C95" s="17"/>
      <c r="D95" s="18"/>
      <c r="E95" s="19"/>
      <c r="F95" s="20" t="s">
        <v>10</v>
      </c>
      <c r="G95" s="21">
        <v>4182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45600</v>
      </c>
      <c r="D96" s="26"/>
      <c r="E96" s="27"/>
      <c r="F96" s="28" t="s">
        <v>2</v>
      </c>
      <c r="G96" s="29">
        <v>3.53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950</v>
      </c>
      <c r="D97" s="26" t="s">
        <v>15</v>
      </c>
      <c r="E97" s="32"/>
      <c r="F97" s="28" t="s">
        <v>3</v>
      </c>
      <c r="G97" s="29">
        <v>98.7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56" t="s">
        <v>21</v>
      </c>
      <c r="G98" s="88">
        <v>1998</v>
      </c>
      <c r="H98" s="58"/>
      <c r="I98" s="58"/>
      <c r="J98" s="58"/>
      <c r="K98" s="58"/>
      <c r="L98" s="58"/>
      <c r="M98" s="59"/>
    </row>
    <row r="99" spans="1:13" x14ac:dyDescent="0.15">
      <c r="A99" s="5"/>
      <c r="B99" s="24"/>
      <c r="C99" s="32"/>
      <c r="D99" s="26"/>
      <c r="E99" s="32"/>
      <c r="F99" s="56" t="s">
        <v>28</v>
      </c>
      <c r="G99" s="80">
        <f>G95/G$4</f>
        <v>0.53457752780263323</v>
      </c>
      <c r="H99" s="81">
        <f t="shared" ref="H99:M99" si="15">H95/H$4</f>
        <v>0</v>
      </c>
      <c r="I99" s="81">
        <f t="shared" si="15"/>
        <v>0</v>
      </c>
      <c r="J99" s="81">
        <f t="shared" si="15"/>
        <v>0</v>
      </c>
      <c r="K99" s="81">
        <f t="shared" si="15"/>
        <v>0</v>
      </c>
      <c r="L99" s="81">
        <f t="shared" si="15"/>
        <v>0</v>
      </c>
      <c r="M99" s="82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22</v>
      </c>
      <c r="G100" s="34">
        <v>950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36</v>
      </c>
      <c r="C101" s="38"/>
      <c r="D101" s="39"/>
      <c r="E101" s="40"/>
      <c r="F101" s="41" t="s">
        <v>10</v>
      </c>
      <c r="G101" s="42">
        <v>4253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45586</v>
      </c>
      <c r="F102" s="46" t="s">
        <v>2</v>
      </c>
      <c r="G102" s="47">
        <v>4.51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9850</v>
      </c>
      <c r="D103" s="4" t="s">
        <v>15</v>
      </c>
      <c r="E103" s="50"/>
      <c r="F103" s="46" t="s">
        <v>3</v>
      </c>
      <c r="G103" s="47">
        <v>97.2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20</v>
      </c>
      <c r="G104" s="89">
        <v>3577</v>
      </c>
      <c r="H104" s="61"/>
      <c r="I104" s="61"/>
      <c r="J104" s="61"/>
      <c r="K104" s="61"/>
      <c r="L104" s="61"/>
      <c r="M104" s="62"/>
    </row>
    <row r="105" spans="1:13" x14ac:dyDescent="0.15">
      <c r="A105" s="5"/>
      <c r="B105" s="45"/>
      <c r="C105" s="50"/>
      <c r="E105" s="50"/>
      <c r="F105" s="55" t="s">
        <v>28</v>
      </c>
      <c r="G105" s="83">
        <f>G101/G$4</f>
        <v>0.54365332992458137</v>
      </c>
      <c r="H105" s="84">
        <f t="shared" ref="H105:M105" si="16">H101/H$4</f>
        <v>0</v>
      </c>
      <c r="I105" s="84">
        <f t="shared" si="16"/>
        <v>0</v>
      </c>
      <c r="J105" s="84">
        <f t="shared" si="16"/>
        <v>0</v>
      </c>
      <c r="K105" s="84">
        <f t="shared" si="16"/>
        <v>0</v>
      </c>
      <c r="L105" s="84">
        <f t="shared" si="16"/>
        <v>0</v>
      </c>
      <c r="M105" s="85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22</v>
      </c>
      <c r="G106" s="52">
        <v>9850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35</v>
      </c>
      <c r="C107" s="17"/>
      <c r="D107" s="18"/>
      <c r="E107" s="19"/>
      <c r="F107" s="20" t="s">
        <v>10</v>
      </c>
      <c r="G107" s="21">
        <v>8473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45572</v>
      </c>
      <c r="D108" s="26"/>
      <c r="E108" s="27"/>
      <c r="F108" s="28" t="s">
        <v>2</v>
      </c>
      <c r="G108" s="29">
        <v>3.55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1950</v>
      </c>
      <c r="D109" s="26" t="s">
        <v>15</v>
      </c>
      <c r="E109" s="32"/>
      <c r="F109" s="28" t="s">
        <v>3</v>
      </c>
      <c r="G109" s="29">
        <v>98.7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56" t="s">
        <v>21</v>
      </c>
      <c r="G110" s="88">
        <v>3831</v>
      </c>
      <c r="H110" s="58"/>
      <c r="I110" s="58"/>
      <c r="J110" s="58"/>
      <c r="K110" s="58"/>
      <c r="L110" s="58"/>
      <c r="M110" s="59"/>
    </row>
    <row r="111" spans="1:13" x14ac:dyDescent="0.15">
      <c r="A111" s="5"/>
      <c r="B111" s="24"/>
      <c r="C111" s="32"/>
      <c r="D111" s="26"/>
      <c r="E111" s="32"/>
      <c r="F111" s="56" t="s">
        <v>28</v>
      </c>
      <c r="G111" s="80">
        <f>G107/G$4</f>
        <v>1.0830883292854403</v>
      </c>
      <c r="H111" s="81">
        <f t="shared" ref="H111:M111" si="17">H107/H$4</f>
        <v>0</v>
      </c>
      <c r="I111" s="81">
        <f t="shared" si="17"/>
        <v>0</v>
      </c>
      <c r="J111" s="81">
        <f t="shared" si="17"/>
        <v>0</v>
      </c>
      <c r="K111" s="81">
        <f t="shared" si="17"/>
        <v>0</v>
      </c>
      <c r="L111" s="81">
        <f t="shared" si="17"/>
        <v>0</v>
      </c>
      <c r="M111" s="82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22</v>
      </c>
      <c r="G112" s="34">
        <v>1950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34</v>
      </c>
      <c r="C113" s="38"/>
      <c r="D113" s="39"/>
      <c r="E113" s="40"/>
      <c r="F113" s="41" t="s">
        <v>10</v>
      </c>
      <c r="G113" s="42">
        <v>12177</v>
      </c>
      <c r="H113" s="43">
        <v>12463</v>
      </c>
      <c r="I113" s="43">
        <v>11505</v>
      </c>
      <c r="J113" s="43">
        <v>10390</v>
      </c>
      <c r="K113" s="43">
        <v>11019</v>
      </c>
      <c r="L113" s="43">
        <v>17879</v>
      </c>
      <c r="M113" s="44">
        <v>15677</v>
      </c>
    </row>
    <row r="114" spans="1:13" x14ac:dyDescent="0.15">
      <c r="A114" s="5"/>
      <c r="B114" s="45" t="s">
        <v>0</v>
      </c>
      <c r="C114" s="3">
        <v>45537</v>
      </c>
      <c r="F114" s="46" t="s">
        <v>2</v>
      </c>
      <c r="G114" s="47">
        <v>3.84</v>
      </c>
      <c r="H114" s="48">
        <v>3.81</v>
      </c>
      <c r="I114" s="48">
        <v>3.87</v>
      </c>
      <c r="J114" s="48">
        <v>3.93</v>
      </c>
      <c r="K114" s="48">
        <v>3.89</v>
      </c>
      <c r="L114" s="48">
        <v>3.43</v>
      </c>
      <c r="M114" s="49">
        <v>3.61</v>
      </c>
    </row>
    <row r="115" spans="1:13" x14ac:dyDescent="0.15">
      <c r="A115" s="5"/>
      <c r="B115" s="45" t="s">
        <v>1</v>
      </c>
      <c r="C115" s="50">
        <v>8940</v>
      </c>
      <c r="D115" s="4" t="s">
        <v>15</v>
      </c>
      <c r="E115" s="50">
        <v>9790</v>
      </c>
      <c r="F115" s="46" t="s">
        <v>3</v>
      </c>
      <c r="G115" s="47">
        <v>97.8</v>
      </c>
      <c r="H115" s="48">
        <v>98.4</v>
      </c>
      <c r="I115" s="48">
        <v>98.7</v>
      </c>
      <c r="J115" s="48">
        <v>98.2</v>
      </c>
      <c r="K115" s="48">
        <v>98.9</v>
      </c>
      <c r="L115" s="48">
        <v>99.5</v>
      </c>
      <c r="M115" s="49">
        <v>98.5</v>
      </c>
    </row>
    <row r="116" spans="1:13" x14ac:dyDescent="0.15">
      <c r="A116" s="5"/>
      <c r="B116" s="45"/>
      <c r="C116" s="50"/>
      <c r="E116" s="50"/>
      <c r="F116" s="55" t="s">
        <v>20</v>
      </c>
      <c r="G116" s="89">
        <v>8097</v>
      </c>
      <c r="H116" s="71">
        <v>6629</v>
      </c>
      <c r="I116" s="71">
        <v>5648</v>
      </c>
      <c r="J116" s="71">
        <v>6224</v>
      </c>
      <c r="K116" s="71">
        <v>4844</v>
      </c>
      <c r="L116" s="71">
        <v>5402</v>
      </c>
      <c r="M116" s="87">
        <v>8049</v>
      </c>
    </row>
    <row r="117" spans="1:13" x14ac:dyDescent="0.15">
      <c r="A117" s="5"/>
      <c r="B117" s="45"/>
      <c r="C117" s="50"/>
      <c r="E117" s="50"/>
      <c r="F117" s="55" t="s">
        <v>28</v>
      </c>
      <c r="G117" s="83">
        <f>G113/G$4</f>
        <v>1.5565639780135498</v>
      </c>
      <c r="H117" s="84">
        <f t="shared" ref="H117:M117" si="18">H113/H$4</f>
        <v>1.5653102235619192</v>
      </c>
      <c r="I117" s="84">
        <f t="shared" si="18"/>
        <v>1.48031394750386</v>
      </c>
      <c r="J117" s="84">
        <f t="shared" si="18"/>
        <v>1.4474784062412929</v>
      </c>
      <c r="K117" s="84">
        <f t="shared" si="18"/>
        <v>1.4317827442827442</v>
      </c>
      <c r="L117" s="84">
        <f t="shared" si="18"/>
        <v>1.4570124684214816</v>
      </c>
      <c r="M117" s="85">
        <f t="shared" si="18"/>
        <v>1.409928950445184</v>
      </c>
    </row>
    <row r="118" spans="1:13" ht="16.5" thickBot="1" x14ac:dyDescent="0.2">
      <c r="A118" s="5"/>
      <c r="B118" s="45"/>
      <c r="C118" s="50"/>
      <c r="E118" s="50"/>
      <c r="F118" s="51" t="s">
        <v>22</v>
      </c>
      <c r="G118" s="52">
        <v>8940</v>
      </c>
      <c r="H118" s="53">
        <v>8490</v>
      </c>
      <c r="I118" s="53">
        <v>9010</v>
      </c>
      <c r="J118" s="53">
        <v>9400</v>
      </c>
      <c r="K118" s="53">
        <v>9670</v>
      </c>
      <c r="L118" s="53">
        <v>9780</v>
      </c>
      <c r="M118" s="54">
        <v>9790</v>
      </c>
    </row>
    <row r="119" spans="1:13" x14ac:dyDescent="0.15">
      <c r="A119" s="5"/>
      <c r="B119" s="16" t="s">
        <v>33</v>
      </c>
      <c r="C119" s="17"/>
      <c r="D119" s="18"/>
      <c r="E119" s="19"/>
      <c r="F119" s="20" t="s">
        <v>10</v>
      </c>
      <c r="G119" s="21">
        <v>10519</v>
      </c>
      <c r="H119" s="22">
        <v>10392</v>
      </c>
      <c r="I119" s="22">
        <v>10506</v>
      </c>
      <c r="J119" s="22">
        <v>9121</v>
      </c>
      <c r="K119" s="22">
        <v>10010</v>
      </c>
      <c r="L119" s="22">
        <v>16142</v>
      </c>
      <c r="M119" s="23">
        <v>14457</v>
      </c>
    </row>
    <row r="120" spans="1:13" x14ac:dyDescent="0.15">
      <c r="A120" s="5"/>
      <c r="B120" s="24" t="s">
        <v>0</v>
      </c>
      <c r="C120" s="25">
        <v>45495</v>
      </c>
      <c r="D120" s="26"/>
      <c r="E120" s="27"/>
      <c r="F120" s="28" t="s">
        <v>2</v>
      </c>
      <c r="G120" s="29">
        <v>3.61</v>
      </c>
      <c r="H120" s="30">
        <v>3.63</v>
      </c>
      <c r="I120" s="30">
        <v>3.58</v>
      </c>
      <c r="J120" s="30">
        <v>3.7</v>
      </c>
      <c r="K120" s="30">
        <v>3.7</v>
      </c>
      <c r="L120" s="30">
        <v>3.22</v>
      </c>
      <c r="M120" s="31">
        <v>3.36</v>
      </c>
    </row>
    <row r="121" spans="1:13" x14ac:dyDescent="0.15">
      <c r="A121" s="5"/>
      <c r="B121" s="24" t="s">
        <v>1</v>
      </c>
      <c r="C121" s="32">
        <v>10340</v>
      </c>
      <c r="D121" s="26" t="s">
        <v>15</v>
      </c>
      <c r="E121" s="32">
        <v>11090</v>
      </c>
      <c r="F121" s="28" t="s">
        <v>3</v>
      </c>
      <c r="G121" s="29">
        <v>99.8</v>
      </c>
      <c r="H121" s="30">
        <v>99.6</v>
      </c>
      <c r="I121" s="30">
        <v>100</v>
      </c>
      <c r="J121" s="30">
        <v>100.1</v>
      </c>
      <c r="K121" s="30">
        <v>100</v>
      </c>
      <c r="L121" s="30">
        <v>99.7</v>
      </c>
      <c r="M121" s="31">
        <v>99.5</v>
      </c>
    </row>
    <row r="122" spans="1:13" x14ac:dyDescent="0.15">
      <c r="A122" s="5"/>
      <c r="B122" s="24"/>
      <c r="C122" s="32"/>
      <c r="D122" s="26"/>
      <c r="E122" s="32"/>
      <c r="F122" s="56" t="s">
        <v>21</v>
      </c>
      <c r="G122" s="88">
        <v>2806</v>
      </c>
      <c r="H122" s="70">
        <v>3037</v>
      </c>
      <c r="I122" s="70">
        <v>2308</v>
      </c>
      <c r="J122" s="70">
        <v>1775</v>
      </c>
      <c r="K122" s="70">
        <v>2170</v>
      </c>
      <c r="L122" s="70">
        <v>3966</v>
      </c>
      <c r="M122" s="86">
        <v>4470</v>
      </c>
    </row>
    <row r="123" spans="1:13" x14ac:dyDescent="0.15">
      <c r="A123" s="5"/>
      <c r="B123" s="24"/>
      <c r="C123" s="32"/>
      <c r="D123" s="26"/>
      <c r="E123" s="32"/>
      <c r="F123" s="56" t="s">
        <v>28</v>
      </c>
      <c r="G123" s="80">
        <f>G119/G$4</f>
        <v>1.3446248242362264</v>
      </c>
      <c r="H123" s="81">
        <f t="shared" ref="H123:M123" si="19">H119/H$4</f>
        <v>1.3051996985681988</v>
      </c>
      <c r="I123" s="81">
        <f t="shared" si="19"/>
        <v>1.3517756047349461</v>
      </c>
      <c r="J123" s="81">
        <f t="shared" si="19"/>
        <v>1.2706882139871831</v>
      </c>
      <c r="K123" s="81">
        <f t="shared" si="19"/>
        <v>1.3006756756756757</v>
      </c>
      <c r="L123" s="81">
        <f t="shared" si="19"/>
        <v>1.3154592127780946</v>
      </c>
      <c r="M123" s="82">
        <f t="shared" si="19"/>
        <v>1.3002068531342748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22</v>
      </c>
      <c r="G124" s="34">
        <v>10340</v>
      </c>
      <c r="H124" s="35">
        <v>9820</v>
      </c>
      <c r="I124" s="35">
        <v>10250</v>
      </c>
      <c r="J124" s="35">
        <v>10650</v>
      </c>
      <c r="K124" s="35">
        <v>10990</v>
      </c>
      <c r="L124" s="35">
        <v>11080</v>
      </c>
      <c r="M124" s="36">
        <v>11090</v>
      </c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9701</v>
      </c>
      <c r="H125" s="43">
        <v>9517</v>
      </c>
      <c r="I125" s="43">
        <v>9107</v>
      </c>
      <c r="J125" s="43">
        <v>8398</v>
      </c>
      <c r="K125" s="43">
        <v>9175</v>
      </c>
      <c r="L125" s="43">
        <v>13503</v>
      </c>
      <c r="M125" s="44">
        <v>13466</v>
      </c>
    </row>
    <row r="126" spans="1:13" x14ac:dyDescent="0.15">
      <c r="A126" s="5"/>
      <c r="B126" s="45" t="s">
        <v>0</v>
      </c>
      <c r="C126" s="3">
        <v>45474</v>
      </c>
      <c r="F126" s="46" t="s">
        <v>2</v>
      </c>
      <c r="G126" s="47">
        <v>3.84</v>
      </c>
      <c r="H126" s="48">
        <v>3.85</v>
      </c>
      <c r="I126" s="48">
        <v>3.9</v>
      </c>
      <c r="J126" s="48">
        <v>3.85</v>
      </c>
      <c r="K126" s="48">
        <v>3.83</v>
      </c>
      <c r="L126" s="48">
        <v>3.65</v>
      </c>
      <c r="M126" s="49">
        <v>3.72</v>
      </c>
    </row>
    <row r="127" spans="1:13" x14ac:dyDescent="0.15">
      <c r="A127" s="5"/>
      <c r="B127" s="45" t="s">
        <v>1</v>
      </c>
      <c r="C127" s="50">
        <v>8440</v>
      </c>
      <c r="D127" s="4" t="s">
        <v>15</v>
      </c>
      <c r="E127" s="50">
        <v>9160</v>
      </c>
      <c r="F127" s="46" t="s">
        <v>3</v>
      </c>
      <c r="G127" s="47">
        <v>98.4</v>
      </c>
      <c r="H127" s="48">
        <v>98.5</v>
      </c>
      <c r="I127" s="48">
        <v>98.3</v>
      </c>
      <c r="J127" s="48">
        <v>98.6</v>
      </c>
      <c r="K127" s="48">
        <v>98.8</v>
      </c>
      <c r="L127" s="48">
        <v>98.7</v>
      </c>
      <c r="M127" s="49">
        <v>98.1</v>
      </c>
    </row>
    <row r="128" spans="1:13" x14ac:dyDescent="0.15">
      <c r="A128" s="5"/>
      <c r="B128" s="45"/>
      <c r="C128" s="50"/>
      <c r="E128" s="50"/>
      <c r="F128" s="55" t="s">
        <v>20</v>
      </c>
      <c r="G128" s="89">
        <v>5251</v>
      </c>
      <c r="H128" s="71">
        <v>4855</v>
      </c>
      <c r="I128" s="71">
        <v>5159</v>
      </c>
      <c r="J128" s="71">
        <v>4025</v>
      </c>
      <c r="K128" s="71">
        <v>4134</v>
      </c>
      <c r="L128" s="71">
        <v>6155</v>
      </c>
      <c r="M128" s="87">
        <v>7891</v>
      </c>
    </row>
    <row r="129" spans="1:13" x14ac:dyDescent="0.15">
      <c r="A129" s="5"/>
      <c r="B129" s="45"/>
      <c r="C129" s="50"/>
      <c r="E129" s="50"/>
      <c r="F129" s="55" t="s">
        <v>28</v>
      </c>
      <c r="G129" s="83">
        <f>G125/G$4</f>
        <v>1.2400613575354724</v>
      </c>
      <c r="H129" s="84">
        <f t="shared" ref="H129:M129" si="20">H125/H$4</f>
        <v>1.1953026877668926</v>
      </c>
      <c r="I129" s="84">
        <f t="shared" si="20"/>
        <v>1.1717704580545547</v>
      </c>
      <c r="J129" s="84">
        <f t="shared" si="20"/>
        <v>1.1699637782112009</v>
      </c>
      <c r="K129" s="84">
        <f t="shared" si="20"/>
        <v>1.1921777546777548</v>
      </c>
      <c r="L129" s="84">
        <f t="shared" si="20"/>
        <v>1.1003993154592129</v>
      </c>
      <c r="M129" s="85">
        <f t="shared" si="20"/>
        <v>1.211080133105495</v>
      </c>
    </row>
    <row r="130" spans="1:13" ht="16.5" thickBot="1" x14ac:dyDescent="0.2">
      <c r="A130" s="5"/>
      <c r="B130" s="45"/>
      <c r="C130" s="50"/>
      <c r="E130" s="50"/>
      <c r="F130" s="51" t="s">
        <v>22</v>
      </c>
      <c r="G130" s="52">
        <v>8440</v>
      </c>
      <c r="H130" s="53">
        <v>7640</v>
      </c>
      <c r="I130" s="53">
        <v>8080</v>
      </c>
      <c r="J130" s="53">
        <v>8770</v>
      </c>
      <c r="K130" s="53">
        <v>9120</v>
      </c>
      <c r="L130" s="53">
        <v>9170</v>
      </c>
      <c r="M130" s="54">
        <v>9160</v>
      </c>
    </row>
    <row r="131" spans="1:13" x14ac:dyDescent="0.15">
      <c r="A131" s="5"/>
      <c r="B131" s="16" t="s">
        <v>18</v>
      </c>
      <c r="C131" s="17"/>
      <c r="D131" s="18"/>
      <c r="E131" s="19"/>
      <c r="F131" s="20" t="s">
        <v>10</v>
      </c>
      <c r="G131" s="21">
        <v>8248</v>
      </c>
      <c r="H131" s="22">
        <v>8443</v>
      </c>
      <c r="I131" s="22">
        <v>8378</v>
      </c>
      <c r="J131" s="22">
        <v>7839</v>
      </c>
      <c r="K131" s="22">
        <v>8397</v>
      </c>
      <c r="L131" s="22">
        <v>12559</v>
      </c>
      <c r="M131" s="23">
        <v>11620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1.99</v>
      </c>
      <c r="H132" s="30">
        <v>1.98</v>
      </c>
      <c r="I132" s="30">
        <v>1.97</v>
      </c>
      <c r="J132" s="30">
        <v>1.97</v>
      </c>
      <c r="K132" s="30">
        <v>1.98</v>
      </c>
      <c r="L132" s="30">
        <v>1.79</v>
      </c>
      <c r="M132" s="31">
        <v>1.86</v>
      </c>
    </row>
    <row r="133" spans="1:13" x14ac:dyDescent="0.15">
      <c r="A133" s="5"/>
      <c r="B133" s="24" t="s">
        <v>1</v>
      </c>
      <c r="C133" s="32">
        <v>34330</v>
      </c>
      <c r="D133" s="26" t="s">
        <v>15</v>
      </c>
      <c r="E133" s="32">
        <v>36610</v>
      </c>
      <c r="F133" s="28" t="s">
        <v>3</v>
      </c>
      <c r="G133" s="29">
        <v>99</v>
      </c>
      <c r="H133" s="30">
        <v>99.4</v>
      </c>
      <c r="I133" s="30">
        <v>99.5</v>
      </c>
      <c r="J133" s="30">
        <v>99.5</v>
      </c>
      <c r="K133" s="30">
        <v>99.4</v>
      </c>
      <c r="L133" s="30">
        <v>99.6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56" t="s">
        <v>21</v>
      </c>
      <c r="G134" s="88">
        <v>2683</v>
      </c>
      <c r="H134" s="70">
        <v>2092</v>
      </c>
      <c r="I134" s="70">
        <v>1918</v>
      </c>
      <c r="J134" s="70">
        <v>1741</v>
      </c>
      <c r="K134" s="70">
        <v>2043</v>
      </c>
      <c r="L134" s="70">
        <v>2503</v>
      </c>
      <c r="M134" s="86">
        <v>3577</v>
      </c>
    </row>
    <row r="135" spans="1:13" x14ac:dyDescent="0.15">
      <c r="A135" s="5"/>
      <c r="B135" s="24"/>
      <c r="C135" s="32"/>
      <c r="D135" s="26"/>
      <c r="E135" s="32"/>
      <c r="F135" s="56" t="s">
        <v>28</v>
      </c>
      <c r="G135" s="80">
        <f>G131/G$4</f>
        <v>1.0543269845327878</v>
      </c>
      <c r="H135" s="81">
        <f t="shared" ref="H135:M135" si="21">H131/H$4</f>
        <v>1.0604119567947752</v>
      </c>
      <c r="I135" s="81">
        <f t="shared" si="21"/>
        <v>1.0779722079258878</v>
      </c>
      <c r="J135" s="81">
        <f t="shared" si="21"/>
        <v>1.0920869322931179</v>
      </c>
      <c r="K135" s="81">
        <f t="shared" si="21"/>
        <v>1.0910862785862785</v>
      </c>
      <c r="L135" s="81">
        <f t="shared" si="21"/>
        <v>1.0234699698476082</v>
      </c>
      <c r="M135" s="82">
        <f t="shared" si="21"/>
        <v>1.0450580088137422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22</v>
      </c>
      <c r="G136" s="34">
        <v>34330</v>
      </c>
      <c r="H136" s="35">
        <v>31910</v>
      </c>
      <c r="I136" s="35">
        <v>33190</v>
      </c>
      <c r="J136" s="35">
        <v>34910</v>
      </c>
      <c r="K136" s="35">
        <v>36390</v>
      </c>
      <c r="L136" s="35">
        <v>36630</v>
      </c>
      <c r="M136" s="36">
        <v>36610</v>
      </c>
    </row>
    <row r="137" spans="1:13" x14ac:dyDescent="0.15">
      <c r="A137" s="5"/>
      <c r="B137" s="37" t="s">
        <v>27</v>
      </c>
      <c r="C137" s="38"/>
      <c r="D137" s="39"/>
      <c r="E137" s="40"/>
      <c r="F137" s="41" t="s">
        <v>10</v>
      </c>
      <c r="G137" s="42">
        <v>7853</v>
      </c>
      <c r="H137" s="43">
        <v>9029</v>
      </c>
      <c r="I137" s="43">
        <v>7671</v>
      </c>
      <c r="J137" s="43">
        <v>6939</v>
      </c>
      <c r="K137" s="43">
        <v>7379</v>
      </c>
      <c r="L137" s="43">
        <v>13754</v>
      </c>
      <c r="M137" s="44">
        <v>11501</v>
      </c>
    </row>
    <row r="138" spans="1:13" x14ac:dyDescent="0.15">
      <c r="A138" s="5"/>
      <c r="B138" s="45" t="s">
        <v>0</v>
      </c>
      <c r="C138" s="3">
        <v>45019</v>
      </c>
      <c r="F138" s="46" t="s">
        <v>2</v>
      </c>
      <c r="G138" s="47">
        <v>3.31</v>
      </c>
      <c r="H138" s="48">
        <v>3.01</v>
      </c>
      <c r="I138" s="48">
        <v>3.25</v>
      </c>
      <c r="J138" s="48">
        <v>3.26</v>
      </c>
      <c r="K138" s="48">
        <v>3.3</v>
      </c>
      <c r="L138" s="48">
        <v>2.87</v>
      </c>
      <c r="M138" s="49">
        <v>3.19</v>
      </c>
    </row>
    <row r="139" spans="1:13" x14ac:dyDescent="0.15">
      <c r="A139" s="5"/>
      <c r="B139" s="45" t="s">
        <v>1</v>
      </c>
      <c r="C139" s="50">
        <v>31890</v>
      </c>
      <c r="D139" s="4" t="s">
        <v>15</v>
      </c>
      <c r="E139" s="50">
        <v>34130</v>
      </c>
      <c r="F139" s="46" t="s">
        <v>3</v>
      </c>
      <c r="G139" s="47">
        <v>99.6</v>
      </c>
      <c r="H139" s="48">
        <v>100.9</v>
      </c>
      <c r="I139" s="48">
        <v>100.2</v>
      </c>
      <c r="J139" s="48">
        <v>100.3</v>
      </c>
      <c r="K139" s="48">
        <v>100.1</v>
      </c>
      <c r="L139" s="48">
        <v>100.5</v>
      </c>
      <c r="M139" s="49">
        <v>99.4</v>
      </c>
    </row>
    <row r="140" spans="1:13" x14ac:dyDescent="0.15">
      <c r="A140" s="5"/>
      <c r="B140" s="45"/>
      <c r="C140" s="50"/>
      <c r="E140" s="50"/>
      <c r="F140" s="55" t="s">
        <v>20</v>
      </c>
      <c r="G140" s="89">
        <v>2131</v>
      </c>
      <c r="H140" s="61">
        <v>-114</v>
      </c>
      <c r="I140" s="71">
        <v>1165</v>
      </c>
      <c r="J140" s="61">
        <v>828</v>
      </c>
      <c r="K140" s="71">
        <v>1353</v>
      </c>
      <c r="L140" s="61">
        <v>860</v>
      </c>
      <c r="M140" s="87">
        <v>3574</v>
      </c>
    </row>
    <row r="141" spans="1:13" x14ac:dyDescent="0.15">
      <c r="A141" s="5"/>
      <c r="B141" s="45"/>
      <c r="C141" s="50"/>
      <c r="E141" s="50"/>
      <c r="F141" s="55" t="s">
        <v>28</v>
      </c>
      <c r="G141" s="83">
        <f>G137/G$4</f>
        <v>1.0038348459670203</v>
      </c>
      <c r="H141" s="84">
        <f t="shared" ref="H141:M141" si="22">H137/H$4</f>
        <v>1.134011554885707</v>
      </c>
      <c r="I141" s="84">
        <f t="shared" si="22"/>
        <v>0.987004632012352</v>
      </c>
      <c r="J141" s="84">
        <f t="shared" si="22"/>
        <v>0.96670381721928111</v>
      </c>
      <c r="K141" s="84">
        <f t="shared" si="22"/>
        <v>0.9588097713097713</v>
      </c>
      <c r="L141" s="84">
        <f t="shared" si="22"/>
        <v>1.1208540461250103</v>
      </c>
      <c r="M141" s="85">
        <f t="shared" si="22"/>
        <v>1.0343556075186617</v>
      </c>
    </row>
    <row r="142" spans="1:13" ht="16.5" thickBot="1" x14ac:dyDescent="0.2">
      <c r="A142" s="5"/>
      <c r="B142" s="45"/>
      <c r="C142" s="50"/>
      <c r="E142" s="50"/>
      <c r="F142" s="51" t="s">
        <v>22</v>
      </c>
      <c r="G142" s="52">
        <v>31890</v>
      </c>
      <c r="H142" s="53">
        <v>30000</v>
      </c>
      <c r="I142" s="53">
        <v>31330</v>
      </c>
      <c r="J142" s="53">
        <v>32800</v>
      </c>
      <c r="K142" s="53">
        <v>33880</v>
      </c>
      <c r="L142" s="53">
        <v>34100</v>
      </c>
      <c r="M142" s="54">
        <v>34130</v>
      </c>
    </row>
    <row r="143" spans="1:13" x14ac:dyDescent="0.15">
      <c r="A143" s="5"/>
      <c r="B143" s="16" t="s">
        <v>19</v>
      </c>
      <c r="C143" s="17"/>
      <c r="D143" s="18"/>
      <c r="E143" s="19"/>
      <c r="F143" s="20" t="s">
        <v>10</v>
      </c>
      <c r="G143" s="21">
        <v>11629</v>
      </c>
      <c r="H143" s="22">
        <v>12181</v>
      </c>
      <c r="I143" s="22">
        <v>12271</v>
      </c>
      <c r="J143" s="22">
        <v>11526</v>
      </c>
      <c r="K143" s="22">
        <v>12177</v>
      </c>
      <c r="L143" s="22">
        <v>16903</v>
      </c>
      <c r="M143" s="23">
        <v>15749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1.82</v>
      </c>
      <c r="H144" s="30">
        <v>1.79</v>
      </c>
      <c r="I144" s="30">
        <v>1.77</v>
      </c>
      <c r="J144" s="30">
        <v>1.79</v>
      </c>
      <c r="K144" s="30">
        <v>1.8</v>
      </c>
      <c r="L144" s="30">
        <v>1.61</v>
      </c>
      <c r="M144" s="31">
        <v>1.7</v>
      </c>
    </row>
    <row r="145" spans="1:13" x14ac:dyDescent="0.15">
      <c r="A145" s="5"/>
      <c r="B145" s="24" t="s">
        <v>1</v>
      </c>
      <c r="C145" s="32">
        <v>30630</v>
      </c>
      <c r="D145" s="26" t="s">
        <v>15</v>
      </c>
      <c r="E145" s="32">
        <v>32750</v>
      </c>
      <c r="F145" s="28" t="s">
        <v>3</v>
      </c>
      <c r="G145" s="29">
        <v>99.1</v>
      </c>
      <c r="H145" s="30">
        <v>99.5</v>
      </c>
      <c r="I145" s="30">
        <v>99.7</v>
      </c>
      <c r="J145" s="30">
        <v>99.6</v>
      </c>
      <c r="K145" s="30">
        <v>99.5</v>
      </c>
      <c r="L145" s="30">
        <v>99.8</v>
      </c>
      <c r="M145" s="31">
        <v>99.1</v>
      </c>
    </row>
    <row r="146" spans="1:13" x14ac:dyDescent="0.15">
      <c r="A146" s="5"/>
      <c r="B146" s="24"/>
      <c r="C146" s="32"/>
      <c r="D146" s="26"/>
      <c r="E146" s="32"/>
      <c r="F146" s="56" t="s">
        <v>21</v>
      </c>
      <c r="G146" s="88">
        <v>3446</v>
      </c>
      <c r="H146" s="70">
        <v>2480</v>
      </c>
      <c r="I146" s="70">
        <v>2137</v>
      </c>
      <c r="J146" s="70">
        <v>2129</v>
      </c>
      <c r="K146" s="70">
        <v>2536</v>
      </c>
      <c r="L146" s="70">
        <v>2371</v>
      </c>
      <c r="M146" s="86">
        <v>4399</v>
      </c>
    </row>
    <row r="147" spans="1:13" x14ac:dyDescent="0.15">
      <c r="A147" s="5"/>
      <c r="B147" s="24"/>
      <c r="C147" s="32"/>
      <c r="D147" s="26"/>
      <c r="E147" s="32"/>
      <c r="F147" s="56" t="s">
        <v>28</v>
      </c>
      <c r="G147" s="80">
        <f>G143/G$4</f>
        <v>1.4865141250159786</v>
      </c>
      <c r="H147" s="81">
        <f t="shared" ref="H147:M147" si="23">H143/H$4</f>
        <v>1.5298919869379553</v>
      </c>
      <c r="I147" s="81">
        <f t="shared" si="23"/>
        <v>1.5788728769943388</v>
      </c>
      <c r="J147" s="81">
        <f t="shared" si="23"/>
        <v>1.6057397603789356</v>
      </c>
      <c r="K147" s="81">
        <f t="shared" si="23"/>
        <v>1.5822505197505197</v>
      </c>
      <c r="L147" s="81">
        <f t="shared" si="23"/>
        <v>1.377475348382365</v>
      </c>
      <c r="M147" s="82">
        <f t="shared" si="23"/>
        <v>1.4164043529094343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22</v>
      </c>
      <c r="G148" s="34">
        <v>30630</v>
      </c>
      <c r="H148" s="35">
        <v>28670</v>
      </c>
      <c r="I148" s="35">
        <v>29970</v>
      </c>
      <c r="J148" s="35">
        <v>31510</v>
      </c>
      <c r="K148" s="35">
        <v>32480</v>
      </c>
      <c r="L148" s="35">
        <v>32710</v>
      </c>
      <c r="M148" s="36">
        <v>32750</v>
      </c>
    </row>
    <row r="149" spans="1:13" x14ac:dyDescent="0.15">
      <c r="A149" s="5"/>
      <c r="B149" s="37" t="s">
        <v>30</v>
      </c>
      <c r="C149" s="38"/>
      <c r="D149" s="39"/>
      <c r="E149" s="40"/>
      <c r="F149" s="41" t="s">
        <v>10</v>
      </c>
      <c r="G149" s="42">
        <v>11219</v>
      </c>
      <c r="H149" s="43">
        <v>11419</v>
      </c>
      <c r="I149" s="43">
        <v>11622</v>
      </c>
      <c r="J149" s="43">
        <v>10144</v>
      </c>
      <c r="K149" s="43">
        <v>10664</v>
      </c>
      <c r="L149" s="43">
        <v>17296</v>
      </c>
      <c r="M149" s="44">
        <v>15300</v>
      </c>
    </row>
    <row r="150" spans="1:13" x14ac:dyDescent="0.15">
      <c r="A150" s="5"/>
      <c r="B150" s="45" t="s">
        <v>0</v>
      </c>
      <c r="C150" s="3">
        <v>45264</v>
      </c>
      <c r="F150" s="46" t="s">
        <v>2</v>
      </c>
      <c r="G150" s="47">
        <v>3.19</v>
      </c>
      <c r="H150" s="48">
        <v>3.13</v>
      </c>
      <c r="I150" s="48">
        <v>3.07</v>
      </c>
      <c r="J150" s="48">
        <v>3.16</v>
      </c>
      <c r="K150" s="48">
        <v>3.21</v>
      </c>
      <c r="L150" s="48">
        <v>2.75</v>
      </c>
      <c r="M150" s="49">
        <v>2.97</v>
      </c>
    </row>
    <row r="151" spans="1:13" x14ac:dyDescent="0.15">
      <c r="A151" s="5"/>
      <c r="B151" s="45" t="s">
        <v>1</v>
      </c>
      <c r="C151" s="50">
        <v>15360</v>
      </c>
      <c r="D151" s="4" t="s">
        <v>15</v>
      </c>
      <c r="E151" s="50">
        <v>16550</v>
      </c>
      <c r="F151" s="46" t="s">
        <v>3</v>
      </c>
      <c r="G151" s="47">
        <v>99.6</v>
      </c>
      <c r="H151" s="48">
        <v>99.9</v>
      </c>
      <c r="I151" s="48">
        <v>100.5</v>
      </c>
      <c r="J151" s="48">
        <v>100.5</v>
      </c>
      <c r="K151" s="48">
        <v>99.9</v>
      </c>
      <c r="L151" s="48">
        <v>100.3</v>
      </c>
      <c r="M151" s="49">
        <v>99.3</v>
      </c>
    </row>
    <row r="152" spans="1:13" x14ac:dyDescent="0.15">
      <c r="A152" s="5"/>
      <c r="B152" s="45"/>
      <c r="C152" s="50"/>
      <c r="E152" s="50"/>
      <c r="F152" s="55" t="s">
        <v>20</v>
      </c>
      <c r="G152" s="89">
        <v>3068</v>
      </c>
      <c r="H152" s="71">
        <v>2222</v>
      </c>
      <c r="I152" s="61">
        <v>885</v>
      </c>
      <c r="J152" s="61">
        <v>909</v>
      </c>
      <c r="K152" s="71">
        <v>2293</v>
      </c>
      <c r="L152" s="71">
        <v>1915</v>
      </c>
      <c r="M152" s="87">
        <v>4678</v>
      </c>
    </row>
    <row r="153" spans="1:13" x14ac:dyDescent="0.15">
      <c r="A153" s="5"/>
      <c r="B153" s="45"/>
      <c r="C153" s="50"/>
      <c r="E153" s="50"/>
      <c r="F153" s="55" t="s">
        <v>28</v>
      </c>
      <c r="G153" s="83">
        <f>G149/G$4</f>
        <v>1.4341045634667007</v>
      </c>
      <c r="H153" s="84">
        <f t="shared" ref="H153:M153" si="24">H149/H$4</f>
        <v>1.4341873901029891</v>
      </c>
      <c r="I153" s="84">
        <f t="shared" si="24"/>
        <v>1.4953679876479671</v>
      </c>
      <c r="J153" s="84">
        <f t="shared" si="24"/>
        <v>1.4132070214544441</v>
      </c>
      <c r="K153" s="84">
        <f t="shared" si="24"/>
        <v>1.3856548856548856</v>
      </c>
      <c r="L153" s="84">
        <f t="shared" si="24"/>
        <v>1.409502078070247</v>
      </c>
      <c r="M153" s="85">
        <f t="shared" si="24"/>
        <v>1.3760230236532063</v>
      </c>
    </row>
    <row r="154" spans="1:13" ht="16.5" thickBot="1" x14ac:dyDescent="0.2">
      <c r="A154" s="5"/>
      <c r="B154" s="45"/>
      <c r="C154" s="50"/>
      <c r="E154" s="50"/>
      <c r="F154" s="51" t="s">
        <v>22</v>
      </c>
      <c r="G154" s="52">
        <v>15360</v>
      </c>
      <c r="H154" s="53">
        <v>14550</v>
      </c>
      <c r="I154" s="53">
        <v>15280</v>
      </c>
      <c r="J154" s="53">
        <v>15940</v>
      </c>
      <c r="K154" s="53">
        <v>16380</v>
      </c>
      <c r="L154" s="53">
        <v>16540</v>
      </c>
      <c r="M154" s="54">
        <v>16550</v>
      </c>
    </row>
    <row r="155" spans="1:13" x14ac:dyDescent="0.15">
      <c r="A155" s="5"/>
      <c r="B155" s="16" t="s">
        <v>31</v>
      </c>
      <c r="C155" s="17"/>
      <c r="D155" s="18"/>
      <c r="E155" s="19"/>
      <c r="F155" s="20" t="s">
        <v>10</v>
      </c>
      <c r="G155" s="21">
        <v>9934</v>
      </c>
      <c r="H155" s="22">
        <v>10179</v>
      </c>
      <c r="I155" s="22">
        <v>9528</v>
      </c>
      <c r="J155" s="22">
        <v>8468</v>
      </c>
      <c r="K155" s="22">
        <v>8809</v>
      </c>
      <c r="L155" s="22">
        <v>16218</v>
      </c>
      <c r="M155" s="23">
        <v>13937</v>
      </c>
    </row>
    <row r="156" spans="1:13" x14ac:dyDescent="0.15">
      <c r="A156" s="5"/>
      <c r="B156" s="24" t="s">
        <v>0</v>
      </c>
      <c r="C156" s="25">
        <v>45110</v>
      </c>
      <c r="D156" s="26"/>
      <c r="E156" s="27"/>
      <c r="F156" s="28" t="s">
        <v>2</v>
      </c>
      <c r="G156" s="29">
        <v>4.09</v>
      </c>
      <c r="H156" s="30">
        <v>3.99</v>
      </c>
      <c r="I156" s="30">
        <v>4.1100000000000003</v>
      </c>
      <c r="J156" s="30">
        <v>4.13</v>
      </c>
      <c r="K156" s="30">
        <v>4.13</v>
      </c>
      <c r="L156" s="30">
        <v>3.64</v>
      </c>
      <c r="M156" s="31">
        <v>3.8</v>
      </c>
    </row>
    <row r="157" spans="1:13" x14ac:dyDescent="0.15">
      <c r="A157" s="5"/>
      <c r="B157" s="24" t="s">
        <v>1</v>
      </c>
      <c r="C157" s="32">
        <v>14090</v>
      </c>
      <c r="D157" s="26" t="s">
        <v>15</v>
      </c>
      <c r="E157" s="32">
        <v>15260</v>
      </c>
      <c r="F157" s="28" t="s">
        <v>3</v>
      </c>
      <c r="G157" s="29">
        <v>98.8</v>
      </c>
      <c r="H157" s="30">
        <v>99.7</v>
      </c>
      <c r="I157" s="30">
        <v>99</v>
      </c>
      <c r="J157" s="30">
        <v>98.7</v>
      </c>
      <c r="K157" s="30">
        <v>99.1</v>
      </c>
      <c r="L157" s="30">
        <v>99.8</v>
      </c>
      <c r="M157" s="31">
        <v>99.2</v>
      </c>
    </row>
    <row r="158" spans="1:13" x14ac:dyDescent="0.15">
      <c r="A158" s="5"/>
      <c r="B158" s="24"/>
      <c r="C158" s="32"/>
      <c r="D158" s="26"/>
      <c r="E158" s="32"/>
      <c r="F158" s="56" t="s">
        <v>21</v>
      </c>
      <c r="G158" s="88">
        <v>4841</v>
      </c>
      <c r="H158" s="70">
        <v>3108</v>
      </c>
      <c r="I158" s="70">
        <v>4329</v>
      </c>
      <c r="J158" s="70">
        <v>4197</v>
      </c>
      <c r="K158" s="70">
        <v>3828</v>
      </c>
      <c r="L158" s="70">
        <v>4203</v>
      </c>
      <c r="M158" s="86">
        <v>5515</v>
      </c>
    </row>
    <row r="159" spans="1:13" x14ac:dyDescent="0.15">
      <c r="A159" s="5"/>
      <c r="B159" s="24"/>
      <c r="C159" s="32"/>
      <c r="D159" s="26"/>
      <c r="E159" s="32"/>
      <c r="F159" s="56" t="s">
        <v>28</v>
      </c>
      <c r="G159" s="80">
        <f>G155/G$4</f>
        <v>1.2698453278793302</v>
      </c>
      <c r="H159" s="81">
        <f t="shared" ref="H159:M159" si="25">H155/H$4</f>
        <v>1.2784476262245668</v>
      </c>
      <c r="I159" s="81">
        <f t="shared" si="25"/>
        <v>1.2259392691713844</v>
      </c>
      <c r="J159" s="81">
        <f t="shared" si="25"/>
        <v>1.1797157982724993</v>
      </c>
      <c r="K159" s="81">
        <f t="shared" si="25"/>
        <v>1.1446205821205822</v>
      </c>
      <c r="L159" s="81">
        <f t="shared" si="25"/>
        <v>1.3216526770434358</v>
      </c>
      <c r="M159" s="82">
        <f t="shared" si="25"/>
        <v>1.2534400575591331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22</v>
      </c>
      <c r="G160" s="34">
        <v>14090</v>
      </c>
      <c r="H160" s="35">
        <v>13350</v>
      </c>
      <c r="I160" s="35">
        <v>14050</v>
      </c>
      <c r="J160" s="35">
        <v>14590</v>
      </c>
      <c r="K160" s="35">
        <v>15060</v>
      </c>
      <c r="L160" s="35">
        <v>15250</v>
      </c>
      <c r="M160" s="36">
        <v>15260</v>
      </c>
    </row>
    <row r="161" spans="1:13" x14ac:dyDescent="0.15">
      <c r="A161" s="5"/>
      <c r="B161" s="37" t="s">
        <v>25</v>
      </c>
      <c r="C161" s="38"/>
      <c r="D161" s="39"/>
      <c r="E161" s="40"/>
      <c r="F161" s="41" t="s">
        <v>10</v>
      </c>
      <c r="G161" s="42">
        <v>7796</v>
      </c>
      <c r="H161" s="43">
        <v>7684</v>
      </c>
      <c r="I161" s="43">
        <v>7358</v>
      </c>
      <c r="J161" s="43">
        <v>6806</v>
      </c>
      <c r="K161" s="43">
        <v>7574</v>
      </c>
      <c r="L161" s="43">
        <v>11196</v>
      </c>
      <c r="M161" s="44">
        <v>11111</v>
      </c>
    </row>
    <row r="162" spans="1:13" x14ac:dyDescent="0.15">
      <c r="A162" s="5"/>
      <c r="B162" s="45" t="s">
        <v>0</v>
      </c>
      <c r="C162" s="3">
        <v>44914</v>
      </c>
      <c r="F162" s="46" t="s">
        <v>2</v>
      </c>
      <c r="G162" s="47">
        <v>3.82</v>
      </c>
      <c r="H162" s="48">
        <v>3.8</v>
      </c>
      <c r="I162" s="48">
        <v>3.8</v>
      </c>
      <c r="J162" s="48">
        <v>3.82</v>
      </c>
      <c r="K162" s="48">
        <v>3.8</v>
      </c>
      <c r="L162" s="48">
        <v>3.65</v>
      </c>
      <c r="M162" s="49">
        <v>3.68</v>
      </c>
    </row>
    <row r="163" spans="1:13" x14ac:dyDescent="0.15">
      <c r="A163" s="5"/>
      <c r="B163" s="45" t="s">
        <v>1</v>
      </c>
      <c r="C163" s="50">
        <v>9350</v>
      </c>
      <c r="D163" s="4" t="s">
        <v>15</v>
      </c>
      <c r="E163" s="50">
        <v>10360</v>
      </c>
      <c r="F163" s="46" t="s">
        <v>3</v>
      </c>
      <c r="G163" s="47">
        <v>98.7</v>
      </c>
      <c r="H163" s="48">
        <v>98.8</v>
      </c>
      <c r="I163" s="48">
        <v>99</v>
      </c>
      <c r="J163" s="48">
        <v>99</v>
      </c>
      <c r="K163" s="48">
        <v>98.6</v>
      </c>
      <c r="L163" s="48">
        <v>98.6</v>
      </c>
      <c r="M163" s="49">
        <v>98.4</v>
      </c>
    </row>
    <row r="164" spans="1:13" x14ac:dyDescent="0.15">
      <c r="A164" s="5"/>
      <c r="B164" s="45"/>
      <c r="C164" s="50"/>
      <c r="E164" s="50"/>
      <c r="F164" s="55" t="s">
        <v>20</v>
      </c>
      <c r="G164" s="89">
        <v>3910</v>
      </c>
      <c r="H164" s="71">
        <v>3649</v>
      </c>
      <c r="I164" s="71">
        <v>3264</v>
      </c>
      <c r="J164" s="71">
        <v>2942</v>
      </c>
      <c r="K164" s="71">
        <v>3918</v>
      </c>
      <c r="L164" s="71">
        <v>5519</v>
      </c>
      <c r="M164" s="87">
        <v>5983</v>
      </c>
    </row>
    <row r="165" spans="1:13" x14ac:dyDescent="0.15">
      <c r="A165" s="5"/>
      <c r="B165" s="45"/>
      <c r="C165" s="50"/>
      <c r="E165" s="50"/>
      <c r="F165" s="55" t="s">
        <v>28</v>
      </c>
      <c r="G165" s="83">
        <f>G161/G$4</f>
        <v>0.99654863862968168</v>
      </c>
      <c r="H165" s="84">
        <f t="shared" ref="H165:M165" si="26">H161/H$4</f>
        <v>0.96508414971112788</v>
      </c>
      <c r="I165" s="84">
        <f t="shared" si="26"/>
        <v>0.94673185795162118</v>
      </c>
      <c r="J165" s="84">
        <f t="shared" si="26"/>
        <v>0.94817497910281412</v>
      </c>
      <c r="K165" s="84">
        <f t="shared" si="26"/>
        <v>0.98414760914760913</v>
      </c>
      <c r="L165" s="84">
        <f t="shared" si="26"/>
        <v>0.91239507782576812</v>
      </c>
      <c r="M165" s="85">
        <f t="shared" si="26"/>
        <v>0.99928051083730551</v>
      </c>
    </row>
    <row r="166" spans="1:13" ht="16.5" thickBot="1" x14ac:dyDescent="0.2">
      <c r="A166" s="5"/>
      <c r="B166" s="45"/>
      <c r="C166" s="50"/>
      <c r="E166" s="50"/>
      <c r="F166" s="51" t="s">
        <v>22</v>
      </c>
      <c r="G166" s="52">
        <v>9350</v>
      </c>
      <c r="H166" s="53">
        <v>8840</v>
      </c>
      <c r="I166" s="53">
        <v>9570</v>
      </c>
      <c r="J166" s="53">
        <v>9780</v>
      </c>
      <c r="K166" s="53">
        <v>10310</v>
      </c>
      <c r="L166" s="53">
        <v>10360</v>
      </c>
      <c r="M166" s="54">
        <v>10360</v>
      </c>
    </row>
    <row r="167" spans="1:13" x14ac:dyDescent="0.15">
      <c r="A167" s="5"/>
      <c r="B167" s="16" t="s">
        <v>26</v>
      </c>
      <c r="C167" s="17"/>
      <c r="D167" s="18"/>
      <c r="E167" s="19"/>
      <c r="F167" s="20" t="s">
        <v>10</v>
      </c>
      <c r="G167" s="21">
        <v>10245</v>
      </c>
      <c r="H167" s="22">
        <v>11131</v>
      </c>
      <c r="I167" s="22">
        <v>9880</v>
      </c>
      <c r="J167" s="22">
        <v>8811</v>
      </c>
      <c r="K167" s="22">
        <v>11253</v>
      </c>
      <c r="L167" s="22">
        <v>15741</v>
      </c>
      <c r="M167" s="23">
        <v>14369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1.66</v>
      </c>
      <c r="H168" s="30">
        <v>1.58</v>
      </c>
      <c r="I168" s="30">
        <v>1.63</v>
      </c>
      <c r="J168" s="30">
        <v>1.7</v>
      </c>
      <c r="K168" s="30">
        <v>1.6</v>
      </c>
      <c r="L168" s="30">
        <v>1.51</v>
      </c>
      <c r="M168" s="31">
        <v>1.55</v>
      </c>
    </row>
    <row r="169" spans="1:13" x14ac:dyDescent="0.15">
      <c r="A169" s="5"/>
      <c r="B169" s="24" t="s">
        <v>1</v>
      </c>
      <c r="C169" s="32">
        <v>7240</v>
      </c>
      <c r="D169" s="26" t="s">
        <v>15</v>
      </c>
      <c r="E169" s="32">
        <v>7800</v>
      </c>
      <c r="F169" s="28" t="s">
        <v>3</v>
      </c>
      <c r="G169" s="29">
        <v>99.7</v>
      </c>
      <c r="H169" s="30">
        <v>100.3</v>
      </c>
      <c r="I169" s="30">
        <v>100.1</v>
      </c>
      <c r="J169" s="30">
        <v>99.8</v>
      </c>
      <c r="K169" s="30">
        <v>100.2</v>
      </c>
      <c r="L169" s="30">
        <v>99.9</v>
      </c>
      <c r="M169" s="31">
        <v>99.6</v>
      </c>
    </row>
    <row r="170" spans="1:13" x14ac:dyDescent="0.15">
      <c r="A170" s="5"/>
      <c r="B170" s="24"/>
      <c r="C170" s="32"/>
      <c r="D170" s="26"/>
      <c r="E170" s="32"/>
      <c r="F170" s="56" t="s">
        <v>21</v>
      </c>
      <c r="G170" s="88">
        <v>1811</v>
      </c>
      <c r="H170" s="58">
        <v>491</v>
      </c>
      <c r="I170" s="58">
        <v>892</v>
      </c>
      <c r="J170" s="70">
        <v>1275</v>
      </c>
      <c r="K170" s="58">
        <v>617</v>
      </c>
      <c r="L170" s="70">
        <v>1920</v>
      </c>
      <c r="M170" s="86">
        <v>2672</v>
      </c>
    </row>
    <row r="171" spans="1:13" x14ac:dyDescent="0.15">
      <c r="A171" s="5"/>
      <c r="B171" s="24"/>
      <c r="C171" s="32"/>
      <c r="D171" s="26"/>
      <c r="E171" s="32"/>
      <c r="F171" s="56" t="s">
        <v>28</v>
      </c>
      <c r="G171" s="80">
        <f>G167/G$4</f>
        <v>1.3095998977374408</v>
      </c>
      <c r="H171" s="81">
        <f t="shared" ref="H171:M171" si="27">H167/H$4</f>
        <v>1.3980155739763878</v>
      </c>
      <c r="I171" s="81">
        <f t="shared" si="27"/>
        <v>1.2712300566134842</v>
      </c>
      <c r="J171" s="81">
        <f t="shared" si="27"/>
        <v>1.2275006965728614</v>
      </c>
      <c r="K171" s="81">
        <f t="shared" si="27"/>
        <v>1.4621881496881497</v>
      </c>
      <c r="L171" s="81">
        <f t="shared" si="27"/>
        <v>1.2827805394833347</v>
      </c>
      <c r="M171" s="82">
        <f t="shared" si="27"/>
        <v>1.2922924723446354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22</v>
      </c>
      <c r="G172" s="34">
        <v>7240</v>
      </c>
      <c r="H172" s="35">
        <v>6750</v>
      </c>
      <c r="I172" s="35">
        <v>7160</v>
      </c>
      <c r="J172" s="35">
        <v>7470</v>
      </c>
      <c r="K172" s="35">
        <v>7770</v>
      </c>
      <c r="L172" s="35">
        <v>7800</v>
      </c>
      <c r="M172" s="36">
        <v>7800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>
        <f>G173/G$4</f>
        <v>0</v>
      </c>
      <c r="H177" s="81">
        <f t="shared" ref="H177:M177" si="28">H173/H$4</f>
        <v>0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>
        <f>G179/G$4</f>
        <v>0</v>
      </c>
      <c r="H183" s="84">
        <f t="shared" ref="H183:M183" si="29">H179/H$4</f>
        <v>0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>
        <f>G185/G$4</f>
        <v>0</v>
      </c>
      <c r="H189" s="81">
        <f t="shared" ref="H189:M189" si="30">H185/H$4</f>
        <v>0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>
        <f>G191/G$4</f>
        <v>0</v>
      </c>
      <c r="H195" s="84">
        <f t="shared" ref="H195:M195" si="31">H191/H$4</f>
        <v>0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>
        <f>G197/G$4</f>
        <v>0</v>
      </c>
      <c r="H201" s="81">
        <f t="shared" ref="H201:M201" si="32">H197/H$4</f>
        <v>0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>
        <f>G203/G$4</f>
        <v>0</v>
      </c>
      <c r="H207" s="84">
        <f t="shared" ref="H207:M207" si="33">H203/H$4</f>
        <v>0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>
        <f>G209/G$4</f>
        <v>0</v>
      </c>
      <c r="H213" s="81">
        <f t="shared" ref="H213:M213" si="34">H209/H$4</f>
        <v>0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>
        <f>G215/G$4</f>
        <v>0</v>
      </c>
      <c r="H219" s="84">
        <f t="shared" ref="H219:M219" si="35">H215/H$4</f>
        <v>0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>
        <f>G221/G$4</f>
        <v>0</v>
      </c>
      <c r="H225" s="81">
        <f t="shared" ref="H225:M225" si="36">H221/H$4</f>
        <v>0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>
        <f>G227/G$4</f>
        <v>0</v>
      </c>
      <c r="H231" s="84">
        <f t="shared" ref="H231:M231" si="37">H227/H$4</f>
        <v>0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>
        <f>G233/G$4</f>
        <v>0</v>
      </c>
      <c r="H237" s="81">
        <f t="shared" ref="H237:M237" si="38">H233/H$4</f>
        <v>0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>
        <f>G239/G$4</f>
        <v>0</v>
      </c>
      <c r="H243" s="84">
        <f t="shared" ref="H243:M243" si="39">H239/H$4</f>
        <v>0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>
        <f>G245/G$4</f>
        <v>0</v>
      </c>
      <c r="H249" s="81">
        <f t="shared" ref="H249:M249" si="40">H245/H$4</f>
        <v>0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>
        <f>G251/G$4</f>
        <v>0</v>
      </c>
      <c r="H255" s="84">
        <f t="shared" ref="H255:M255" si="41">H251/H$4</f>
        <v>0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>
        <f>G257/G$4</f>
        <v>0</v>
      </c>
      <c r="H261" s="81">
        <f t="shared" ref="H261:M261" si="42">H257/H$4</f>
        <v>0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>
        <f>G263/G$4</f>
        <v>0</v>
      </c>
      <c r="H267" s="84">
        <f t="shared" ref="H267:M267" si="43">H263/H$4</f>
        <v>0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602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M268"/>
  <sheetViews>
    <sheetView showGridLines="0" topLeftCell="D1" zoomScale="85" zoomScaleNormal="85" workbookViewId="0">
      <pane ySplit="4" topLeftCell="A5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45656</v>
      </c>
      <c r="H3" s="11">
        <v>45657</v>
      </c>
      <c r="I3" s="11">
        <v>45658</v>
      </c>
      <c r="J3" s="11">
        <v>45659</v>
      </c>
      <c r="K3" s="11">
        <v>45660</v>
      </c>
      <c r="L3" s="11">
        <v>45661</v>
      </c>
      <c r="M3" s="12">
        <v>45662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>
        <v>9549</v>
      </c>
      <c r="J4" s="14">
        <v>10430</v>
      </c>
      <c r="K4" s="14">
        <v>11797</v>
      </c>
      <c r="L4" s="14">
        <v>11840</v>
      </c>
      <c r="M4" s="15">
        <v>11380</v>
      </c>
    </row>
    <row r="5" spans="1:13" x14ac:dyDescent="0.15">
      <c r="A5" s="5"/>
      <c r="B5" s="16" t="s">
        <v>47</v>
      </c>
      <c r="C5" s="17"/>
      <c r="D5" s="18"/>
      <c r="E5" s="19"/>
      <c r="F5" s="20" t="s">
        <v>10</v>
      </c>
      <c r="G5" s="21"/>
      <c r="H5" s="22"/>
      <c r="I5" s="22">
        <v>12739</v>
      </c>
      <c r="J5" s="22">
        <v>13542</v>
      </c>
      <c r="K5" s="22">
        <v>15273</v>
      </c>
      <c r="L5" s="22">
        <v>15060</v>
      </c>
      <c r="M5" s="23">
        <v>14139</v>
      </c>
    </row>
    <row r="6" spans="1:13" x14ac:dyDescent="0.15">
      <c r="A6" s="5"/>
      <c r="B6" s="24" t="s">
        <v>0</v>
      </c>
      <c r="C6" s="25">
        <v>45642</v>
      </c>
      <c r="D6" s="26"/>
      <c r="E6" s="27"/>
      <c r="F6" s="28" t="s">
        <v>2</v>
      </c>
      <c r="G6" s="29"/>
      <c r="H6" s="30"/>
      <c r="I6" s="30">
        <v>4.03</v>
      </c>
      <c r="J6" s="30">
        <v>4.12</v>
      </c>
      <c r="K6" s="30">
        <v>4.01</v>
      </c>
      <c r="L6" s="30">
        <v>4.08</v>
      </c>
      <c r="M6" s="31">
        <v>4.1100000000000003</v>
      </c>
    </row>
    <row r="7" spans="1:13" x14ac:dyDescent="0.15">
      <c r="A7" s="5"/>
      <c r="B7" s="24" t="s">
        <v>1</v>
      </c>
      <c r="C7" s="32">
        <v>9990</v>
      </c>
      <c r="D7" s="26" t="s">
        <v>15</v>
      </c>
      <c r="E7" s="32">
        <v>10330</v>
      </c>
      <c r="F7" s="28" t="s">
        <v>3</v>
      </c>
      <c r="G7" s="29"/>
      <c r="H7" s="30"/>
      <c r="I7" s="30">
        <v>98.9</v>
      </c>
      <c r="J7" s="30">
        <v>98.4</v>
      </c>
      <c r="K7" s="30">
        <v>98.7</v>
      </c>
      <c r="L7" s="30">
        <v>98.8</v>
      </c>
      <c r="M7" s="31">
        <v>98.9</v>
      </c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70">
        <v>6026</v>
      </c>
      <c r="J8" s="70">
        <v>7454</v>
      </c>
      <c r="K8" s="70">
        <v>7646</v>
      </c>
      <c r="L8" s="70">
        <v>7317</v>
      </c>
      <c r="M8" s="86">
        <v>6449</v>
      </c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>
        <f t="shared" si="0"/>
        <v>1.3340663943868467</v>
      </c>
      <c r="J9" s="75">
        <f t="shared" si="0"/>
        <v>1.2983700862895493</v>
      </c>
      <c r="K9" s="75">
        <f t="shared" si="0"/>
        <v>1.2946511825040266</v>
      </c>
      <c r="L9" s="75">
        <f t="shared" si="0"/>
        <v>1.2719594594594594</v>
      </c>
      <c r="M9" s="76">
        <f t="shared" si="0"/>
        <v>1.2424428822495606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>
        <v>9990</v>
      </c>
      <c r="J10" s="35">
        <v>10300</v>
      </c>
      <c r="K10" s="35">
        <v>10340</v>
      </c>
      <c r="L10" s="35">
        <v>10330</v>
      </c>
      <c r="M10" s="36">
        <v>10330</v>
      </c>
    </row>
    <row r="11" spans="1:13" x14ac:dyDescent="0.15">
      <c r="A11" s="5"/>
      <c r="B11" s="37" t="s">
        <v>48</v>
      </c>
      <c r="C11" s="38"/>
      <c r="D11" s="39"/>
      <c r="E11" s="40"/>
      <c r="F11" s="41" t="s">
        <v>10</v>
      </c>
      <c r="G11" s="42"/>
      <c r="H11" s="43"/>
      <c r="I11" s="43">
        <v>12473</v>
      </c>
      <c r="J11" s="43">
        <v>12977</v>
      </c>
      <c r="K11" s="43">
        <v>14004</v>
      </c>
      <c r="L11" s="43">
        <v>13533</v>
      </c>
      <c r="M11" s="44">
        <v>12580</v>
      </c>
    </row>
    <row r="12" spans="1:13" x14ac:dyDescent="0.15">
      <c r="A12" s="5"/>
      <c r="B12" s="45" t="s">
        <v>0</v>
      </c>
      <c r="C12" s="3">
        <v>45642</v>
      </c>
      <c r="F12" s="46" t="s">
        <v>2</v>
      </c>
      <c r="G12" s="47"/>
      <c r="H12" s="48"/>
      <c r="I12" s="48">
        <v>3.43</v>
      </c>
      <c r="J12" s="48">
        <v>3.49</v>
      </c>
      <c r="K12" s="48">
        <v>3.47</v>
      </c>
      <c r="L12" s="48">
        <v>3.48</v>
      </c>
      <c r="M12" s="49">
        <v>3.52</v>
      </c>
    </row>
    <row r="13" spans="1:13" x14ac:dyDescent="0.15">
      <c r="A13" s="5"/>
      <c r="B13" s="45" t="s">
        <v>1</v>
      </c>
      <c r="C13" s="50">
        <v>3770</v>
      </c>
      <c r="D13" s="4" t="s">
        <v>15</v>
      </c>
      <c r="E13" s="50">
        <v>3970</v>
      </c>
      <c r="F13" s="46" t="s">
        <v>3</v>
      </c>
      <c r="G13" s="47"/>
      <c r="H13" s="48"/>
      <c r="I13" s="48">
        <v>97.9</v>
      </c>
      <c r="J13" s="48">
        <v>97.6</v>
      </c>
      <c r="K13" s="48">
        <v>97.4</v>
      </c>
      <c r="L13" s="48">
        <v>97.8</v>
      </c>
      <c r="M13" s="49">
        <v>97.3</v>
      </c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71">
        <v>7827</v>
      </c>
      <c r="J14" s="71">
        <v>8984</v>
      </c>
      <c r="K14" s="71">
        <v>10338</v>
      </c>
      <c r="L14" s="71">
        <v>8783</v>
      </c>
      <c r="M14" s="87">
        <v>9478</v>
      </c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>
        <f t="shared" si="1"/>
        <v>1.3062100743533354</v>
      </c>
      <c r="J15" s="78">
        <f t="shared" si="1"/>
        <v>1.2441994247363375</v>
      </c>
      <c r="K15" s="78">
        <f t="shared" si="1"/>
        <v>1.1870814613884886</v>
      </c>
      <c r="L15" s="78">
        <f t="shared" si="1"/>
        <v>1.1429898648648649</v>
      </c>
      <c r="M15" s="79">
        <f t="shared" si="1"/>
        <v>1.1054481546572934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>
        <v>3770</v>
      </c>
      <c r="J16" s="53">
        <v>3950</v>
      </c>
      <c r="K16" s="53">
        <v>3950</v>
      </c>
      <c r="L16" s="53">
        <v>3960</v>
      </c>
      <c r="M16" s="54">
        <v>3970</v>
      </c>
    </row>
    <row r="17" spans="1:13" x14ac:dyDescent="0.15">
      <c r="A17" s="5"/>
      <c r="B17" s="16" t="s">
        <v>49</v>
      </c>
      <c r="C17" s="17"/>
      <c r="D17" s="18"/>
      <c r="E17" s="19"/>
      <c r="F17" s="20" t="s">
        <v>10</v>
      </c>
      <c r="G17" s="21"/>
      <c r="H17" s="22"/>
      <c r="I17" s="22">
        <v>14392</v>
      </c>
      <c r="J17" s="22">
        <v>16045</v>
      </c>
      <c r="K17" s="22">
        <v>17007</v>
      </c>
      <c r="L17" s="22">
        <v>16829</v>
      </c>
      <c r="M17" s="23">
        <v>15738</v>
      </c>
    </row>
    <row r="18" spans="1:13" x14ac:dyDescent="0.15">
      <c r="A18" s="5"/>
      <c r="B18" s="24" t="s">
        <v>0</v>
      </c>
      <c r="C18" s="25">
        <v>45642</v>
      </c>
      <c r="D18" s="26"/>
      <c r="E18" s="27"/>
      <c r="F18" s="28" t="s">
        <v>2</v>
      </c>
      <c r="G18" s="29"/>
      <c r="H18" s="30"/>
      <c r="I18" s="30">
        <v>4.57</v>
      </c>
      <c r="J18" s="30">
        <v>4.42</v>
      </c>
      <c r="K18" s="30">
        <v>4.4400000000000004</v>
      </c>
      <c r="L18" s="30">
        <v>4.47</v>
      </c>
      <c r="M18" s="31">
        <v>4.42</v>
      </c>
    </row>
    <row r="19" spans="1:13" x14ac:dyDescent="0.15">
      <c r="A19" s="5"/>
      <c r="B19" s="24" t="s">
        <v>1</v>
      </c>
      <c r="C19" s="32">
        <v>1380</v>
      </c>
      <c r="D19" s="26" t="s">
        <v>15</v>
      </c>
      <c r="E19" s="32">
        <v>1450</v>
      </c>
      <c r="F19" s="28" t="s">
        <v>3</v>
      </c>
      <c r="G19" s="29"/>
      <c r="H19" s="30"/>
      <c r="I19" s="30">
        <v>96.9</v>
      </c>
      <c r="J19" s="30">
        <v>98.1</v>
      </c>
      <c r="K19" s="30">
        <v>98</v>
      </c>
      <c r="L19" s="30">
        <v>98.2</v>
      </c>
      <c r="M19" s="31">
        <v>99.4</v>
      </c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70">
        <v>12767</v>
      </c>
      <c r="J20" s="70">
        <v>10632</v>
      </c>
      <c r="K20" s="70">
        <v>11243</v>
      </c>
      <c r="L20" s="70">
        <v>10489</v>
      </c>
      <c r="M20" s="86">
        <v>5837</v>
      </c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>
        <f t="shared" si="2"/>
        <v>1.5071735260236674</v>
      </c>
      <c r="J21" s="81">
        <f t="shared" si="2"/>
        <v>1.5383509108341322</v>
      </c>
      <c r="K21" s="81">
        <f t="shared" si="2"/>
        <v>1.4416377045011444</v>
      </c>
      <c r="L21" s="81">
        <f t="shared" si="2"/>
        <v>1.4213682432432433</v>
      </c>
      <c r="M21" s="82">
        <f t="shared" si="2"/>
        <v>1.3829525483304042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>
        <v>1380</v>
      </c>
      <c r="J22" s="35">
        <v>1440</v>
      </c>
      <c r="K22" s="35">
        <v>1450</v>
      </c>
      <c r="L22" s="35">
        <v>1440</v>
      </c>
      <c r="M22" s="36">
        <v>1450</v>
      </c>
    </row>
    <row r="23" spans="1:13" x14ac:dyDescent="0.15">
      <c r="A23" s="5"/>
      <c r="B23" s="37" t="s">
        <v>41</v>
      </c>
      <c r="C23" s="38"/>
      <c r="D23" s="39"/>
      <c r="E23" s="40"/>
      <c r="F23" s="41" t="s">
        <v>10</v>
      </c>
      <c r="G23" s="42"/>
      <c r="H23" s="43"/>
      <c r="I23" s="43">
        <v>13236</v>
      </c>
      <c r="J23" s="43">
        <v>14308</v>
      </c>
      <c r="K23" s="43">
        <v>15848</v>
      </c>
      <c r="L23" s="43">
        <v>15965</v>
      </c>
      <c r="M23" s="44">
        <v>15162</v>
      </c>
    </row>
    <row r="24" spans="1:13" x14ac:dyDescent="0.15">
      <c r="A24" s="5"/>
      <c r="B24" s="45" t="s">
        <v>0</v>
      </c>
      <c r="C24" s="3">
        <v>45628</v>
      </c>
      <c r="F24" s="46" t="s">
        <v>2</v>
      </c>
      <c r="G24" s="47"/>
      <c r="H24" s="48"/>
      <c r="I24" s="48">
        <v>3.65</v>
      </c>
      <c r="J24" s="48">
        <v>3.65</v>
      </c>
      <c r="K24" s="48">
        <v>3.66</v>
      </c>
      <c r="L24" s="48">
        <v>3.63</v>
      </c>
      <c r="M24" s="49">
        <v>3.68</v>
      </c>
    </row>
    <row r="25" spans="1:13" x14ac:dyDescent="0.15">
      <c r="A25" s="5"/>
      <c r="B25" s="45" t="s">
        <v>1</v>
      </c>
      <c r="C25" s="50">
        <v>4810</v>
      </c>
      <c r="D25" s="4" t="s">
        <v>15</v>
      </c>
      <c r="E25" s="50">
        <v>4980</v>
      </c>
      <c r="F25" s="46" t="s">
        <v>3</v>
      </c>
      <c r="G25" s="47"/>
      <c r="H25" s="48"/>
      <c r="I25" s="48">
        <v>98.3</v>
      </c>
      <c r="J25" s="48">
        <v>98.3</v>
      </c>
      <c r="K25" s="48">
        <v>98</v>
      </c>
      <c r="L25" s="48">
        <v>98.4</v>
      </c>
      <c r="M25" s="49">
        <v>98.6</v>
      </c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71">
        <v>7562</v>
      </c>
      <c r="J26" s="71">
        <v>8202</v>
      </c>
      <c r="K26" s="71">
        <v>10053</v>
      </c>
      <c r="L26" s="71">
        <v>8641</v>
      </c>
      <c r="M26" s="87">
        <v>7586</v>
      </c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>
        <f t="shared" si="3"/>
        <v>1.3861137291863022</v>
      </c>
      <c r="J27" s="84">
        <f t="shared" si="3"/>
        <v>1.3718120805369127</v>
      </c>
      <c r="K27" s="84">
        <f t="shared" si="3"/>
        <v>1.3433923878952276</v>
      </c>
      <c r="L27" s="84">
        <f t="shared" si="3"/>
        <v>1.3483952702702702</v>
      </c>
      <c r="M27" s="85">
        <f t="shared" si="3"/>
        <v>1.3323374340949032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>
        <v>4810</v>
      </c>
      <c r="J28" s="53">
        <v>4970</v>
      </c>
      <c r="K28" s="53">
        <v>4990</v>
      </c>
      <c r="L28" s="53">
        <v>4990</v>
      </c>
      <c r="M28" s="54">
        <v>4980</v>
      </c>
    </row>
    <row r="29" spans="1:13" x14ac:dyDescent="0.15">
      <c r="A29" s="5"/>
      <c r="B29" s="16" t="s">
        <v>42</v>
      </c>
      <c r="C29" s="17"/>
      <c r="D29" s="18"/>
      <c r="E29" s="19"/>
      <c r="F29" s="20" t="s">
        <v>10</v>
      </c>
      <c r="G29" s="21"/>
      <c r="H29" s="22"/>
      <c r="I29" s="22">
        <v>8528</v>
      </c>
      <c r="J29" s="22">
        <v>9363</v>
      </c>
      <c r="K29" s="22">
        <v>10695</v>
      </c>
      <c r="L29" s="22">
        <v>10502</v>
      </c>
      <c r="M29" s="23">
        <v>9979</v>
      </c>
    </row>
    <row r="30" spans="1:13" x14ac:dyDescent="0.15">
      <c r="A30" s="5"/>
      <c r="B30" s="24" t="s">
        <v>0</v>
      </c>
      <c r="C30" s="25">
        <v>45628</v>
      </c>
      <c r="D30" s="26"/>
      <c r="E30" s="27"/>
      <c r="F30" s="28" t="s">
        <v>2</v>
      </c>
      <c r="G30" s="29"/>
      <c r="H30" s="30"/>
      <c r="I30" s="30">
        <v>4.13</v>
      </c>
      <c r="J30" s="30">
        <v>4.0999999999999996</v>
      </c>
      <c r="K30" s="30">
        <v>4.0999999999999996</v>
      </c>
      <c r="L30" s="30">
        <v>4.09</v>
      </c>
      <c r="M30" s="31">
        <v>4.18</v>
      </c>
    </row>
    <row r="31" spans="1:13" x14ac:dyDescent="0.15">
      <c r="A31" s="5"/>
      <c r="B31" s="24" t="s">
        <v>1</v>
      </c>
      <c r="C31" s="32">
        <v>4330</v>
      </c>
      <c r="D31" s="26" t="s">
        <v>15</v>
      </c>
      <c r="E31" s="32">
        <v>4500</v>
      </c>
      <c r="F31" s="28" t="s">
        <v>3</v>
      </c>
      <c r="G31" s="29"/>
      <c r="H31" s="30"/>
      <c r="I31" s="30">
        <v>97.7</v>
      </c>
      <c r="J31" s="30">
        <v>98.2</v>
      </c>
      <c r="K31" s="30">
        <v>98.1</v>
      </c>
      <c r="L31" s="30">
        <v>98.1</v>
      </c>
      <c r="M31" s="31">
        <v>97.6</v>
      </c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70">
        <v>6145</v>
      </c>
      <c r="J32" s="70">
        <v>5832</v>
      </c>
      <c r="K32" s="70">
        <v>6800</v>
      </c>
      <c r="L32" s="70">
        <v>6658</v>
      </c>
      <c r="M32" s="86">
        <v>7368</v>
      </c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>
        <f t="shared" si="4"/>
        <v>0.89307780919468005</v>
      </c>
      <c r="J33" s="81">
        <f t="shared" si="4"/>
        <v>0.89769894534995209</v>
      </c>
      <c r="K33" s="81">
        <f t="shared" si="4"/>
        <v>0.9065864202763414</v>
      </c>
      <c r="L33" s="81">
        <f t="shared" si="4"/>
        <v>0.88699324324324325</v>
      </c>
      <c r="M33" s="82">
        <f t="shared" si="4"/>
        <v>0.87688927943760986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>
        <v>4330</v>
      </c>
      <c r="J34" s="35">
        <v>4470</v>
      </c>
      <c r="K34" s="35">
        <v>4500</v>
      </c>
      <c r="L34" s="35">
        <v>4520</v>
      </c>
      <c r="M34" s="36">
        <v>4500</v>
      </c>
    </row>
    <row r="35" spans="1:13" x14ac:dyDescent="0.15">
      <c r="A35" s="5"/>
      <c r="B35" s="37" t="s">
        <v>43</v>
      </c>
      <c r="C35" s="38"/>
      <c r="D35" s="39"/>
      <c r="E35" s="40"/>
      <c r="F35" s="41" t="s">
        <v>10</v>
      </c>
      <c r="G35" s="42"/>
      <c r="H35" s="43"/>
      <c r="I35" s="43">
        <v>15244</v>
      </c>
      <c r="J35" s="43">
        <v>16052</v>
      </c>
      <c r="K35" s="43">
        <v>17329</v>
      </c>
      <c r="L35" s="43">
        <v>17272</v>
      </c>
      <c r="M35" s="44">
        <v>16689</v>
      </c>
    </row>
    <row r="36" spans="1:13" x14ac:dyDescent="0.15">
      <c r="A36" s="5"/>
      <c r="B36" s="45" t="s">
        <v>0</v>
      </c>
      <c r="C36" s="3">
        <v>45628</v>
      </c>
      <c r="F36" s="46" t="s">
        <v>2</v>
      </c>
      <c r="G36" s="47"/>
      <c r="H36" s="48"/>
      <c r="I36" s="48">
        <v>3.64</v>
      </c>
      <c r="J36" s="48">
        <v>3.67</v>
      </c>
      <c r="K36" s="48">
        <v>3.64</v>
      </c>
      <c r="L36" s="48">
        <v>3.67</v>
      </c>
      <c r="M36" s="49">
        <v>3.66</v>
      </c>
    </row>
    <row r="37" spans="1:13" x14ac:dyDescent="0.15">
      <c r="A37" s="5"/>
      <c r="B37" s="45" t="s">
        <v>1</v>
      </c>
      <c r="C37" s="50">
        <v>4330</v>
      </c>
      <c r="D37" s="4" t="s">
        <v>15</v>
      </c>
      <c r="E37" s="50">
        <v>4530</v>
      </c>
      <c r="F37" s="46" t="s">
        <v>3</v>
      </c>
      <c r="G37" s="47"/>
      <c r="H37" s="48"/>
      <c r="I37" s="48">
        <v>97.3</v>
      </c>
      <c r="J37" s="48">
        <v>97.7</v>
      </c>
      <c r="K37" s="48">
        <v>97.7</v>
      </c>
      <c r="L37" s="48">
        <v>97.4</v>
      </c>
      <c r="M37" s="49">
        <v>97.9</v>
      </c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71">
        <v>11427</v>
      </c>
      <c r="J38" s="71">
        <v>10752</v>
      </c>
      <c r="K38" s="71">
        <v>11453</v>
      </c>
      <c r="L38" s="71">
        <v>12551</v>
      </c>
      <c r="M38" s="87">
        <v>10402</v>
      </c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>
        <f t="shared" si="5"/>
        <v>1.5963975285370196</v>
      </c>
      <c r="J39" s="84">
        <f t="shared" si="5"/>
        <v>1.5390220517737296</v>
      </c>
      <c r="K39" s="84">
        <f t="shared" si="5"/>
        <v>1.4689327795202169</v>
      </c>
      <c r="L39" s="84">
        <f t="shared" si="5"/>
        <v>1.4587837837837838</v>
      </c>
      <c r="M39" s="85">
        <f t="shared" si="5"/>
        <v>1.4665202108963094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>
        <v>4330</v>
      </c>
      <c r="J40" s="53">
        <v>4500</v>
      </c>
      <c r="K40" s="53">
        <v>4520</v>
      </c>
      <c r="L40" s="53">
        <v>4520</v>
      </c>
      <c r="M40" s="54">
        <v>4530</v>
      </c>
    </row>
    <row r="41" spans="1:13" x14ac:dyDescent="0.15">
      <c r="A41" s="5"/>
      <c r="B41" s="16" t="s">
        <v>44</v>
      </c>
      <c r="C41" s="17"/>
      <c r="D41" s="18"/>
      <c r="E41" s="19"/>
      <c r="F41" s="20" t="s">
        <v>10</v>
      </c>
      <c r="G41" s="21"/>
      <c r="H41" s="22"/>
      <c r="I41" s="22">
        <v>12906</v>
      </c>
      <c r="J41" s="22">
        <v>13812</v>
      </c>
      <c r="K41" s="22">
        <v>14903</v>
      </c>
      <c r="L41" s="22">
        <v>15137</v>
      </c>
      <c r="M41" s="23">
        <v>15262</v>
      </c>
    </row>
    <row r="42" spans="1:13" x14ac:dyDescent="0.15">
      <c r="A42" s="5"/>
      <c r="B42" s="24" t="s">
        <v>0</v>
      </c>
      <c r="C42" s="25">
        <v>45628</v>
      </c>
      <c r="D42" s="26"/>
      <c r="E42" s="27"/>
      <c r="F42" s="28" t="s">
        <v>2</v>
      </c>
      <c r="G42" s="29"/>
      <c r="H42" s="30"/>
      <c r="I42" s="30">
        <v>1.82</v>
      </c>
      <c r="J42" s="30">
        <v>1.87</v>
      </c>
      <c r="K42" s="30">
        <v>1.84</v>
      </c>
      <c r="L42" s="30">
        <v>1.86</v>
      </c>
      <c r="M42" s="31">
        <v>1.76</v>
      </c>
    </row>
    <row r="43" spans="1:13" x14ac:dyDescent="0.15">
      <c r="A43" s="5"/>
      <c r="B43" s="24" t="s">
        <v>1</v>
      </c>
      <c r="C43" s="32">
        <v>3710</v>
      </c>
      <c r="D43" s="26" t="s">
        <v>15</v>
      </c>
      <c r="E43" s="32">
        <v>3860</v>
      </c>
      <c r="F43" s="28" t="s">
        <v>3</v>
      </c>
      <c r="G43" s="29"/>
      <c r="H43" s="30"/>
      <c r="I43" s="30">
        <v>98.8</v>
      </c>
      <c r="J43" s="30">
        <v>98.5</v>
      </c>
      <c r="K43" s="30">
        <v>98.5</v>
      </c>
      <c r="L43" s="30">
        <v>98.6</v>
      </c>
      <c r="M43" s="31">
        <v>99</v>
      </c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70">
        <v>4456</v>
      </c>
      <c r="J44" s="70">
        <v>5742</v>
      </c>
      <c r="K44" s="70">
        <v>6170</v>
      </c>
      <c r="L44" s="70">
        <v>5991</v>
      </c>
      <c r="M44" s="86">
        <v>4605</v>
      </c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>
        <f t="shared" si="6"/>
        <v>1.351555136663525</v>
      </c>
      <c r="J45" s="81">
        <f t="shared" si="6"/>
        <v>1.3242569511025888</v>
      </c>
      <c r="K45" s="81">
        <f t="shared" si="6"/>
        <v>1.26328727642621</v>
      </c>
      <c r="L45" s="81">
        <f t="shared" si="6"/>
        <v>1.2784628378378378</v>
      </c>
      <c r="M45" s="82">
        <f t="shared" si="6"/>
        <v>1.3411247803163444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>
        <v>3710</v>
      </c>
      <c r="J46" s="35">
        <v>3840</v>
      </c>
      <c r="K46" s="35">
        <v>3840</v>
      </c>
      <c r="L46" s="35">
        <v>3850</v>
      </c>
      <c r="M46" s="36">
        <v>3860</v>
      </c>
    </row>
    <row r="47" spans="1:13" x14ac:dyDescent="0.15">
      <c r="A47" s="5"/>
      <c r="B47" s="37" t="s">
        <v>45</v>
      </c>
      <c r="C47" s="38"/>
      <c r="D47" s="39"/>
      <c r="E47" s="40"/>
      <c r="F47" s="41" t="s">
        <v>10</v>
      </c>
      <c r="G47" s="42"/>
      <c r="H47" s="43"/>
      <c r="I47" s="43">
        <v>11447</v>
      </c>
      <c r="J47" s="43">
        <v>12431</v>
      </c>
      <c r="K47" s="43">
        <v>14095</v>
      </c>
      <c r="L47" s="43">
        <v>13698</v>
      </c>
      <c r="M47" s="44">
        <v>12715</v>
      </c>
    </row>
    <row r="48" spans="1:13" x14ac:dyDescent="0.15">
      <c r="A48" s="5"/>
      <c r="B48" s="45" t="s">
        <v>0</v>
      </c>
      <c r="C48" s="3">
        <v>45628</v>
      </c>
      <c r="F48" s="46" t="s">
        <v>2</v>
      </c>
      <c r="G48" s="47"/>
      <c r="H48" s="48"/>
      <c r="I48" s="48">
        <v>3.57</v>
      </c>
      <c r="J48" s="48">
        <v>3.66</v>
      </c>
      <c r="K48" s="48">
        <v>3.52</v>
      </c>
      <c r="L48" s="48">
        <v>3.56</v>
      </c>
      <c r="M48" s="49">
        <v>3.64</v>
      </c>
    </row>
    <row r="49" spans="1:13" x14ac:dyDescent="0.15">
      <c r="A49" s="5"/>
      <c r="B49" s="45" t="s">
        <v>1</v>
      </c>
      <c r="C49" s="50">
        <v>2650</v>
      </c>
      <c r="D49" s="4" t="s">
        <v>15</v>
      </c>
      <c r="E49" s="50">
        <v>2810</v>
      </c>
      <c r="F49" s="46" t="s">
        <v>3</v>
      </c>
      <c r="G49" s="47"/>
      <c r="H49" s="48"/>
      <c r="I49" s="48">
        <v>99.1</v>
      </c>
      <c r="J49" s="48">
        <v>98.4</v>
      </c>
      <c r="K49" s="48">
        <v>98.9</v>
      </c>
      <c r="L49" s="48">
        <v>98.6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71">
        <v>4549</v>
      </c>
      <c r="J50" s="71">
        <v>6702</v>
      </c>
      <c r="K50" s="71">
        <v>5967</v>
      </c>
      <c r="L50" s="71">
        <v>6882</v>
      </c>
      <c r="M50" s="87">
        <v>7952</v>
      </c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>
        <f t="shared" si="7"/>
        <v>1.1987642685097917</v>
      </c>
      <c r="J51" s="84">
        <f t="shared" si="7"/>
        <v>1.1918504314477469</v>
      </c>
      <c r="K51" s="84">
        <f t="shared" si="7"/>
        <v>1.194795286937357</v>
      </c>
      <c r="L51" s="84">
        <f t="shared" si="7"/>
        <v>1.1569256756756756</v>
      </c>
      <c r="M51" s="85">
        <f t="shared" si="7"/>
        <v>1.1173110720562389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>
        <v>2650</v>
      </c>
      <c r="J52" s="53">
        <v>2780</v>
      </c>
      <c r="K52" s="53">
        <v>2800</v>
      </c>
      <c r="L52" s="53">
        <v>2810</v>
      </c>
      <c r="M52" s="54">
        <v>2810</v>
      </c>
    </row>
    <row r="53" spans="1:13" x14ac:dyDescent="0.15">
      <c r="A53" s="5"/>
      <c r="B53" s="16" t="s">
        <v>46</v>
      </c>
      <c r="C53" s="17"/>
      <c r="D53" s="18"/>
      <c r="E53" s="19"/>
      <c r="F53" s="20" t="s">
        <v>10</v>
      </c>
      <c r="G53" s="21"/>
      <c r="H53" s="22"/>
      <c r="I53" s="22">
        <v>11411</v>
      </c>
      <c r="J53" s="22">
        <v>12285</v>
      </c>
      <c r="K53" s="22">
        <v>13682</v>
      </c>
      <c r="L53" s="22">
        <v>13473</v>
      </c>
      <c r="M53" s="23">
        <v>12673</v>
      </c>
    </row>
    <row r="54" spans="1:13" x14ac:dyDescent="0.15">
      <c r="A54" s="5"/>
      <c r="B54" s="24" t="s">
        <v>0</v>
      </c>
      <c r="C54" s="25">
        <v>45628</v>
      </c>
      <c r="D54" s="26"/>
      <c r="E54" s="27"/>
      <c r="F54" s="28" t="s">
        <v>2</v>
      </c>
      <c r="G54" s="29"/>
      <c r="H54" s="30"/>
      <c r="I54" s="30">
        <v>2.86</v>
      </c>
      <c r="J54" s="30">
        <v>2.91</v>
      </c>
      <c r="K54" s="30">
        <v>2.91</v>
      </c>
      <c r="L54" s="30">
        <v>3</v>
      </c>
      <c r="M54" s="31">
        <v>2.99</v>
      </c>
    </row>
    <row r="55" spans="1:13" x14ac:dyDescent="0.15">
      <c r="A55" s="5"/>
      <c r="B55" s="24" t="s">
        <v>1</v>
      </c>
      <c r="C55" s="32">
        <v>980</v>
      </c>
      <c r="D55" s="26" t="s">
        <v>15</v>
      </c>
      <c r="E55" s="32">
        <v>1030</v>
      </c>
      <c r="F55" s="28" t="s">
        <v>3</v>
      </c>
      <c r="G55" s="29"/>
      <c r="H55" s="30"/>
      <c r="I55" s="30">
        <v>98.2</v>
      </c>
      <c r="J55" s="30">
        <v>98.4</v>
      </c>
      <c r="K55" s="30">
        <v>98.6</v>
      </c>
      <c r="L55" s="30">
        <v>97.6</v>
      </c>
      <c r="M55" s="31">
        <v>97.8</v>
      </c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70">
        <v>6087</v>
      </c>
      <c r="J56" s="70">
        <v>6083</v>
      </c>
      <c r="K56" s="70">
        <v>6240</v>
      </c>
      <c r="L56" s="70">
        <v>8647</v>
      </c>
      <c r="M56" s="86">
        <v>7758</v>
      </c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>
        <f t="shared" si="8"/>
        <v>1.1949942402345795</v>
      </c>
      <c r="J57" s="81">
        <f t="shared" si="8"/>
        <v>1.1778523489932886</v>
      </c>
      <c r="K57" s="81">
        <f t="shared" si="8"/>
        <v>1.159786386369416</v>
      </c>
      <c r="L57" s="81">
        <f t="shared" si="8"/>
        <v>1.1379222972972973</v>
      </c>
      <c r="M57" s="82">
        <f t="shared" si="8"/>
        <v>1.1136203866432337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>
        <v>980</v>
      </c>
      <c r="J58" s="35">
        <v>1040</v>
      </c>
      <c r="K58" s="35">
        <v>1040</v>
      </c>
      <c r="L58" s="35">
        <v>1040</v>
      </c>
      <c r="M58" s="36">
        <v>1030</v>
      </c>
    </row>
    <row r="59" spans="1:13" x14ac:dyDescent="0.15">
      <c r="A59" s="5"/>
      <c r="B59" s="37" t="s">
        <v>39</v>
      </c>
      <c r="C59" s="38"/>
      <c r="D59" s="39"/>
      <c r="E59" s="40"/>
      <c r="F59" s="41" t="s">
        <v>10</v>
      </c>
      <c r="G59" s="42"/>
      <c r="H59" s="43"/>
      <c r="I59" s="43">
        <v>16563</v>
      </c>
      <c r="J59" s="43">
        <v>17581</v>
      </c>
      <c r="K59" s="43">
        <v>19030</v>
      </c>
      <c r="L59" s="43">
        <v>19064</v>
      </c>
      <c r="M59" s="44">
        <v>18369</v>
      </c>
    </row>
    <row r="60" spans="1:13" x14ac:dyDescent="0.15">
      <c r="A60" s="5"/>
      <c r="B60" s="45" t="s">
        <v>0</v>
      </c>
      <c r="C60" s="3">
        <v>45614</v>
      </c>
      <c r="F60" s="46" t="s">
        <v>2</v>
      </c>
      <c r="G60" s="47"/>
      <c r="H60" s="48"/>
      <c r="I60" s="48">
        <v>3.1</v>
      </c>
      <c r="J60" s="48">
        <v>3.13</v>
      </c>
      <c r="K60" s="48">
        <v>3.06</v>
      </c>
      <c r="L60" s="48">
        <v>3.12</v>
      </c>
      <c r="M60" s="49">
        <v>3.13</v>
      </c>
    </row>
    <row r="61" spans="1:13" x14ac:dyDescent="0.15">
      <c r="A61" s="5"/>
      <c r="B61" s="45" t="s">
        <v>1</v>
      </c>
      <c r="C61" s="50">
        <v>8930</v>
      </c>
      <c r="D61" s="4" t="s">
        <v>15</v>
      </c>
      <c r="E61" s="50">
        <v>9250</v>
      </c>
      <c r="F61" s="46" t="s">
        <v>3</v>
      </c>
      <c r="G61" s="47"/>
      <c r="H61" s="48"/>
      <c r="I61" s="48">
        <v>98.6</v>
      </c>
      <c r="J61" s="48">
        <v>98.5</v>
      </c>
      <c r="K61" s="48">
        <v>98.6</v>
      </c>
      <c r="L61" s="48">
        <v>98.2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71">
        <v>7805</v>
      </c>
      <c r="J62" s="71">
        <v>8808</v>
      </c>
      <c r="K62" s="71">
        <v>8749</v>
      </c>
      <c r="L62" s="71">
        <v>10510</v>
      </c>
      <c r="M62" s="87">
        <v>8869</v>
      </c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>
        <f t="shared" si="9"/>
        <v>1.7345271756204839</v>
      </c>
      <c r="J63" s="84">
        <f t="shared" si="9"/>
        <v>1.6856184084372003</v>
      </c>
      <c r="K63" s="84">
        <f t="shared" si="9"/>
        <v>1.6131219801644485</v>
      </c>
      <c r="L63" s="84">
        <f t="shared" si="9"/>
        <v>1.6101351351351352</v>
      </c>
      <c r="M63" s="85">
        <f t="shared" si="9"/>
        <v>1.6141476274165203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>
        <v>8930</v>
      </c>
      <c r="J64" s="53">
        <v>9200</v>
      </c>
      <c r="K64" s="53">
        <v>9220</v>
      </c>
      <c r="L64" s="53">
        <v>9240</v>
      </c>
      <c r="M64" s="54">
        <v>9250</v>
      </c>
    </row>
    <row r="65" spans="1:13" x14ac:dyDescent="0.15">
      <c r="A65" s="5"/>
      <c r="B65" s="16" t="s">
        <v>40</v>
      </c>
      <c r="C65" s="17"/>
      <c r="D65" s="18"/>
      <c r="E65" s="19"/>
      <c r="F65" s="20" t="s">
        <v>10</v>
      </c>
      <c r="G65" s="21"/>
      <c r="H65" s="22"/>
      <c r="I65" s="22">
        <v>5384</v>
      </c>
      <c r="J65" s="22">
        <v>5992</v>
      </c>
      <c r="K65" s="22">
        <v>7664</v>
      </c>
      <c r="L65" s="22">
        <v>6742</v>
      </c>
      <c r="M65" s="23">
        <v>6058</v>
      </c>
    </row>
    <row r="66" spans="1:13" x14ac:dyDescent="0.15">
      <c r="A66" s="5"/>
      <c r="B66" s="24" t="s">
        <v>0</v>
      </c>
      <c r="C66" s="25">
        <v>45614</v>
      </c>
      <c r="D66" s="26"/>
      <c r="E66" s="27"/>
      <c r="F66" s="28" t="s">
        <v>2</v>
      </c>
      <c r="G66" s="29"/>
      <c r="H66" s="30"/>
      <c r="I66" s="30">
        <v>2.15</v>
      </c>
      <c r="J66" s="30">
        <v>2.4900000000000002</v>
      </c>
      <c r="K66" s="30">
        <v>2.21</v>
      </c>
      <c r="L66" s="30">
        <v>2.61</v>
      </c>
      <c r="M66" s="31">
        <v>2.68</v>
      </c>
    </row>
    <row r="67" spans="1:13" x14ac:dyDescent="0.15">
      <c r="A67" s="5"/>
      <c r="B67" s="24" t="s">
        <v>1</v>
      </c>
      <c r="C67" s="32">
        <v>170</v>
      </c>
      <c r="D67" s="26" t="s">
        <v>15</v>
      </c>
      <c r="E67" s="32">
        <v>180</v>
      </c>
      <c r="F67" s="28" t="s">
        <v>3</v>
      </c>
      <c r="G67" s="29"/>
      <c r="H67" s="30"/>
      <c r="I67" s="30">
        <v>99.4</v>
      </c>
      <c r="J67" s="30">
        <v>98.9</v>
      </c>
      <c r="K67" s="30">
        <v>97.1</v>
      </c>
      <c r="L67" s="30">
        <v>98</v>
      </c>
      <c r="M67" s="31">
        <v>95.8</v>
      </c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70">
        <v>1448</v>
      </c>
      <c r="J68" s="70">
        <v>2303</v>
      </c>
      <c r="K68" s="70">
        <v>5345</v>
      </c>
      <c r="L68" s="70">
        <v>3735</v>
      </c>
      <c r="M68" s="86">
        <v>6063</v>
      </c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>
        <f t="shared" si="10"/>
        <v>0.56382867315949314</v>
      </c>
      <c r="J69" s="81">
        <f t="shared" si="10"/>
        <v>0.57449664429530201</v>
      </c>
      <c r="K69" s="81">
        <f t="shared" si="10"/>
        <v>0.64965669237941848</v>
      </c>
      <c r="L69" s="81">
        <f t="shared" si="10"/>
        <v>0.5694256756756757</v>
      </c>
      <c r="M69" s="82">
        <f t="shared" si="10"/>
        <v>0.53233743409490331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>
        <v>170</v>
      </c>
      <c r="J70" s="35">
        <v>180</v>
      </c>
      <c r="K70" s="35">
        <v>190</v>
      </c>
      <c r="L70" s="35">
        <v>190</v>
      </c>
      <c r="M70" s="36">
        <v>180</v>
      </c>
    </row>
    <row r="71" spans="1:13" x14ac:dyDescent="0.15">
      <c r="A71" s="5"/>
      <c r="B71" s="37" t="s">
        <v>37</v>
      </c>
      <c r="C71" s="38"/>
      <c r="D71" s="39"/>
      <c r="E71" s="40"/>
      <c r="F71" s="41" t="s">
        <v>10</v>
      </c>
      <c r="G71" s="42"/>
      <c r="H71" s="43"/>
      <c r="I71" s="43">
        <v>6450</v>
      </c>
      <c r="J71" s="43">
        <v>6754</v>
      </c>
      <c r="K71" s="43">
        <v>8178</v>
      </c>
      <c r="L71" s="43">
        <v>7858</v>
      </c>
      <c r="M71" s="44">
        <v>7480</v>
      </c>
    </row>
    <row r="72" spans="1:13" x14ac:dyDescent="0.15">
      <c r="A72" s="5"/>
      <c r="B72" s="45" t="s">
        <v>0</v>
      </c>
      <c r="C72" s="3">
        <v>45600</v>
      </c>
      <c r="F72" s="46" t="s">
        <v>2</v>
      </c>
      <c r="G72" s="47"/>
      <c r="H72" s="48"/>
      <c r="I72" s="48">
        <v>3.57</v>
      </c>
      <c r="J72" s="48">
        <v>3.61</v>
      </c>
      <c r="K72" s="48">
        <v>3.7</v>
      </c>
      <c r="L72" s="48">
        <v>3.69</v>
      </c>
      <c r="M72" s="49">
        <v>3.8</v>
      </c>
    </row>
    <row r="73" spans="1:13" x14ac:dyDescent="0.15">
      <c r="A73" s="5"/>
      <c r="B73" s="45" t="s">
        <v>1</v>
      </c>
      <c r="C73" s="50">
        <v>4250</v>
      </c>
      <c r="D73" s="4" t="s">
        <v>15</v>
      </c>
      <c r="E73" s="50">
        <v>4500</v>
      </c>
      <c r="F73" s="46" t="s">
        <v>3</v>
      </c>
      <c r="G73" s="47"/>
      <c r="H73" s="48"/>
      <c r="I73" s="48">
        <v>98.9</v>
      </c>
      <c r="J73" s="48">
        <v>99.5</v>
      </c>
      <c r="K73" s="48">
        <v>98.2</v>
      </c>
      <c r="L73" s="48">
        <v>99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71">
        <v>2653</v>
      </c>
      <c r="J74" s="71">
        <v>2063</v>
      </c>
      <c r="K74" s="71">
        <v>4668</v>
      </c>
      <c r="L74" s="71">
        <v>3114</v>
      </c>
      <c r="M74" s="87">
        <v>4034</v>
      </c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>
        <f t="shared" si="11"/>
        <v>0.67546339930882815</v>
      </c>
      <c r="J75" s="84">
        <f t="shared" si="11"/>
        <v>0.64755512943432403</v>
      </c>
      <c r="K75" s="84">
        <f t="shared" si="11"/>
        <v>0.69322709163346619</v>
      </c>
      <c r="L75" s="84">
        <f t="shared" si="11"/>
        <v>0.66368243243243241</v>
      </c>
      <c r="M75" s="85">
        <f t="shared" si="11"/>
        <v>0.65729349736379616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>
        <v>4250</v>
      </c>
      <c r="J76" s="53">
        <v>4440</v>
      </c>
      <c r="K76" s="53">
        <v>4460</v>
      </c>
      <c r="L76" s="53">
        <v>4490</v>
      </c>
      <c r="M76" s="54">
        <v>4500</v>
      </c>
    </row>
    <row r="77" spans="1:13" x14ac:dyDescent="0.15">
      <c r="A77" s="5"/>
      <c r="B77" s="16" t="s">
        <v>38</v>
      </c>
      <c r="C77" s="17"/>
      <c r="D77" s="18"/>
      <c r="E77" s="19"/>
      <c r="F77" s="20" t="s">
        <v>10</v>
      </c>
      <c r="G77" s="21"/>
      <c r="H77" s="22"/>
      <c r="I77" s="22">
        <v>5639</v>
      </c>
      <c r="J77" s="22">
        <v>6532</v>
      </c>
      <c r="K77" s="22">
        <v>7916</v>
      </c>
      <c r="L77" s="22">
        <v>7476</v>
      </c>
      <c r="M77" s="23">
        <v>6821</v>
      </c>
    </row>
    <row r="78" spans="1:13" x14ac:dyDescent="0.15">
      <c r="A78" s="5"/>
      <c r="B78" s="24" t="s">
        <v>0</v>
      </c>
      <c r="C78" s="25">
        <v>45600</v>
      </c>
      <c r="D78" s="26"/>
      <c r="E78" s="27"/>
      <c r="F78" s="28" t="s">
        <v>2</v>
      </c>
      <c r="G78" s="29"/>
      <c r="H78" s="30"/>
      <c r="I78" s="30">
        <v>3.57</v>
      </c>
      <c r="J78" s="30">
        <v>3.37</v>
      </c>
      <c r="K78" s="30">
        <v>3.25</v>
      </c>
      <c r="L78" s="30">
        <v>3.39</v>
      </c>
      <c r="M78" s="31">
        <v>3.45</v>
      </c>
    </row>
    <row r="79" spans="1:13" x14ac:dyDescent="0.15">
      <c r="A79" s="5"/>
      <c r="B79" s="24" t="s">
        <v>1</v>
      </c>
      <c r="C79" s="32">
        <v>1030</v>
      </c>
      <c r="D79" s="26" t="s">
        <v>15</v>
      </c>
      <c r="E79" s="32">
        <v>1090</v>
      </c>
      <c r="F79" s="28" t="s">
        <v>3</v>
      </c>
      <c r="G79" s="29"/>
      <c r="H79" s="30"/>
      <c r="I79" s="30">
        <v>96.6</v>
      </c>
      <c r="J79" s="30">
        <v>97.9</v>
      </c>
      <c r="K79" s="30">
        <v>98.9</v>
      </c>
      <c r="L79" s="30">
        <v>98.6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70">
        <v>5106</v>
      </c>
      <c r="J80" s="70">
        <v>4127</v>
      </c>
      <c r="K80" s="70">
        <v>3366</v>
      </c>
      <c r="L80" s="70">
        <v>3647</v>
      </c>
      <c r="M80" s="86">
        <v>4060</v>
      </c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>
        <f t="shared" si="12"/>
        <v>0.59053304010891194</v>
      </c>
      <c r="J81" s="81">
        <f t="shared" si="12"/>
        <v>0.62627037392138063</v>
      </c>
      <c r="K81" s="81">
        <f t="shared" si="12"/>
        <v>0.67101805543782322</v>
      </c>
      <c r="L81" s="81">
        <f t="shared" si="12"/>
        <v>0.63141891891891888</v>
      </c>
      <c r="M81" s="82">
        <f t="shared" si="12"/>
        <v>0.59938488576449911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>
        <v>1030</v>
      </c>
      <c r="J82" s="35">
        <v>1110</v>
      </c>
      <c r="K82" s="35">
        <v>1090</v>
      </c>
      <c r="L82" s="35">
        <v>1090</v>
      </c>
      <c r="M82" s="36">
        <v>1090</v>
      </c>
    </row>
    <row r="83" spans="1:13" x14ac:dyDescent="0.15">
      <c r="A83" s="5"/>
      <c r="B83" s="37" t="s">
        <v>36</v>
      </c>
      <c r="C83" s="38"/>
      <c r="D83" s="39"/>
      <c r="E83" s="40"/>
      <c r="F83" s="41" t="s">
        <v>10</v>
      </c>
      <c r="G83" s="42"/>
      <c r="H83" s="43"/>
      <c r="I83" s="43">
        <v>6384</v>
      </c>
      <c r="J83" s="43">
        <v>6423</v>
      </c>
      <c r="K83" s="43">
        <v>7816</v>
      </c>
      <c r="L83" s="43">
        <v>7421</v>
      </c>
      <c r="M83" s="44">
        <v>6987</v>
      </c>
    </row>
    <row r="84" spans="1:13" x14ac:dyDescent="0.15">
      <c r="A84" s="5"/>
      <c r="B84" s="45" t="s">
        <v>0</v>
      </c>
      <c r="C84" s="3">
        <v>45586</v>
      </c>
      <c r="F84" s="46" t="s">
        <v>2</v>
      </c>
      <c r="G84" s="47"/>
      <c r="H84" s="48"/>
      <c r="I84" s="48">
        <v>4.1500000000000004</v>
      </c>
      <c r="J84" s="48">
        <v>4.33</v>
      </c>
      <c r="K84" s="48">
        <v>4.29</v>
      </c>
      <c r="L84" s="48">
        <v>4.3899999999999997</v>
      </c>
      <c r="M84" s="49">
        <v>4.33</v>
      </c>
    </row>
    <row r="85" spans="1:13" x14ac:dyDescent="0.15">
      <c r="A85" s="5"/>
      <c r="B85" s="45" t="s">
        <v>1</v>
      </c>
      <c r="C85" s="50">
        <v>10600</v>
      </c>
      <c r="D85" s="4" t="s">
        <v>15</v>
      </c>
      <c r="E85" s="50">
        <v>10930</v>
      </c>
      <c r="F85" s="46" t="s">
        <v>3</v>
      </c>
      <c r="G85" s="47"/>
      <c r="H85" s="48"/>
      <c r="I85" s="48">
        <v>97.4</v>
      </c>
      <c r="J85" s="48">
        <v>97.5</v>
      </c>
      <c r="K85" s="48">
        <v>97.1</v>
      </c>
      <c r="L85" s="48">
        <v>96.9</v>
      </c>
      <c r="M85" s="49">
        <v>97</v>
      </c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71">
        <v>4941</v>
      </c>
      <c r="J86" s="71">
        <v>4844</v>
      </c>
      <c r="K86" s="71">
        <v>6588</v>
      </c>
      <c r="L86" s="71">
        <v>6598</v>
      </c>
      <c r="M86" s="87">
        <v>5948</v>
      </c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>
        <f t="shared" si="13"/>
        <v>0.66855168080427274</v>
      </c>
      <c r="J87" s="84">
        <f t="shared" si="13"/>
        <v>0.61581975071907957</v>
      </c>
      <c r="K87" s="84">
        <f t="shared" si="13"/>
        <v>0.66254132406544042</v>
      </c>
      <c r="L87" s="84">
        <f t="shared" si="13"/>
        <v>0.6267736486486486</v>
      </c>
      <c r="M87" s="85">
        <f t="shared" si="13"/>
        <v>0.61397188049209139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>
        <v>10600</v>
      </c>
      <c r="J88" s="53">
        <v>10870</v>
      </c>
      <c r="K88" s="53">
        <v>10940</v>
      </c>
      <c r="L88" s="53">
        <v>10910</v>
      </c>
      <c r="M88" s="54">
        <v>10930</v>
      </c>
    </row>
    <row r="89" spans="1:13" x14ac:dyDescent="0.15">
      <c r="A89" s="5"/>
      <c r="B89" s="16" t="s">
        <v>35</v>
      </c>
      <c r="C89" s="17"/>
      <c r="D89" s="18"/>
      <c r="E89" s="19"/>
      <c r="F89" s="20" t="s">
        <v>10</v>
      </c>
      <c r="G89" s="21"/>
      <c r="H89" s="22"/>
      <c r="I89" s="22">
        <v>10726</v>
      </c>
      <c r="J89" s="22">
        <v>11546</v>
      </c>
      <c r="K89" s="22">
        <v>13378</v>
      </c>
      <c r="L89" s="22">
        <v>13091</v>
      </c>
      <c r="M89" s="23">
        <v>12435</v>
      </c>
    </row>
    <row r="90" spans="1:13" x14ac:dyDescent="0.15">
      <c r="A90" s="5"/>
      <c r="B90" s="24" t="s">
        <v>0</v>
      </c>
      <c r="C90" s="25">
        <v>45572</v>
      </c>
      <c r="D90" s="26"/>
      <c r="E90" s="27"/>
      <c r="F90" s="28" t="s">
        <v>2</v>
      </c>
      <c r="G90" s="29"/>
      <c r="H90" s="30"/>
      <c r="I90" s="30">
        <v>3.29</v>
      </c>
      <c r="J90" s="30">
        <v>3.32</v>
      </c>
      <c r="K90" s="30">
        <v>3.34</v>
      </c>
      <c r="L90" s="30">
        <v>3.36</v>
      </c>
      <c r="M90" s="31">
        <v>3.35</v>
      </c>
    </row>
    <row r="91" spans="1:13" x14ac:dyDescent="0.15">
      <c r="A91" s="5"/>
      <c r="B91" s="24" t="s">
        <v>1</v>
      </c>
      <c r="C91" s="32">
        <v>2060</v>
      </c>
      <c r="D91" s="26" t="s">
        <v>15</v>
      </c>
      <c r="E91" s="32">
        <v>2140</v>
      </c>
      <c r="F91" s="28" t="s">
        <v>3</v>
      </c>
      <c r="G91" s="29"/>
      <c r="H91" s="30"/>
      <c r="I91" s="30">
        <v>99.1</v>
      </c>
      <c r="J91" s="30">
        <v>98.9</v>
      </c>
      <c r="K91" s="30">
        <v>98.3</v>
      </c>
      <c r="L91" s="30">
        <v>99.4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70">
        <v>4142</v>
      </c>
      <c r="J92" s="70">
        <v>4806</v>
      </c>
      <c r="K92" s="70">
        <v>7321</v>
      </c>
      <c r="L92" s="70">
        <v>4183</v>
      </c>
      <c r="M92" s="86">
        <v>4839</v>
      </c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>
        <f t="shared" si="14"/>
        <v>1.1232589799979056</v>
      </c>
      <c r="J93" s="81">
        <f t="shared" si="14"/>
        <v>1.1069990412272293</v>
      </c>
      <c r="K93" s="81">
        <f t="shared" si="14"/>
        <v>1.1340171229973721</v>
      </c>
      <c r="L93" s="81">
        <f t="shared" si="14"/>
        <v>1.1056587837837837</v>
      </c>
      <c r="M93" s="82">
        <f t="shared" si="14"/>
        <v>1.0927065026362039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>
        <v>2060</v>
      </c>
      <c r="J94" s="35">
        <v>2120</v>
      </c>
      <c r="K94" s="35">
        <v>2130</v>
      </c>
      <c r="L94" s="35">
        <v>2140</v>
      </c>
      <c r="M94" s="36">
        <v>2140</v>
      </c>
    </row>
    <row r="95" spans="1:13" x14ac:dyDescent="0.15">
      <c r="A95" s="5"/>
      <c r="B95" s="37" t="s">
        <v>34</v>
      </c>
      <c r="C95" s="38"/>
      <c r="D95" s="39"/>
      <c r="E95" s="40"/>
      <c r="F95" s="41" t="s">
        <v>10</v>
      </c>
      <c r="G95" s="42"/>
      <c r="H95" s="43"/>
      <c r="I95" s="43">
        <v>15315</v>
      </c>
      <c r="J95" s="43">
        <v>15309</v>
      </c>
      <c r="K95" s="43">
        <v>17392</v>
      </c>
      <c r="L95" s="43">
        <v>17167</v>
      </c>
      <c r="M95" s="44">
        <v>16720</v>
      </c>
    </row>
    <row r="96" spans="1:13" x14ac:dyDescent="0.15">
      <c r="A96" s="5"/>
      <c r="B96" s="45" t="s">
        <v>0</v>
      </c>
      <c r="C96" s="3">
        <v>45537</v>
      </c>
      <c r="F96" s="46" t="s">
        <v>2</v>
      </c>
      <c r="G96" s="47"/>
      <c r="H96" s="48"/>
      <c r="I96" s="48">
        <v>3.44</v>
      </c>
      <c r="J96" s="48">
        <v>3.63</v>
      </c>
      <c r="K96" s="48">
        <v>3.57</v>
      </c>
      <c r="L96" s="48">
        <v>3.61</v>
      </c>
      <c r="M96" s="49">
        <v>3.61</v>
      </c>
    </row>
    <row r="97" spans="1:13" x14ac:dyDescent="0.15">
      <c r="A97" s="5"/>
      <c r="B97" s="45" t="s">
        <v>1</v>
      </c>
      <c r="C97" s="50">
        <v>9310</v>
      </c>
      <c r="D97" s="4" t="s">
        <v>15</v>
      </c>
      <c r="E97" s="50">
        <v>9640</v>
      </c>
      <c r="F97" s="46" t="s">
        <v>3</v>
      </c>
      <c r="G97" s="47"/>
      <c r="H97" s="48"/>
      <c r="I97" s="48">
        <v>99.3</v>
      </c>
      <c r="J97" s="48">
        <v>97.4</v>
      </c>
      <c r="K97" s="48">
        <v>98</v>
      </c>
      <c r="L97" s="48">
        <v>97.9</v>
      </c>
      <c r="M97" s="49">
        <v>98</v>
      </c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71">
        <v>5465</v>
      </c>
      <c r="J98" s="71">
        <v>11369</v>
      </c>
      <c r="K98" s="71">
        <v>10529</v>
      </c>
      <c r="L98" s="71">
        <v>10916</v>
      </c>
      <c r="M98" s="87">
        <v>9999</v>
      </c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>
        <f t="shared" si="15"/>
        <v>1.603832862079799</v>
      </c>
      <c r="J99" s="84">
        <f t="shared" si="15"/>
        <v>1.4677852348993288</v>
      </c>
      <c r="K99" s="84">
        <f t="shared" si="15"/>
        <v>1.4742731202848183</v>
      </c>
      <c r="L99" s="84">
        <f t="shared" si="15"/>
        <v>1.4499155405405406</v>
      </c>
      <c r="M99" s="85">
        <f t="shared" si="15"/>
        <v>1.4692442882249561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>
        <v>9310</v>
      </c>
      <c r="J100" s="53">
        <v>9600</v>
      </c>
      <c r="K100" s="53">
        <v>9640</v>
      </c>
      <c r="L100" s="53">
        <v>9650</v>
      </c>
      <c r="M100" s="54">
        <v>9640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/>
      <c r="H101" s="22"/>
      <c r="I101" s="22">
        <v>12682</v>
      </c>
      <c r="J101" s="22">
        <v>13497</v>
      </c>
      <c r="K101" s="22">
        <v>15208</v>
      </c>
      <c r="L101" s="22">
        <v>15103</v>
      </c>
      <c r="M101" s="23">
        <v>14484</v>
      </c>
    </row>
    <row r="102" spans="1:13" x14ac:dyDescent="0.15">
      <c r="A102" s="5"/>
      <c r="B102" s="24" t="s">
        <v>0</v>
      </c>
      <c r="C102" s="25">
        <v>45495</v>
      </c>
      <c r="D102" s="26"/>
      <c r="E102" s="27"/>
      <c r="F102" s="28" t="s">
        <v>2</v>
      </c>
      <c r="G102" s="29"/>
      <c r="H102" s="30"/>
      <c r="I102" s="30">
        <v>3.32</v>
      </c>
      <c r="J102" s="30">
        <v>3.4</v>
      </c>
      <c r="K102" s="30">
        <v>3.3</v>
      </c>
      <c r="L102" s="30">
        <v>3.37</v>
      </c>
      <c r="M102" s="31">
        <v>3.41</v>
      </c>
    </row>
    <row r="103" spans="1:13" x14ac:dyDescent="0.15">
      <c r="A103" s="5"/>
      <c r="B103" s="24" t="s">
        <v>1</v>
      </c>
      <c r="C103" s="32">
        <v>10750</v>
      </c>
      <c r="D103" s="26" t="s">
        <v>15</v>
      </c>
      <c r="E103" s="32">
        <v>11130</v>
      </c>
      <c r="F103" s="28" t="s">
        <v>3</v>
      </c>
      <c r="G103" s="29"/>
      <c r="H103" s="30"/>
      <c r="I103" s="30">
        <v>98.9</v>
      </c>
      <c r="J103" s="30">
        <v>98.9</v>
      </c>
      <c r="K103" s="30">
        <v>99.1</v>
      </c>
      <c r="L103" s="30">
        <v>98.8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70">
        <v>5434</v>
      </c>
      <c r="J104" s="70">
        <v>5660</v>
      </c>
      <c r="K104" s="70">
        <v>5683</v>
      </c>
      <c r="L104" s="70">
        <v>6777</v>
      </c>
      <c r="M104" s="86">
        <v>6094</v>
      </c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>
        <f t="shared" si="16"/>
        <v>1.3280971829510944</v>
      </c>
      <c r="J105" s="81">
        <f t="shared" si="16"/>
        <v>1.2940556088207096</v>
      </c>
      <c r="K105" s="81">
        <f t="shared" si="16"/>
        <v>1.2891413071119777</v>
      </c>
      <c r="L105" s="81">
        <f t="shared" si="16"/>
        <v>1.2755912162162162</v>
      </c>
      <c r="M105" s="82">
        <f t="shared" si="16"/>
        <v>1.2727592267135326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>
        <v>10750</v>
      </c>
      <c r="J106" s="35">
        <v>11090</v>
      </c>
      <c r="K106" s="35">
        <v>11120</v>
      </c>
      <c r="L106" s="35">
        <v>11120</v>
      </c>
      <c r="M106" s="36">
        <v>11130</v>
      </c>
    </row>
    <row r="107" spans="1:13" x14ac:dyDescent="0.15">
      <c r="A107" s="5"/>
      <c r="B107" s="37" t="s">
        <v>32</v>
      </c>
      <c r="C107" s="38"/>
      <c r="D107" s="39"/>
      <c r="E107" s="40"/>
      <c r="F107" s="41" t="s">
        <v>10</v>
      </c>
      <c r="G107" s="42"/>
      <c r="H107" s="43"/>
      <c r="I107" s="43">
        <v>12413</v>
      </c>
      <c r="J107" s="43">
        <v>13288</v>
      </c>
      <c r="K107" s="43">
        <v>14552</v>
      </c>
      <c r="L107" s="43">
        <v>14662</v>
      </c>
      <c r="M107" s="44">
        <v>14124</v>
      </c>
    </row>
    <row r="108" spans="1:13" x14ac:dyDescent="0.15">
      <c r="A108" s="5"/>
      <c r="B108" s="45" t="s">
        <v>0</v>
      </c>
      <c r="C108" s="3">
        <v>45474</v>
      </c>
      <c r="F108" s="46" t="s">
        <v>2</v>
      </c>
      <c r="G108" s="47"/>
      <c r="H108" s="48"/>
      <c r="I108" s="48">
        <v>3.67</v>
      </c>
      <c r="J108" s="48">
        <v>3.71</v>
      </c>
      <c r="K108" s="48">
        <v>3.72</v>
      </c>
      <c r="L108" s="48">
        <v>3.73</v>
      </c>
      <c r="M108" s="49">
        <v>3.7</v>
      </c>
    </row>
    <row r="109" spans="1:13" x14ac:dyDescent="0.15">
      <c r="A109" s="5"/>
      <c r="B109" s="45" t="s">
        <v>1</v>
      </c>
      <c r="C109" s="50">
        <v>8620</v>
      </c>
      <c r="D109" s="4" t="s">
        <v>15</v>
      </c>
      <c r="E109" s="50">
        <v>9100</v>
      </c>
      <c r="F109" s="46" t="s">
        <v>3</v>
      </c>
      <c r="G109" s="47"/>
      <c r="H109" s="48"/>
      <c r="I109" s="48">
        <v>98</v>
      </c>
      <c r="J109" s="48">
        <v>97.7</v>
      </c>
      <c r="K109" s="48">
        <v>97.8</v>
      </c>
      <c r="L109" s="48">
        <v>97.5</v>
      </c>
      <c r="M109" s="49">
        <v>98</v>
      </c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71">
        <v>7518</v>
      </c>
      <c r="J110" s="71">
        <v>8842</v>
      </c>
      <c r="K110" s="71">
        <v>9566</v>
      </c>
      <c r="L110" s="71">
        <v>10415</v>
      </c>
      <c r="M110" s="87">
        <v>8524</v>
      </c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>
        <f t="shared" si="17"/>
        <v>1.2999266938946485</v>
      </c>
      <c r="J111" s="84">
        <f t="shared" si="17"/>
        <v>1.2740172579098754</v>
      </c>
      <c r="K111" s="84">
        <f t="shared" si="17"/>
        <v>1.2335339493091464</v>
      </c>
      <c r="L111" s="84">
        <f t="shared" si="17"/>
        <v>1.2383445945945946</v>
      </c>
      <c r="M111" s="85">
        <f t="shared" si="17"/>
        <v>1.2411247803163445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>
        <v>8620</v>
      </c>
      <c r="J112" s="53">
        <v>9090</v>
      </c>
      <c r="K112" s="53">
        <v>9110</v>
      </c>
      <c r="L112" s="53">
        <v>9080</v>
      </c>
      <c r="M112" s="54">
        <v>9100</v>
      </c>
    </row>
    <row r="113" spans="1:13" x14ac:dyDescent="0.15">
      <c r="A113" s="5"/>
      <c r="B113" s="16" t="s">
        <v>18</v>
      </c>
      <c r="C113" s="17"/>
      <c r="D113" s="18"/>
      <c r="E113" s="19"/>
      <c r="F113" s="20" t="s">
        <v>10</v>
      </c>
      <c r="G113" s="21"/>
      <c r="H113" s="22"/>
      <c r="I113" s="22">
        <v>9467</v>
      </c>
      <c r="J113" s="22">
        <v>10484</v>
      </c>
      <c r="K113" s="22">
        <v>11878</v>
      </c>
      <c r="L113" s="22">
        <v>12143</v>
      </c>
      <c r="M113" s="23">
        <v>12498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/>
      <c r="H114" s="30"/>
      <c r="I114" s="30">
        <v>1.91</v>
      </c>
      <c r="J114" s="30">
        <v>1.96</v>
      </c>
      <c r="K114" s="30">
        <v>1.93</v>
      </c>
      <c r="L114" s="30">
        <v>1.95</v>
      </c>
      <c r="M114" s="31">
        <v>1.84</v>
      </c>
    </row>
    <row r="115" spans="1:13" x14ac:dyDescent="0.15">
      <c r="A115" s="5"/>
      <c r="B115" s="24" t="s">
        <v>1</v>
      </c>
      <c r="C115" s="32">
        <v>36030</v>
      </c>
      <c r="D115" s="26" t="s">
        <v>15</v>
      </c>
      <c r="E115" s="32">
        <v>36730</v>
      </c>
      <c r="F115" s="28" t="s">
        <v>3</v>
      </c>
      <c r="G115" s="29"/>
      <c r="H115" s="30"/>
      <c r="I115" s="30">
        <v>98.6</v>
      </c>
      <c r="J115" s="30">
        <v>98.3</v>
      </c>
      <c r="K115" s="30">
        <v>98.4</v>
      </c>
      <c r="L115" s="30">
        <v>98.4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70">
        <v>3876</v>
      </c>
      <c r="J116" s="70">
        <v>4933</v>
      </c>
      <c r="K116" s="70">
        <v>5237</v>
      </c>
      <c r="L116" s="70">
        <v>5287</v>
      </c>
      <c r="M116" s="86">
        <v>4001</v>
      </c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>
        <f t="shared" si="18"/>
        <v>0.99141271337312808</v>
      </c>
      <c r="J117" s="81">
        <f t="shared" si="18"/>
        <v>1.0051773729626079</v>
      </c>
      <c r="K117" s="81">
        <f t="shared" si="18"/>
        <v>1.00686615241163</v>
      </c>
      <c r="L117" s="81">
        <f t="shared" si="18"/>
        <v>1.0255912162162162</v>
      </c>
      <c r="M117" s="82">
        <f t="shared" si="18"/>
        <v>1.0982425307557118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>
        <v>36030</v>
      </c>
      <c r="J118" s="35">
        <v>36620</v>
      </c>
      <c r="K118" s="35">
        <v>36690</v>
      </c>
      <c r="L118" s="35">
        <v>36710</v>
      </c>
      <c r="M118" s="36">
        <v>36730</v>
      </c>
    </row>
    <row r="119" spans="1:13" x14ac:dyDescent="0.15">
      <c r="A119" s="5"/>
      <c r="B119" s="37" t="s">
        <v>27</v>
      </c>
      <c r="C119" s="38"/>
      <c r="D119" s="39"/>
      <c r="E119" s="40"/>
      <c r="F119" s="41" t="s">
        <v>10</v>
      </c>
      <c r="G119" s="42"/>
      <c r="H119" s="43"/>
      <c r="I119" s="43">
        <v>9982</v>
      </c>
      <c r="J119" s="43">
        <v>10793</v>
      </c>
      <c r="K119" s="43">
        <v>12832</v>
      </c>
      <c r="L119" s="43">
        <v>12541</v>
      </c>
      <c r="M119" s="44">
        <v>11584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/>
      <c r="H120" s="48"/>
      <c r="I120" s="48">
        <v>3.16</v>
      </c>
      <c r="J120" s="48">
        <v>3.33</v>
      </c>
      <c r="K120" s="48">
        <v>3.22</v>
      </c>
      <c r="L120" s="48">
        <v>3.29</v>
      </c>
      <c r="M120" s="49">
        <v>3.25</v>
      </c>
    </row>
    <row r="121" spans="1:13" x14ac:dyDescent="0.15">
      <c r="A121" s="5"/>
      <c r="B121" s="45" t="s">
        <v>1</v>
      </c>
      <c r="C121" s="50">
        <v>33210</v>
      </c>
      <c r="D121" s="4" t="s">
        <v>15</v>
      </c>
      <c r="E121" s="50">
        <v>34180</v>
      </c>
      <c r="F121" s="46" t="s">
        <v>3</v>
      </c>
      <c r="G121" s="47"/>
      <c r="H121" s="48"/>
      <c r="I121" s="48">
        <v>99.1</v>
      </c>
      <c r="J121" s="48">
        <v>98.5</v>
      </c>
      <c r="K121" s="48">
        <v>98.7</v>
      </c>
      <c r="L121" s="48">
        <v>98.6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71">
        <v>3851</v>
      </c>
      <c r="J122" s="71">
        <v>5421</v>
      </c>
      <c r="K122" s="71">
        <v>5821</v>
      </c>
      <c r="L122" s="71">
        <v>6047</v>
      </c>
      <c r="M122" s="87">
        <v>4587</v>
      </c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>
        <f t="shared" si="19"/>
        <v>1.0453450623101896</v>
      </c>
      <c r="J123" s="84">
        <f t="shared" si="19"/>
        <v>1.0348034515819751</v>
      </c>
      <c r="K123" s="84">
        <f t="shared" si="19"/>
        <v>1.087734169704162</v>
      </c>
      <c r="L123" s="84">
        <f t="shared" si="19"/>
        <v>1.0592060810810811</v>
      </c>
      <c r="M123" s="85">
        <f t="shared" si="19"/>
        <v>1.0179261862917399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>
        <v>33210</v>
      </c>
      <c r="J124" s="53">
        <v>34070</v>
      </c>
      <c r="K124" s="53">
        <v>34140</v>
      </c>
      <c r="L124" s="53">
        <v>34170</v>
      </c>
      <c r="M124" s="54">
        <v>34180</v>
      </c>
    </row>
    <row r="125" spans="1:13" x14ac:dyDescent="0.15">
      <c r="A125" s="5"/>
      <c r="B125" s="16" t="s">
        <v>19</v>
      </c>
      <c r="C125" s="17"/>
      <c r="D125" s="18"/>
      <c r="E125" s="19"/>
      <c r="F125" s="20" t="s">
        <v>10</v>
      </c>
      <c r="G125" s="21"/>
      <c r="H125" s="22"/>
      <c r="I125" s="22">
        <v>13155</v>
      </c>
      <c r="J125" s="22">
        <v>14413</v>
      </c>
      <c r="K125" s="22">
        <v>15908</v>
      </c>
      <c r="L125" s="22">
        <v>16098</v>
      </c>
      <c r="M125" s="23">
        <v>16681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/>
      <c r="H126" s="30"/>
      <c r="I126" s="30">
        <v>1.73</v>
      </c>
      <c r="J126" s="30">
        <v>1.8</v>
      </c>
      <c r="K126" s="30">
        <v>1.77</v>
      </c>
      <c r="L126" s="30">
        <v>1.79</v>
      </c>
      <c r="M126" s="31">
        <v>1.66</v>
      </c>
    </row>
    <row r="127" spans="1:13" x14ac:dyDescent="0.15">
      <c r="A127" s="5"/>
      <c r="B127" s="24" t="s">
        <v>1</v>
      </c>
      <c r="C127" s="32">
        <v>32230</v>
      </c>
      <c r="D127" s="26" t="s">
        <v>15</v>
      </c>
      <c r="E127" s="32">
        <v>32850</v>
      </c>
      <c r="F127" s="28" t="s">
        <v>3</v>
      </c>
      <c r="G127" s="29"/>
      <c r="H127" s="30"/>
      <c r="I127" s="30">
        <v>98.7</v>
      </c>
      <c r="J127" s="30">
        <v>98.3</v>
      </c>
      <c r="K127" s="30">
        <v>98.4</v>
      </c>
      <c r="L127" s="30">
        <v>98.4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70">
        <v>4745</v>
      </c>
      <c r="J128" s="70">
        <v>6516</v>
      </c>
      <c r="K128" s="70">
        <v>6784</v>
      </c>
      <c r="L128" s="70">
        <v>6920</v>
      </c>
      <c r="M128" s="86">
        <v>4342</v>
      </c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>
        <f t="shared" si="20"/>
        <v>1.377631165567075</v>
      </c>
      <c r="J129" s="81">
        <f t="shared" si="20"/>
        <v>1.3818791946308724</v>
      </c>
      <c r="K129" s="81">
        <f t="shared" si="20"/>
        <v>1.3484784267186574</v>
      </c>
      <c r="L129" s="81">
        <f t="shared" si="20"/>
        <v>1.3596283783783785</v>
      </c>
      <c r="M129" s="82">
        <f t="shared" si="20"/>
        <v>1.465817223198594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>
        <v>32230</v>
      </c>
      <c r="J130" s="35">
        <v>32720</v>
      </c>
      <c r="K130" s="35">
        <v>32760</v>
      </c>
      <c r="L130" s="35">
        <v>32860</v>
      </c>
      <c r="M130" s="36">
        <v>32850</v>
      </c>
    </row>
    <row r="131" spans="1:13" x14ac:dyDescent="0.15">
      <c r="A131" s="5"/>
      <c r="B131" s="37" t="s">
        <v>30</v>
      </c>
      <c r="C131" s="38"/>
      <c r="D131" s="39"/>
      <c r="E131" s="40"/>
      <c r="F131" s="41" t="s">
        <v>10</v>
      </c>
      <c r="G131" s="42"/>
      <c r="H131" s="43"/>
      <c r="I131" s="43">
        <v>13385</v>
      </c>
      <c r="J131" s="43">
        <v>14436</v>
      </c>
      <c r="K131" s="43">
        <v>16168</v>
      </c>
      <c r="L131" s="43">
        <v>16273</v>
      </c>
      <c r="M131" s="44">
        <v>15609</v>
      </c>
    </row>
    <row r="132" spans="1:13" x14ac:dyDescent="0.15">
      <c r="A132" s="5"/>
      <c r="B132" s="45" t="s">
        <v>0</v>
      </c>
      <c r="C132" s="3">
        <v>45264</v>
      </c>
      <c r="F132" s="46" t="s">
        <v>2</v>
      </c>
      <c r="G132" s="47"/>
      <c r="H132" s="48"/>
      <c r="I132" s="48">
        <v>2.93</v>
      </c>
      <c r="J132" s="48">
        <v>3.02</v>
      </c>
      <c r="K132" s="48">
        <v>2.96</v>
      </c>
      <c r="L132" s="48">
        <v>3</v>
      </c>
      <c r="M132" s="49">
        <v>2.96</v>
      </c>
    </row>
    <row r="133" spans="1:13" x14ac:dyDescent="0.15">
      <c r="A133" s="5"/>
      <c r="B133" s="45" t="s">
        <v>1</v>
      </c>
      <c r="C133" s="50">
        <v>16010</v>
      </c>
      <c r="D133" s="4" t="s">
        <v>15</v>
      </c>
      <c r="E133" s="50">
        <v>16540</v>
      </c>
      <c r="F133" s="46" t="s">
        <v>3</v>
      </c>
      <c r="G133" s="47"/>
      <c r="H133" s="48"/>
      <c r="I133" s="48">
        <v>99.7</v>
      </c>
      <c r="J133" s="48">
        <v>98.8</v>
      </c>
      <c r="K133" s="48">
        <v>98.7</v>
      </c>
      <c r="L133" s="48">
        <v>99</v>
      </c>
      <c r="M133" s="49">
        <v>99.2</v>
      </c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71">
        <v>3313</v>
      </c>
      <c r="J134" s="71">
        <v>6049</v>
      </c>
      <c r="K134" s="71">
        <v>7181</v>
      </c>
      <c r="L134" s="71">
        <v>6337</v>
      </c>
      <c r="M134" s="87">
        <v>5252</v>
      </c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>
        <f t="shared" si="21"/>
        <v>1.4017174573253743</v>
      </c>
      <c r="J135" s="84">
        <f t="shared" si="21"/>
        <v>1.3840843720038352</v>
      </c>
      <c r="K135" s="84">
        <f t="shared" si="21"/>
        <v>1.3705179282868525</v>
      </c>
      <c r="L135" s="84">
        <f t="shared" si="21"/>
        <v>1.3744087837837837</v>
      </c>
      <c r="M135" s="85">
        <f t="shared" si="21"/>
        <v>1.3716168717047452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>
        <v>16010</v>
      </c>
      <c r="J136" s="53">
        <v>16480</v>
      </c>
      <c r="K136" s="53">
        <v>16530</v>
      </c>
      <c r="L136" s="53">
        <v>16530</v>
      </c>
      <c r="M136" s="54">
        <v>16540</v>
      </c>
    </row>
    <row r="137" spans="1:13" x14ac:dyDescent="0.15">
      <c r="A137" s="5"/>
      <c r="B137" s="16" t="s">
        <v>31</v>
      </c>
      <c r="C137" s="17"/>
      <c r="D137" s="18"/>
      <c r="E137" s="19"/>
      <c r="F137" s="20" t="s">
        <v>10</v>
      </c>
      <c r="G137" s="21"/>
      <c r="H137" s="22"/>
      <c r="I137" s="22">
        <v>12657</v>
      </c>
      <c r="J137" s="22">
        <v>13617</v>
      </c>
      <c r="K137" s="22">
        <v>15539</v>
      </c>
      <c r="L137" s="22">
        <v>15305</v>
      </c>
      <c r="M137" s="23">
        <v>14627</v>
      </c>
    </row>
    <row r="138" spans="1:13" x14ac:dyDescent="0.15">
      <c r="A138" s="5"/>
      <c r="B138" s="24" t="s">
        <v>0</v>
      </c>
      <c r="C138" s="25">
        <v>45110</v>
      </c>
      <c r="D138" s="26"/>
      <c r="E138" s="27"/>
      <c r="F138" s="28" t="s">
        <v>2</v>
      </c>
      <c r="G138" s="29"/>
      <c r="H138" s="30"/>
      <c r="I138" s="30">
        <v>3.78</v>
      </c>
      <c r="J138" s="30">
        <v>3.93</v>
      </c>
      <c r="K138" s="30">
        <v>3.85</v>
      </c>
      <c r="L138" s="30">
        <v>3.91</v>
      </c>
      <c r="M138" s="31">
        <v>3.88</v>
      </c>
    </row>
    <row r="139" spans="1:13" x14ac:dyDescent="0.15">
      <c r="A139" s="5"/>
      <c r="B139" s="24" t="s">
        <v>1</v>
      </c>
      <c r="C139" s="32">
        <v>14690</v>
      </c>
      <c r="D139" s="26" t="s">
        <v>15</v>
      </c>
      <c r="E139" s="32">
        <v>15250</v>
      </c>
      <c r="F139" s="28" t="s">
        <v>3</v>
      </c>
      <c r="G139" s="29"/>
      <c r="H139" s="30"/>
      <c r="I139" s="30">
        <v>99</v>
      </c>
      <c r="J139" s="30">
        <v>97.9</v>
      </c>
      <c r="K139" s="30">
        <v>98.3</v>
      </c>
      <c r="L139" s="30">
        <v>98.1</v>
      </c>
      <c r="M139" s="31">
        <v>98.6</v>
      </c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70">
        <v>5479</v>
      </c>
      <c r="J140" s="70">
        <v>8981</v>
      </c>
      <c r="K140" s="70">
        <v>9077</v>
      </c>
      <c r="L140" s="70">
        <v>9564</v>
      </c>
      <c r="M140" s="86">
        <v>7535</v>
      </c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>
        <f t="shared" si="22"/>
        <v>1.3254791077599748</v>
      </c>
      <c r="J141" s="81">
        <f t="shared" si="22"/>
        <v>1.3055608820709492</v>
      </c>
      <c r="K141" s="81">
        <f t="shared" si="22"/>
        <v>1.3171992879545646</v>
      </c>
      <c r="L141" s="81">
        <f t="shared" si="22"/>
        <v>1.292652027027027</v>
      </c>
      <c r="M141" s="82">
        <f t="shared" si="22"/>
        <v>1.2853251318101933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>
        <v>14690</v>
      </c>
      <c r="J142" s="35">
        <v>15180</v>
      </c>
      <c r="K142" s="35">
        <v>15240</v>
      </c>
      <c r="L142" s="35">
        <v>15260</v>
      </c>
      <c r="M142" s="36">
        <v>15250</v>
      </c>
    </row>
    <row r="143" spans="1:13" x14ac:dyDescent="0.15">
      <c r="A143" s="5"/>
      <c r="B143" s="37" t="s">
        <v>25</v>
      </c>
      <c r="C143" s="38"/>
      <c r="D143" s="39"/>
      <c r="E143" s="40"/>
      <c r="F143" s="41" t="s">
        <v>10</v>
      </c>
      <c r="G143" s="42"/>
      <c r="H143" s="43"/>
      <c r="I143" s="43">
        <v>10538</v>
      </c>
      <c r="J143" s="43">
        <v>11123</v>
      </c>
      <c r="K143" s="43">
        <v>12411</v>
      </c>
      <c r="L143" s="43">
        <v>12147</v>
      </c>
      <c r="M143" s="44">
        <v>11890</v>
      </c>
    </row>
    <row r="144" spans="1:13" x14ac:dyDescent="0.15">
      <c r="A144" s="5"/>
      <c r="B144" s="45" t="s">
        <v>0</v>
      </c>
      <c r="C144" s="3">
        <v>44914</v>
      </c>
      <c r="F144" s="46" t="s">
        <v>2</v>
      </c>
      <c r="G144" s="47"/>
      <c r="H144" s="48"/>
      <c r="I144" s="48">
        <v>3.66</v>
      </c>
      <c r="J144" s="48">
        <v>3.71</v>
      </c>
      <c r="K144" s="48">
        <v>3.67</v>
      </c>
      <c r="L144" s="48">
        <v>3.72</v>
      </c>
      <c r="M144" s="49">
        <v>3.72</v>
      </c>
    </row>
    <row r="145" spans="1:13" x14ac:dyDescent="0.15">
      <c r="A145" s="5"/>
      <c r="B145" s="45" t="s">
        <v>1</v>
      </c>
      <c r="C145" s="50">
        <v>10070</v>
      </c>
      <c r="D145" s="4" t="s">
        <v>15</v>
      </c>
      <c r="E145" s="50">
        <v>10590</v>
      </c>
      <c r="F145" s="46" t="s">
        <v>3</v>
      </c>
      <c r="G145" s="47"/>
      <c r="H145" s="48"/>
      <c r="I145" s="48">
        <v>97.9</v>
      </c>
      <c r="J145" s="48">
        <v>97.8</v>
      </c>
      <c r="K145" s="48">
        <v>97.8</v>
      </c>
      <c r="L145" s="48">
        <v>97.8</v>
      </c>
      <c r="M145" s="49">
        <v>97.9</v>
      </c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71">
        <v>6703</v>
      </c>
      <c r="J146" s="71">
        <v>7431</v>
      </c>
      <c r="K146" s="71">
        <v>8338</v>
      </c>
      <c r="L146" s="71">
        <v>8046</v>
      </c>
      <c r="M146" s="87">
        <v>7569</v>
      </c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>
        <f t="shared" si="23"/>
        <v>1.1035710545606869</v>
      </c>
      <c r="J147" s="84">
        <f t="shared" si="23"/>
        <v>1.0664429530201343</v>
      </c>
      <c r="K147" s="84">
        <f t="shared" si="23"/>
        <v>1.0520471306264305</v>
      </c>
      <c r="L147" s="84">
        <f t="shared" si="23"/>
        <v>1.025929054054054</v>
      </c>
      <c r="M147" s="85">
        <f t="shared" si="23"/>
        <v>1.0448154657293498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>
        <v>10070</v>
      </c>
      <c r="J148" s="53">
        <v>10530</v>
      </c>
      <c r="K148" s="53">
        <v>10540</v>
      </c>
      <c r="L148" s="53">
        <v>10550</v>
      </c>
      <c r="M148" s="54">
        <v>10590</v>
      </c>
    </row>
    <row r="149" spans="1:13" x14ac:dyDescent="0.15">
      <c r="A149" s="5"/>
      <c r="B149" s="16" t="s">
        <v>26</v>
      </c>
      <c r="C149" s="17"/>
      <c r="D149" s="18"/>
      <c r="E149" s="19"/>
      <c r="F149" s="20" t="s">
        <v>10</v>
      </c>
      <c r="G149" s="21"/>
      <c r="H149" s="22"/>
      <c r="I149" s="22">
        <v>13329</v>
      </c>
      <c r="J149" s="22">
        <v>13226</v>
      </c>
      <c r="K149" s="22">
        <v>14875</v>
      </c>
      <c r="L149" s="22">
        <v>14944</v>
      </c>
      <c r="M149" s="23">
        <v>14410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/>
      <c r="H150" s="30"/>
      <c r="I150" s="30">
        <v>1.58</v>
      </c>
      <c r="J150" s="30">
        <v>1.72</v>
      </c>
      <c r="K150" s="30">
        <v>1.67</v>
      </c>
      <c r="L150" s="30">
        <v>1.66</v>
      </c>
      <c r="M150" s="31">
        <v>1.62</v>
      </c>
    </row>
    <row r="151" spans="1:13" x14ac:dyDescent="0.15">
      <c r="A151" s="5"/>
      <c r="B151" s="24" t="s">
        <v>1</v>
      </c>
      <c r="C151" s="32">
        <v>7240</v>
      </c>
      <c r="D151" s="26" t="s">
        <v>15</v>
      </c>
      <c r="E151" s="32">
        <v>8020</v>
      </c>
      <c r="F151" s="28" t="s">
        <v>3</v>
      </c>
      <c r="G151" s="29"/>
      <c r="H151" s="30"/>
      <c r="I151" s="30">
        <v>99</v>
      </c>
      <c r="J151" s="30">
        <v>98.1</v>
      </c>
      <c r="K151" s="30">
        <v>98.3</v>
      </c>
      <c r="L151" s="30">
        <v>98.6</v>
      </c>
      <c r="M151" s="31">
        <v>98.9</v>
      </c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70">
        <v>3984</v>
      </c>
      <c r="J152" s="70">
        <v>6443</v>
      </c>
      <c r="K152" s="70">
        <v>6573</v>
      </c>
      <c r="L152" s="70">
        <v>5831</v>
      </c>
      <c r="M152" s="86">
        <v>4547</v>
      </c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>
        <f t="shared" si="24"/>
        <v>1.3958529688972667</v>
      </c>
      <c r="J153" s="81">
        <f t="shared" si="24"/>
        <v>1.2680728667305849</v>
      </c>
      <c r="K153" s="81">
        <f t="shared" si="24"/>
        <v>1.2609137916419428</v>
      </c>
      <c r="L153" s="81">
        <f t="shared" si="24"/>
        <v>1.2621621621621621</v>
      </c>
      <c r="M153" s="82">
        <f t="shared" si="24"/>
        <v>1.2662565905096661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>
        <v>7240</v>
      </c>
      <c r="J154" s="35">
        <v>7990</v>
      </c>
      <c r="K154" s="35">
        <v>8000</v>
      </c>
      <c r="L154" s="35">
        <v>8000</v>
      </c>
      <c r="M154" s="36">
        <v>8020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>
        <f t="shared" si="25"/>
        <v>0</v>
      </c>
      <c r="J159" s="84">
        <f t="shared" si="25"/>
        <v>0</v>
      </c>
      <c r="K159" s="84">
        <f t="shared" si="25"/>
        <v>0</v>
      </c>
      <c r="L159" s="84">
        <f t="shared" si="25"/>
        <v>0</v>
      </c>
      <c r="M159" s="85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>
        <f t="shared" si="26"/>
        <v>0</v>
      </c>
      <c r="J165" s="81">
        <f t="shared" si="26"/>
        <v>0</v>
      </c>
      <c r="K165" s="81">
        <f t="shared" si="26"/>
        <v>0</v>
      </c>
      <c r="L165" s="81">
        <f t="shared" si="26"/>
        <v>0</v>
      </c>
      <c r="M165" s="82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>
        <f t="shared" si="27"/>
        <v>0</v>
      </c>
      <c r="J171" s="84">
        <f t="shared" si="27"/>
        <v>0</v>
      </c>
      <c r="K171" s="84">
        <f t="shared" si="27"/>
        <v>0</v>
      </c>
      <c r="L171" s="84">
        <f t="shared" si="27"/>
        <v>0</v>
      </c>
      <c r="M171" s="85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>
        <f t="shared" si="28"/>
        <v>0</v>
      </c>
      <c r="J177" s="81">
        <f t="shared" si="28"/>
        <v>0</v>
      </c>
      <c r="K177" s="81">
        <f t="shared" si="28"/>
        <v>0</v>
      </c>
      <c r="L177" s="81">
        <f t="shared" si="28"/>
        <v>0</v>
      </c>
      <c r="M177" s="82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>
        <f t="shared" si="29"/>
        <v>0</v>
      </c>
      <c r="J183" s="84">
        <f t="shared" si="29"/>
        <v>0</v>
      </c>
      <c r="K183" s="84">
        <f t="shared" si="29"/>
        <v>0</v>
      </c>
      <c r="L183" s="84">
        <f t="shared" si="29"/>
        <v>0</v>
      </c>
      <c r="M183" s="85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>
        <f t="shared" si="30"/>
        <v>0</v>
      </c>
      <c r="J189" s="81">
        <f t="shared" si="30"/>
        <v>0</v>
      </c>
      <c r="K189" s="81">
        <f t="shared" si="30"/>
        <v>0</v>
      </c>
      <c r="L189" s="81">
        <f t="shared" si="30"/>
        <v>0</v>
      </c>
      <c r="M189" s="82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>
        <f t="shared" si="31"/>
        <v>0</v>
      </c>
      <c r="J195" s="84">
        <f t="shared" si="31"/>
        <v>0</v>
      </c>
      <c r="K195" s="84">
        <f t="shared" si="31"/>
        <v>0</v>
      </c>
      <c r="L195" s="84">
        <f t="shared" si="31"/>
        <v>0</v>
      </c>
      <c r="M195" s="85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>
        <f t="shared" si="32"/>
        <v>0</v>
      </c>
      <c r="J201" s="81">
        <f t="shared" si="32"/>
        <v>0</v>
      </c>
      <c r="K201" s="81">
        <f t="shared" si="32"/>
        <v>0</v>
      </c>
      <c r="L201" s="81">
        <f t="shared" si="32"/>
        <v>0</v>
      </c>
      <c r="M201" s="82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>
        <f t="shared" si="33"/>
        <v>0</v>
      </c>
      <c r="J207" s="84">
        <f t="shared" si="33"/>
        <v>0</v>
      </c>
      <c r="K207" s="84">
        <f t="shared" si="33"/>
        <v>0</v>
      </c>
      <c r="L207" s="84">
        <f t="shared" si="33"/>
        <v>0</v>
      </c>
      <c r="M207" s="85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>
        <f t="shared" si="34"/>
        <v>0</v>
      </c>
      <c r="J213" s="81">
        <f t="shared" si="34"/>
        <v>0</v>
      </c>
      <c r="K213" s="81">
        <f t="shared" si="34"/>
        <v>0</v>
      </c>
      <c r="L213" s="81">
        <f t="shared" si="34"/>
        <v>0</v>
      </c>
      <c r="M213" s="82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>
        <f t="shared" si="35"/>
        <v>0</v>
      </c>
      <c r="J219" s="84">
        <f t="shared" si="35"/>
        <v>0</v>
      </c>
      <c r="K219" s="84">
        <f t="shared" si="35"/>
        <v>0</v>
      </c>
      <c r="L219" s="84">
        <f t="shared" si="35"/>
        <v>0</v>
      </c>
      <c r="M219" s="85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>
        <f t="shared" si="36"/>
        <v>0</v>
      </c>
      <c r="J225" s="81">
        <f t="shared" si="36"/>
        <v>0</v>
      </c>
      <c r="K225" s="81">
        <f t="shared" si="36"/>
        <v>0</v>
      </c>
      <c r="L225" s="81">
        <f t="shared" si="36"/>
        <v>0</v>
      </c>
      <c r="M225" s="82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>
        <f t="shared" si="37"/>
        <v>0</v>
      </c>
      <c r="J231" s="84">
        <f t="shared" si="37"/>
        <v>0</v>
      </c>
      <c r="K231" s="84">
        <f t="shared" si="37"/>
        <v>0</v>
      </c>
      <c r="L231" s="84">
        <f t="shared" si="37"/>
        <v>0</v>
      </c>
      <c r="M231" s="85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>
        <f t="shared" si="38"/>
        <v>0</v>
      </c>
      <c r="J237" s="81">
        <f t="shared" si="38"/>
        <v>0</v>
      </c>
      <c r="K237" s="81">
        <f t="shared" si="38"/>
        <v>0</v>
      </c>
      <c r="L237" s="81">
        <f t="shared" si="38"/>
        <v>0</v>
      </c>
      <c r="M237" s="82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>
        <f t="shared" si="39"/>
        <v>0</v>
      </c>
      <c r="J243" s="84">
        <f t="shared" si="39"/>
        <v>0</v>
      </c>
      <c r="K243" s="84">
        <f t="shared" si="39"/>
        <v>0</v>
      </c>
      <c r="L243" s="84">
        <f t="shared" si="39"/>
        <v>0</v>
      </c>
      <c r="M243" s="85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>
        <f t="shared" si="40"/>
        <v>0</v>
      </c>
      <c r="J249" s="81">
        <f t="shared" si="40"/>
        <v>0</v>
      </c>
      <c r="K249" s="81">
        <f t="shared" si="40"/>
        <v>0</v>
      </c>
      <c r="L249" s="81">
        <f t="shared" si="40"/>
        <v>0</v>
      </c>
      <c r="M249" s="82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>
        <f t="shared" si="41"/>
        <v>0</v>
      </c>
      <c r="J255" s="84">
        <f t="shared" si="41"/>
        <v>0</v>
      </c>
      <c r="K255" s="84">
        <f t="shared" si="41"/>
        <v>0</v>
      </c>
      <c r="L255" s="84">
        <f t="shared" si="41"/>
        <v>0</v>
      </c>
      <c r="M255" s="85">
        <f t="shared" si="41"/>
        <v>0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>
        <f t="shared" si="42"/>
        <v>0</v>
      </c>
      <c r="J261" s="81">
        <f t="shared" si="42"/>
        <v>0</v>
      </c>
      <c r="K261" s="81">
        <f t="shared" si="42"/>
        <v>0</v>
      </c>
      <c r="L261" s="81">
        <f t="shared" si="42"/>
        <v>0</v>
      </c>
      <c r="M261" s="82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>
        <f t="shared" si="43"/>
        <v>0</v>
      </c>
      <c r="J267" s="84">
        <f t="shared" si="43"/>
        <v>0</v>
      </c>
      <c r="K267" s="84">
        <f t="shared" si="43"/>
        <v>0</v>
      </c>
      <c r="L267" s="84">
        <f t="shared" si="43"/>
        <v>0</v>
      </c>
      <c r="M267" s="85">
        <f t="shared" si="43"/>
        <v>0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39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45649</v>
      </c>
      <c r="H3" s="11">
        <v>45650</v>
      </c>
      <c r="I3" s="11">
        <v>45651</v>
      </c>
      <c r="J3" s="11">
        <v>45652</v>
      </c>
      <c r="K3" s="11">
        <v>45653</v>
      </c>
      <c r="L3" s="11">
        <v>45654</v>
      </c>
      <c r="M3" s="12">
        <v>45655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291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45642</v>
      </c>
      <c r="H3" s="11">
        <v>45643</v>
      </c>
      <c r="I3" s="11">
        <v>45644</v>
      </c>
      <c r="J3" s="11">
        <v>45645</v>
      </c>
      <c r="K3" s="11">
        <v>45646</v>
      </c>
      <c r="L3" s="11">
        <v>45647</v>
      </c>
      <c r="M3" s="12">
        <v>45648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188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45635</v>
      </c>
      <c r="H3" s="11">
        <v>45636</v>
      </c>
      <c r="I3" s="11">
        <v>45637</v>
      </c>
      <c r="J3" s="11">
        <v>45638</v>
      </c>
      <c r="K3" s="11">
        <v>45639</v>
      </c>
      <c r="L3" s="11">
        <v>45640</v>
      </c>
      <c r="M3" s="12">
        <v>45641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086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45628</v>
      </c>
      <c r="H3" s="11">
        <v>45629</v>
      </c>
      <c r="I3" s="11">
        <v>45630</v>
      </c>
      <c r="J3" s="11">
        <v>45631</v>
      </c>
      <c r="K3" s="11">
        <v>45632</v>
      </c>
      <c r="L3" s="11">
        <v>45633</v>
      </c>
      <c r="M3" s="12">
        <v>45634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98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45621</v>
      </c>
      <c r="H3" s="11">
        <v>45622</v>
      </c>
      <c r="I3" s="11">
        <v>45623</v>
      </c>
      <c r="J3" s="11">
        <v>45624</v>
      </c>
      <c r="K3" s="11">
        <v>45625</v>
      </c>
      <c r="L3" s="11">
        <v>45626</v>
      </c>
      <c r="M3" s="12">
        <v>45627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88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45614</v>
      </c>
      <c r="H3" s="11">
        <v>45615</v>
      </c>
      <c r="I3" s="11">
        <v>45616</v>
      </c>
      <c r="J3" s="11">
        <v>45617</v>
      </c>
      <c r="K3" s="11">
        <v>45618</v>
      </c>
      <c r="L3" s="11">
        <v>45619</v>
      </c>
      <c r="M3" s="12">
        <v>45620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77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45607</v>
      </c>
      <c r="H3" s="11">
        <v>45608</v>
      </c>
      <c r="I3" s="11">
        <v>45609</v>
      </c>
      <c r="J3" s="11">
        <v>45610</v>
      </c>
      <c r="K3" s="11">
        <v>45611</v>
      </c>
      <c r="L3" s="11">
        <v>45612</v>
      </c>
      <c r="M3" s="12">
        <v>45613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67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45600</v>
      </c>
      <c r="H3" s="11">
        <v>45601</v>
      </c>
      <c r="I3" s="11">
        <v>45602</v>
      </c>
      <c r="J3" s="11">
        <v>45603</v>
      </c>
      <c r="K3" s="11">
        <v>45604</v>
      </c>
      <c r="L3" s="11">
        <v>45605</v>
      </c>
      <c r="M3" s="12">
        <v>45606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57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45593</v>
      </c>
      <c r="H3" s="11">
        <v>45594</v>
      </c>
      <c r="I3" s="11">
        <v>45595</v>
      </c>
      <c r="J3" s="11">
        <v>45596</v>
      </c>
      <c r="K3" s="11">
        <v>45597</v>
      </c>
      <c r="L3" s="11">
        <v>45598</v>
      </c>
      <c r="M3" s="12">
        <v>45599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4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45586</v>
      </c>
      <c r="H3" s="11">
        <v>45587</v>
      </c>
      <c r="I3" s="11">
        <v>45588</v>
      </c>
      <c r="J3" s="11">
        <v>45589</v>
      </c>
      <c r="K3" s="11">
        <v>45590</v>
      </c>
      <c r="L3" s="11">
        <v>45591</v>
      </c>
      <c r="M3" s="12">
        <v>45592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36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45579</v>
      </c>
      <c r="H3" s="11">
        <v>45580</v>
      </c>
      <c r="I3" s="11">
        <v>45581</v>
      </c>
      <c r="J3" s="11">
        <v>45582</v>
      </c>
      <c r="K3" s="11">
        <v>45583</v>
      </c>
      <c r="L3" s="11">
        <v>45584</v>
      </c>
      <c r="M3" s="12">
        <v>45585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267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45572</v>
      </c>
      <c r="H3" s="11">
        <v>45573</v>
      </c>
      <c r="I3" s="11">
        <v>45574</v>
      </c>
      <c r="J3" s="11">
        <v>45575</v>
      </c>
      <c r="K3" s="11">
        <v>45576</v>
      </c>
      <c r="L3" s="11">
        <v>45577</v>
      </c>
      <c r="M3" s="12">
        <v>45578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164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45565</v>
      </c>
      <c r="H3" s="11">
        <v>45566</v>
      </c>
      <c r="I3" s="11">
        <v>45567</v>
      </c>
      <c r="J3" s="11">
        <v>45568</v>
      </c>
      <c r="K3" s="11">
        <v>45569</v>
      </c>
      <c r="L3" s="11">
        <v>45570</v>
      </c>
      <c r="M3" s="12">
        <v>45571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906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45558</v>
      </c>
      <c r="H3" s="11">
        <v>45559</v>
      </c>
      <c r="I3" s="11">
        <v>45560</v>
      </c>
      <c r="J3" s="11">
        <v>45561</v>
      </c>
      <c r="K3" s="11">
        <v>45562</v>
      </c>
      <c r="L3" s="11">
        <v>45563</v>
      </c>
      <c r="M3" s="12">
        <v>45564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96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45551</v>
      </c>
      <c r="H3" s="11">
        <v>45552</v>
      </c>
      <c r="I3" s="11">
        <v>45553</v>
      </c>
      <c r="J3" s="11">
        <v>45554</v>
      </c>
      <c r="K3" s="11">
        <v>45555</v>
      </c>
      <c r="L3" s="11">
        <v>45556</v>
      </c>
      <c r="M3" s="12">
        <v>45557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85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45544</v>
      </c>
      <c r="H3" s="11">
        <v>45545</v>
      </c>
      <c r="I3" s="11">
        <v>45546</v>
      </c>
      <c r="J3" s="11">
        <v>45547</v>
      </c>
      <c r="K3" s="11">
        <v>45548</v>
      </c>
      <c r="L3" s="11">
        <v>45549</v>
      </c>
      <c r="M3" s="12">
        <v>45550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75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45537</v>
      </c>
      <c r="H3" s="11">
        <v>45538</v>
      </c>
      <c r="I3" s="11">
        <v>45539</v>
      </c>
      <c r="J3" s="11">
        <v>45540</v>
      </c>
      <c r="K3" s="11">
        <v>45541</v>
      </c>
      <c r="L3" s="11">
        <v>45542</v>
      </c>
      <c r="M3" s="12">
        <v>45543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652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45530</v>
      </c>
      <c r="H3" s="11">
        <v>45531</v>
      </c>
      <c r="I3" s="11">
        <v>45532</v>
      </c>
      <c r="J3" s="11">
        <v>45533</v>
      </c>
      <c r="K3" s="11">
        <v>45534</v>
      </c>
      <c r="L3" s="11">
        <v>45535</v>
      </c>
      <c r="M3" s="12">
        <v>45536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55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45523</v>
      </c>
      <c r="H3" s="11">
        <v>45524</v>
      </c>
      <c r="I3" s="11">
        <v>45525</v>
      </c>
      <c r="J3" s="11">
        <v>45526</v>
      </c>
      <c r="K3" s="11">
        <v>45527</v>
      </c>
      <c r="L3" s="11">
        <v>45528</v>
      </c>
      <c r="M3" s="12">
        <v>45529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44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45516</v>
      </c>
      <c r="H3" s="11">
        <v>45517</v>
      </c>
      <c r="I3" s="11">
        <v>45518</v>
      </c>
      <c r="J3" s="11">
        <v>45519</v>
      </c>
      <c r="K3" s="11">
        <v>45520</v>
      </c>
      <c r="L3" s="11">
        <v>45521</v>
      </c>
      <c r="M3" s="12">
        <v>45522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34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45509</v>
      </c>
      <c r="H3" s="11">
        <v>45510</v>
      </c>
      <c r="I3" s="11">
        <v>45511</v>
      </c>
      <c r="J3" s="11">
        <v>45512</v>
      </c>
      <c r="K3" s="11">
        <v>45513</v>
      </c>
      <c r="L3" s="11">
        <v>45514</v>
      </c>
      <c r="M3" s="12">
        <v>45515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243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45502</v>
      </c>
      <c r="H3" s="11">
        <v>45503</v>
      </c>
      <c r="I3" s="11">
        <v>45504</v>
      </c>
      <c r="J3" s="11">
        <v>45505</v>
      </c>
      <c r="K3" s="11">
        <v>45506</v>
      </c>
      <c r="L3" s="11">
        <v>45507</v>
      </c>
      <c r="M3" s="12">
        <v>45508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140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45495</v>
      </c>
      <c r="H3" s="11">
        <v>45496</v>
      </c>
      <c r="I3" s="11">
        <v>45497</v>
      </c>
      <c r="J3" s="11">
        <v>45498</v>
      </c>
      <c r="K3" s="11">
        <v>45499</v>
      </c>
      <c r="L3" s="11">
        <v>45500</v>
      </c>
      <c r="M3" s="12">
        <v>45501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803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45488</v>
      </c>
      <c r="H3" s="11">
        <v>45489</v>
      </c>
      <c r="I3" s="11">
        <v>45490</v>
      </c>
      <c r="J3" s="11">
        <v>45491</v>
      </c>
      <c r="K3" s="11">
        <v>45492</v>
      </c>
      <c r="L3" s="11">
        <v>45493</v>
      </c>
      <c r="M3" s="12">
        <v>45494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93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45481</v>
      </c>
      <c r="H3" s="11">
        <v>45482</v>
      </c>
      <c r="I3" s="11">
        <v>45483</v>
      </c>
      <c r="J3" s="11">
        <v>45484</v>
      </c>
      <c r="K3" s="11">
        <v>45485</v>
      </c>
      <c r="L3" s="11">
        <v>45486</v>
      </c>
      <c r="M3" s="12">
        <v>45487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83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45474</v>
      </c>
      <c r="H3" s="11">
        <v>45475</v>
      </c>
      <c r="I3" s="11">
        <v>45476</v>
      </c>
      <c r="J3" s="11">
        <v>45477</v>
      </c>
      <c r="K3" s="11">
        <v>45478</v>
      </c>
      <c r="L3" s="11">
        <v>45479</v>
      </c>
      <c r="M3" s="12">
        <v>45480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731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45467</v>
      </c>
      <c r="H3" s="11">
        <v>45468</v>
      </c>
      <c r="I3" s="11">
        <v>45469</v>
      </c>
      <c r="J3" s="11">
        <v>45470</v>
      </c>
      <c r="K3" s="11">
        <v>45471</v>
      </c>
      <c r="L3" s="11">
        <v>45472</v>
      </c>
      <c r="M3" s="12">
        <v>45473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628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45460</v>
      </c>
      <c r="H3" s="11">
        <v>45461</v>
      </c>
      <c r="I3" s="11">
        <v>45462</v>
      </c>
      <c r="J3" s="11">
        <v>45463</v>
      </c>
      <c r="K3" s="11">
        <v>45464</v>
      </c>
      <c r="L3" s="11">
        <v>45465</v>
      </c>
      <c r="M3" s="12">
        <v>45466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526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45453</v>
      </c>
      <c r="H3" s="11">
        <v>45454</v>
      </c>
      <c r="I3" s="11">
        <v>45455</v>
      </c>
      <c r="J3" s="11">
        <v>45456</v>
      </c>
      <c r="K3" s="11">
        <v>45457</v>
      </c>
      <c r="L3" s="11">
        <v>45458</v>
      </c>
      <c r="M3" s="12">
        <v>45459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42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45446</v>
      </c>
      <c r="H3" s="11">
        <v>45447</v>
      </c>
      <c r="I3" s="11">
        <v>45448</v>
      </c>
      <c r="J3" s="11">
        <v>45449</v>
      </c>
      <c r="K3" s="11">
        <v>45450</v>
      </c>
      <c r="L3" s="11">
        <v>45451</v>
      </c>
      <c r="M3" s="12">
        <v>45452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32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45439</v>
      </c>
      <c r="H3" s="11">
        <v>45440</v>
      </c>
      <c r="I3" s="11">
        <v>45441</v>
      </c>
      <c r="J3" s="11">
        <v>45442</v>
      </c>
      <c r="K3" s="11">
        <v>45443</v>
      </c>
      <c r="L3" s="11">
        <v>45444</v>
      </c>
      <c r="M3" s="12">
        <v>45445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21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45432</v>
      </c>
      <c r="H3" s="11">
        <v>45433</v>
      </c>
      <c r="I3" s="11">
        <v>45434</v>
      </c>
      <c r="J3" s="11">
        <v>45435</v>
      </c>
      <c r="K3" s="11">
        <v>45436</v>
      </c>
      <c r="L3" s="11">
        <v>45437</v>
      </c>
      <c r="M3" s="12">
        <v>45438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11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45425</v>
      </c>
      <c r="H3" s="11">
        <v>45426</v>
      </c>
      <c r="I3" s="11">
        <v>45427</v>
      </c>
      <c r="J3" s="11">
        <v>45428</v>
      </c>
      <c r="K3" s="11">
        <v>45429</v>
      </c>
      <c r="L3" s="11">
        <v>45430</v>
      </c>
      <c r="M3" s="12">
        <v>45431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701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45418</v>
      </c>
      <c r="H3" s="11">
        <v>45419</v>
      </c>
      <c r="I3" s="11">
        <v>45420</v>
      </c>
      <c r="J3" s="11">
        <v>45421</v>
      </c>
      <c r="K3" s="11">
        <v>45422</v>
      </c>
      <c r="L3" s="11">
        <v>45423</v>
      </c>
      <c r="M3" s="12">
        <v>45424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91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45411</v>
      </c>
      <c r="H3" s="11">
        <v>45412</v>
      </c>
      <c r="I3" s="11">
        <v>45413</v>
      </c>
      <c r="J3" s="11">
        <v>45414</v>
      </c>
      <c r="K3" s="11">
        <v>45415</v>
      </c>
      <c r="L3" s="11">
        <v>45416</v>
      </c>
      <c r="M3" s="12">
        <v>45417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80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45404</v>
      </c>
      <c r="H3" s="11">
        <v>45405</v>
      </c>
      <c r="I3" s="11">
        <v>45406</v>
      </c>
      <c r="J3" s="11">
        <v>45407</v>
      </c>
      <c r="K3" s="11">
        <v>45408</v>
      </c>
      <c r="L3" s="11">
        <v>45409</v>
      </c>
      <c r="M3" s="12">
        <v>45410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707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45397</v>
      </c>
      <c r="H3" s="11">
        <v>45398</v>
      </c>
      <c r="I3" s="11">
        <v>45399</v>
      </c>
      <c r="J3" s="11">
        <v>45400</v>
      </c>
      <c r="K3" s="11">
        <v>45401</v>
      </c>
      <c r="L3" s="11">
        <v>45402</v>
      </c>
      <c r="M3" s="12">
        <v>45403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604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45390</v>
      </c>
      <c r="H3" s="11">
        <v>45391</v>
      </c>
      <c r="I3" s="11">
        <v>45392</v>
      </c>
      <c r="J3" s="11">
        <v>45393</v>
      </c>
      <c r="K3" s="11">
        <v>45394</v>
      </c>
      <c r="L3" s="11">
        <v>45395</v>
      </c>
      <c r="M3" s="12">
        <v>45396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50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45383</v>
      </c>
      <c r="H3" s="11">
        <v>45384</v>
      </c>
      <c r="I3" s="11">
        <v>45385</v>
      </c>
      <c r="J3" s="11">
        <v>45386</v>
      </c>
      <c r="K3" s="11">
        <v>45387</v>
      </c>
      <c r="L3" s="11">
        <v>45388</v>
      </c>
      <c r="M3" s="12">
        <v>45389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40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45376</v>
      </c>
      <c r="H3" s="11">
        <v>45377</v>
      </c>
      <c r="I3" s="11">
        <v>45378</v>
      </c>
      <c r="J3" s="11">
        <v>45379</v>
      </c>
      <c r="K3" s="11">
        <v>45380</v>
      </c>
      <c r="L3" s="11">
        <v>45381</v>
      </c>
      <c r="M3" s="12">
        <v>45382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29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45369</v>
      </c>
      <c r="H3" s="11">
        <v>45370</v>
      </c>
      <c r="I3" s="11">
        <v>45371</v>
      </c>
      <c r="J3" s="11">
        <v>45372</v>
      </c>
      <c r="K3" s="11">
        <v>45373</v>
      </c>
      <c r="L3" s="11">
        <v>45374</v>
      </c>
      <c r="M3" s="12">
        <v>45375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19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45362</v>
      </c>
      <c r="H3" s="11">
        <v>45363</v>
      </c>
      <c r="I3" s="11">
        <v>45364</v>
      </c>
      <c r="J3" s="11">
        <v>45365</v>
      </c>
      <c r="K3" s="11">
        <v>45366</v>
      </c>
      <c r="L3" s="11">
        <v>45367</v>
      </c>
      <c r="M3" s="12">
        <v>45368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092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45355</v>
      </c>
      <c r="H3" s="11">
        <v>45356</v>
      </c>
      <c r="I3" s="11">
        <v>45357</v>
      </c>
      <c r="J3" s="11">
        <v>45358</v>
      </c>
      <c r="K3" s="11">
        <v>45359</v>
      </c>
      <c r="L3" s="11">
        <v>45360</v>
      </c>
      <c r="M3" s="12">
        <v>45361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99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45348</v>
      </c>
      <c r="H3" s="11">
        <v>45349</v>
      </c>
      <c r="I3" s="11">
        <v>45350</v>
      </c>
      <c r="J3" s="11">
        <v>45351</v>
      </c>
      <c r="K3" s="11">
        <v>45352</v>
      </c>
      <c r="L3" s="11">
        <v>45353</v>
      </c>
      <c r="M3" s="12">
        <v>45354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88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45341</v>
      </c>
      <c r="H3" s="11">
        <v>45342</v>
      </c>
      <c r="I3" s="11">
        <v>45343</v>
      </c>
      <c r="J3" s="11">
        <v>45344</v>
      </c>
      <c r="K3" s="11">
        <v>45345</v>
      </c>
      <c r="L3" s="11">
        <v>45346</v>
      </c>
      <c r="M3" s="12">
        <v>45347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78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45334</v>
      </c>
      <c r="H3" s="11">
        <v>45335</v>
      </c>
      <c r="I3" s="11">
        <v>45336</v>
      </c>
      <c r="J3" s="11">
        <v>45337</v>
      </c>
      <c r="K3" s="11">
        <v>45338</v>
      </c>
      <c r="L3" s="11">
        <v>45339</v>
      </c>
      <c r="M3" s="12">
        <v>45340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683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45327</v>
      </c>
      <c r="H3" s="11">
        <v>45328</v>
      </c>
      <c r="I3" s="11">
        <v>45329</v>
      </c>
      <c r="J3" s="11">
        <v>45330</v>
      </c>
      <c r="K3" s="11">
        <v>45331</v>
      </c>
      <c r="L3" s="11">
        <v>45332</v>
      </c>
      <c r="M3" s="12">
        <v>45333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580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45320</v>
      </c>
      <c r="H3" s="11">
        <v>45321</v>
      </c>
      <c r="I3" s="11">
        <v>45322</v>
      </c>
      <c r="J3" s="11">
        <v>45323</v>
      </c>
      <c r="K3" s="11">
        <v>45324</v>
      </c>
      <c r="L3" s="11">
        <v>45325</v>
      </c>
      <c r="M3" s="12">
        <v>45326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47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45313</v>
      </c>
      <c r="H3" s="11">
        <v>45314</v>
      </c>
      <c r="I3" s="11">
        <v>45315</v>
      </c>
      <c r="J3" s="11">
        <v>45316</v>
      </c>
      <c r="K3" s="11">
        <v>45317</v>
      </c>
      <c r="L3" s="11">
        <v>45318</v>
      </c>
      <c r="M3" s="12">
        <v>45319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37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45306</v>
      </c>
      <c r="H3" s="11">
        <v>45307</v>
      </c>
      <c r="I3" s="11">
        <v>45308</v>
      </c>
      <c r="J3" s="11">
        <v>45309</v>
      </c>
      <c r="K3" s="11">
        <v>45310</v>
      </c>
      <c r="L3" s="11">
        <v>45311</v>
      </c>
      <c r="M3" s="12">
        <v>45312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27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45299</v>
      </c>
      <c r="H3" s="11">
        <v>45300</v>
      </c>
      <c r="I3" s="11">
        <v>45301</v>
      </c>
      <c r="J3" s="11">
        <v>45302</v>
      </c>
      <c r="K3" s="11">
        <v>45303</v>
      </c>
      <c r="L3" s="11">
        <v>45304</v>
      </c>
      <c r="M3" s="12">
        <v>45305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171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45292</v>
      </c>
      <c r="H3" s="11">
        <v>45293</v>
      </c>
      <c r="I3" s="11">
        <v>45294</v>
      </c>
      <c r="J3" s="11">
        <v>45295</v>
      </c>
      <c r="K3" s="11">
        <v>45296</v>
      </c>
      <c r="L3" s="11">
        <v>45297</v>
      </c>
      <c r="M3" s="12">
        <v>45298</v>
      </c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5068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72" t="s">
        <v>23</v>
      </c>
      <c r="C2" s="73" t="s">
        <v>24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/>
      <c r="H3" s="11"/>
      <c r="I3" s="11"/>
      <c r="J3" s="11"/>
      <c r="K3" s="11"/>
      <c r="L3" s="11"/>
      <c r="M3" s="12"/>
    </row>
    <row r="4" spans="1:13" ht="16.5" thickBot="1" x14ac:dyDescent="0.2">
      <c r="A4" s="5"/>
      <c r="B4" s="134" t="s">
        <v>17</v>
      </c>
      <c r="C4" s="135"/>
      <c r="D4" s="135"/>
      <c r="E4" s="135"/>
      <c r="F4" s="136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56" t="s">
        <v>21</v>
      </c>
      <c r="G8" s="57"/>
      <c r="H8" s="58"/>
      <c r="I8" s="58"/>
      <c r="J8" s="58"/>
      <c r="K8" s="58"/>
      <c r="L8" s="58"/>
      <c r="M8" s="59"/>
    </row>
    <row r="9" spans="1:13" x14ac:dyDescent="0.15">
      <c r="A9" s="5"/>
      <c r="B9" s="24"/>
      <c r="C9" s="32"/>
      <c r="D9" s="26"/>
      <c r="E9" s="32"/>
      <c r="F9" s="56" t="s">
        <v>29</v>
      </c>
      <c r="G9" s="74" t="e">
        <f>G5/G$4</f>
        <v>#DIV/0!</v>
      </c>
      <c r="H9" s="75" t="e">
        <f t="shared" ref="H9:M9" si="0">H5/H$4</f>
        <v>#DIV/0!</v>
      </c>
      <c r="I9" s="75" t="e">
        <f t="shared" si="0"/>
        <v>#DIV/0!</v>
      </c>
      <c r="J9" s="75" t="e">
        <f t="shared" si="0"/>
        <v>#DIV/0!</v>
      </c>
      <c r="K9" s="75" t="e">
        <f t="shared" si="0"/>
        <v>#DIV/0!</v>
      </c>
      <c r="L9" s="75" t="e">
        <f t="shared" si="0"/>
        <v>#DIV/0!</v>
      </c>
      <c r="M9" s="7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22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20</v>
      </c>
      <c r="G14" s="60"/>
      <c r="H14" s="61"/>
      <c r="I14" s="61"/>
      <c r="J14" s="61"/>
      <c r="K14" s="61"/>
      <c r="L14" s="61"/>
      <c r="M14" s="62"/>
    </row>
    <row r="15" spans="1:13" x14ac:dyDescent="0.15">
      <c r="A15" s="5"/>
      <c r="B15" s="45"/>
      <c r="C15" s="50"/>
      <c r="E15" s="50"/>
      <c r="F15" s="55" t="s">
        <v>28</v>
      </c>
      <c r="G15" s="77" t="e">
        <f>G11/G$4</f>
        <v>#DIV/0!</v>
      </c>
      <c r="H15" s="78" t="e">
        <f t="shared" ref="H15:M15" si="1">H11/H$4</f>
        <v>#DIV/0!</v>
      </c>
      <c r="I15" s="78" t="e">
        <f t="shared" si="1"/>
        <v>#DIV/0!</v>
      </c>
      <c r="J15" s="78" t="e">
        <f t="shared" si="1"/>
        <v>#DIV/0!</v>
      </c>
      <c r="K15" s="78" t="e">
        <f t="shared" si="1"/>
        <v>#DIV/0!</v>
      </c>
      <c r="L15" s="78" t="e">
        <f t="shared" si="1"/>
        <v>#DIV/0!</v>
      </c>
      <c r="M15" s="79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22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56" t="s">
        <v>21</v>
      </c>
      <c r="G20" s="57"/>
      <c r="H20" s="58"/>
      <c r="I20" s="58"/>
      <c r="J20" s="58"/>
      <c r="K20" s="58"/>
      <c r="L20" s="58"/>
      <c r="M20" s="59"/>
    </row>
    <row r="21" spans="1:13" x14ac:dyDescent="0.15">
      <c r="A21" s="5"/>
      <c r="B21" s="24"/>
      <c r="C21" s="32"/>
      <c r="D21" s="26"/>
      <c r="E21" s="32"/>
      <c r="F21" s="56" t="s">
        <v>28</v>
      </c>
      <c r="G21" s="80" t="e">
        <f>G17/G$4</f>
        <v>#DIV/0!</v>
      </c>
      <c r="H21" s="81" t="e">
        <f t="shared" ref="H21:M21" si="2">H17/H$4</f>
        <v>#DIV/0!</v>
      </c>
      <c r="I21" s="81" t="e">
        <f t="shared" si="2"/>
        <v>#DIV/0!</v>
      </c>
      <c r="J21" s="81" t="e">
        <f t="shared" si="2"/>
        <v>#DIV/0!</v>
      </c>
      <c r="K21" s="81" t="e">
        <f t="shared" si="2"/>
        <v>#DIV/0!</v>
      </c>
      <c r="L21" s="81" t="e">
        <f t="shared" si="2"/>
        <v>#DIV/0!</v>
      </c>
      <c r="M21" s="82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22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20</v>
      </c>
      <c r="G26" s="60"/>
      <c r="H26" s="61"/>
      <c r="I26" s="61"/>
      <c r="J26" s="61"/>
      <c r="K26" s="61"/>
      <c r="L26" s="61"/>
      <c r="M26" s="62"/>
    </row>
    <row r="27" spans="1:13" x14ac:dyDescent="0.15">
      <c r="A27" s="5"/>
      <c r="B27" s="45"/>
      <c r="C27" s="50"/>
      <c r="E27" s="50"/>
      <c r="F27" s="55" t="s">
        <v>28</v>
      </c>
      <c r="G27" s="83" t="e">
        <f>G23/G$4</f>
        <v>#DIV/0!</v>
      </c>
      <c r="H27" s="84" t="e">
        <f t="shared" ref="H27:M27" si="3">H23/H$4</f>
        <v>#DIV/0!</v>
      </c>
      <c r="I27" s="84" t="e">
        <f t="shared" si="3"/>
        <v>#DIV/0!</v>
      </c>
      <c r="J27" s="84" t="e">
        <f t="shared" si="3"/>
        <v>#DIV/0!</v>
      </c>
      <c r="K27" s="84" t="e">
        <f t="shared" si="3"/>
        <v>#DIV/0!</v>
      </c>
      <c r="L27" s="84" t="e">
        <f t="shared" si="3"/>
        <v>#DIV/0!</v>
      </c>
      <c r="M27" s="85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22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56" t="s">
        <v>21</v>
      </c>
      <c r="G32" s="57"/>
      <c r="H32" s="58"/>
      <c r="I32" s="58"/>
      <c r="J32" s="58"/>
      <c r="K32" s="58"/>
      <c r="L32" s="58"/>
      <c r="M32" s="59"/>
    </row>
    <row r="33" spans="1:13" x14ac:dyDescent="0.15">
      <c r="A33" s="5"/>
      <c r="B33" s="24"/>
      <c r="C33" s="32"/>
      <c r="D33" s="26"/>
      <c r="E33" s="32"/>
      <c r="F33" s="56" t="s">
        <v>28</v>
      </c>
      <c r="G33" s="80" t="e">
        <f>G29/G$4</f>
        <v>#DIV/0!</v>
      </c>
      <c r="H33" s="81" t="e">
        <f t="shared" ref="H33:M33" si="4">H29/H$4</f>
        <v>#DIV/0!</v>
      </c>
      <c r="I33" s="81" t="e">
        <f t="shared" si="4"/>
        <v>#DIV/0!</v>
      </c>
      <c r="J33" s="81" t="e">
        <f t="shared" si="4"/>
        <v>#DIV/0!</v>
      </c>
      <c r="K33" s="81" t="e">
        <f t="shared" si="4"/>
        <v>#DIV/0!</v>
      </c>
      <c r="L33" s="81" t="e">
        <f t="shared" si="4"/>
        <v>#DIV/0!</v>
      </c>
      <c r="M33" s="82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22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20</v>
      </c>
      <c r="G38" s="60"/>
      <c r="H38" s="61"/>
      <c r="I38" s="61"/>
      <c r="J38" s="61"/>
      <c r="K38" s="61"/>
      <c r="L38" s="61"/>
      <c r="M38" s="62"/>
    </row>
    <row r="39" spans="1:13" x14ac:dyDescent="0.15">
      <c r="A39" s="5"/>
      <c r="B39" s="45"/>
      <c r="C39" s="50"/>
      <c r="E39" s="50"/>
      <c r="F39" s="55" t="s">
        <v>28</v>
      </c>
      <c r="G39" s="83" t="e">
        <f>G35/G$4</f>
        <v>#DIV/0!</v>
      </c>
      <c r="H39" s="84" t="e">
        <f t="shared" ref="H39:M39" si="5">H35/H$4</f>
        <v>#DIV/0!</v>
      </c>
      <c r="I39" s="84" t="e">
        <f t="shared" si="5"/>
        <v>#DIV/0!</v>
      </c>
      <c r="J39" s="84" t="e">
        <f t="shared" si="5"/>
        <v>#DIV/0!</v>
      </c>
      <c r="K39" s="84" t="e">
        <f t="shared" si="5"/>
        <v>#DIV/0!</v>
      </c>
      <c r="L39" s="84" t="e">
        <f t="shared" si="5"/>
        <v>#DIV/0!</v>
      </c>
      <c r="M39" s="85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22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56" t="s">
        <v>21</v>
      </c>
      <c r="G44" s="57"/>
      <c r="H44" s="58"/>
      <c r="I44" s="58"/>
      <c r="J44" s="58"/>
      <c r="K44" s="58"/>
      <c r="L44" s="58"/>
      <c r="M44" s="59"/>
    </row>
    <row r="45" spans="1:13" x14ac:dyDescent="0.15">
      <c r="A45" s="5"/>
      <c r="B45" s="24"/>
      <c r="C45" s="32"/>
      <c r="D45" s="26"/>
      <c r="E45" s="32"/>
      <c r="F45" s="56" t="s">
        <v>28</v>
      </c>
      <c r="G45" s="80" t="e">
        <f>G41/G$4</f>
        <v>#DIV/0!</v>
      </c>
      <c r="H45" s="81" t="e">
        <f t="shared" ref="H45:M45" si="6">H41/H$4</f>
        <v>#DIV/0!</v>
      </c>
      <c r="I45" s="81" t="e">
        <f t="shared" si="6"/>
        <v>#DIV/0!</v>
      </c>
      <c r="J45" s="81" t="e">
        <f t="shared" si="6"/>
        <v>#DIV/0!</v>
      </c>
      <c r="K45" s="81" t="e">
        <f t="shared" si="6"/>
        <v>#DIV/0!</v>
      </c>
      <c r="L45" s="81" t="e">
        <f t="shared" si="6"/>
        <v>#DIV/0!</v>
      </c>
      <c r="M45" s="82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22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20</v>
      </c>
      <c r="G50" s="60"/>
      <c r="H50" s="61"/>
      <c r="I50" s="61"/>
      <c r="J50" s="61"/>
      <c r="K50" s="61"/>
      <c r="L50" s="61"/>
      <c r="M50" s="62"/>
    </row>
    <row r="51" spans="1:13" x14ac:dyDescent="0.15">
      <c r="A51" s="5"/>
      <c r="B51" s="45"/>
      <c r="C51" s="50"/>
      <c r="E51" s="50"/>
      <c r="F51" s="55" t="s">
        <v>28</v>
      </c>
      <c r="G51" s="83" t="e">
        <f>G47/G$4</f>
        <v>#DIV/0!</v>
      </c>
      <c r="H51" s="84" t="e">
        <f t="shared" ref="H51:M51" si="7">H47/H$4</f>
        <v>#DIV/0!</v>
      </c>
      <c r="I51" s="84" t="e">
        <f t="shared" si="7"/>
        <v>#DIV/0!</v>
      </c>
      <c r="J51" s="84" t="e">
        <f t="shared" si="7"/>
        <v>#DIV/0!</v>
      </c>
      <c r="K51" s="84" t="e">
        <f t="shared" si="7"/>
        <v>#DIV/0!</v>
      </c>
      <c r="L51" s="84" t="e">
        <f t="shared" si="7"/>
        <v>#DIV/0!</v>
      </c>
      <c r="M51" s="85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22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56" t="s">
        <v>21</v>
      </c>
      <c r="G56" s="57"/>
      <c r="H56" s="58"/>
      <c r="I56" s="58"/>
      <c r="J56" s="58"/>
      <c r="K56" s="58"/>
      <c r="L56" s="58"/>
      <c r="M56" s="59"/>
    </row>
    <row r="57" spans="1:13" x14ac:dyDescent="0.15">
      <c r="A57" s="5"/>
      <c r="B57" s="24"/>
      <c r="C57" s="32"/>
      <c r="D57" s="26"/>
      <c r="E57" s="32"/>
      <c r="F57" s="56" t="s">
        <v>28</v>
      </c>
      <c r="G57" s="80" t="e">
        <f>G53/G$4</f>
        <v>#DIV/0!</v>
      </c>
      <c r="H57" s="81" t="e">
        <f t="shared" ref="H57:M57" si="8">H53/H$4</f>
        <v>#DIV/0!</v>
      </c>
      <c r="I57" s="81" t="e">
        <f t="shared" si="8"/>
        <v>#DIV/0!</v>
      </c>
      <c r="J57" s="81" t="e">
        <f t="shared" si="8"/>
        <v>#DIV/0!</v>
      </c>
      <c r="K57" s="81" t="e">
        <f t="shared" si="8"/>
        <v>#DIV/0!</v>
      </c>
      <c r="L57" s="81" t="e">
        <f t="shared" si="8"/>
        <v>#DIV/0!</v>
      </c>
      <c r="M57" s="82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22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20</v>
      </c>
      <c r="G62" s="60"/>
      <c r="H62" s="61"/>
      <c r="I62" s="61"/>
      <c r="J62" s="61"/>
      <c r="K62" s="61"/>
      <c r="L62" s="61"/>
      <c r="M62" s="62"/>
    </row>
    <row r="63" spans="1:13" x14ac:dyDescent="0.15">
      <c r="A63" s="5"/>
      <c r="B63" s="45"/>
      <c r="C63" s="50"/>
      <c r="E63" s="50"/>
      <c r="F63" s="55" t="s">
        <v>28</v>
      </c>
      <c r="G63" s="83" t="e">
        <f>G59/G$4</f>
        <v>#DIV/0!</v>
      </c>
      <c r="H63" s="84" t="e">
        <f t="shared" ref="H63:M63" si="9">H59/H$4</f>
        <v>#DIV/0!</v>
      </c>
      <c r="I63" s="84" t="e">
        <f t="shared" si="9"/>
        <v>#DIV/0!</v>
      </c>
      <c r="J63" s="84" t="e">
        <f t="shared" si="9"/>
        <v>#DIV/0!</v>
      </c>
      <c r="K63" s="84" t="e">
        <f t="shared" si="9"/>
        <v>#DIV/0!</v>
      </c>
      <c r="L63" s="84" t="e">
        <f t="shared" si="9"/>
        <v>#DIV/0!</v>
      </c>
      <c r="M63" s="85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22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56" t="s">
        <v>21</v>
      </c>
      <c r="G68" s="57"/>
      <c r="H68" s="58"/>
      <c r="I68" s="58"/>
      <c r="J68" s="58"/>
      <c r="K68" s="58"/>
      <c r="L68" s="58"/>
      <c r="M68" s="59"/>
    </row>
    <row r="69" spans="1:13" x14ac:dyDescent="0.15">
      <c r="A69" s="5"/>
      <c r="B69" s="24"/>
      <c r="C69" s="32"/>
      <c r="D69" s="26"/>
      <c r="E69" s="32"/>
      <c r="F69" s="56" t="s">
        <v>28</v>
      </c>
      <c r="G69" s="80" t="e">
        <f>G65/G$4</f>
        <v>#DIV/0!</v>
      </c>
      <c r="H69" s="81" t="e">
        <f t="shared" ref="H69:M69" si="10">H65/H$4</f>
        <v>#DIV/0!</v>
      </c>
      <c r="I69" s="81" t="e">
        <f t="shared" si="10"/>
        <v>#DIV/0!</v>
      </c>
      <c r="J69" s="81" t="e">
        <f t="shared" si="10"/>
        <v>#DIV/0!</v>
      </c>
      <c r="K69" s="81" t="e">
        <f t="shared" si="10"/>
        <v>#DIV/0!</v>
      </c>
      <c r="L69" s="81" t="e">
        <f t="shared" si="10"/>
        <v>#DIV/0!</v>
      </c>
      <c r="M69" s="82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22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20</v>
      </c>
      <c r="G74" s="60"/>
      <c r="H74" s="61"/>
      <c r="I74" s="61"/>
      <c r="J74" s="61"/>
      <c r="K74" s="61"/>
      <c r="L74" s="61"/>
      <c r="M74" s="62"/>
    </row>
    <row r="75" spans="1:13" x14ac:dyDescent="0.15">
      <c r="A75" s="5"/>
      <c r="B75" s="45"/>
      <c r="C75" s="50"/>
      <c r="E75" s="50"/>
      <c r="F75" s="55" t="s">
        <v>28</v>
      </c>
      <c r="G75" s="83" t="e">
        <f>G71/G$4</f>
        <v>#DIV/0!</v>
      </c>
      <c r="H75" s="84" t="e">
        <f t="shared" ref="H75:M75" si="11">H71/H$4</f>
        <v>#DIV/0!</v>
      </c>
      <c r="I75" s="84" t="e">
        <f t="shared" si="11"/>
        <v>#DIV/0!</v>
      </c>
      <c r="J75" s="84" t="e">
        <f t="shared" si="11"/>
        <v>#DIV/0!</v>
      </c>
      <c r="K75" s="84" t="e">
        <f t="shared" si="11"/>
        <v>#DIV/0!</v>
      </c>
      <c r="L75" s="84" t="e">
        <f t="shared" si="11"/>
        <v>#DIV/0!</v>
      </c>
      <c r="M75" s="85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22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56" t="s">
        <v>21</v>
      </c>
      <c r="G80" s="57"/>
      <c r="H80" s="58"/>
      <c r="I80" s="58"/>
      <c r="J80" s="58"/>
      <c r="K80" s="58"/>
      <c r="L80" s="58"/>
      <c r="M80" s="59"/>
    </row>
    <row r="81" spans="1:13" x14ac:dyDescent="0.15">
      <c r="A81" s="5"/>
      <c r="B81" s="24"/>
      <c r="C81" s="32"/>
      <c r="D81" s="26"/>
      <c r="E81" s="32"/>
      <c r="F81" s="56" t="s">
        <v>28</v>
      </c>
      <c r="G81" s="80" t="e">
        <f>G77/G$4</f>
        <v>#DIV/0!</v>
      </c>
      <c r="H81" s="81" t="e">
        <f t="shared" ref="H81:M81" si="12">H77/H$4</f>
        <v>#DIV/0!</v>
      </c>
      <c r="I81" s="81" t="e">
        <f t="shared" si="12"/>
        <v>#DIV/0!</v>
      </c>
      <c r="J81" s="81" t="e">
        <f t="shared" si="12"/>
        <v>#DIV/0!</v>
      </c>
      <c r="K81" s="81" t="e">
        <f t="shared" si="12"/>
        <v>#DIV/0!</v>
      </c>
      <c r="L81" s="81" t="e">
        <f t="shared" si="12"/>
        <v>#DIV/0!</v>
      </c>
      <c r="M81" s="82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22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20</v>
      </c>
      <c r="G86" s="60"/>
      <c r="H86" s="61"/>
      <c r="I86" s="61"/>
      <c r="J86" s="61"/>
      <c r="K86" s="61"/>
      <c r="L86" s="61"/>
      <c r="M86" s="62"/>
    </row>
    <row r="87" spans="1:13" x14ac:dyDescent="0.15">
      <c r="A87" s="5"/>
      <c r="B87" s="45"/>
      <c r="C87" s="50"/>
      <c r="E87" s="50"/>
      <c r="F87" s="55" t="s">
        <v>28</v>
      </c>
      <c r="G87" s="83" t="e">
        <f>G83/G$4</f>
        <v>#DIV/0!</v>
      </c>
      <c r="H87" s="84" t="e">
        <f t="shared" ref="H87:M87" si="13">H83/H$4</f>
        <v>#DIV/0!</v>
      </c>
      <c r="I87" s="84" t="e">
        <f t="shared" si="13"/>
        <v>#DIV/0!</v>
      </c>
      <c r="J87" s="84" t="e">
        <f t="shared" si="13"/>
        <v>#DIV/0!</v>
      </c>
      <c r="K87" s="84" t="e">
        <f t="shared" si="13"/>
        <v>#DIV/0!</v>
      </c>
      <c r="L87" s="84" t="e">
        <f t="shared" si="13"/>
        <v>#DIV/0!</v>
      </c>
      <c r="M87" s="85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22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56" t="s">
        <v>21</v>
      </c>
      <c r="G92" s="57"/>
      <c r="H92" s="58"/>
      <c r="I92" s="58"/>
      <c r="J92" s="58"/>
      <c r="K92" s="58"/>
      <c r="L92" s="58"/>
      <c r="M92" s="59"/>
    </row>
    <row r="93" spans="1:13" x14ac:dyDescent="0.15">
      <c r="A93" s="5"/>
      <c r="B93" s="24"/>
      <c r="C93" s="32"/>
      <c r="D93" s="26"/>
      <c r="E93" s="32"/>
      <c r="F93" s="56" t="s">
        <v>28</v>
      </c>
      <c r="G93" s="80" t="e">
        <f>G89/G$4</f>
        <v>#DIV/0!</v>
      </c>
      <c r="H93" s="81" t="e">
        <f t="shared" ref="H93:M93" si="14">H89/H$4</f>
        <v>#DIV/0!</v>
      </c>
      <c r="I93" s="81" t="e">
        <f t="shared" si="14"/>
        <v>#DIV/0!</v>
      </c>
      <c r="J93" s="81" t="e">
        <f t="shared" si="14"/>
        <v>#DIV/0!</v>
      </c>
      <c r="K93" s="81" t="e">
        <f t="shared" si="14"/>
        <v>#DIV/0!</v>
      </c>
      <c r="L93" s="81" t="e">
        <f t="shared" si="14"/>
        <v>#DIV/0!</v>
      </c>
      <c r="M93" s="82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22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20</v>
      </c>
      <c r="G98" s="60"/>
      <c r="H98" s="61"/>
      <c r="I98" s="61"/>
      <c r="J98" s="61"/>
      <c r="K98" s="61"/>
      <c r="L98" s="61"/>
      <c r="M98" s="62"/>
    </row>
    <row r="99" spans="1:13" x14ac:dyDescent="0.15">
      <c r="A99" s="5"/>
      <c r="B99" s="45"/>
      <c r="C99" s="50"/>
      <c r="E99" s="50"/>
      <c r="F99" s="55" t="s">
        <v>28</v>
      </c>
      <c r="G99" s="83" t="e">
        <f>G95/G$4</f>
        <v>#DIV/0!</v>
      </c>
      <c r="H99" s="84" t="e">
        <f t="shared" ref="H99:M99" si="15">H95/H$4</f>
        <v>#DIV/0!</v>
      </c>
      <c r="I99" s="84" t="e">
        <f t="shared" si="15"/>
        <v>#DIV/0!</v>
      </c>
      <c r="J99" s="84" t="e">
        <f t="shared" si="15"/>
        <v>#DIV/0!</v>
      </c>
      <c r="K99" s="84" t="e">
        <f t="shared" si="15"/>
        <v>#DIV/0!</v>
      </c>
      <c r="L99" s="84" t="e">
        <f t="shared" si="15"/>
        <v>#DIV/0!</v>
      </c>
      <c r="M99" s="85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22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56" t="s">
        <v>21</v>
      </c>
      <c r="G104" s="57"/>
      <c r="H104" s="58"/>
      <c r="I104" s="58"/>
      <c r="J104" s="58"/>
      <c r="K104" s="58"/>
      <c r="L104" s="58"/>
      <c r="M104" s="59"/>
    </row>
    <row r="105" spans="1:13" x14ac:dyDescent="0.15">
      <c r="A105" s="5"/>
      <c r="B105" s="24"/>
      <c r="C105" s="32"/>
      <c r="D105" s="26"/>
      <c r="E105" s="32"/>
      <c r="F105" s="56" t="s">
        <v>28</v>
      </c>
      <c r="G105" s="80" t="e">
        <f>G101/G$4</f>
        <v>#DIV/0!</v>
      </c>
      <c r="H105" s="81" t="e">
        <f t="shared" ref="H105:M105" si="16">H101/H$4</f>
        <v>#DIV/0!</v>
      </c>
      <c r="I105" s="81" t="e">
        <f t="shared" si="16"/>
        <v>#DIV/0!</v>
      </c>
      <c r="J105" s="81" t="e">
        <f t="shared" si="16"/>
        <v>#DIV/0!</v>
      </c>
      <c r="K105" s="81" t="e">
        <f t="shared" si="16"/>
        <v>#DIV/0!</v>
      </c>
      <c r="L105" s="81" t="e">
        <f t="shared" si="16"/>
        <v>#DIV/0!</v>
      </c>
      <c r="M105" s="82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22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20</v>
      </c>
      <c r="G110" s="60"/>
      <c r="H110" s="61"/>
      <c r="I110" s="61"/>
      <c r="J110" s="61"/>
      <c r="K110" s="61"/>
      <c r="L110" s="61"/>
      <c r="M110" s="62"/>
    </row>
    <row r="111" spans="1:13" x14ac:dyDescent="0.15">
      <c r="A111" s="5"/>
      <c r="B111" s="45"/>
      <c r="C111" s="50"/>
      <c r="E111" s="50"/>
      <c r="F111" s="55" t="s">
        <v>28</v>
      </c>
      <c r="G111" s="83" t="e">
        <f>G107/G$4</f>
        <v>#DIV/0!</v>
      </c>
      <c r="H111" s="84" t="e">
        <f t="shared" ref="H111:M111" si="17">H107/H$4</f>
        <v>#DIV/0!</v>
      </c>
      <c r="I111" s="84" t="e">
        <f t="shared" si="17"/>
        <v>#DIV/0!</v>
      </c>
      <c r="J111" s="84" t="e">
        <f t="shared" si="17"/>
        <v>#DIV/0!</v>
      </c>
      <c r="K111" s="84" t="e">
        <f t="shared" si="17"/>
        <v>#DIV/0!</v>
      </c>
      <c r="L111" s="84" t="e">
        <f t="shared" si="17"/>
        <v>#DIV/0!</v>
      </c>
      <c r="M111" s="85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22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56" t="s">
        <v>21</v>
      </c>
      <c r="G116" s="57"/>
      <c r="H116" s="58"/>
      <c r="I116" s="58"/>
      <c r="J116" s="58"/>
      <c r="K116" s="58"/>
      <c r="L116" s="58"/>
      <c r="M116" s="59"/>
    </row>
    <row r="117" spans="1:13" x14ac:dyDescent="0.15">
      <c r="A117" s="5"/>
      <c r="B117" s="24"/>
      <c r="C117" s="32"/>
      <c r="D117" s="26"/>
      <c r="E117" s="32"/>
      <c r="F117" s="56" t="s">
        <v>28</v>
      </c>
      <c r="G117" s="80" t="e">
        <f>G113/G$4</f>
        <v>#DIV/0!</v>
      </c>
      <c r="H117" s="81" t="e">
        <f t="shared" ref="H117:M117" si="18">H113/H$4</f>
        <v>#DIV/0!</v>
      </c>
      <c r="I117" s="81" t="e">
        <f t="shared" si="18"/>
        <v>#DIV/0!</v>
      </c>
      <c r="J117" s="81" t="e">
        <f t="shared" si="18"/>
        <v>#DIV/0!</v>
      </c>
      <c r="K117" s="81" t="e">
        <f t="shared" si="18"/>
        <v>#DIV/0!</v>
      </c>
      <c r="L117" s="81" t="e">
        <f t="shared" si="18"/>
        <v>#DIV/0!</v>
      </c>
      <c r="M117" s="82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22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20</v>
      </c>
      <c r="G122" s="60"/>
      <c r="H122" s="61"/>
      <c r="I122" s="61"/>
      <c r="J122" s="61"/>
      <c r="K122" s="61"/>
      <c r="L122" s="61"/>
      <c r="M122" s="62"/>
    </row>
    <row r="123" spans="1:13" x14ac:dyDescent="0.15">
      <c r="A123" s="5"/>
      <c r="B123" s="45"/>
      <c r="C123" s="50"/>
      <c r="E123" s="50"/>
      <c r="F123" s="55" t="s">
        <v>28</v>
      </c>
      <c r="G123" s="83" t="e">
        <f>G119/G$4</f>
        <v>#DIV/0!</v>
      </c>
      <c r="H123" s="84" t="e">
        <f t="shared" ref="H123:M123" si="19">H119/H$4</f>
        <v>#DIV/0!</v>
      </c>
      <c r="I123" s="84" t="e">
        <f t="shared" si="19"/>
        <v>#DIV/0!</v>
      </c>
      <c r="J123" s="84" t="e">
        <f t="shared" si="19"/>
        <v>#DIV/0!</v>
      </c>
      <c r="K123" s="84" t="e">
        <f t="shared" si="19"/>
        <v>#DIV/0!</v>
      </c>
      <c r="L123" s="84" t="e">
        <f t="shared" si="19"/>
        <v>#DIV/0!</v>
      </c>
      <c r="M123" s="85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22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56" t="s">
        <v>21</v>
      </c>
      <c r="G128" s="57"/>
      <c r="H128" s="58"/>
      <c r="I128" s="58"/>
      <c r="J128" s="58"/>
      <c r="K128" s="58"/>
      <c r="L128" s="58"/>
      <c r="M128" s="59"/>
    </row>
    <row r="129" spans="1:13" x14ac:dyDescent="0.15">
      <c r="A129" s="5"/>
      <c r="B129" s="24"/>
      <c r="C129" s="32"/>
      <c r="D129" s="26"/>
      <c r="E129" s="32"/>
      <c r="F129" s="56" t="s">
        <v>28</v>
      </c>
      <c r="G129" s="80" t="e">
        <f>G125/G$4</f>
        <v>#DIV/0!</v>
      </c>
      <c r="H129" s="81" t="e">
        <f t="shared" ref="H129:M129" si="20">H125/H$4</f>
        <v>#DIV/0!</v>
      </c>
      <c r="I129" s="81" t="e">
        <f t="shared" si="20"/>
        <v>#DIV/0!</v>
      </c>
      <c r="J129" s="81" t="e">
        <f t="shared" si="20"/>
        <v>#DIV/0!</v>
      </c>
      <c r="K129" s="81" t="e">
        <f t="shared" si="20"/>
        <v>#DIV/0!</v>
      </c>
      <c r="L129" s="81" t="e">
        <f t="shared" si="20"/>
        <v>#DIV/0!</v>
      </c>
      <c r="M129" s="82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22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20</v>
      </c>
      <c r="G134" s="60"/>
      <c r="H134" s="61"/>
      <c r="I134" s="61"/>
      <c r="J134" s="61"/>
      <c r="K134" s="61"/>
      <c r="L134" s="61"/>
      <c r="M134" s="62"/>
    </row>
    <row r="135" spans="1:13" x14ac:dyDescent="0.15">
      <c r="A135" s="5"/>
      <c r="B135" s="45"/>
      <c r="C135" s="50"/>
      <c r="E135" s="50"/>
      <c r="F135" s="55" t="s">
        <v>28</v>
      </c>
      <c r="G135" s="83" t="e">
        <f>G131/G$4</f>
        <v>#DIV/0!</v>
      </c>
      <c r="H135" s="84" t="e">
        <f t="shared" ref="H135:M135" si="21">H131/H$4</f>
        <v>#DIV/0!</v>
      </c>
      <c r="I135" s="84" t="e">
        <f t="shared" si="21"/>
        <v>#DIV/0!</v>
      </c>
      <c r="J135" s="84" t="e">
        <f t="shared" si="21"/>
        <v>#DIV/0!</v>
      </c>
      <c r="K135" s="84" t="e">
        <f t="shared" si="21"/>
        <v>#DIV/0!</v>
      </c>
      <c r="L135" s="84" t="e">
        <f t="shared" si="21"/>
        <v>#DIV/0!</v>
      </c>
      <c r="M135" s="85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22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56" t="s">
        <v>21</v>
      </c>
      <c r="G140" s="57"/>
      <c r="H140" s="58"/>
      <c r="I140" s="58"/>
      <c r="J140" s="58"/>
      <c r="K140" s="58"/>
      <c r="L140" s="58"/>
      <c r="M140" s="59"/>
    </row>
    <row r="141" spans="1:13" x14ac:dyDescent="0.15">
      <c r="A141" s="5"/>
      <c r="B141" s="24"/>
      <c r="C141" s="32"/>
      <c r="D141" s="26"/>
      <c r="E141" s="32"/>
      <c r="F141" s="56" t="s">
        <v>28</v>
      </c>
      <c r="G141" s="80" t="e">
        <f>G137/G$4</f>
        <v>#DIV/0!</v>
      </c>
      <c r="H141" s="81" t="e">
        <f t="shared" ref="H141:M141" si="22">H137/H$4</f>
        <v>#DIV/0!</v>
      </c>
      <c r="I141" s="81" t="e">
        <f t="shared" si="22"/>
        <v>#DIV/0!</v>
      </c>
      <c r="J141" s="81" t="e">
        <f t="shared" si="22"/>
        <v>#DIV/0!</v>
      </c>
      <c r="K141" s="81" t="e">
        <f t="shared" si="22"/>
        <v>#DIV/0!</v>
      </c>
      <c r="L141" s="81" t="e">
        <f t="shared" si="22"/>
        <v>#DIV/0!</v>
      </c>
      <c r="M141" s="82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22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20</v>
      </c>
      <c r="G146" s="60"/>
      <c r="H146" s="61"/>
      <c r="I146" s="61"/>
      <c r="J146" s="61"/>
      <c r="K146" s="61"/>
      <c r="L146" s="61"/>
      <c r="M146" s="62"/>
    </row>
    <row r="147" spans="1:13" x14ac:dyDescent="0.15">
      <c r="A147" s="5"/>
      <c r="B147" s="45"/>
      <c r="C147" s="50"/>
      <c r="E147" s="50"/>
      <c r="F147" s="55" t="s">
        <v>28</v>
      </c>
      <c r="G147" s="83" t="e">
        <f>G143/G$4</f>
        <v>#DIV/0!</v>
      </c>
      <c r="H147" s="84" t="e">
        <f t="shared" ref="H147:M147" si="23">H143/H$4</f>
        <v>#DIV/0!</v>
      </c>
      <c r="I147" s="84" t="e">
        <f t="shared" si="23"/>
        <v>#DIV/0!</v>
      </c>
      <c r="J147" s="84" t="e">
        <f t="shared" si="23"/>
        <v>#DIV/0!</v>
      </c>
      <c r="K147" s="84" t="e">
        <f t="shared" si="23"/>
        <v>#DIV/0!</v>
      </c>
      <c r="L147" s="84" t="e">
        <f t="shared" si="23"/>
        <v>#DIV/0!</v>
      </c>
      <c r="M147" s="85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22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56" t="s">
        <v>21</v>
      </c>
      <c r="G152" s="57"/>
      <c r="H152" s="58"/>
      <c r="I152" s="58"/>
      <c r="J152" s="58"/>
      <c r="K152" s="58"/>
      <c r="L152" s="58"/>
      <c r="M152" s="59"/>
    </row>
    <row r="153" spans="1:13" x14ac:dyDescent="0.15">
      <c r="A153" s="5"/>
      <c r="B153" s="24"/>
      <c r="C153" s="32"/>
      <c r="D153" s="26"/>
      <c r="E153" s="32"/>
      <c r="F153" s="56" t="s">
        <v>28</v>
      </c>
      <c r="G153" s="80" t="e">
        <f>G149/G$4</f>
        <v>#DIV/0!</v>
      </c>
      <c r="H153" s="81" t="e">
        <f t="shared" ref="H153:M153" si="24">H149/H$4</f>
        <v>#DIV/0!</v>
      </c>
      <c r="I153" s="81" t="e">
        <f t="shared" si="24"/>
        <v>#DIV/0!</v>
      </c>
      <c r="J153" s="81" t="e">
        <f t="shared" si="24"/>
        <v>#DIV/0!</v>
      </c>
      <c r="K153" s="81" t="e">
        <f t="shared" si="24"/>
        <v>#DIV/0!</v>
      </c>
      <c r="L153" s="81" t="e">
        <f t="shared" si="24"/>
        <v>#DIV/0!</v>
      </c>
      <c r="M153" s="82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22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20</v>
      </c>
      <c r="G158" s="60"/>
      <c r="H158" s="61"/>
      <c r="I158" s="61"/>
      <c r="J158" s="61"/>
      <c r="K158" s="61"/>
      <c r="L158" s="61"/>
      <c r="M158" s="62"/>
    </row>
    <row r="159" spans="1:13" x14ac:dyDescent="0.15">
      <c r="A159" s="5"/>
      <c r="B159" s="45"/>
      <c r="C159" s="50"/>
      <c r="E159" s="50"/>
      <c r="F159" s="55" t="s">
        <v>28</v>
      </c>
      <c r="G159" s="83" t="e">
        <f>G155/G$4</f>
        <v>#DIV/0!</v>
      </c>
      <c r="H159" s="84" t="e">
        <f t="shared" ref="H159:M159" si="25">H155/H$4</f>
        <v>#DIV/0!</v>
      </c>
      <c r="I159" s="84" t="e">
        <f t="shared" si="25"/>
        <v>#DIV/0!</v>
      </c>
      <c r="J159" s="84" t="e">
        <f t="shared" si="25"/>
        <v>#DIV/0!</v>
      </c>
      <c r="K159" s="84" t="e">
        <f t="shared" si="25"/>
        <v>#DIV/0!</v>
      </c>
      <c r="L159" s="84" t="e">
        <f t="shared" si="25"/>
        <v>#DIV/0!</v>
      </c>
      <c r="M159" s="85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22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56" t="s">
        <v>21</v>
      </c>
      <c r="G164" s="57"/>
      <c r="H164" s="58"/>
      <c r="I164" s="58"/>
      <c r="J164" s="58"/>
      <c r="K164" s="58"/>
      <c r="L164" s="58"/>
      <c r="M164" s="59"/>
    </row>
    <row r="165" spans="1:13" x14ac:dyDescent="0.15">
      <c r="A165" s="5"/>
      <c r="B165" s="24"/>
      <c r="C165" s="32"/>
      <c r="D165" s="26"/>
      <c r="E165" s="32"/>
      <c r="F165" s="56" t="s">
        <v>28</v>
      </c>
      <c r="G165" s="80" t="e">
        <f>G161/G$4</f>
        <v>#DIV/0!</v>
      </c>
      <c r="H165" s="81" t="e">
        <f t="shared" ref="H165:M165" si="26">H161/H$4</f>
        <v>#DIV/0!</v>
      </c>
      <c r="I165" s="81" t="e">
        <f t="shared" si="26"/>
        <v>#DIV/0!</v>
      </c>
      <c r="J165" s="81" t="e">
        <f t="shared" si="26"/>
        <v>#DIV/0!</v>
      </c>
      <c r="K165" s="81" t="e">
        <f t="shared" si="26"/>
        <v>#DIV/0!</v>
      </c>
      <c r="L165" s="81" t="e">
        <f t="shared" si="26"/>
        <v>#DIV/0!</v>
      </c>
      <c r="M165" s="82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22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20</v>
      </c>
      <c r="G170" s="60"/>
      <c r="H170" s="61"/>
      <c r="I170" s="61"/>
      <c r="J170" s="61"/>
      <c r="K170" s="61"/>
      <c r="L170" s="61"/>
      <c r="M170" s="62"/>
    </row>
    <row r="171" spans="1:13" x14ac:dyDescent="0.15">
      <c r="A171" s="5"/>
      <c r="B171" s="45"/>
      <c r="C171" s="50"/>
      <c r="E171" s="50"/>
      <c r="F171" s="55" t="s">
        <v>28</v>
      </c>
      <c r="G171" s="83" t="e">
        <f>G167/G$4</f>
        <v>#DIV/0!</v>
      </c>
      <c r="H171" s="84" t="e">
        <f t="shared" ref="H171:M171" si="27">H167/H$4</f>
        <v>#DIV/0!</v>
      </c>
      <c r="I171" s="84" t="e">
        <f t="shared" si="27"/>
        <v>#DIV/0!</v>
      </c>
      <c r="J171" s="84" t="e">
        <f t="shared" si="27"/>
        <v>#DIV/0!</v>
      </c>
      <c r="K171" s="84" t="e">
        <f t="shared" si="27"/>
        <v>#DIV/0!</v>
      </c>
      <c r="L171" s="84" t="e">
        <f t="shared" si="27"/>
        <v>#DIV/0!</v>
      </c>
      <c r="M171" s="85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22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56" t="s">
        <v>21</v>
      </c>
      <c r="G176" s="57"/>
      <c r="H176" s="58"/>
      <c r="I176" s="58"/>
      <c r="J176" s="58"/>
      <c r="K176" s="58"/>
      <c r="L176" s="58"/>
      <c r="M176" s="59"/>
    </row>
    <row r="177" spans="1:13" x14ac:dyDescent="0.15">
      <c r="A177" s="5"/>
      <c r="B177" s="24"/>
      <c r="C177" s="32"/>
      <c r="D177" s="26"/>
      <c r="E177" s="32"/>
      <c r="F177" s="56" t="s">
        <v>28</v>
      </c>
      <c r="G177" s="80" t="e">
        <f>G173/G$4</f>
        <v>#DIV/0!</v>
      </c>
      <c r="H177" s="81" t="e">
        <f t="shared" ref="H177:M177" si="28">H173/H$4</f>
        <v>#DIV/0!</v>
      </c>
      <c r="I177" s="81" t="e">
        <f t="shared" si="28"/>
        <v>#DIV/0!</v>
      </c>
      <c r="J177" s="81" t="e">
        <f t="shared" si="28"/>
        <v>#DIV/0!</v>
      </c>
      <c r="K177" s="81" t="e">
        <f t="shared" si="28"/>
        <v>#DIV/0!</v>
      </c>
      <c r="L177" s="81" t="e">
        <f t="shared" si="28"/>
        <v>#DIV/0!</v>
      </c>
      <c r="M177" s="82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22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20</v>
      </c>
      <c r="G182" s="60"/>
      <c r="H182" s="61"/>
      <c r="I182" s="61"/>
      <c r="J182" s="61"/>
      <c r="K182" s="61"/>
      <c r="L182" s="61"/>
      <c r="M182" s="62"/>
    </row>
    <row r="183" spans="1:13" x14ac:dyDescent="0.15">
      <c r="A183" s="5"/>
      <c r="B183" s="45"/>
      <c r="C183" s="50"/>
      <c r="E183" s="50"/>
      <c r="F183" s="55" t="s">
        <v>28</v>
      </c>
      <c r="G183" s="83" t="e">
        <f>G179/G$4</f>
        <v>#DIV/0!</v>
      </c>
      <c r="H183" s="84" t="e">
        <f t="shared" ref="H183:M183" si="29">H179/H$4</f>
        <v>#DIV/0!</v>
      </c>
      <c r="I183" s="84" t="e">
        <f t="shared" si="29"/>
        <v>#DIV/0!</v>
      </c>
      <c r="J183" s="84" t="e">
        <f t="shared" si="29"/>
        <v>#DIV/0!</v>
      </c>
      <c r="K183" s="84" t="e">
        <f t="shared" si="29"/>
        <v>#DIV/0!</v>
      </c>
      <c r="L183" s="84" t="e">
        <f t="shared" si="29"/>
        <v>#DIV/0!</v>
      </c>
      <c r="M183" s="85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22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56" t="s">
        <v>21</v>
      </c>
      <c r="G188" s="57"/>
      <c r="H188" s="58"/>
      <c r="I188" s="58"/>
      <c r="J188" s="58"/>
      <c r="K188" s="58"/>
      <c r="L188" s="58"/>
      <c r="M188" s="59"/>
    </row>
    <row r="189" spans="1:13" x14ac:dyDescent="0.15">
      <c r="A189" s="5"/>
      <c r="B189" s="24"/>
      <c r="C189" s="32"/>
      <c r="D189" s="26"/>
      <c r="E189" s="32"/>
      <c r="F189" s="56" t="s">
        <v>28</v>
      </c>
      <c r="G189" s="80" t="e">
        <f>G185/G$4</f>
        <v>#DIV/0!</v>
      </c>
      <c r="H189" s="81" t="e">
        <f t="shared" ref="H189:M189" si="30">H185/H$4</f>
        <v>#DIV/0!</v>
      </c>
      <c r="I189" s="81" t="e">
        <f t="shared" si="30"/>
        <v>#DIV/0!</v>
      </c>
      <c r="J189" s="81" t="e">
        <f t="shared" si="30"/>
        <v>#DIV/0!</v>
      </c>
      <c r="K189" s="81" t="e">
        <f t="shared" si="30"/>
        <v>#DIV/0!</v>
      </c>
      <c r="L189" s="81" t="e">
        <f t="shared" si="30"/>
        <v>#DIV/0!</v>
      </c>
      <c r="M189" s="82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22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20</v>
      </c>
      <c r="G194" s="60"/>
      <c r="H194" s="61"/>
      <c r="I194" s="61"/>
      <c r="J194" s="61"/>
      <c r="K194" s="61"/>
      <c r="L194" s="61"/>
      <c r="M194" s="62"/>
    </row>
    <row r="195" spans="1:13" x14ac:dyDescent="0.15">
      <c r="A195" s="5"/>
      <c r="B195" s="45"/>
      <c r="C195" s="50"/>
      <c r="E195" s="50"/>
      <c r="F195" s="55" t="s">
        <v>28</v>
      </c>
      <c r="G195" s="83" t="e">
        <f>G191/G$4</f>
        <v>#DIV/0!</v>
      </c>
      <c r="H195" s="84" t="e">
        <f t="shared" ref="H195:M195" si="31">H191/H$4</f>
        <v>#DIV/0!</v>
      </c>
      <c r="I195" s="84" t="e">
        <f t="shared" si="31"/>
        <v>#DIV/0!</v>
      </c>
      <c r="J195" s="84" t="e">
        <f t="shared" si="31"/>
        <v>#DIV/0!</v>
      </c>
      <c r="K195" s="84" t="e">
        <f t="shared" si="31"/>
        <v>#DIV/0!</v>
      </c>
      <c r="L195" s="84" t="e">
        <f t="shared" si="31"/>
        <v>#DIV/0!</v>
      </c>
      <c r="M195" s="85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22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56" t="s">
        <v>21</v>
      </c>
      <c r="G200" s="57"/>
      <c r="H200" s="58"/>
      <c r="I200" s="58"/>
      <c r="J200" s="58"/>
      <c r="K200" s="58"/>
      <c r="L200" s="58"/>
      <c r="M200" s="59"/>
    </row>
    <row r="201" spans="1:13" x14ac:dyDescent="0.15">
      <c r="A201" s="5"/>
      <c r="B201" s="24"/>
      <c r="C201" s="32"/>
      <c r="D201" s="26"/>
      <c r="E201" s="32"/>
      <c r="F201" s="56" t="s">
        <v>28</v>
      </c>
      <c r="G201" s="80" t="e">
        <f>G197/G$4</f>
        <v>#DIV/0!</v>
      </c>
      <c r="H201" s="81" t="e">
        <f t="shared" ref="H201:M201" si="32">H197/H$4</f>
        <v>#DIV/0!</v>
      </c>
      <c r="I201" s="81" t="e">
        <f t="shared" si="32"/>
        <v>#DIV/0!</v>
      </c>
      <c r="J201" s="81" t="e">
        <f t="shared" si="32"/>
        <v>#DIV/0!</v>
      </c>
      <c r="K201" s="81" t="e">
        <f t="shared" si="32"/>
        <v>#DIV/0!</v>
      </c>
      <c r="L201" s="81" t="e">
        <f t="shared" si="32"/>
        <v>#DIV/0!</v>
      </c>
      <c r="M201" s="82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22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20</v>
      </c>
      <c r="G206" s="60"/>
      <c r="H206" s="61"/>
      <c r="I206" s="61"/>
      <c r="J206" s="61"/>
      <c r="K206" s="61"/>
      <c r="L206" s="61"/>
      <c r="M206" s="62"/>
    </row>
    <row r="207" spans="1:13" x14ac:dyDescent="0.15">
      <c r="A207" s="5"/>
      <c r="B207" s="45"/>
      <c r="C207" s="50"/>
      <c r="E207" s="50"/>
      <c r="F207" s="55" t="s">
        <v>28</v>
      </c>
      <c r="G207" s="83" t="e">
        <f>G203/G$4</f>
        <v>#DIV/0!</v>
      </c>
      <c r="H207" s="84" t="e">
        <f t="shared" ref="H207:M207" si="33">H203/H$4</f>
        <v>#DIV/0!</v>
      </c>
      <c r="I207" s="84" t="e">
        <f t="shared" si="33"/>
        <v>#DIV/0!</v>
      </c>
      <c r="J207" s="84" t="e">
        <f t="shared" si="33"/>
        <v>#DIV/0!</v>
      </c>
      <c r="K207" s="84" t="e">
        <f t="shared" si="33"/>
        <v>#DIV/0!</v>
      </c>
      <c r="L207" s="84" t="e">
        <f t="shared" si="33"/>
        <v>#DIV/0!</v>
      </c>
      <c r="M207" s="85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22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56" t="s">
        <v>21</v>
      </c>
      <c r="G212" s="57"/>
      <c r="H212" s="58"/>
      <c r="I212" s="58"/>
      <c r="J212" s="58"/>
      <c r="K212" s="58"/>
      <c r="L212" s="58"/>
      <c r="M212" s="59"/>
    </row>
    <row r="213" spans="1:13" x14ac:dyDescent="0.15">
      <c r="A213" s="5"/>
      <c r="B213" s="24"/>
      <c r="C213" s="32"/>
      <c r="D213" s="26"/>
      <c r="E213" s="32"/>
      <c r="F213" s="56" t="s">
        <v>28</v>
      </c>
      <c r="G213" s="80" t="e">
        <f>G209/G$4</f>
        <v>#DIV/0!</v>
      </c>
      <c r="H213" s="81" t="e">
        <f t="shared" ref="H213:M213" si="34">H209/H$4</f>
        <v>#DIV/0!</v>
      </c>
      <c r="I213" s="81" t="e">
        <f t="shared" si="34"/>
        <v>#DIV/0!</v>
      </c>
      <c r="J213" s="81" t="e">
        <f t="shared" si="34"/>
        <v>#DIV/0!</v>
      </c>
      <c r="K213" s="81" t="e">
        <f t="shared" si="34"/>
        <v>#DIV/0!</v>
      </c>
      <c r="L213" s="81" t="e">
        <f t="shared" si="34"/>
        <v>#DIV/0!</v>
      </c>
      <c r="M213" s="82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22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20</v>
      </c>
      <c r="G218" s="60"/>
      <c r="H218" s="61"/>
      <c r="I218" s="61"/>
      <c r="J218" s="61"/>
      <c r="K218" s="61"/>
      <c r="L218" s="61"/>
      <c r="M218" s="62"/>
    </row>
    <row r="219" spans="1:13" x14ac:dyDescent="0.15">
      <c r="A219" s="5"/>
      <c r="B219" s="45"/>
      <c r="C219" s="50"/>
      <c r="E219" s="50"/>
      <c r="F219" s="55" t="s">
        <v>28</v>
      </c>
      <c r="G219" s="83" t="e">
        <f>G215/G$4</f>
        <v>#DIV/0!</v>
      </c>
      <c r="H219" s="84" t="e">
        <f t="shared" ref="H219:M219" si="35">H215/H$4</f>
        <v>#DIV/0!</v>
      </c>
      <c r="I219" s="84" t="e">
        <f t="shared" si="35"/>
        <v>#DIV/0!</v>
      </c>
      <c r="J219" s="84" t="e">
        <f t="shared" si="35"/>
        <v>#DIV/0!</v>
      </c>
      <c r="K219" s="84" t="e">
        <f t="shared" si="35"/>
        <v>#DIV/0!</v>
      </c>
      <c r="L219" s="84" t="e">
        <f t="shared" si="35"/>
        <v>#DIV/0!</v>
      </c>
      <c r="M219" s="85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22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56" t="s">
        <v>21</v>
      </c>
      <c r="G224" s="57"/>
      <c r="H224" s="58"/>
      <c r="I224" s="58"/>
      <c r="J224" s="58"/>
      <c r="K224" s="58"/>
      <c r="L224" s="58"/>
      <c r="M224" s="59"/>
    </row>
    <row r="225" spans="1:13" x14ac:dyDescent="0.15">
      <c r="A225" s="5"/>
      <c r="B225" s="24"/>
      <c r="C225" s="32"/>
      <c r="D225" s="26"/>
      <c r="E225" s="32"/>
      <c r="F225" s="56" t="s">
        <v>28</v>
      </c>
      <c r="G225" s="80" t="e">
        <f>G221/G$4</f>
        <v>#DIV/0!</v>
      </c>
      <c r="H225" s="81" t="e">
        <f t="shared" ref="H225:M225" si="36">H221/H$4</f>
        <v>#DIV/0!</v>
      </c>
      <c r="I225" s="81" t="e">
        <f t="shared" si="36"/>
        <v>#DIV/0!</v>
      </c>
      <c r="J225" s="81" t="e">
        <f t="shared" si="36"/>
        <v>#DIV/0!</v>
      </c>
      <c r="K225" s="81" t="e">
        <f t="shared" si="36"/>
        <v>#DIV/0!</v>
      </c>
      <c r="L225" s="81" t="e">
        <f t="shared" si="36"/>
        <v>#DIV/0!</v>
      </c>
      <c r="M225" s="82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22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20</v>
      </c>
      <c r="G230" s="60"/>
      <c r="H230" s="61"/>
      <c r="I230" s="61"/>
      <c r="J230" s="61"/>
      <c r="K230" s="61"/>
      <c r="L230" s="61"/>
      <c r="M230" s="62"/>
    </row>
    <row r="231" spans="1:13" x14ac:dyDescent="0.15">
      <c r="A231" s="5"/>
      <c r="B231" s="45"/>
      <c r="C231" s="50"/>
      <c r="E231" s="50"/>
      <c r="F231" s="55" t="s">
        <v>28</v>
      </c>
      <c r="G231" s="83" t="e">
        <f>G227/G$4</f>
        <v>#DIV/0!</v>
      </c>
      <c r="H231" s="84" t="e">
        <f t="shared" ref="H231:M231" si="37">H227/H$4</f>
        <v>#DIV/0!</v>
      </c>
      <c r="I231" s="84" t="e">
        <f t="shared" si="37"/>
        <v>#DIV/0!</v>
      </c>
      <c r="J231" s="84" t="e">
        <f t="shared" si="37"/>
        <v>#DIV/0!</v>
      </c>
      <c r="K231" s="84" t="e">
        <f t="shared" si="37"/>
        <v>#DIV/0!</v>
      </c>
      <c r="L231" s="84" t="e">
        <f t="shared" si="37"/>
        <v>#DIV/0!</v>
      </c>
      <c r="M231" s="85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22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56" t="s">
        <v>21</v>
      </c>
      <c r="G236" s="57"/>
      <c r="H236" s="58"/>
      <c r="I236" s="58"/>
      <c r="J236" s="58"/>
      <c r="K236" s="58"/>
      <c r="L236" s="58"/>
      <c r="M236" s="59"/>
    </row>
    <row r="237" spans="1:13" x14ac:dyDescent="0.15">
      <c r="A237" s="5"/>
      <c r="B237" s="24"/>
      <c r="C237" s="32"/>
      <c r="D237" s="26"/>
      <c r="E237" s="32"/>
      <c r="F237" s="56" t="s">
        <v>28</v>
      </c>
      <c r="G237" s="80" t="e">
        <f>G233/G$4</f>
        <v>#DIV/0!</v>
      </c>
      <c r="H237" s="81" t="e">
        <f t="shared" ref="H237:M237" si="38">H233/H$4</f>
        <v>#DIV/0!</v>
      </c>
      <c r="I237" s="81" t="e">
        <f t="shared" si="38"/>
        <v>#DIV/0!</v>
      </c>
      <c r="J237" s="81" t="e">
        <f t="shared" si="38"/>
        <v>#DIV/0!</v>
      </c>
      <c r="K237" s="81" t="e">
        <f t="shared" si="38"/>
        <v>#DIV/0!</v>
      </c>
      <c r="L237" s="81" t="e">
        <f t="shared" si="38"/>
        <v>#DIV/0!</v>
      </c>
      <c r="M237" s="82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22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20</v>
      </c>
      <c r="G242" s="60"/>
      <c r="H242" s="61"/>
      <c r="I242" s="61"/>
      <c r="J242" s="61"/>
      <c r="K242" s="61"/>
      <c r="L242" s="61"/>
      <c r="M242" s="62"/>
    </row>
    <row r="243" spans="1:13" x14ac:dyDescent="0.15">
      <c r="A243" s="5"/>
      <c r="B243" s="45"/>
      <c r="C243" s="50"/>
      <c r="E243" s="50"/>
      <c r="F243" s="55" t="s">
        <v>28</v>
      </c>
      <c r="G243" s="83" t="e">
        <f>G239/G$4</f>
        <v>#DIV/0!</v>
      </c>
      <c r="H243" s="84" t="e">
        <f t="shared" ref="H243:M243" si="39">H239/H$4</f>
        <v>#DIV/0!</v>
      </c>
      <c r="I243" s="84" t="e">
        <f t="shared" si="39"/>
        <v>#DIV/0!</v>
      </c>
      <c r="J243" s="84" t="e">
        <f t="shared" si="39"/>
        <v>#DIV/0!</v>
      </c>
      <c r="K243" s="84" t="e">
        <f t="shared" si="39"/>
        <v>#DIV/0!</v>
      </c>
      <c r="L243" s="84" t="e">
        <f t="shared" si="39"/>
        <v>#DIV/0!</v>
      </c>
      <c r="M243" s="85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22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56" t="s">
        <v>21</v>
      </c>
      <c r="G248" s="57"/>
      <c r="H248" s="58"/>
      <c r="I248" s="58"/>
      <c r="J248" s="58"/>
      <c r="K248" s="58"/>
      <c r="L248" s="58"/>
      <c r="M248" s="59"/>
    </row>
    <row r="249" spans="1:13" x14ac:dyDescent="0.15">
      <c r="A249" s="5"/>
      <c r="B249" s="24"/>
      <c r="C249" s="32"/>
      <c r="D249" s="26"/>
      <c r="E249" s="32"/>
      <c r="F249" s="56" t="s">
        <v>28</v>
      </c>
      <c r="G249" s="80" t="e">
        <f>G245/G$4</f>
        <v>#DIV/0!</v>
      </c>
      <c r="H249" s="81" t="e">
        <f t="shared" ref="H249:M249" si="40">H245/H$4</f>
        <v>#DIV/0!</v>
      </c>
      <c r="I249" s="81" t="e">
        <f t="shared" si="40"/>
        <v>#DIV/0!</v>
      </c>
      <c r="J249" s="81" t="e">
        <f t="shared" si="40"/>
        <v>#DIV/0!</v>
      </c>
      <c r="K249" s="81" t="e">
        <f t="shared" si="40"/>
        <v>#DIV/0!</v>
      </c>
      <c r="L249" s="81" t="e">
        <f t="shared" si="40"/>
        <v>#DIV/0!</v>
      </c>
      <c r="M249" s="82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22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20</v>
      </c>
      <c r="G254" s="60"/>
      <c r="H254" s="61"/>
      <c r="I254" s="61"/>
      <c r="J254" s="61"/>
      <c r="K254" s="61"/>
      <c r="L254" s="61"/>
      <c r="M254" s="62"/>
    </row>
    <row r="255" spans="1:13" x14ac:dyDescent="0.15">
      <c r="B255" s="45"/>
      <c r="C255" s="50"/>
      <c r="E255" s="50"/>
      <c r="F255" s="55" t="s">
        <v>28</v>
      </c>
      <c r="G255" s="83" t="e">
        <f>G251/G$4</f>
        <v>#DIV/0!</v>
      </c>
      <c r="H255" s="84" t="e">
        <f t="shared" ref="H255:M255" si="41">H251/H$4</f>
        <v>#DIV/0!</v>
      </c>
      <c r="I255" s="84" t="e">
        <f t="shared" si="41"/>
        <v>#DIV/0!</v>
      </c>
      <c r="J255" s="84" t="e">
        <f t="shared" si="41"/>
        <v>#DIV/0!</v>
      </c>
      <c r="K255" s="84" t="e">
        <f t="shared" si="41"/>
        <v>#DIV/0!</v>
      </c>
      <c r="L255" s="84" t="e">
        <f t="shared" si="41"/>
        <v>#DIV/0!</v>
      </c>
      <c r="M255" s="85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22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56" t="s">
        <v>21</v>
      </c>
      <c r="G260" s="57"/>
      <c r="H260" s="58"/>
      <c r="I260" s="58"/>
      <c r="J260" s="58"/>
      <c r="K260" s="58"/>
      <c r="L260" s="58"/>
      <c r="M260" s="59"/>
    </row>
    <row r="261" spans="2:13" x14ac:dyDescent="0.15">
      <c r="B261" s="24"/>
      <c r="C261" s="32"/>
      <c r="D261" s="26"/>
      <c r="E261" s="32"/>
      <c r="F261" s="56" t="s">
        <v>28</v>
      </c>
      <c r="G261" s="80" t="e">
        <f>G257/G$4</f>
        <v>#DIV/0!</v>
      </c>
      <c r="H261" s="81" t="e">
        <f t="shared" ref="H261:M261" si="42">H257/H$4</f>
        <v>#DIV/0!</v>
      </c>
      <c r="I261" s="81" t="e">
        <f t="shared" si="42"/>
        <v>#DIV/0!</v>
      </c>
      <c r="J261" s="81" t="e">
        <f t="shared" si="42"/>
        <v>#DIV/0!</v>
      </c>
      <c r="K261" s="81" t="e">
        <f t="shared" si="42"/>
        <v>#DIV/0!</v>
      </c>
      <c r="L261" s="81" t="e">
        <f t="shared" si="42"/>
        <v>#DIV/0!</v>
      </c>
      <c r="M261" s="82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22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63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64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65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65"/>
      <c r="F266" s="55" t="s">
        <v>20</v>
      </c>
      <c r="G266" s="60"/>
      <c r="H266" s="61"/>
      <c r="I266" s="61"/>
      <c r="J266" s="61"/>
      <c r="K266" s="61"/>
      <c r="L266" s="61"/>
      <c r="M266" s="62"/>
    </row>
    <row r="267" spans="2:13" x14ac:dyDescent="0.15">
      <c r="B267" s="45"/>
      <c r="C267" s="50"/>
      <c r="E267" s="65"/>
      <c r="F267" s="55" t="s">
        <v>28</v>
      </c>
      <c r="G267" s="83" t="e">
        <f>G263/G$4</f>
        <v>#DIV/0!</v>
      </c>
      <c r="H267" s="84" t="e">
        <f t="shared" ref="H267:M267" si="43">H263/H$4</f>
        <v>#DIV/0!</v>
      </c>
      <c r="I267" s="84" t="e">
        <f t="shared" si="43"/>
        <v>#DIV/0!</v>
      </c>
      <c r="J267" s="84" t="e">
        <f t="shared" si="43"/>
        <v>#DIV/0!</v>
      </c>
      <c r="K267" s="84" t="e">
        <f t="shared" si="43"/>
        <v>#DIV/0!</v>
      </c>
      <c r="L267" s="84" t="e">
        <f t="shared" si="43"/>
        <v>#DIV/0!</v>
      </c>
      <c r="M267" s="85" t="e">
        <f t="shared" si="43"/>
        <v>#DIV/0!</v>
      </c>
    </row>
    <row r="268" spans="2:13" ht="16.5" thickBot="1" x14ac:dyDescent="0.2">
      <c r="B268" s="66"/>
      <c r="C268" s="67"/>
      <c r="D268" s="68"/>
      <c r="E268" s="69"/>
      <c r="F268" s="51" t="s">
        <v>22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7:B9"/>
  <sheetViews>
    <sheetView workbookViewId="0">
      <selection activeCell="D5" sqref="D5"/>
    </sheetView>
  </sheetViews>
  <sheetFormatPr defaultRowHeight="13.5" x14ac:dyDescent="0.15"/>
  <sheetData>
    <row r="7" spans="2:2" x14ac:dyDescent="0.15">
      <c r="B7" t="s">
        <v>14</v>
      </c>
    </row>
    <row r="8" spans="2:2" x14ac:dyDescent="0.15">
      <c r="B8" t="s">
        <v>12</v>
      </c>
    </row>
    <row r="9" spans="2:2" x14ac:dyDescent="0.15">
      <c r="B9" t="s">
        <v>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日毎SISデータ整形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676275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123</vt:i4>
      </vt:variant>
    </vt:vector>
  </HeadingPairs>
  <TitlesOfParts>
    <vt:vector size="123" baseType="lpstr">
      <vt:lpstr>260420～</vt:lpstr>
      <vt:lpstr>260413～</vt:lpstr>
      <vt:lpstr>260406～</vt:lpstr>
      <vt:lpstr>260330～</vt:lpstr>
      <vt:lpstr>260323～</vt:lpstr>
      <vt:lpstr>260316～</vt:lpstr>
      <vt:lpstr>260309～</vt:lpstr>
      <vt:lpstr>260302～</vt:lpstr>
      <vt:lpstr>260223～</vt:lpstr>
      <vt:lpstr>260216～</vt:lpstr>
      <vt:lpstr>260209～</vt:lpstr>
      <vt:lpstr>260202～</vt:lpstr>
      <vt:lpstr>260126～</vt:lpstr>
      <vt:lpstr>260119～</vt:lpstr>
      <vt:lpstr>260112～</vt:lpstr>
      <vt:lpstr>260105～</vt:lpstr>
      <vt:lpstr>251229～</vt:lpstr>
      <vt:lpstr>251222～</vt:lpstr>
      <vt:lpstr>251215～</vt:lpstr>
      <vt:lpstr>251208～</vt:lpstr>
      <vt:lpstr>251201～</vt:lpstr>
      <vt:lpstr>251124～</vt:lpstr>
      <vt:lpstr>251117～</vt:lpstr>
      <vt:lpstr>251110～</vt:lpstr>
      <vt:lpstr>251103～</vt:lpstr>
      <vt:lpstr>251027～</vt:lpstr>
      <vt:lpstr>251020～</vt:lpstr>
      <vt:lpstr>251013～</vt:lpstr>
      <vt:lpstr>251006～</vt:lpstr>
      <vt:lpstr>250929～</vt:lpstr>
      <vt:lpstr>250922～</vt:lpstr>
      <vt:lpstr>250915～</vt:lpstr>
      <vt:lpstr>250908～</vt:lpstr>
      <vt:lpstr>250901～</vt:lpstr>
      <vt:lpstr>250825～</vt:lpstr>
      <vt:lpstr>250818～</vt:lpstr>
      <vt:lpstr>250811～</vt:lpstr>
      <vt:lpstr>250804～</vt:lpstr>
      <vt:lpstr>250728～</vt:lpstr>
      <vt:lpstr>250721～</vt:lpstr>
      <vt:lpstr>250714～</vt:lpstr>
      <vt:lpstr>250707～</vt:lpstr>
      <vt:lpstr>250630～</vt:lpstr>
      <vt:lpstr>250623～</vt:lpstr>
      <vt:lpstr>250616～</vt:lpstr>
      <vt:lpstr>250609～</vt:lpstr>
      <vt:lpstr>250602～</vt:lpstr>
      <vt:lpstr>250526～</vt:lpstr>
      <vt:lpstr>250519～</vt:lpstr>
      <vt:lpstr>250512～</vt:lpstr>
      <vt:lpstr>250505～</vt:lpstr>
      <vt:lpstr>250428～</vt:lpstr>
      <vt:lpstr>250421～</vt:lpstr>
      <vt:lpstr>250414～</vt:lpstr>
      <vt:lpstr>250407～</vt:lpstr>
      <vt:lpstr>250331～</vt:lpstr>
      <vt:lpstr>250324～</vt:lpstr>
      <vt:lpstr>250317～</vt:lpstr>
      <vt:lpstr>250310～</vt:lpstr>
      <vt:lpstr>250303～</vt:lpstr>
      <vt:lpstr>250224～</vt:lpstr>
      <vt:lpstr>250217～</vt:lpstr>
      <vt:lpstr>250210～</vt:lpstr>
      <vt:lpstr>250203～</vt:lpstr>
      <vt:lpstr>250127～</vt:lpstr>
      <vt:lpstr>250120～</vt:lpstr>
      <vt:lpstr>250113～</vt:lpstr>
      <vt:lpstr>250106～</vt:lpstr>
      <vt:lpstr>241230～</vt:lpstr>
      <vt:lpstr>241223～</vt:lpstr>
      <vt:lpstr>241216～</vt:lpstr>
      <vt:lpstr>241209～</vt:lpstr>
      <vt:lpstr>241202～</vt:lpstr>
      <vt:lpstr>241125～</vt:lpstr>
      <vt:lpstr>241118～</vt:lpstr>
      <vt:lpstr>241111～</vt:lpstr>
      <vt:lpstr>241104～</vt:lpstr>
      <vt:lpstr>241028～</vt:lpstr>
      <vt:lpstr>241021～</vt:lpstr>
      <vt:lpstr>241014～</vt:lpstr>
      <vt:lpstr>241007～</vt:lpstr>
      <vt:lpstr>240930～</vt:lpstr>
      <vt:lpstr>240923～</vt:lpstr>
      <vt:lpstr>240916～</vt:lpstr>
      <vt:lpstr>240909～</vt:lpstr>
      <vt:lpstr>240902～</vt:lpstr>
      <vt:lpstr>240826～</vt:lpstr>
      <vt:lpstr>240819～</vt:lpstr>
      <vt:lpstr>240812～</vt:lpstr>
      <vt:lpstr>240805～</vt:lpstr>
      <vt:lpstr>240729～</vt:lpstr>
      <vt:lpstr>240722～</vt:lpstr>
      <vt:lpstr>240715～</vt:lpstr>
      <vt:lpstr>240708～</vt:lpstr>
      <vt:lpstr>240701～</vt:lpstr>
      <vt:lpstr>240624～</vt:lpstr>
      <vt:lpstr>240617～</vt:lpstr>
      <vt:lpstr>240610～</vt:lpstr>
      <vt:lpstr>240603～</vt:lpstr>
      <vt:lpstr>240527～</vt:lpstr>
      <vt:lpstr>240520～</vt:lpstr>
      <vt:lpstr>240513～</vt:lpstr>
      <vt:lpstr>240506～</vt:lpstr>
      <vt:lpstr>240429～</vt:lpstr>
      <vt:lpstr>240422～</vt:lpstr>
      <vt:lpstr>240415～</vt:lpstr>
      <vt:lpstr>240408～</vt:lpstr>
      <vt:lpstr>240401～</vt:lpstr>
      <vt:lpstr>240325～</vt:lpstr>
      <vt:lpstr>240318～</vt:lpstr>
      <vt:lpstr>240311～</vt:lpstr>
      <vt:lpstr>240304～</vt:lpstr>
      <vt:lpstr>240226～</vt:lpstr>
      <vt:lpstr>240219～</vt:lpstr>
      <vt:lpstr>240212～</vt:lpstr>
      <vt:lpstr>240205～</vt:lpstr>
      <vt:lpstr>240129～</vt:lpstr>
      <vt:lpstr>240122～</vt:lpstr>
      <vt:lpstr>240115～</vt:lpstr>
      <vt:lpstr>240108～</vt:lpstr>
      <vt:lpstr>240101～</vt:lpstr>
      <vt:lpstr>フォーマット</vt:lpstr>
      <vt:lpstr>マクロ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 江原司</dc:creator>
  <cp:lastModifiedBy>999 メイン共有</cp:lastModifiedBy>
  <dcterms:created xsi:type="dcterms:W3CDTF">2021-05-28T02:47:49Z</dcterms:created>
  <dcterms:modified xsi:type="dcterms:W3CDTF">2026-04-22T01:10:52Z</dcterms:modified>
</cp:coreProperties>
</file>