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reelance\Upwork\Projects\3-Comprehensive-WH-Model\Model\"/>
    </mc:Choice>
  </mc:AlternateContent>
  <xr:revisionPtr revIDLastSave="0" documentId="13_ncr:1_{DC4D1647-A3A4-49BC-A50A-24142F0809A0}" xr6:coauthVersionLast="47" xr6:coauthVersionMax="47" xr10:uidLastSave="{00000000-0000-0000-0000-000000000000}"/>
  <bookViews>
    <workbookView xWindow="-110" yWindow="-110" windowWidth="19420" windowHeight="10300" tabRatio="804" xr2:uid="{D74B2B9C-E08E-48E8-A8AC-C248547A8197}"/>
  </bookViews>
  <sheets>
    <sheet name="Sheet Navigator" sheetId="15" r:id="rId1"/>
    <sheet name="Income Statement (MonthWise)" sheetId="4" r:id="rId2"/>
    <sheet name="Monthly Analytics Dashboard" sheetId="14" r:id="rId3"/>
    <sheet name="BS&amp;CF" sheetId="32" r:id="rId4"/>
    <sheet name="Net Worth " sheetId="36" r:id="rId5"/>
    <sheet name="Ratio Analysis" sheetId="35" r:id="rId6"/>
    <sheet name="SUBSCRIPTION PLAN" sheetId="21" r:id="rId7"/>
    <sheet name="VPS PLAN" sheetId="23" state="hidden" r:id="rId8"/>
    <sheet name="Discount Assessment" sheetId="10" r:id="rId9"/>
    <sheet name="VPS PLAN." sheetId="25" r:id="rId10"/>
    <sheet name="CompetitorsPlanComparisons" sheetId="31" r:id="rId11"/>
    <sheet name="OTHER PRODUCTS" sheetId="20" r:id="rId12"/>
    <sheet name="....................." sheetId="28" r:id="rId13"/>
    <sheet name="DropDown3" sheetId="27" r:id="rId14"/>
    <sheet name="DropDown 2" sheetId="22" r:id="rId15"/>
    <sheet name="DropDown1" sheetId="11" state="hidden" r:id="rId16"/>
  </sheets>
  <externalReferences>
    <externalReference r:id="rId17"/>
    <externalReference r:id="rId18"/>
  </externalReferences>
  <definedNames>
    <definedName name="asd">#REF!</definedName>
    <definedName name="Bandwidth">'DropDown 2'!$C$2:$C$5</definedName>
    <definedName name="CIQWBGuid" hidden="1">"2cd8126d-26c3-430c-b7fa-a069e3a1fc62"</definedName>
    <definedName name="Control_Panel">'DropDown 2'!$G$2:$G$5</definedName>
    <definedName name="COST" localSheetId="6">'SUBSCRIPTION PLAN'!$K$1:$K$999</definedName>
    <definedName name="Cost">'DropDown 2'!$I$2:$I$5</definedName>
    <definedName name="Databases">'DropDown 2'!$F$2:$F$5</definedName>
    <definedName name="Disk_Space">'DropDown 2'!$B$2:$B$5</definedName>
    <definedName name="Email_Accounts">'DropDown 2'!$E$2:$E$5</definedName>
    <definedName name="Forecast" localSheetId="3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etWorth">[1]calculations!$C$23</definedName>
    <definedName name="Number_of_Domains">'DropDown 2'!$D$2:$D$5</definedName>
    <definedName name="Percentage">DropDown1!$A$2:$A$101</definedName>
    <definedName name="Plan_Name" localSheetId="6">'SUBSCRIPTION PLAN'!$C$1:$C$999</definedName>
    <definedName name="Plan_Name">'DropDown 2'!$A$2:$A$5</definedName>
    <definedName name="PRICE" localSheetId="6">'SUBSCRIPTION PLAN'!$J$1:$J$999</definedName>
    <definedName name="Price">'DropDown 2'!$H$2:$H$5</definedName>
    <definedName name="_xlnm.Print_Area" localSheetId="3">'BS&amp;CF'!$A$3:$D$93</definedName>
    <definedName name="_xlnm.Print_Area" localSheetId="4">'Net Worth '!$A$1:$G$30</definedName>
    <definedName name="_xlnm.Print_Titles" localSheetId="3">'BS&amp;CF'!#REF!</definedName>
    <definedName name="PROFIT">#REF!</definedName>
    <definedName name="sds">'[2]DropDown-2'!$A$2:$A$19</definedName>
    <definedName name="Step_1" localSheetId="3">#REF!</definedName>
    <definedName name="Step_1">#REF!</definedName>
    <definedName name="Step_2" localSheetId="3">#REF!</definedName>
    <definedName name="Step_2">#REF!</definedName>
    <definedName name="Step_3" localSheetId="3">#REF!</definedName>
    <definedName name="Step_3">#REF!</definedName>
    <definedName name="Step_4" localSheetId="3">#REF!</definedName>
    <definedName name="Step_4">#REF!</definedName>
    <definedName name="Step_5" localSheetId="3">#REF!</definedName>
    <definedName name="Step_5">#REF!</definedName>
    <definedName name="Step_6" localSheetId="3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  <definedName name="VPS_Bandwidth">DropDown3!$F$2:$F$19</definedName>
    <definedName name="VPS_Cost">DropDown3!$H$2:$H$19</definedName>
    <definedName name="VPS_Disk_Space">DropDown3!$B$2:$B$19</definedName>
    <definedName name="VPS_IP_Addresses">DropDown3!$G$2:$G$19</definedName>
    <definedName name="VPS_Memory">DropDown3!$C$2:$C$19</definedName>
    <definedName name="VPS_Plan_Name">DropDown3!$A$2:$A$19</definedName>
    <definedName name="VPS_Port_Speeds">DropDown3!$E$2:$E$19</definedName>
    <definedName name="VPS_Price">DropDown3!$I$2:$I$19</definedName>
    <definedName name="VPS_PROFIT">DropDown3!$J$2:$J$19</definedName>
    <definedName name="VPS_vCores">DropDown3!$D$2:$D$19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3" i="32" l="1"/>
  <c r="O52" i="32"/>
  <c r="O44" i="32"/>
  <c r="O43" i="32"/>
  <c r="O36" i="32"/>
  <c r="O37" i="32"/>
  <c r="O26" i="32"/>
  <c r="O25" i="32"/>
  <c r="O19" i="32"/>
  <c r="O18" i="32"/>
  <c r="O17" i="32"/>
  <c r="O10" i="32"/>
  <c r="O11" i="32"/>
  <c r="O9" i="32"/>
  <c r="N55" i="32"/>
  <c r="C55" i="32"/>
  <c r="D55" i="32"/>
  <c r="E55" i="32"/>
  <c r="F55" i="32"/>
  <c r="G55" i="32"/>
  <c r="H55" i="32"/>
  <c r="I55" i="32"/>
  <c r="J55" i="32"/>
  <c r="K55" i="32"/>
  <c r="L55" i="32"/>
  <c r="M55" i="32"/>
  <c r="E48" i="32"/>
  <c r="E57" i="32" s="1"/>
  <c r="D46" i="32"/>
  <c r="E46" i="32"/>
  <c r="F46" i="32"/>
  <c r="G46" i="32"/>
  <c r="H46" i="32"/>
  <c r="I46" i="32"/>
  <c r="J46" i="32"/>
  <c r="K46" i="32"/>
  <c r="L46" i="32"/>
  <c r="M46" i="32"/>
  <c r="N46" i="32"/>
  <c r="C46" i="32"/>
  <c r="D39" i="32"/>
  <c r="D48" i="32" s="1"/>
  <c r="E39" i="32"/>
  <c r="F39" i="32"/>
  <c r="G39" i="32"/>
  <c r="G48" i="32" s="1"/>
  <c r="H39" i="32"/>
  <c r="I39" i="32"/>
  <c r="I48" i="32" s="1"/>
  <c r="J39" i="32"/>
  <c r="J48" i="32" s="1"/>
  <c r="J57" i="32" s="1"/>
  <c r="K39" i="32"/>
  <c r="L39" i="32"/>
  <c r="M39" i="32"/>
  <c r="N39" i="32"/>
  <c r="C39" i="32"/>
  <c r="D28" i="32"/>
  <c r="E28" i="32"/>
  <c r="F28" i="32"/>
  <c r="G28" i="32"/>
  <c r="H28" i="32"/>
  <c r="I28" i="32"/>
  <c r="J28" i="32"/>
  <c r="K28" i="32"/>
  <c r="L28" i="32"/>
  <c r="M28" i="32"/>
  <c r="N28" i="32"/>
  <c r="C28" i="32"/>
  <c r="D21" i="32"/>
  <c r="E21" i="32"/>
  <c r="F21" i="32"/>
  <c r="G21" i="32"/>
  <c r="H21" i="32"/>
  <c r="I21" i="32"/>
  <c r="I30" i="32" s="1"/>
  <c r="J21" i="32"/>
  <c r="K21" i="32"/>
  <c r="L21" i="32"/>
  <c r="M21" i="32"/>
  <c r="N21" i="32"/>
  <c r="C21" i="32"/>
  <c r="D13" i="32"/>
  <c r="E13" i="32"/>
  <c r="E30" i="32" s="1"/>
  <c r="F13" i="32"/>
  <c r="G13" i="32"/>
  <c r="H13" i="32"/>
  <c r="H30" i="32" s="1"/>
  <c r="I13" i="32"/>
  <c r="J13" i="32"/>
  <c r="J30" i="32" s="1"/>
  <c r="K13" i="32"/>
  <c r="K30" i="32" s="1"/>
  <c r="L13" i="32"/>
  <c r="M13" i="32"/>
  <c r="M30" i="32" s="1"/>
  <c r="N13" i="32"/>
  <c r="C13" i="32"/>
  <c r="L30" i="32" l="1"/>
  <c r="D30" i="32"/>
  <c r="O30" i="32" s="1"/>
  <c r="K48" i="32"/>
  <c r="K57" i="32" s="1"/>
  <c r="O21" i="32"/>
  <c r="H57" i="32"/>
  <c r="H48" i="32"/>
  <c r="F57" i="32"/>
  <c r="G30" i="32"/>
  <c r="O39" i="32"/>
  <c r="C30" i="32"/>
  <c r="O28" i="32"/>
  <c r="N48" i="32"/>
  <c r="N57" i="32" s="1"/>
  <c r="F48" i="32"/>
  <c r="N30" i="32"/>
  <c r="F30" i="32"/>
  <c r="M48" i="32"/>
  <c r="M57" i="32" s="1"/>
  <c r="D57" i="32"/>
  <c r="I57" i="32"/>
  <c r="G57" i="32"/>
  <c r="L48" i="32"/>
  <c r="L57" i="32" s="1"/>
  <c r="O13" i="32"/>
  <c r="C48" i="32"/>
  <c r="O55" i="32"/>
  <c r="O46" i="32"/>
  <c r="F29" i="36"/>
  <c r="C28" i="36"/>
  <c r="F22" i="36" s="1"/>
  <c r="F25" i="36"/>
  <c r="C22" i="36"/>
  <c r="F21" i="36"/>
  <c r="C15" i="36"/>
  <c r="F20" i="36" s="1"/>
  <c r="F14" i="36"/>
  <c r="F26" i="36" s="1"/>
  <c r="C10" i="36"/>
  <c r="F19" i="36" s="1"/>
  <c r="F9" i="36"/>
  <c r="O48" i="32" l="1"/>
  <c r="C57" i="32"/>
  <c r="O57" i="32" s="1"/>
  <c r="F23" i="36"/>
  <c r="F27" i="36"/>
  <c r="C29" i="36"/>
  <c r="F15" i="36"/>
  <c r="F28" i="36" l="1"/>
  <c r="C17" i="20" l="1"/>
  <c r="E17" i="20"/>
  <c r="F17" i="20"/>
  <c r="G17" i="20"/>
  <c r="J17" i="20"/>
  <c r="E16" i="20"/>
  <c r="F16" i="20"/>
  <c r="I16" i="20"/>
  <c r="J16" i="20" s="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3" i="21"/>
  <c r="D664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682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892" i="21"/>
  <c r="D893" i="21"/>
  <c r="D894" i="21"/>
  <c r="D895" i="21"/>
  <c r="D896" i="21"/>
  <c r="D897" i="21"/>
  <c r="D898" i="21"/>
  <c r="D899" i="2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919" i="21"/>
  <c r="D920" i="21"/>
  <c r="D921" i="21"/>
  <c r="D922" i="21"/>
  <c r="D923" i="21"/>
  <c r="D924" i="21"/>
  <c r="D925" i="21"/>
  <c r="D926" i="21"/>
  <c r="D927" i="21"/>
  <c r="D928" i="21"/>
  <c r="D929" i="21"/>
  <c r="D930" i="21"/>
  <c r="D931" i="21"/>
  <c r="D932" i="21"/>
  <c r="D933" i="21"/>
  <c r="D934" i="21"/>
  <c r="D935" i="21"/>
  <c r="D936" i="21"/>
  <c r="D937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951" i="21"/>
  <c r="D952" i="21"/>
  <c r="D953" i="21"/>
  <c r="D954" i="21"/>
  <c r="D955" i="21"/>
  <c r="D956" i="21"/>
  <c r="D957" i="21"/>
  <c r="D958" i="2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1" i="21"/>
  <c r="D972" i="2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991" i="21"/>
  <c r="D992" i="21"/>
  <c r="D993" i="21"/>
  <c r="D994" i="21"/>
  <c r="D995" i="21"/>
  <c r="D996" i="21"/>
  <c r="D997" i="21"/>
  <c r="D998" i="21"/>
  <c r="D999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E600" i="21"/>
  <c r="E601" i="21"/>
  <c r="E602" i="21"/>
  <c r="E603" i="21"/>
  <c r="E604" i="21"/>
  <c r="E605" i="21"/>
  <c r="E606" i="21"/>
  <c r="E607" i="21"/>
  <c r="E608" i="21"/>
  <c r="E609" i="21"/>
  <c r="E610" i="21"/>
  <c r="E611" i="21"/>
  <c r="E612" i="21"/>
  <c r="E613" i="21"/>
  <c r="E614" i="21"/>
  <c r="E615" i="21"/>
  <c r="E616" i="21"/>
  <c r="E617" i="21"/>
  <c r="E618" i="21"/>
  <c r="E619" i="21"/>
  <c r="E620" i="21"/>
  <c r="E621" i="21"/>
  <c r="E622" i="21"/>
  <c r="E623" i="21"/>
  <c r="E624" i="21"/>
  <c r="E625" i="21"/>
  <c r="E626" i="21"/>
  <c r="E627" i="21"/>
  <c r="E628" i="21"/>
  <c r="E629" i="21"/>
  <c r="E630" i="21"/>
  <c r="E631" i="21"/>
  <c r="E632" i="21"/>
  <c r="E633" i="21"/>
  <c r="E634" i="21"/>
  <c r="E635" i="21"/>
  <c r="E636" i="21"/>
  <c r="E637" i="21"/>
  <c r="E638" i="21"/>
  <c r="E639" i="21"/>
  <c r="E640" i="21"/>
  <c r="E641" i="21"/>
  <c r="E642" i="21"/>
  <c r="E643" i="21"/>
  <c r="E644" i="21"/>
  <c r="E645" i="21"/>
  <c r="E646" i="21"/>
  <c r="E647" i="21"/>
  <c r="E648" i="21"/>
  <c r="E649" i="21"/>
  <c r="E650" i="21"/>
  <c r="E651" i="21"/>
  <c r="E652" i="21"/>
  <c r="E653" i="21"/>
  <c r="E654" i="21"/>
  <c r="E655" i="21"/>
  <c r="E656" i="21"/>
  <c r="E657" i="21"/>
  <c r="E658" i="21"/>
  <c r="E659" i="21"/>
  <c r="E660" i="21"/>
  <c r="E661" i="21"/>
  <c r="E662" i="21"/>
  <c r="E663" i="21"/>
  <c r="E664" i="21"/>
  <c r="E665" i="21"/>
  <c r="E666" i="21"/>
  <c r="E667" i="21"/>
  <c r="E668" i="21"/>
  <c r="E669" i="21"/>
  <c r="E670" i="21"/>
  <c r="E671" i="21"/>
  <c r="E672" i="21"/>
  <c r="E673" i="21"/>
  <c r="E674" i="21"/>
  <c r="E675" i="21"/>
  <c r="E676" i="21"/>
  <c r="E677" i="21"/>
  <c r="E678" i="21"/>
  <c r="E679" i="21"/>
  <c r="E680" i="21"/>
  <c r="E681" i="21"/>
  <c r="E682" i="21"/>
  <c r="E683" i="21"/>
  <c r="E684" i="21"/>
  <c r="E685" i="21"/>
  <c r="E686" i="21"/>
  <c r="E687" i="21"/>
  <c r="E688" i="21"/>
  <c r="E689" i="21"/>
  <c r="E690" i="21"/>
  <c r="E691" i="21"/>
  <c r="E692" i="21"/>
  <c r="E693" i="21"/>
  <c r="E694" i="21"/>
  <c r="E695" i="21"/>
  <c r="E696" i="21"/>
  <c r="E697" i="21"/>
  <c r="E698" i="21"/>
  <c r="E699" i="21"/>
  <c r="E700" i="21"/>
  <c r="E701" i="21"/>
  <c r="E702" i="21"/>
  <c r="E703" i="21"/>
  <c r="E704" i="21"/>
  <c r="E705" i="21"/>
  <c r="E706" i="21"/>
  <c r="E707" i="21"/>
  <c r="E708" i="21"/>
  <c r="E709" i="21"/>
  <c r="E710" i="21"/>
  <c r="E711" i="21"/>
  <c r="E712" i="21"/>
  <c r="E713" i="21"/>
  <c r="E714" i="21"/>
  <c r="E715" i="21"/>
  <c r="E716" i="21"/>
  <c r="E717" i="21"/>
  <c r="E718" i="21"/>
  <c r="E719" i="21"/>
  <c r="E720" i="21"/>
  <c r="E721" i="21"/>
  <c r="E722" i="21"/>
  <c r="E723" i="21"/>
  <c r="E724" i="21"/>
  <c r="E725" i="21"/>
  <c r="E726" i="21"/>
  <c r="E727" i="21"/>
  <c r="E728" i="21"/>
  <c r="E729" i="21"/>
  <c r="E730" i="21"/>
  <c r="E731" i="21"/>
  <c r="E732" i="21"/>
  <c r="E733" i="21"/>
  <c r="E734" i="21"/>
  <c r="E735" i="21"/>
  <c r="E736" i="21"/>
  <c r="E737" i="21"/>
  <c r="E738" i="21"/>
  <c r="E739" i="21"/>
  <c r="E740" i="21"/>
  <c r="E741" i="21"/>
  <c r="E742" i="21"/>
  <c r="E743" i="21"/>
  <c r="E744" i="21"/>
  <c r="E745" i="21"/>
  <c r="E746" i="21"/>
  <c r="E747" i="21"/>
  <c r="E748" i="21"/>
  <c r="E749" i="21"/>
  <c r="E750" i="21"/>
  <c r="E751" i="21"/>
  <c r="E752" i="21"/>
  <c r="E753" i="21"/>
  <c r="E754" i="21"/>
  <c r="E755" i="21"/>
  <c r="E756" i="21"/>
  <c r="E757" i="21"/>
  <c r="E758" i="21"/>
  <c r="E759" i="21"/>
  <c r="E760" i="21"/>
  <c r="E761" i="21"/>
  <c r="E762" i="21"/>
  <c r="E763" i="21"/>
  <c r="E764" i="21"/>
  <c r="E765" i="21"/>
  <c r="E766" i="21"/>
  <c r="E767" i="21"/>
  <c r="E768" i="21"/>
  <c r="E769" i="21"/>
  <c r="E770" i="21"/>
  <c r="E771" i="21"/>
  <c r="E772" i="21"/>
  <c r="E773" i="21"/>
  <c r="E774" i="21"/>
  <c r="E775" i="21"/>
  <c r="E776" i="21"/>
  <c r="E777" i="21"/>
  <c r="E778" i="21"/>
  <c r="E779" i="21"/>
  <c r="E780" i="21"/>
  <c r="E781" i="21"/>
  <c r="E782" i="21"/>
  <c r="E783" i="21"/>
  <c r="E784" i="21"/>
  <c r="E785" i="21"/>
  <c r="E786" i="21"/>
  <c r="E787" i="21"/>
  <c r="E788" i="21"/>
  <c r="E789" i="21"/>
  <c r="E790" i="21"/>
  <c r="E791" i="21"/>
  <c r="E792" i="21"/>
  <c r="E793" i="21"/>
  <c r="E794" i="21"/>
  <c r="E795" i="21"/>
  <c r="E796" i="21"/>
  <c r="E797" i="21"/>
  <c r="E798" i="21"/>
  <c r="E799" i="21"/>
  <c r="E800" i="21"/>
  <c r="E801" i="21"/>
  <c r="E802" i="21"/>
  <c r="E803" i="21"/>
  <c r="E804" i="21"/>
  <c r="E805" i="21"/>
  <c r="E806" i="21"/>
  <c r="E807" i="21"/>
  <c r="E808" i="21"/>
  <c r="E809" i="21"/>
  <c r="E810" i="21"/>
  <c r="E811" i="21"/>
  <c r="E812" i="21"/>
  <c r="E813" i="21"/>
  <c r="E814" i="21"/>
  <c r="E815" i="21"/>
  <c r="E816" i="21"/>
  <c r="E817" i="21"/>
  <c r="E818" i="21"/>
  <c r="E819" i="21"/>
  <c r="E820" i="21"/>
  <c r="E821" i="21"/>
  <c r="E822" i="21"/>
  <c r="E823" i="21"/>
  <c r="E824" i="21"/>
  <c r="E825" i="21"/>
  <c r="E826" i="21"/>
  <c r="E827" i="21"/>
  <c r="E828" i="21"/>
  <c r="E829" i="21"/>
  <c r="E830" i="21"/>
  <c r="E831" i="21"/>
  <c r="E832" i="21"/>
  <c r="E833" i="21"/>
  <c r="E834" i="21"/>
  <c r="E835" i="21"/>
  <c r="E836" i="21"/>
  <c r="E837" i="21"/>
  <c r="E838" i="21"/>
  <c r="E839" i="21"/>
  <c r="E840" i="21"/>
  <c r="E841" i="21"/>
  <c r="E842" i="21"/>
  <c r="E843" i="21"/>
  <c r="E844" i="21"/>
  <c r="E845" i="21"/>
  <c r="E846" i="21"/>
  <c r="E847" i="21"/>
  <c r="E848" i="21"/>
  <c r="E849" i="21"/>
  <c r="E850" i="21"/>
  <c r="E851" i="21"/>
  <c r="E852" i="21"/>
  <c r="E853" i="21"/>
  <c r="E854" i="21"/>
  <c r="E855" i="21"/>
  <c r="E856" i="21"/>
  <c r="E857" i="21"/>
  <c r="E858" i="21"/>
  <c r="E859" i="21"/>
  <c r="E860" i="21"/>
  <c r="E861" i="21"/>
  <c r="E862" i="21"/>
  <c r="E863" i="21"/>
  <c r="E864" i="21"/>
  <c r="E865" i="21"/>
  <c r="E866" i="21"/>
  <c r="E867" i="21"/>
  <c r="E868" i="21"/>
  <c r="E869" i="21"/>
  <c r="E870" i="21"/>
  <c r="E871" i="21"/>
  <c r="E872" i="21"/>
  <c r="E873" i="21"/>
  <c r="E874" i="21"/>
  <c r="E875" i="21"/>
  <c r="E876" i="21"/>
  <c r="E877" i="21"/>
  <c r="E878" i="21"/>
  <c r="E879" i="21"/>
  <c r="E880" i="21"/>
  <c r="E881" i="21"/>
  <c r="E882" i="21"/>
  <c r="E883" i="21"/>
  <c r="E884" i="21"/>
  <c r="E885" i="21"/>
  <c r="E886" i="21"/>
  <c r="E887" i="21"/>
  <c r="E888" i="21"/>
  <c r="E889" i="21"/>
  <c r="E890" i="21"/>
  <c r="E891" i="21"/>
  <c r="E892" i="21"/>
  <c r="E893" i="21"/>
  <c r="E894" i="21"/>
  <c r="E895" i="21"/>
  <c r="E896" i="21"/>
  <c r="E897" i="21"/>
  <c r="E898" i="21"/>
  <c r="E899" i="21"/>
  <c r="E900" i="21"/>
  <c r="E901" i="21"/>
  <c r="E902" i="21"/>
  <c r="E903" i="21"/>
  <c r="E904" i="21"/>
  <c r="E905" i="21"/>
  <c r="E906" i="21"/>
  <c r="E907" i="21"/>
  <c r="E908" i="21"/>
  <c r="E909" i="21"/>
  <c r="E910" i="21"/>
  <c r="E911" i="21"/>
  <c r="E912" i="21"/>
  <c r="E913" i="21"/>
  <c r="E914" i="21"/>
  <c r="E915" i="21"/>
  <c r="E916" i="21"/>
  <c r="E917" i="21"/>
  <c r="E918" i="21"/>
  <c r="E919" i="21"/>
  <c r="E920" i="21"/>
  <c r="E921" i="21"/>
  <c r="E922" i="21"/>
  <c r="E923" i="21"/>
  <c r="E924" i="21"/>
  <c r="E925" i="21"/>
  <c r="E926" i="21"/>
  <c r="E927" i="21"/>
  <c r="E928" i="21"/>
  <c r="E929" i="21"/>
  <c r="E930" i="21"/>
  <c r="E931" i="21"/>
  <c r="E932" i="21"/>
  <c r="E933" i="21"/>
  <c r="E934" i="21"/>
  <c r="E935" i="21"/>
  <c r="E936" i="21"/>
  <c r="E937" i="21"/>
  <c r="E938" i="21"/>
  <c r="E939" i="21"/>
  <c r="E940" i="21"/>
  <c r="E941" i="21"/>
  <c r="E942" i="21"/>
  <c r="E943" i="21"/>
  <c r="E944" i="21"/>
  <c r="E945" i="21"/>
  <c r="E946" i="21"/>
  <c r="E947" i="21"/>
  <c r="E948" i="21"/>
  <c r="E949" i="21"/>
  <c r="E950" i="21"/>
  <c r="E951" i="21"/>
  <c r="E952" i="21"/>
  <c r="E953" i="21"/>
  <c r="E954" i="21"/>
  <c r="E955" i="21"/>
  <c r="E956" i="21"/>
  <c r="E957" i="21"/>
  <c r="E958" i="21"/>
  <c r="E959" i="21"/>
  <c r="E960" i="21"/>
  <c r="E961" i="21"/>
  <c r="E962" i="21"/>
  <c r="E963" i="21"/>
  <c r="E964" i="21"/>
  <c r="E965" i="21"/>
  <c r="E966" i="21"/>
  <c r="E967" i="21"/>
  <c r="E968" i="21"/>
  <c r="E969" i="21"/>
  <c r="E970" i="21"/>
  <c r="E971" i="21"/>
  <c r="E972" i="21"/>
  <c r="E973" i="21"/>
  <c r="E974" i="21"/>
  <c r="E975" i="21"/>
  <c r="E976" i="21"/>
  <c r="E977" i="21"/>
  <c r="E978" i="21"/>
  <c r="E979" i="21"/>
  <c r="E980" i="21"/>
  <c r="E981" i="21"/>
  <c r="E982" i="21"/>
  <c r="E983" i="21"/>
  <c r="E984" i="21"/>
  <c r="E985" i="21"/>
  <c r="E986" i="21"/>
  <c r="E987" i="21"/>
  <c r="E988" i="21"/>
  <c r="E989" i="21"/>
  <c r="E990" i="21"/>
  <c r="E991" i="21"/>
  <c r="E992" i="21"/>
  <c r="E993" i="21"/>
  <c r="E994" i="21"/>
  <c r="E995" i="21"/>
  <c r="E996" i="21"/>
  <c r="E997" i="21"/>
  <c r="E998" i="21"/>
  <c r="E999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G763" i="21"/>
  <c r="G764" i="21"/>
  <c r="G765" i="21"/>
  <c r="G766" i="21"/>
  <c r="G767" i="21"/>
  <c r="G768" i="21"/>
  <c r="G769" i="21"/>
  <c r="G770" i="21"/>
  <c r="G771" i="21"/>
  <c r="G772" i="21"/>
  <c r="G773" i="21"/>
  <c r="G774" i="21"/>
  <c r="G775" i="21"/>
  <c r="G776" i="21"/>
  <c r="G777" i="21"/>
  <c r="G778" i="21"/>
  <c r="G779" i="21"/>
  <c r="G780" i="21"/>
  <c r="G781" i="21"/>
  <c r="G782" i="21"/>
  <c r="G783" i="21"/>
  <c r="G784" i="21"/>
  <c r="G785" i="21"/>
  <c r="G786" i="21"/>
  <c r="G787" i="21"/>
  <c r="G788" i="21"/>
  <c r="G789" i="21"/>
  <c r="G790" i="21"/>
  <c r="G791" i="21"/>
  <c r="G792" i="21"/>
  <c r="G793" i="21"/>
  <c r="G794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4" i="21"/>
  <c r="G815" i="21"/>
  <c r="G816" i="21"/>
  <c r="G817" i="21"/>
  <c r="G818" i="21"/>
  <c r="G819" i="21"/>
  <c r="G820" i="21"/>
  <c r="G821" i="21"/>
  <c r="G822" i="21"/>
  <c r="G823" i="21"/>
  <c r="G824" i="21"/>
  <c r="G825" i="21"/>
  <c r="G826" i="21"/>
  <c r="G827" i="21"/>
  <c r="G828" i="21"/>
  <c r="G829" i="21"/>
  <c r="G830" i="21"/>
  <c r="G831" i="21"/>
  <c r="G832" i="21"/>
  <c r="G833" i="21"/>
  <c r="G834" i="21"/>
  <c r="G835" i="21"/>
  <c r="G836" i="21"/>
  <c r="G837" i="21"/>
  <c r="G838" i="21"/>
  <c r="G839" i="21"/>
  <c r="G840" i="21"/>
  <c r="G841" i="21"/>
  <c r="G842" i="21"/>
  <c r="G843" i="21"/>
  <c r="G844" i="21"/>
  <c r="G845" i="21"/>
  <c r="G846" i="21"/>
  <c r="G847" i="21"/>
  <c r="G848" i="21"/>
  <c r="G849" i="21"/>
  <c r="G850" i="21"/>
  <c r="G851" i="21"/>
  <c r="G852" i="21"/>
  <c r="G853" i="21"/>
  <c r="G854" i="21"/>
  <c r="G855" i="21"/>
  <c r="G856" i="21"/>
  <c r="G857" i="21"/>
  <c r="G858" i="21"/>
  <c r="G859" i="21"/>
  <c r="G860" i="21"/>
  <c r="G861" i="21"/>
  <c r="G862" i="21"/>
  <c r="G863" i="21"/>
  <c r="G864" i="21"/>
  <c r="G865" i="21"/>
  <c r="G866" i="21"/>
  <c r="G867" i="21"/>
  <c r="G868" i="21"/>
  <c r="G869" i="21"/>
  <c r="G870" i="21"/>
  <c r="G871" i="21"/>
  <c r="G872" i="21"/>
  <c r="G873" i="21"/>
  <c r="G874" i="21"/>
  <c r="G875" i="21"/>
  <c r="G876" i="21"/>
  <c r="G877" i="21"/>
  <c r="G878" i="21"/>
  <c r="G879" i="21"/>
  <c r="G880" i="21"/>
  <c r="G881" i="21"/>
  <c r="G882" i="21"/>
  <c r="G883" i="21"/>
  <c r="G884" i="21"/>
  <c r="G885" i="21"/>
  <c r="G886" i="21"/>
  <c r="G887" i="21"/>
  <c r="G888" i="21"/>
  <c r="G889" i="21"/>
  <c r="G890" i="21"/>
  <c r="G891" i="21"/>
  <c r="G892" i="21"/>
  <c r="G893" i="21"/>
  <c r="G894" i="21"/>
  <c r="G895" i="21"/>
  <c r="G896" i="21"/>
  <c r="G897" i="21"/>
  <c r="G898" i="21"/>
  <c r="G899" i="21"/>
  <c r="G900" i="21"/>
  <c r="G901" i="21"/>
  <c r="G902" i="21"/>
  <c r="G903" i="21"/>
  <c r="G904" i="21"/>
  <c r="G905" i="21"/>
  <c r="G906" i="21"/>
  <c r="G907" i="21"/>
  <c r="G908" i="21"/>
  <c r="G909" i="21"/>
  <c r="G910" i="21"/>
  <c r="G911" i="21"/>
  <c r="G912" i="21"/>
  <c r="G913" i="21"/>
  <c r="G914" i="21"/>
  <c r="G915" i="21"/>
  <c r="G916" i="21"/>
  <c r="G917" i="21"/>
  <c r="G918" i="21"/>
  <c r="G919" i="21"/>
  <c r="G920" i="21"/>
  <c r="G921" i="21"/>
  <c r="G922" i="21"/>
  <c r="G923" i="21"/>
  <c r="G924" i="21"/>
  <c r="G925" i="21"/>
  <c r="G926" i="21"/>
  <c r="G927" i="21"/>
  <c r="G928" i="21"/>
  <c r="G929" i="21"/>
  <c r="G930" i="21"/>
  <c r="G931" i="21"/>
  <c r="G932" i="21"/>
  <c r="G933" i="21"/>
  <c r="G934" i="21"/>
  <c r="G935" i="21"/>
  <c r="G936" i="21"/>
  <c r="G937" i="21"/>
  <c r="G938" i="21"/>
  <c r="G939" i="21"/>
  <c r="G940" i="21"/>
  <c r="G941" i="21"/>
  <c r="G942" i="21"/>
  <c r="G943" i="21"/>
  <c r="G944" i="21"/>
  <c r="G945" i="21"/>
  <c r="G946" i="21"/>
  <c r="G947" i="21"/>
  <c r="G948" i="21"/>
  <c r="G949" i="21"/>
  <c r="G950" i="21"/>
  <c r="G951" i="21"/>
  <c r="G952" i="21"/>
  <c r="G953" i="21"/>
  <c r="G954" i="21"/>
  <c r="G955" i="21"/>
  <c r="G956" i="21"/>
  <c r="G957" i="21"/>
  <c r="G958" i="21"/>
  <c r="G959" i="21"/>
  <c r="G960" i="21"/>
  <c r="G961" i="21"/>
  <c r="G962" i="21"/>
  <c r="G963" i="21"/>
  <c r="G964" i="21"/>
  <c r="G965" i="21"/>
  <c r="G966" i="21"/>
  <c r="G967" i="21"/>
  <c r="G968" i="21"/>
  <c r="G969" i="21"/>
  <c r="G970" i="21"/>
  <c r="G971" i="21"/>
  <c r="G972" i="21"/>
  <c r="G973" i="21"/>
  <c r="G974" i="21"/>
  <c r="G975" i="21"/>
  <c r="G976" i="21"/>
  <c r="G977" i="21"/>
  <c r="G978" i="21"/>
  <c r="G979" i="21"/>
  <c r="G980" i="21"/>
  <c r="G981" i="21"/>
  <c r="G982" i="21"/>
  <c r="G983" i="21"/>
  <c r="G984" i="21"/>
  <c r="G985" i="21"/>
  <c r="G986" i="21"/>
  <c r="G987" i="21"/>
  <c r="G988" i="21"/>
  <c r="G989" i="21"/>
  <c r="G990" i="21"/>
  <c r="G991" i="21"/>
  <c r="G992" i="21"/>
  <c r="G993" i="21"/>
  <c r="G994" i="21"/>
  <c r="G995" i="21"/>
  <c r="G996" i="21"/>
  <c r="G997" i="21"/>
  <c r="G998" i="21"/>
  <c r="G999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7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645" i="21"/>
  <c r="H646" i="21"/>
  <c r="H647" i="21"/>
  <c r="H648" i="21"/>
  <c r="H649" i="21"/>
  <c r="H650" i="21"/>
  <c r="H651" i="21"/>
  <c r="H652" i="21"/>
  <c r="H653" i="21"/>
  <c r="H654" i="21"/>
  <c r="H655" i="21"/>
  <c r="H656" i="21"/>
  <c r="H657" i="21"/>
  <c r="H658" i="21"/>
  <c r="H659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676" i="21"/>
  <c r="H677" i="21"/>
  <c r="H678" i="21"/>
  <c r="H679" i="21"/>
  <c r="H680" i="21"/>
  <c r="H681" i="21"/>
  <c r="H682" i="21"/>
  <c r="H683" i="21"/>
  <c r="H684" i="21"/>
  <c r="H685" i="21"/>
  <c r="H686" i="21"/>
  <c r="H687" i="21"/>
  <c r="H688" i="21"/>
  <c r="H689" i="21"/>
  <c r="H690" i="21"/>
  <c r="H691" i="21"/>
  <c r="H692" i="21"/>
  <c r="H693" i="21"/>
  <c r="H694" i="21"/>
  <c r="H695" i="21"/>
  <c r="H696" i="21"/>
  <c r="H697" i="21"/>
  <c r="H698" i="21"/>
  <c r="H699" i="21"/>
  <c r="H700" i="21"/>
  <c r="H701" i="21"/>
  <c r="H702" i="21"/>
  <c r="H703" i="21"/>
  <c r="H704" i="21"/>
  <c r="H705" i="21"/>
  <c r="H706" i="21"/>
  <c r="H707" i="21"/>
  <c r="H708" i="21"/>
  <c r="H709" i="21"/>
  <c r="H710" i="21"/>
  <c r="H711" i="21"/>
  <c r="H712" i="21"/>
  <c r="H713" i="21"/>
  <c r="H714" i="21"/>
  <c r="H715" i="21"/>
  <c r="H716" i="21"/>
  <c r="H717" i="21"/>
  <c r="H718" i="21"/>
  <c r="H719" i="21"/>
  <c r="H720" i="21"/>
  <c r="H721" i="21"/>
  <c r="H722" i="21"/>
  <c r="H723" i="21"/>
  <c r="H724" i="21"/>
  <c r="H725" i="21"/>
  <c r="H726" i="21"/>
  <c r="H727" i="21"/>
  <c r="H728" i="21"/>
  <c r="H729" i="21"/>
  <c r="H730" i="21"/>
  <c r="H731" i="21"/>
  <c r="H732" i="21"/>
  <c r="H733" i="21"/>
  <c r="H734" i="21"/>
  <c r="H735" i="21"/>
  <c r="H736" i="21"/>
  <c r="H737" i="21"/>
  <c r="H738" i="21"/>
  <c r="H739" i="21"/>
  <c r="H740" i="21"/>
  <c r="H741" i="21"/>
  <c r="H742" i="21"/>
  <c r="H743" i="21"/>
  <c r="H744" i="21"/>
  <c r="H745" i="21"/>
  <c r="H746" i="21"/>
  <c r="H747" i="21"/>
  <c r="H748" i="21"/>
  <c r="H749" i="21"/>
  <c r="H750" i="21"/>
  <c r="H751" i="21"/>
  <c r="H752" i="21"/>
  <c r="H753" i="21"/>
  <c r="H754" i="21"/>
  <c r="H755" i="21"/>
  <c r="H756" i="21"/>
  <c r="H757" i="21"/>
  <c r="H758" i="21"/>
  <c r="H759" i="21"/>
  <c r="H760" i="21"/>
  <c r="H761" i="21"/>
  <c r="H762" i="21"/>
  <c r="H763" i="21"/>
  <c r="H764" i="21"/>
  <c r="H765" i="21"/>
  <c r="H766" i="21"/>
  <c r="H767" i="21"/>
  <c r="H768" i="21"/>
  <c r="H769" i="21"/>
  <c r="H770" i="21"/>
  <c r="H771" i="21"/>
  <c r="H772" i="21"/>
  <c r="H773" i="21"/>
  <c r="H774" i="21"/>
  <c r="H775" i="21"/>
  <c r="H776" i="21"/>
  <c r="H777" i="21"/>
  <c r="H778" i="21"/>
  <c r="H779" i="21"/>
  <c r="H780" i="21"/>
  <c r="H781" i="21"/>
  <c r="H782" i="21"/>
  <c r="H783" i="21"/>
  <c r="H784" i="21"/>
  <c r="H785" i="21"/>
  <c r="H786" i="21"/>
  <c r="H787" i="21"/>
  <c r="H788" i="21"/>
  <c r="H789" i="21"/>
  <c r="H790" i="21"/>
  <c r="H791" i="21"/>
  <c r="H792" i="21"/>
  <c r="H793" i="21"/>
  <c r="H794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4" i="21"/>
  <c r="H815" i="21"/>
  <c r="H816" i="21"/>
  <c r="H817" i="21"/>
  <c r="H818" i="21"/>
  <c r="H819" i="21"/>
  <c r="H820" i="21"/>
  <c r="H821" i="21"/>
  <c r="H822" i="21"/>
  <c r="H823" i="21"/>
  <c r="H824" i="21"/>
  <c r="H825" i="21"/>
  <c r="H826" i="21"/>
  <c r="H827" i="21"/>
  <c r="H828" i="21"/>
  <c r="H829" i="21"/>
  <c r="H830" i="21"/>
  <c r="H831" i="21"/>
  <c r="H832" i="21"/>
  <c r="H833" i="21"/>
  <c r="H834" i="21"/>
  <c r="H835" i="21"/>
  <c r="H836" i="21"/>
  <c r="H837" i="21"/>
  <c r="H838" i="21"/>
  <c r="H839" i="21"/>
  <c r="H840" i="21"/>
  <c r="H841" i="21"/>
  <c r="H842" i="21"/>
  <c r="H843" i="21"/>
  <c r="H844" i="21"/>
  <c r="H845" i="21"/>
  <c r="H846" i="21"/>
  <c r="H847" i="21"/>
  <c r="H848" i="21"/>
  <c r="H849" i="21"/>
  <c r="H850" i="21"/>
  <c r="H851" i="21"/>
  <c r="H852" i="21"/>
  <c r="H853" i="21"/>
  <c r="H854" i="21"/>
  <c r="H855" i="21"/>
  <c r="H856" i="21"/>
  <c r="H857" i="21"/>
  <c r="H858" i="21"/>
  <c r="H859" i="21"/>
  <c r="H860" i="21"/>
  <c r="H861" i="21"/>
  <c r="H862" i="21"/>
  <c r="H863" i="21"/>
  <c r="H864" i="21"/>
  <c r="H865" i="21"/>
  <c r="H866" i="21"/>
  <c r="H867" i="21"/>
  <c r="H868" i="21"/>
  <c r="H869" i="21"/>
  <c r="H870" i="21"/>
  <c r="H871" i="21"/>
  <c r="H872" i="21"/>
  <c r="H873" i="21"/>
  <c r="H874" i="21"/>
  <c r="H875" i="21"/>
  <c r="H876" i="21"/>
  <c r="H877" i="21"/>
  <c r="H878" i="21"/>
  <c r="H879" i="21"/>
  <c r="H880" i="21"/>
  <c r="H881" i="21"/>
  <c r="H882" i="21"/>
  <c r="H883" i="21"/>
  <c r="H884" i="21"/>
  <c r="H885" i="21"/>
  <c r="H886" i="21"/>
  <c r="H887" i="21"/>
  <c r="H888" i="21"/>
  <c r="H889" i="21"/>
  <c r="H890" i="21"/>
  <c r="H891" i="21"/>
  <c r="H892" i="21"/>
  <c r="H893" i="21"/>
  <c r="H894" i="21"/>
  <c r="H895" i="21"/>
  <c r="H896" i="21"/>
  <c r="H897" i="21"/>
  <c r="H898" i="21"/>
  <c r="H899" i="21"/>
  <c r="H900" i="21"/>
  <c r="H901" i="21"/>
  <c r="H902" i="21"/>
  <c r="H903" i="21"/>
  <c r="H904" i="21"/>
  <c r="H905" i="21"/>
  <c r="H906" i="21"/>
  <c r="H907" i="21"/>
  <c r="H908" i="21"/>
  <c r="H909" i="21"/>
  <c r="H910" i="21"/>
  <c r="H911" i="21"/>
  <c r="H912" i="21"/>
  <c r="H913" i="21"/>
  <c r="H914" i="21"/>
  <c r="H915" i="21"/>
  <c r="H916" i="21"/>
  <c r="H917" i="21"/>
  <c r="H918" i="21"/>
  <c r="H919" i="21"/>
  <c r="H920" i="21"/>
  <c r="H921" i="21"/>
  <c r="H922" i="21"/>
  <c r="H923" i="21"/>
  <c r="H924" i="21"/>
  <c r="H925" i="21"/>
  <c r="H926" i="21"/>
  <c r="H927" i="21"/>
  <c r="H928" i="21"/>
  <c r="H929" i="21"/>
  <c r="H930" i="21"/>
  <c r="H931" i="21"/>
  <c r="H932" i="21"/>
  <c r="H933" i="21"/>
  <c r="H934" i="21"/>
  <c r="H935" i="21"/>
  <c r="H936" i="21"/>
  <c r="H937" i="21"/>
  <c r="H938" i="21"/>
  <c r="H939" i="21"/>
  <c r="H940" i="21"/>
  <c r="H941" i="21"/>
  <c r="H942" i="21"/>
  <c r="H943" i="21"/>
  <c r="H944" i="21"/>
  <c r="H945" i="21"/>
  <c r="H946" i="21"/>
  <c r="H947" i="21"/>
  <c r="H948" i="21"/>
  <c r="H949" i="21"/>
  <c r="H950" i="21"/>
  <c r="H951" i="21"/>
  <c r="H952" i="21"/>
  <c r="H953" i="21"/>
  <c r="H954" i="21"/>
  <c r="H955" i="21"/>
  <c r="H956" i="21"/>
  <c r="H957" i="21"/>
  <c r="H958" i="21"/>
  <c r="H959" i="21"/>
  <c r="H960" i="21"/>
  <c r="H961" i="21"/>
  <c r="H962" i="21"/>
  <c r="H963" i="21"/>
  <c r="H964" i="21"/>
  <c r="H965" i="21"/>
  <c r="H966" i="21"/>
  <c r="H967" i="21"/>
  <c r="H968" i="21"/>
  <c r="H969" i="21"/>
  <c r="H970" i="21"/>
  <c r="H971" i="21"/>
  <c r="H972" i="21"/>
  <c r="H973" i="21"/>
  <c r="H974" i="21"/>
  <c r="H975" i="21"/>
  <c r="H976" i="21"/>
  <c r="H977" i="21"/>
  <c r="H978" i="21"/>
  <c r="H979" i="21"/>
  <c r="H980" i="21"/>
  <c r="H981" i="21"/>
  <c r="H982" i="21"/>
  <c r="H983" i="21"/>
  <c r="H984" i="21"/>
  <c r="H985" i="21"/>
  <c r="H986" i="21"/>
  <c r="H987" i="21"/>
  <c r="H988" i="21"/>
  <c r="H989" i="21"/>
  <c r="H990" i="21"/>
  <c r="H991" i="21"/>
  <c r="H992" i="21"/>
  <c r="H993" i="21"/>
  <c r="H994" i="21"/>
  <c r="H995" i="21"/>
  <c r="H996" i="21"/>
  <c r="H997" i="21"/>
  <c r="H998" i="21"/>
  <c r="H999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79" i="21"/>
  <c r="I380" i="21"/>
  <c r="I381" i="21"/>
  <c r="I382" i="21"/>
  <c r="I383" i="21"/>
  <c r="I384" i="21"/>
  <c r="I385" i="21"/>
  <c r="I386" i="21"/>
  <c r="I387" i="21"/>
  <c r="I388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02" i="21"/>
  <c r="I403" i="21"/>
  <c r="I404" i="21"/>
  <c r="I405" i="21"/>
  <c r="I406" i="21"/>
  <c r="I407" i="21"/>
  <c r="I408" i="21"/>
  <c r="I409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23" i="21"/>
  <c r="I424" i="21"/>
  <c r="I425" i="21"/>
  <c r="I426" i="21"/>
  <c r="I427" i="21"/>
  <c r="I428" i="21"/>
  <c r="I429" i="21"/>
  <c r="I430" i="21"/>
  <c r="I431" i="21"/>
  <c r="I432" i="21"/>
  <c r="I433" i="21"/>
  <c r="I434" i="21"/>
  <c r="I435" i="21"/>
  <c r="I436" i="21"/>
  <c r="I437" i="21"/>
  <c r="I438" i="21"/>
  <c r="I439" i="21"/>
  <c r="I440" i="21"/>
  <c r="I441" i="21"/>
  <c r="I442" i="21"/>
  <c r="I443" i="21"/>
  <c r="I444" i="21"/>
  <c r="I445" i="21"/>
  <c r="I446" i="21"/>
  <c r="I447" i="21"/>
  <c r="I448" i="21"/>
  <c r="I449" i="21"/>
  <c r="I450" i="21"/>
  <c r="I451" i="21"/>
  <c r="I452" i="21"/>
  <c r="I453" i="21"/>
  <c r="I454" i="21"/>
  <c r="I455" i="21"/>
  <c r="I456" i="21"/>
  <c r="I457" i="21"/>
  <c r="I458" i="21"/>
  <c r="I459" i="21"/>
  <c r="I460" i="21"/>
  <c r="I461" i="21"/>
  <c r="I462" i="21"/>
  <c r="I463" i="21"/>
  <c r="I464" i="21"/>
  <c r="I465" i="21"/>
  <c r="I466" i="21"/>
  <c r="I467" i="21"/>
  <c r="I468" i="21"/>
  <c r="I469" i="21"/>
  <c r="I470" i="21"/>
  <c r="I471" i="21"/>
  <c r="I472" i="21"/>
  <c r="I473" i="21"/>
  <c r="I474" i="21"/>
  <c r="I475" i="21"/>
  <c r="I476" i="21"/>
  <c r="I477" i="21"/>
  <c r="I478" i="21"/>
  <c r="I479" i="21"/>
  <c r="I480" i="21"/>
  <c r="I481" i="21"/>
  <c r="I482" i="21"/>
  <c r="I483" i="21"/>
  <c r="I484" i="21"/>
  <c r="I485" i="21"/>
  <c r="I486" i="21"/>
  <c r="I487" i="21"/>
  <c r="I488" i="21"/>
  <c r="I489" i="21"/>
  <c r="I490" i="21"/>
  <c r="I491" i="21"/>
  <c r="I492" i="21"/>
  <c r="I493" i="21"/>
  <c r="I494" i="21"/>
  <c r="I495" i="21"/>
  <c r="I496" i="21"/>
  <c r="I497" i="21"/>
  <c r="I498" i="21"/>
  <c r="I499" i="21"/>
  <c r="I500" i="21"/>
  <c r="I501" i="21"/>
  <c r="I502" i="21"/>
  <c r="I503" i="21"/>
  <c r="I504" i="21"/>
  <c r="I505" i="21"/>
  <c r="I506" i="21"/>
  <c r="I507" i="21"/>
  <c r="I508" i="21"/>
  <c r="I509" i="21"/>
  <c r="I510" i="21"/>
  <c r="I511" i="21"/>
  <c r="I512" i="21"/>
  <c r="I513" i="21"/>
  <c r="I514" i="21"/>
  <c r="I515" i="21"/>
  <c r="I516" i="21"/>
  <c r="I517" i="21"/>
  <c r="I518" i="21"/>
  <c r="I519" i="21"/>
  <c r="I520" i="21"/>
  <c r="I521" i="21"/>
  <c r="I522" i="21"/>
  <c r="I523" i="21"/>
  <c r="I524" i="21"/>
  <c r="I525" i="21"/>
  <c r="I526" i="21"/>
  <c r="I527" i="21"/>
  <c r="I528" i="21"/>
  <c r="I529" i="21"/>
  <c r="I530" i="21"/>
  <c r="I531" i="21"/>
  <c r="I532" i="21"/>
  <c r="I533" i="21"/>
  <c r="I534" i="21"/>
  <c r="I535" i="21"/>
  <c r="I536" i="21"/>
  <c r="I537" i="21"/>
  <c r="I538" i="21"/>
  <c r="I539" i="21"/>
  <c r="I540" i="21"/>
  <c r="I541" i="21"/>
  <c r="I542" i="21"/>
  <c r="I543" i="21"/>
  <c r="I544" i="21"/>
  <c r="I545" i="21"/>
  <c r="I546" i="21"/>
  <c r="I547" i="21"/>
  <c r="I548" i="21"/>
  <c r="I549" i="21"/>
  <c r="I550" i="21"/>
  <c r="I551" i="21"/>
  <c r="I552" i="21"/>
  <c r="I553" i="21"/>
  <c r="I554" i="21"/>
  <c r="I555" i="21"/>
  <c r="I556" i="21"/>
  <c r="I557" i="21"/>
  <c r="I558" i="21"/>
  <c r="I559" i="21"/>
  <c r="I560" i="21"/>
  <c r="I561" i="21"/>
  <c r="I562" i="21"/>
  <c r="I563" i="21"/>
  <c r="I564" i="21"/>
  <c r="I565" i="21"/>
  <c r="I566" i="21"/>
  <c r="I567" i="21"/>
  <c r="I568" i="21"/>
  <c r="I569" i="21"/>
  <c r="I570" i="21"/>
  <c r="I571" i="21"/>
  <c r="I572" i="21"/>
  <c r="I573" i="21"/>
  <c r="I574" i="21"/>
  <c r="I575" i="21"/>
  <c r="I576" i="21"/>
  <c r="I577" i="21"/>
  <c r="I578" i="21"/>
  <c r="I579" i="21"/>
  <c r="I580" i="21"/>
  <c r="I581" i="21"/>
  <c r="I582" i="21"/>
  <c r="I583" i="21"/>
  <c r="I584" i="21"/>
  <c r="I585" i="21"/>
  <c r="I586" i="21"/>
  <c r="I587" i="21"/>
  <c r="I588" i="21"/>
  <c r="I589" i="21"/>
  <c r="I590" i="21"/>
  <c r="I591" i="21"/>
  <c r="I592" i="21"/>
  <c r="I593" i="21"/>
  <c r="I594" i="21"/>
  <c r="I595" i="21"/>
  <c r="I596" i="21"/>
  <c r="I597" i="21"/>
  <c r="I598" i="21"/>
  <c r="I599" i="21"/>
  <c r="I600" i="21"/>
  <c r="I601" i="21"/>
  <c r="I602" i="21"/>
  <c r="I603" i="21"/>
  <c r="I604" i="21"/>
  <c r="I605" i="21"/>
  <c r="I606" i="21"/>
  <c r="I607" i="21"/>
  <c r="I608" i="21"/>
  <c r="I609" i="21"/>
  <c r="I610" i="21"/>
  <c r="I611" i="21"/>
  <c r="I612" i="21"/>
  <c r="I613" i="21"/>
  <c r="I614" i="21"/>
  <c r="I615" i="21"/>
  <c r="I616" i="21"/>
  <c r="I617" i="21"/>
  <c r="I618" i="21"/>
  <c r="I619" i="21"/>
  <c r="I620" i="21"/>
  <c r="I621" i="21"/>
  <c r="I622" i="21"/>
  <c r="I623" i="21"/>
  <c r="I624" i="21"/>
  <c r="I625" i="21"/>
  <c r="I626" i="21"/>
  <c r="I627" i="21"/>
  <c r="I628" i="21"/>
  <c r="I629" i="21"/>
  <c r="I630" i="21"/>
  <c r="I631" i="21"/>
  <c r="I632" i="21"/>
  <c r="I633" i="21"/>
  <c r="I634" i="21"/>
  <c r="I635" i="21"/>
  <c r="I636" i="21"/>
  <c r="I637" i="21"/>
  <c r="I638" i="21"/>
  <c r="I639" i="21"/>
  <c r="I640" i="21"/>
  <c r="I641" i="21"/>
  <c r="I642" i="21"/>
  <c r="I643" i="21"/>
  <c r="I644" i="21"/>
  <c r="I645" i="21"/>
  <c r="I646" i="21"/>
  <c r="I647" i="21"/>
  <c r="I648" i="21"/>
  <c r="I649" i="21"/>
  <c r="I650" i="21"/>
  <c r="I651" i="21"/>
  <c r="I652" i="21"/>
  <c r="I653" i="21"/>
  <c r="I654" i="21"/>
  <c r="I655" i="21"/>
  <c r="I656" i="21"/>
  <c r="I657" i="21"/>
  <c r="I658" i="21"/>
  <c r="I659" i="21"/>
  <c r="I660" i="21"/>
  <c r="I661" i="21"/>
  <c r="I662" i="21"/>
  <c r="I663" i="21"/>
  <c r="I664" i="21"/>
  <c r="I665" i="21"/>
  <c r="I666" i="21"/>
  <c r="I667" i="21"/>
  <c r="I668" i="21"/>
  <c r="I669" i="21"/>
  <c r="I670" i="21"/>
  <c r="I671" i="21"/>
  <c r="I672" i="21"/>
  <c r="I673" i="21"/>
  <c r="I674" i="21"/>
  <c r="I675" i="21"/>
  <c r="I676" i="21"/>
  <c r="I677" i="21"/>
  <c r="I678" i="21"/>
  <c r="I679" i="21"/>
  <c r="I680" i="21"/>
  <c r="I681" i="21"/>
  <c r="I682" i="21"/>
  <c r="I683" i="21"/>
  <c r="I684" i="21"/>
  <c r="I685" i="21"/>
  <c r="I686" i="21"/>
  <c r="I687" i="21"/>
  <c r="I688" i="21"/>
  <c r="I689" i="21"/>
  <c r="I690" i="21"/>
  <c r="I691" i="21"/>
  <c r="I692" i="21"/>
  <c r="I693" i="21"/>
  <c r="I694" i="21"/>
  <c r="I695" i="21"/>
  <c r="I696" i="21"/>
  <c r="I697" i="21"/>
  <c r="I698" i="21"/>
  <c r="I699" i="21"/>
  <c r="I700" i="21"/>
  <c r="I701" i="21"/>
  <c r="I702" i="21"/>
  <c r="I703" i="21"/>
  <c r="I704" i="21"/>
  <c r="I705" i="21"/>
  <c r="I706" i="21"/>
  <c r="I707" i="21"/>
  <c r="I708" i="21"/>
  <c r="I709" i="21"/>
  <c r="I710" i="21"/>
  <c r="I711" i="21"/>
  <c r="I712" i="21"/>
  <c r="I713" i="21"/>
  <c r="I714" i="21"/>
  <c r="I715" i="21"/>
  <c r="I716" i="21"/>
  <c r="I717" i="21"/>
  <c r="I718" i="21"/>
  <c r="I719" i="21"/>
  <c r="I720" i="21"/>
  <c r="I721" i="21"/>
  <c r="I722" i="21"/>
  <c r="I723" i="21"/>
  <c r="I724" i="21"/>
  <c r="I725" i="21"/>
  <c r="I726" i="21"/>
  <c r="I727" i="21"/>
  <c r="I728" i="21"/>
  <c r="I729" i="21"/>
  <c r="I730" i="21"/>
  <c r="I731" i="21"/>
  <c r="I732" i="21"/>
  <c r="I733" i="21"/>
  <c r="I734" i="21"/>
  <c r="I735" i="21"/>
  <c r="I736" i="21"/>
  <c r="I737" i="21"/>
  <c r="I738" i="21"/>
  <c r="I739" i="21"/>
  <c r="I740" i="21"/>
  <c r="I741" i="21"/>
  <c r="I742" i="21"/>
  <c r="I743" i="21"/>
  <c r="I744" i="21"/>
  <c r="I745" i="21"/>
  <c r="I746" i="21"/>
  <c r="I747" i="21"/>
  <c r="I748" i="21"/>
  <c r="I749" i="21"/>
  <c r="I750" i="21"/>
  <c r="I751" i="21"/>
  <c r="I752" i="21"/>
  <c r="I753" i="21"/>
  <c r="I754" i="21"/>
  <c r="I755" i="21"/>
  <c r="I756" i="21"/>
  <c r="I757" i="21"/>
  <c r="I758" i="21"/>
  <c r="I759" i="21"/>
  <c r="I760" i="21"/>
  <c r="I761" i="21"/>
  <c r="I762" i="21"/>
  <c r="I763" i="21"/>
  <c r="I764" i="21"/>
  <c r="I765" i="21"/>
  <c r="I766" i="21"/>
  <c r="I767" i="21"/>
  <c r="I768" i="21"/>
  <c r="I769" i="21"/>
  <c r="I770" i="21"/>
  <c r="I771" i="21"/>
  <c r="I772" i="21"/>
  <c r="I773" i="21"/>
  <c r="I774" i="21"/>
  <c r="I775" i="21"/>
  <c r="I776" i="21"/>
  <c r="I777" i="21"/>
  <c r="I778" i="21"/>
  <c r="I779" i="21"/>
  <c r="I780" i="21"/>
  <c r="I781" i="21"/>
  <c r="I782" i="21"/>
  <c r="I783" i="21"/>
  <c r="I784" i="21"/>
  <c r="I785" i="21"/>
  <c r="I786" i="21"/>
  <c r="I787" i="21"/>
  <c r="I788" i="21"/>
  <c r="I789" i="21"/>
  <c r="I790" i="21"/>
  <c r="I791" i="21"/>
  <c r="I792" i="21"/>
  <c r="I793" i="21"/>
  <c r="I794" i="21"/>
  <c r="I795" i="21"/>
  <c r="I796" i="21"/>
  <c r="I797" i="21"/>
  <c r="I798" i="21"/>
  <c r="I799" i="21"/>
  <c r="I800" i="21"/>
  <c r="I801" i="21"/>
  <c r="I802" i="21"/>
  <c r="I803" i="21"/>
  <c r="I804" i="21"/>
  <c r="I805" i="21"/>
  <c r="I806" i="21"/>
  <c r="I807" i="21"/>
  <c r="I808" i="21"/>
  <c r="I809" i="21"/>
  <c r="I810" i="21"/>
  <c r="I811" i="21"/>
  <c r="I812" i="21"/>
  <c r="I813" i="21"/>
  <c r="I814" i="21"/>
  <c r="I815" i="21"/>
  <c r="I816" i="21"/>
  <c r="I817" i="21"/>
  <c r="I818" i="21"/>
  <c r="I819" i="21"/>
  <c r="I820" i="21"/>
  <c r="I821" i="21"/>
  <c r="I822" i="21"/>
  <c r="I823" i="21"/>
  <c r="I824" i="21"/>
  <c r="I825" i="21"/>
  <c r="I826" i="21"/>
  <c r="I827" i="21"/>
  <c r="I828" i="21"/>
  <c r="I829" i="21"/>
  <c r="I830" i="21"/>
  <c r="I831" i="21"/>
  <c r="I832" i="21"/>
  <c r="I833" i="21"/>
  <c r="I834" i="21"/>
  <c r="I835" i="21"/>
  <c r="I836" i="21"/>
  <c r="I837" i="21"/>
  <c r="I838" i="21"/>
  <c r="I839" i="21"/>
  <c r="I840" i="21"/>
  <c r="I841" i="21"/>
  <c r="I842" i="21"/>
  <c r="I843" i="21"/>
  <c r="I844" i="21"/>
  <c r="I845" i="21"/>
  <c r="I846" i="21"/>
  <c r="I847" i="21"/>
  <c r="I848" i="21"/>
  <c r="I849" i="21"/>
  <c r="I850" i="21"/>
  <c r="I851" i="21"/>
  <c r="I852" i="21"/>
  <c r="I853" i="21"/>
  <c r="I854" i="21"/>
  <c r="I855" i="21"/>
  <c r="I856" i="21"/>
  <c r="I857" i="21"/>
  <c r="I858" i="21"/>
  <c r="I859" i="21"/>
  <c r="I860" i="21"/>
  <c r="I861" i="21"/>
  <c r="I862" i="21"/>
  <c r="I863" i="21"/>
  <c r="I864" i="21"/>
  <c r="I865" i="21"/>
  <c r="I866" i="21"/>
  <c r="I867" i="21"/>
  <c r="I868" i="21"/>
  <c r="I869" i="21"/>
  <c r="I870" i="21"/>
  <c r="I871" i="21"/>
  <c r="I872" i="21"/>
  <c r="I873" i="21"/>
  <c r="I874" i="21"/>
  <c r="I875" i="21"/>
  <c r="I876" i="21"/>
  <c r="I877" i="21"/>
  <c r="I878" i="21"/>
  <c r="I879" i="21"/>
  <c r="I880" i="21"/>
  <c r="I881" i="21"/>
  <c r="I882" i="21"/>
  <c r="I883" i="21"/>
  <c r="I884" i="21"/>
  <c r="I885" i="21"/>
  <c r="I886" i="21"/>
  <c r="I887" i="21"/>
  <c r="I888" i="21"/>
  <c r="I889" i="21"/>
  <c r="I890" i="21"/>
  <c r="I891" i="21"/>
  <c r="I892" i="21"/>
  <c r="I893" i="21"/>
  <c r="I894" i="21"/>
  <c r="I895" i="21"/>
  <c r="I896" i="21"/>
  <c r="I897" i="21"/>
  <c r="I898" i="21"/>
  <c r="I899" i="21"/>
  <c r="I900" i="21"/>
  <c r="I901" i="21"/>
  <c r="I902" i="21"/>
  <c r="I903" i="21"/>
  <c r="I904" i="21"/>
  <c r="I905" i="21"/>
  <c r="I906" i="21"/>
  <c r="I907" i="21"/>
  <c r="I908" i="21"/>
  <c r="I909" i="21"/>
  <c r="I910" i="21"/>
  <c r="I911" i="21"/>
  <c r="I912" i="21"/>
  <c r="I913" i="21"/>
  <c r="I914" i="21"/>
  <c r="I915" i="21"/>
  <c r="I916" i="21"/>
  <c r="I917" i="21"/>
  <c r="I918" i="21"/>
  <c r="I919" i="21"/>
  <c r="I920" i="21"/>
  <c r="I921" i="21"/>
  <c r="I922" i="21"/>
  <c r="I923" i="21"/>
  <c r="I924" i="21"/>
  <c r="I925" i="21"/>
  <c r="I926" i="21"/>
  <c r="I927" i="21"/>
  <c r="I928" i="21"/>
  <c r="I929" i="21"/>
  <c r="I930" i="21"/>
  <c r="I931" i="21"/>
  <c r="I932" i="21"/>
  <c r="I933" i="21"/>
  <c r="I934" i="21"/>
  <c r="I935" i="21"/>
  <c r="I936" i="21"/>
  <c r="I937" i="21"/>
  <c r="I938" i="21"/>
  <c r="I939" i="21"/>
  <c r="I940" i="21"/>
  <c r="I941" i="21"/>
  <c r="I942" i="21"/>
  <c r="I943" i="21"/>
  <c r="I944" i="21"/>
  <c r="I945" i="21"/>
  <c r="I946" i="21"/>
  <c r="I947" i="21"/>
  <c r="I948" i="21"/>
  <c r="I949" i="21"/>
  <c r="I950" i="21"/>
  <c r="I951" i="21"/>
  <c r="I952" i="21"/>
  <c r="I953" i="21"/>
  <c r="I954" i="21"/>
  <c r="I955" i="21"/>
  <c r="I956" i="21"/>
  <c r="I957" i="21"/>
  <c r="I958" i="21"/>
  <c r="I959" i="21"/>
  <c r="I960" i="21"/>
  <c r="I961" i="21"/>
  <c r="I962" i="21"/>
  <c r="I963" i="21"/>
  <c r="I964" i="21"/>
  <c r="I965" i="21"/>
  <c r="I966" i="21"/>
  <c r="I967" i="21"/>
  <c r="I968" i="21"/>
  <c r="I969" i="21"/>
  <c r="I970" i="21"/>
  <c r="I971" i="21"/>
  <c r="I972" i="21"/>
  <c r="I973" i="21"/>
  <c r="I974" i="21"/>
  <c r="I975" i="21"/>
  <c r="I976" i="21"/>
  <c r="I977" i="21"/>
  <c r="I978" i="21"/>
  <c r="I979" i="21"/>
  <c r="I980" i="21"/>
  <c r="I981" i="21"/>
  <c r="I982" i="21"/>
  <c r="I983" i="21"/>
  <c r="I984" i="21"/>
  <c r="I985" i="21"/>
  <c r="I986" i="21"/>
  <c r="I987" i="21"/>
  <c r="I988" i="21"/>
  <c r="I989" i="21"/>
  <c r="I990" i="21"/>
  <c r="I991" i="21"/>
  <c r="I992" i="21"/>
  <c r="I993" i="21"/>
  <c r="I994" i="21"/>
  <c r="I995" i="21"/>
  <c r="I996" i="21"/>
  <c r="I997" i="21"/>
  <c r="I998" i="21"/>
  <c r="I999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94" i="21"/>
  <c r="J395" i="21"/>
  <c r="J396" i="21"/>
  <c r="J397" i="2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J410" i="21"/>
  <c r="J411" i="21"/>
  <c r="J412" i="21"/>
  <c r="J413" i="21"/>
  <c r="J414" i="21"/>
  <c r="J415" i="21"/>
  <c r="J416" i="21"/>
  <c r="J417" i="21"/>
  <c r="J418" i="21"/>
  <c r="J419" i="21"/>
  <c r="J420" i="21"/>
  <c r="J421" i="21"/>
  <c r="J422" i="21"/>
  <c r="J423" i="21"/>
  <c r="J424" i="21"/>
  <c r="J425" i="21"/>
  <c r="J426" i="21"/>
  <c r="J427" i="21"/>
  <c r="J428" i="21"/>
  <c r="J429" i="21"/>
  <c r="J430" i="21"/>
  <c r="J431" i="21"/>
  <c r="J432" i="21"/>
  <c r="J433" i="21"/>
  <c r="J434" i="21"/>
  <c r="J435" i="21"/>
  <c r="J436" i="21"/>
  <c r="J437" i="21"/>
  <c r="J438" i="21"/>
  <c r="J439" i="21"/>
  <c r="J440" i="21"/>
  <c r="J441" i="21"/>
  <c r="J442" i="21"/>
  <c r="J443" i="21"/>
  <c r="J444" i="21"/>
  <c r="J445" i="2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J458" i="21"/>
  <c r="J459" i="21"/>
  <c r="J460" i="21"/>
  <c r="J461" i="21"/>
  <c r="J462" i="21"/>
  <c r="J463" i="21"/>
  <c r="J464" i="21"/>
  <c r="J465" i="21"/>
  <c r="J466" i="21"/>
  <c r="J467" i="21"/>
  <c r="J468" i="21"/>
  <c r="J469" i="21"/>
  <c r="J470" i="21"/>
  <c r="J471" i="21"/>
  <c r="J472" i="21"/>
  <c r="J473" i="21"/>
  <c r="J474" i="21"/>
  <c r="J475" i="21"/>
  <c r="J476" i="21"/>
  <c r="J477" i="21"/>
  <c r="J478" i="21"/>
  <c r="J479" i="21"/>
  <c r="J480" i="21"/>
  <c r="J481" i="21"/>
  <c r="J482" i="21"/>
  <c r="J483" i="21"/>
  <c r="J484" i="21"/>
  <c r="J485" i="21"/>
  <c r="J486" i="21"/>
  <c r="J487" i="21"/>
  <c r="J488" i="21"/>
  <c r="J489" i="21"/>
  <c r="J490" i="21"/>
  <c r="J491" i="21"/>
  <c r="J492" i="21"/>
  <c r="J493" i="21"/>
  <c r="J494" i="21"/>
  <c r="J495" i="21"/>
  <c r="J496" i="21"/>
  <c r="J497" i="21"/>
  <c r="J498" i="21"/>
  <c r="J499" i="21"/>
  <c r="J500" i="21"/>
  <c r="J501" i="21"/>
  <c r="J502" i="21"/>
  <c r="J503" i="21"/>
  <c r="J504" i="21"/>
  <c r="J505" i="2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J530" i="21"/>
  <c r="J531" i="21"/>
  <c r="J532" i="21"/>
  <c r="J533" i="21"/>
  <c r="J534" i="21"/>
  <c r="J535" i="21"/>
  <c r="J536" i="21"/>
  <c r="J537" i="21"/>
  <c r="J538" i="21"/>
  <c r="J539" i="21"/>
  <c r="J540" i="21"/>
  <c r="J541" i="21"/>
  <c r="J542" i="21"/>
  <c r="J543" i="21"/>
  <c r="J544" i="21"/>
  <c r="J545" i="21"/>
  <c r="J546" i="21"/>
  <c r="J547" i="21"/>
  <c r="J548" i="21"/>
  <c r="J549" i="21"/>
  <c r="J550" i="21"/>
  <c r="J551" i="21"/>
  <c r="J552" i="21"/>
  <c r="J553" i="21"/>
  <c r="J554" i="21"/>
  <c r="J555" i="21"/>
  <c r="J556" i="21"/>
  <c r="J557" i="21"/>
  <c r="J558" i="21"/>
  <c r="J559" i="21"/>
  <c r="J560" i="21"/>
  <c r="J561" i="21"/>
  <c r="J562" i="21"/>
  <c r="J563" i="21"/>
  <c r="J564" i="21"/>
  <c r="J565" i="21"/>
  <c r="J566" i="21"/>
  <c r="J567" i="21"/>
  <c r="J568" i="21"/>
  <c r="J569" i="21"/>
  <c r="J570" i="21"/>
  <c r="J571" i="21"/>
  <c r="J572" i="21"/>
  <c r="J573" i="21"/>
  <c r="J574" i="21"/>
  <c r="J575" i="21"/>
  <c r="J576" i="21"/>
  <c r="J577" i="21"/>
  <c r="J578" i="21"/>
  <c r="J579" i="21"/>
  <c r="J580" i="21"/>
  <c r="J581" i="21"/>
  <c r="J582" i="21"/>
  <c r="J583" i="21"/>
  <c r="J584" i="21"/>
  <c r="J585" i="21"/>
  <c r="J586" i="21"/>
  <c r="J587" i="21"/>
  <c r="J588" i="21"/>
  <c r="J589" i="21"/>
  <c r="J590" i="21"/>
  <c r="J591" i="21"/>
  <c r="J592" i="21"/>
  <c r="J593" i="21"/>
  <c r="J594" i="21"/>
  <c r="J595" i="21"/>
  <c r="J596" i="21"/>
  <c r="J597" i="21"/>
  <c r="J598" i="21"/>
  <c r="J599" i="21"/>
  <c r="J600" i="21"/>
  <c r="J601" i="21"/>
  <c r="J602" i="21"/>
  <c r="J603" i="21"/>
  <c r="J604" i="21"/>
  <c r="J605" i="21"/>
  <c r="J606" i="21"/>
  <c r="J607" i="21"/>
  <c r="J608" i="21"/>
  <c r="J609" i="21"/>
  <c r="J610" i="21"/>
  <c r="J611" i="21"/>
  <c r="J612" i="21"/>
  <c r="J613" i="21"/>
  <c r="J614" i="21"/>
  <c r="J615" i="21"/>
  <c r="J616" i="21"/>
  <c r="J617" i="21"/>
  <c r="J618" i="21"/>
  <c r="J619" i="21"/>
  <c r="J620" i="21"/>
  <c r="J621" i="21"/>
  <c r="J622" i="21"/>
  <c r="J623" i="21"/>
  <c r="J624" i="21"/>
  <c r="J625" i="21"/>
  <c r="J626" i="21"/>
  <c r="J627" i="21"/>
  <c r="J628" i="21"/>
  <c r="J629" i="21"/>
  <c r="J630" i="21"/>
  <c r="J631" i="21"/>
  <c r="J632" i="21"/>
  <c r="J633" i="21"/>
  <c r="J634" i="21"/>
  <c r="J635" i="21"/>
  <c r="J636" i="21"/>
  <c r="J637" i="21"/>
  <c r="J638" i="21"/>
  <c r="J639" i="21"/>
  <c r="J640" i="21"/>
  <c r="J641" i="21"/>
  <c r="J642" i="21"/>
  <c r="J643" i="21"/>
  <c r="J644" i="21"/>
  <c r="J645" i="21"/>
  <c r="J646" i="21"/>
  <c r="J647" i="21"/>
  <c r="J648" i="21"/>
  <c r="J649" i="21"/>
  <c r="J650" i="21"/>
  <c r="J651" i="21"/>
  <c r="J652" i="21"/>
  <c r="J653" i="21"/>
  <c r="J654" i="21"/>
  <c r="J655" i="21"/>
  <c r="J656" i="21"/>
  <c r="J657" i="21"/>
  <c r="J658" i="21"/>
  <c r="J659" i="21"/>
  <c r="J660" i="21"/>
  <c r="J661" i="21"/>
  <c r="J662" i="21"/>
  <c r="J663" i="21"/>
  <c r="J664" i="21"/>
  <c r="J665" i="21"/>
  <c r="J666" i="21"/>
  <c r="J667" i="21"/>
  <c r="J668" i="21"/>
  <c r="J669" i="21"/>
  <c r="J670" i="21"/>
  <c r="J671" i="21"/>
  <c r="J672" i="21"/>
  <c r="J673" i="21"/>
  <c r="J674" i="21"/>
  <c r="J675" i="21"/>
  <c r="J676" i="21"/>
  <c r="J677" i="21"/>
  <c r="J678" i="21"/>
  <c r="J679" i="21"/>
  <c r="J680" i="21"/>
  <c r="J681" i="21"/>
  <c r="J682" i="21"/>
  <c r="J683" i="21"/>
  <c r="J684" i="21"/>
  <c r="J685" i="21"/>
  <c r="J686" i="21"/>
  <c r="J687" i="21"/>
  <c r="J688" i="21"/>
  <c r="J689" i="21"/>
  <c r="J690" i="21"/>
  <c r="J691" i="21"/>
  <c r="J692" i="21"/>
  <c r="J693" i="21"/>
  <c r="J694" i="21"/>
  <c r="J695" i="21"/>
  <c r="J696" i="21"/>
  <c r="J697" i="21"/>
  <c r="J698" i="21"/>
  <c r="J699" i="21"/>
  <c r="J700" i="21"/>
  <c r="J701" i="21"/>
  <c r="J702" i="21"/>
  <c r="J703" i="21"/>
  <c r="J704" i="21"/>
  <c r="J705" i="21"/>
  <c r="J706" i="21"/>
  <c r="J707" i="21"/>
  <c r="J708" i="21"/>
  <c r="J709" i="21"/>
  <c r="J710" i="21"/>
  <c r="J711" i="21"/>
  <c r="J712" i="21"/>
  <c r="J713" i="21"/>
  <c r="J714" i="21"/>
  <c r="J715" i="21"/>
  <c r="J716" i="21"/>
  <c r="J717" i="21"/>
  <c r="J718" i="21"/>
  <c r="J719" i="21"/>
  <c r="J720" i="21"/>
  <c r="J721" i="21"/>
  <c r="J722" i="21"/>
  <c r="J723" i="21"/>
  <c r="J724" i="21"/>
  <c r="J725" i="21"/>
  <c r="J726" i="21"/>
  <c r="J727" i="21"/>
  <c r="J728" i="21"/>
  <c r="J729" i="21"/>
  <c r="J730" i="21"/>
  <c r="J731" i="21"/>
  <c r="J732" i="21"/>
  <c r="J733" i="21"/>
  <c r="J734" i="21"/>
  <c r="J735" i="21"/>
  <c r="J736" i="21"/>
  <c r="J737" i="21"/>
  <c r="J738" i="21"/>
  <c r="J739" i="21"/>
  <c r="J740" i="21"/>
  <c r="J741" i="21"/>
  <c r="J742" i="21"/>
  <c r="J743" i="21"/>
  <c r="J744" i="21"/>
  <c r="J745" i="21"/>
  <c r="J746" i="21"/>
  <c r="J747" i="21"/>
  <c r="J748" i="21"/>
  <c r="J749" i="21"/>
  <c r="J750" i="21"/>
  <c r="J751" i="21"/>
  <c r="J752" i="21"/>
  <c r="J753" i="21"/>
  <c r="J754" i="21"/>
  <c r="J755" i="21"/>
  <c r="J756" i="21"/>
  <c r="J757" i="21"/>
  <c r="J758" i="21"/>
  <c r="J759" i="21"/>
  <c r="J760" i="21"/>
  <c r="J761" i="21"/>
  <c r="J762" i="21"/>
  <c r="J763" i="21"/>
  <c r="J764" i="21"/>
  <c r="J765" i="21"/>
  <c r="J766" i="21"/>
  <c r="J767" i="21"/>
  <c r="J768" i="21"/>
  <c r="J769" i="21"/>
  <c r="J770" i="21"/>
  <c r="J771" i="21"/>
  <c r="J772" i="21"/>
  <c r="J773" i="21"/>
  <c r="J774" i="21"/>
  <c r="J775" i="21"/>
  <c r="J776" i="21"/>
  <c r="J777" i="21"/>
  <c r="J778" i="21"/>
  <c r="J779" i="21"/>
  <c r="J780" i="21"/>
  <c r="J781" i="21"/>
  <c r="J782" i="21"/>
  <c r="J783" i="21"/>
  <c r="J784" i="21"/>
  <c r="J785" i="21"/>
  <c r="J786" i="21"/>
  <c r="J787" i="21"/>
  <c r="J788" i="21"/>
  <c r="J789" i="21"/>
  <c r="J790" i="21"/>
  <c r="J791" i="21"/>
  <c r="J792" i="21"/>
  <c r="J793" i="21"/>
  <c r="J794" i="21"/>
  <c r="J795" i="21"/>
  <c r="J796" i="21"/>
  <c r="J797" i="21"/>
  <c r="J798" i="21"/>
  <c r="J799" i="21"/>
  <c r="J800" i="21"/>
  <c r="J801" i="21"/>
  <c r="J802" i="21"/>
  <c r="J803" i="21"/>
  <c r="J804" i="21"/>
  <c r="J805" i="21"/>
  <c r="J806" i="21"/>
  <c r="J807" i="21"/>
  <c r="J808" i="21"/>
  <c r="J809" i="21"/>
  <c r="J810" i="21"/>
  <c r="J811" i="21"/>
  <c r="J812" i="21"/>
  <c r="J813" i="21"/>
  <c r="J814" i="21"/>
  <c r="J815" i="21"/>
  <c r="J816" i="21"/>
  <c r="J817" i="21"/>
  <c r="J818" i="21"/>
  <c r="J819" i="21"/>
  <c r="J820" i="21"/>
  <c r="J821" i="21"/>
  <c r="J822" i="21"/>
  <c r="J823" i="21"/>
  <c r="J824" i="21"/>
  <c r="J825" i="21"/>
  <c r="J826" i="21"/>
  <c r="J827" i="21"/>
  <c r="J828" i="21"/>
  <c r="J829" i="21"/>
  <c r="J830" i="21"/>
  <c r="J831" i="21"/>
  <c r="J832" i="21"/>
  <c r="J833" i="21"/>
  <c r="J834" i="21"/>
  <c r="J835" i="21"/>
  <c r="J836" i="21"/>
  <c r="J837" i="21"/>
  <c r="J838" i="21"/>
  <c r="J839" i="21"/>
  <c r="J840" i="21"/>
  <c r="J841" i="21"/>
  <c r="J842" i="21"/>
  <c r="J843" i="21"/>
  <c r="J844" i="21"/>
  <c r="J845" i="21"/>
  <c r="J846" i="21"/>
  <c r="J847" i="21"/>
  <c r="J848" i="21"/>
  <c r="J849" i="21"/>
  <c r="J850" i="21"/>
  <c r="J851" i="21"/>
  <c r="J852" i="21"/>
  <c r="J853" i="21"/>
  <c r="J854" i="21"/>
  <c r="J855" i="21"/>
  <c r="J856" i="21"/>
  <c r="J857" i="21"/>
  <c r="J858" i="21"/>
  <c r="J859" i="21"/>
  <c r="J860" i="21"/>
  <c r="J861" i="21"/>
  <c r="J862" i="21"/>
  <c r="J863" i="21"/>
  <c r="J864" i="21"/>
  <c r="J865" i="21"/>
  <c r="J866" i="21"/>
  <c r="J867" i="21"/>
  <c r="J868" i="21"/>
  <c r="J869" i="21"/>
  <c r="J870" i="21"/>
  <c r="J871" i="21"/>
  <c r="J872" i="21"/>
  <c r="J873" i="21"/>
  <c r="J874" i="21"/>
  <c r="J875" i="21"/>
  <c r="J876" i="21"/>
  <c r="J877" i="21"/>
  <c r="J878" i="21"/>
  <c r="J879" i="21"/>
  <c r="J880" i="21"/>
  <c r="J881" i="21"/>
  <c r="J882" i="21"/>
  <c r="J883" i="21"/>
  <c r="J884" i="21"/>
  <c r="J885" i="21"/>
  <c r="J886" i="21"/>
  <c r="J887" i="21"/>
  <c r="J888" i="21"/>
  <c r="J889" i="21"/>
  <c r="J890" i="21"/>
  <c r="J891" i="21"/>
  <c r="J892" i="21"/>
  <c r="J893" i="21"/>
  <c r="J894" i="21"/>
  <c r="J895" i="21"/>
  <c r="J896" i="21"/>
  <c r="J897" i="21"/>
  <c r="J898" i="21"/>
  <c r="J899" i="21"/>
  <c r="J900" i="21"/>
  <c r="J901" i="21"/>
  <c r="J902" i="21"/>
  <c r="J903" i="21"/>
  <c r="J904" i="21"/>
  <c r="J905" i="21"/>
  <c r="J906" i="21"/>
  <c r="J907" i="21"/>
  <c r="J908" i="21"/>
  <c r="J909" i="21"/>
  <c r="J910" i="21"/>
  <c r="J911" i="21"/>
  <c r="J912" i="21"/>
  <c r="J913" i="21"/>
  <c r="J914" i="21"/>
  <c r="J915" i="21"/>
  <c r="J916" i="21"/>
  <c r="J917" i="21"/>
  <c r="J918" i="21"/>
  <c r="J919" i="21"/>
  <c r="J920" i="21"/>
  <c r="J921" i="21"/>
  <c r="J922" i="21"/>
  <c r="J923" i="21"/>
  <c r="J924" i="21"/>
  <c r="J925" i="21"/>
  <c r="J926" i="21"/>
  <c r="J927" i="21"/>
  <c r="J928" i="21"/>
  <c r="J929" i="21"/>
  <c r="J930" i="21"/>
  <c r="J931" i="21"/>
  <c r="J932" i="21"/>
  <c r="J933" i="21"/>
  <c r="J934" i="21"/>
  <c r="J935" i="21"/>
  <c r="J936" i="21"/>
  <c r="J937" i="21"/>
  <c r="J938" i="21"/>
  <c r="J939" i="21"/>
  <c r="J940" i="21"/>
  <c r="J941" i="21"/>
  <c r="J942" i="21"/>
  <c r="J943" i="21"/>
  <c r="J944" i="21"/>
  <c r="J945" i="21"/>
  <c r="J946" i="21"/>
  <c r="J947" i="21"/>
  <c r="J948" i="21"/>
  <c r="J949" i="21"/>
  <c r="J950" i="21"/>
  <c r="J951" i="21"/>
  <c r="J952" i="21"/>
  <c r="J953" i="21"/>
  <c r="J954" i="21"/>
  <c r="J955" i="21"/>
  <c r="J956" i="21"/>
  <c r="J957" i="21"/>
  <c r="J958" i="21"/>
  <c r="J959" i="21"/>
  <c r="J960" i="21"/>
  <c r="J961" i="21"/>
  <c r="J962" i="21"/>
  <c r="J963" i="21"/>
  <c r="J964" i="21"/>
  <c r="J965" i="21"/>
  <c r="J966" i="21"/>
  <c r="J967" i="21"/>
  <c r="J968" i="21"/>
  <c r="J969" i="21"/>
  <c r="J970" i="21"/>
  <c r="J971" i="21"/>
  <c r="J972" i="21"/>
  <c r="J973" i="21"/>
  <c r="J974" i="21"/>
  <c r="J975" i="21"/>
  <c r="J976" i="21"/>
  <c r="J977" i="21"/>
  <c r="J978" i="21"/>
  <c r="J979" i="21"/>
  <c r="J980" i="21"/>
  <c r="J981" i="21"/>
  <c r="J982" i="21"/>
  <c r="J983" i="21"/>
  <c r="J984" i="21"/>
  <c r="J985" i="21"/>
  <c r="J986" i="21"/>
  <c r="J987" i="21"/>
  <c r="J988" i="21"/>
  <c r="J989" i="21"/>
  <c r="J990" i="21"/>
  <c r="J991" i="21"/>
  <c r="J992" i="21"/>
  <c r="J993" i="21"/>
  <c r="J994" i="21"/>
  <c r="J995" i="21"/>
  <c r="J996" i="21"/>
  <c r="J997" i="21"/>
  <c r="J998" i="21"/>
  <c r="J999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4" i="21"/>
  <c r="K815" i="21"/>
  <c r="K816" i="21"/>
  <c r="K817" i="21"/>
  <c r="K818" i="21"/>
  <c r="K819" i="21"/>
  <c r="K820" i="21"/>
  <c r="K821" i="21"/>
  <c r="K822" i="21"/>
  <c r="K823" i="21"/>
  <c r="K824" i="21"/>
  <c r="K825" i="21"/>
  <c r="K826" i="21"/>
  <c r="K827" i="21"/>
  <c r="K828" i="21"/>
  <c r="K829" i="21"/>
  <c r="K830" i="21"/>
  <c r="K831" i="21"/>
  <c r="K832" i="21"/>
  <c r="K833" i="21"/>
  <c r="K834" i="21"/>
  <c r="K835" i="21"/>
  <c r="K836" i="21"/>
  <c r="K837" i="21"/>
  <c r="K838" i="21"/>
  <c r="K839" i="21"/>
  <c r="K840" i="21"/>
  <c r="K841" i="21"/>
  <c r="K842" i="21"/>
  <c r="K843" i="21"/>
  <c r="K844" i="21"/>
  <c r="K845" i="21"/>
  <c r="K846" i="21"/>
  <c r="K847" i="21"/>
  <c r="K848" i="21"/>
  <c r="K849" i="21"/>
  <c r="K850" i="21"/>
  <c r="K851" i="21"/>
  <c r="K852" i="21"/>
  <c r="K853" i="21"/>
  <c r="K854" i="21"/>
  <c r="K855" i="21"/>
  <c r="K856" i="21"/>
  <c r="K857" i="21"/>
  <c r="K858" i="21"/>
  <c r="K859" i="21"/>
  <c r="K860" i="21"/>
  <c r="K861" i="21"/>
  <c r="K862" i="21"/>
  <c r="K863" i="21"/>
  <c r="K864" i="21"/>
  <c r="K865" i="21"/>
  <c r="K866" i="21"/>
  <c r="K867" i="21"/>
  <c r="K868" i="21"/>
  <c r="K869" i="21"/>
  <c r="K870" i="21"/>
  <c r="K871" i="21"/>
  <c r="K872" i="21"/>
  <c r="K873" i="21"/>
  <c r="K874" i="21"/>
  <c r="K875" i="21"/>
  <c r="K876" i="21"/>
  <c r="K877" i="21"/>
  <c r="K878" i="21"/>
  <c r="K879" i="21"/>
  <c r="K880" i="21"/>
  <c r="K881" i="21"/>
  <c r="K882" i="21"/>
  <c r="K883" i="21"/>
  <c r="K884" i="21"/>
  <c r="K885" i="21"/>
  <c r="K886" i="21"/>
  <c r="K887" i="21"/>
  <c r="K888" i="21"/>
  <c r="K889" i="21"/>
  <c r="K890" i="21"/>
  <c r="K891" i="21"/>
  <c r="K892" i="21"/>
  <c r="K893" i="21"/>
  <c r="K894" i="21"/>
  <c r="K895" i="21"/>
  <c r="K896" i="21"/>
  <c r="K897" i="21"/>
  <c r="K898" i="21"/>
  <c r="K899" i="21"/>
  <c r="K900" i="21"/>
  <c r="K901" i="21"/>
  <c r="K902" i="21"/>
  <c r="K903" i="21"/>
  <c r="K904" i="21"/>
  <c r="K905" i="21"/>
  <c r="K906" i="21"/>
  <c r="K907" i="21"/>
  <c r="K908" i="21"/>
  <c r="K909" i="21"/>
  <c r="K910" i="21"/>
  <c r="K911" i="21"/>
  <c r="K912" i="21"/>
  <c r="K913" i="21"/>
  <c r="K914" i="21"/>
  <c r="K915" i="21"/>
  <c r="K916" i="21"/>
  <c r="K917" i="21"/>
  <c r="K918" i="21"/>
  <c r="K919" i="21"/>
  <c r="K920" i="21"/>
  <c r="K921" i="21"/>
  <c r="K922" i="21"/>
  <c r="K923" i="21"/>
  <c r="K924" i="21"/>
  <c r="K925" i="21"/>
  <c r="K926" i="21"/>
  <c r="K927" i="21"/>
  <c r="K928" i="21"/>
  <c r="K929" i="21"/>
  <c r="K930" i="21"/>
  <c r="K931" i="21"/>
  <c r="K932" i="21"/>
  <c r="K933" i="21"/>
  <c r="K934" i="21"/>
  <c r="K935" i="21"/>
  <c r="K936" i="21"/>
  <c r="K937" i="21"/>
  <c r="K938" i="21"/>
  <c r="K939" i="21"/>
  <c r="K940" i="21"/>
  <c r="K941" i="21"/>
  <c r="K942" i="21"/>
  <c r="K943" i="21"/>
  <c r="K944" i="21"/>
  <c r="K945" i="21"/>
  <c r="K946" i="21"/>
  <c r="K947" i="21"/>
  <c r="K948" i="21"/>
  <c r="K949" i="21"/>
  <c r="K950" i="21"/>
  <c r="K951" i="21"/>
  <c r="K952" i="21"/>
  <c r="K953" i="21"/>
  <c r="K954" i="21"/>
  <c r="K955" i="21"/>
  <c r="K956" i="21"/>
  <c r="K957" i="21"/>
  <c r="K958" i="21"/>
  <c r="K959" i="21"/>
  <c r="K960" i="21"/>
  <c r="K961" i="21"/>
  <c r="K962" i="21"/>
  <c r="K963" i="21"/>
  <c r="K964" i="21"/>
  <c r="K965" i="21"/>
  <c r="K966" i="21"/>
  <c r="K967" i="21"/>
  <c r="K968" i="21"/>
  <c r="K969" i="21"/>
  <c r="K970" i="21"/>
  <c r="K971" i="21"/>
  <c r="K972" i="21"/>
  <c r="K973" i="21"/>
  <c r="K974" i="21"/>
  <c r="K975" i="21"/>
  <c r="K976" i="21"/>
  <c r="K977" i="21"/>
  <c r="K978" i="21"/>
  <c r="K979" i="21"/>
  <c r="K980" i="21"/>
  <c r="K981" i="21"/>
  <c r="K982" i="21"/>
  <c r="K983" i="21"/>
  <c r="K984" i="21"/>
  <c r="K985" i="21"/>
  <c r="K986" i="21"/>
  <c r="K987" i="21"/>
  <c r="K988" i="21"/>
  <c r="K989" i="21"/>
  <c r="K990" i="21"/>
  <c r="K991" i="21"/>
  <c r="K992" i="21"/>
  <c r="K993" i="21"/>
  <c r="K994" i="21"/>
  <c r="K995" i="21"/>
  <c r="K996" i="21"/>
  <c r="K997" i="21"/>
  <c r="K998" i="21"/>
  <c r="K999" i="21"/>
  <c r="D19" i="25"/>
  <c r="D21" i="25"/>
  <c r="E19" i="25"/>
  <c r="E21" i="25"/>
  <c r="F19" i="25"/>
  <c r="F21" i="25"/>
  <c r="G19" i="25"/>
  <c r="G21" i="25"/>
  <c r="H19" i="25"/>
  <c r="H21" i="25"/>
  <c r="I19" i="25"/>
  <c r="I21" i="25"/>
  <c r="J19" i="25"/>
  <c r="J21" i="25"/>
  <c r="K19" i="25"/>
  <c r="K21" i="25"/>
  <c r="L19" i="25"/>
  <c r="L21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2" i="25"/>
  <c r="K2" i="25"/>
  <c r="J2" i="25"/>
  <c r="I2" i="25"/>
  <c r="H2" i="25"/>
  <c r="G2" i="25"/>
  <c r="F2" i="25"/>
  <c r="E2" i="25"/>
  <c r="D2" i="25"/>
  <c r="J20" i="25" l="1"/>
  <c r="K20" i="25"/>
  <c r="L20" i="25"/>
  <c r="G16" i="20"/>
  <c r="K16" i="20"/>
  <c r="E6" i="20"/>
  <c r="F6" i="20"/>
  <c r="I6" i="20"/>
  <c r="J6" i="20" s="1"/>
  <c r="E2" i="20"/>
  <c r="E3" i="20"/>
  <c r="E4" i="20"/>
  <c r="E5" i="20"/>
  <c r="E7" i="20"/>
  <c r="E8" i="20"/>
  <c r="E9" i="20"/>
  <c r="E10" i="20"/>
  <c r="E11" i="20"/>
  <c r="E12" i="20"/>
  <c r="E13" i="20"/>
  <c r="E14" i="20"/>
  <c r="E15" i="20"/>
  <c r="F3" i="20"/>
  <c r="F4" i="20"/>
  <c r="F5" i="20"/>
  <c r="F7" i="20"/>
  <c r="F8" i="20"/>
  <c r="F9" i="20"/>
  <c r="F10" i="20"/>
  <c r="F11" i="20"/>
  <c r="F12" i="20"/>
  <c r="F13" i="20"/>
  <c r="F14" i="20"/>
  <c r="F15" i="20"/>
  <c r="F2" i="20"/>
  <c r="I2" i="20"/>
  <c r="J2" i="20" s="1"/>
  <c r="I3" i="20"/>
  <c r="J3" i="20" s="1"/>
  <c r="K3" i="20" s="1"/>
  <c r="I4" i="20"/>
  <c r="J4" i="20" s="1"/>
  <c r="I5" i="20"/>
  <c r="J5" i="20" s="1"/>
  <c r="I7" i="20"/>
  <c r="J7" i="20" s="1"/>
  <c r="I8" i="20"/>
  <c r="J8" i="20" s="1"/>
  <c r="I9" i="20"/>
  <c r="J9" i="20" s="1"/>
  <c r="I10" i="20"/>
  <c r="J10" i="20" s="1"/>
  <c r="I11" i="20"/>
  <c r="J11" i="20" s="1"/>
  <c r="I12" i="20"/>
  <c r="J12" i="20" s="1"/>
  <c r="K12" i="20" s="1"/>
  <c r="I13" i="20"/>
  <c r="J13" i="20" s="1"/>
  <c r="K13" i="20" s="1"/>
  <c r="I14" i="20"/>
  <c r="J14" i="20" s="1"/>
  <c r="I15" i="20"/>
  <c r="J15" i="20" s="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J2" i="2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J3" i="21"/>
  <c r="J4" i="21"/>
  <c r="J5" i="21"/>
  <c r="J6" i="21"/>
  <c r="J7" i="21"/>
  <c r="J8" i="21"/>
  <c r="J9" i="21"/>
  <c r="J10" i="21"/>
  <c r="J11" i="21"/>
  <c r="J12" i="21"/>
  <c r="J13" i="21"/>
  <c r="J14" i="21"/>
  <c r="N4" i="21"/>
  <c r="C3" i="10" s="1"/>
  <c r="E3" i="10" s="1"/>
  <c r="N3" i="21"/>
  <c r="C2" i="10" s="1"/>
  <c r="E2" i="10" s="1"/>
  <c r="N5" i="21"/>
  <c r="C4" i="10" s="1"/>
  <c r="E4" i="10" s="1"/>
  <c r="O90" i="4"/>
  <c r="O91" i="4"/>
  <c r="O92" i="4"/>
  <c r="O89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58" i="4"/>
  <c r="O51" i="4"/>
  <c r="O52" i="4"/>
  <c r="O53" i="4"/>
  <c r="O54" i="4"/>
  <c r="O50" i="4"/>
  <c r="O43" i="4"/>
  <c r="O44" i="4"/>
  <c r="O45" i="4"/>
  <c r="O46" i="4"/>
  <c r="O42" i="4"/>
  <c r="O30" i="4"/>
  <c r="O31" i="4"/>
  <c r="O32" i="4"/>
  <c r="O29" i="4"/>
  <c r="O18" i="4"/>
  <c r="O19" i="4"/>
  <c r="O20" i="4"/>
  <c r="O21" i="4"/>
  <c r="O17" i="4"/>
  <c r="O9" i="4"/>
  <c r="O10" i="4"/>
  <c r="O11" i="4"/>
  <c r="O8" i="4"/>
  <c r="O13" i="4" s="1"/>
  <c r="O78" i="4"/>
  <c r="O79" i="4"/>
  <c r="O80" i="4"/>
  <c r="O81" i="4"/>
  <c r="O77" i="4"/>
  <c r="F83" i="4"/>
  <c r="E83" i="4"/>
  <c r="D83" i="4"/>
  <c r="C83" i="4"/>
  <c r="H4" i="10"/>
  <c r="H3" i="10"/>
  <c r="K6" i="20" l="1"/>
  <c r="K9" i="20"/>
  <c r="G11" i="20"/>
  <c r="K11" i="20"/>
  <c r="K2" i="20"/>
  <c r="K17" i="20" s="1"/>
  <c r="K10" i="20"/>
  <c r="G2" i="20"/>
  <c r="K4" i="20"/>
  <c r="G5" i="20"/>
  <c r="K15" i="20"/>
  <c r="K7" i="20"/>
  <c r="G13" i="20"/>
  <c r="G4" i="20"/>
  <c r="K14" i="20"/>
  <c r="K5" i="20"/>
  <c r="G12" i="20"/>
  <c r="G3" i="20"/>
  <c r="J1000" i="21"/>
  <c r="K1000" i="21"/>
  <c r="G6" i="20"/>
  <c r="G14" i="20"/>
  <c r="K8" i="20"/>
  <c r="G8" i="20"/>
  <c r="G15" i="20"/>
  <c r="G7" i="20"/>
  <c r="G9" i="20"/>
  <c r="G10" i="20"/>
  <c r="N17" i="21"/>
  <c r="N16" i="21"/>
  <c r="N15" i="21"/>
  <c r="N11" i="21"/>
  <c r="N6" i="21"/>
  <c r="N9" i="21"/>
  <c r="N10" i="21"/>
  <c r="F4" i="10"/>
  <c r="G4" i="10" s="1"/>
  <c r="F3" i="10"/>
  <c r="G3" i="10" s="1"/>
  <c r="I4" i="10"/>
  <c r="J4" i="10" s="1"/>
  <c r="I3" i="10"/>
  <c r="J3" i="10" s="1"/>
  <c r="F2" i="10"/>
  <c r="G2" i="10" s="1"/>
  <c r="H2" i="10"/>
  <c r="I2" i="10" s="1"/>
  <c r="J2" i="10" s="1"/>
  <c r="O72" i="4"/>
  <c r="O83" i="4"/>
  <c r="J72" i="4"/>
  <c r="I83" i="4"/>
  <c r="J55" i="4"/>
  <c r="K94" i="4"/>
  <c r="G55" i="4"/>
  <c r="L13" i="4"/>
  <c r="C23" i="4"/>
  <c r="K23" i="4"/>
  <c r="F34" i="4"/>
  <c r="N34" i="4"/>
  <c r="H55" i="4"/>
  <c r="E94" i="4"/>
  <c r="M94" i="4"/>
  <c r="D23" i="4"/>
  <c r="L23" i="4"/>
  <c r="G34" i="4"/>
  <c r="F23" i="4"/>
  <c r="N23" i="4"/>
  <c r="F13" i="4"/>
  <c r="N13" i="4"/>
  <c r="E23" i="4"/>
  <c r="M23" i="4"/>
  <c r="F94" i="4"/>
  <c r="N94" i="4"/>
  <c r="C47" i="4"/>
  <c r="H13" i="4"/>
  <c r="D13" i="4"/>
  <c r="G23" i="4"/>
  <c r="J34" i="4"/>
  <c r="G94" i="4"/>
  <c r="I13" i="4"/>
  <c r="I47" i="4"/>
  <c r="D55" i="4"/>
  <c r="L55" i="4"/>
  <c r="H94" i="4"/>
  <c r="C94" i="4"/>
  <c r="J13" i="4"/>
  <c r="I23" i="4"/>
  <c r="D34" i="4"/>
  <c r="L34" i="4"/>
  <c r="H34" i="4"/>
  <c r="N83" i="4"/>
  <c r="I94" i="4"/>
  <c r="C13" i="4"/>
  <c r="K13" i="4"/>
  <c r="E34" i="4"/>
  <c r="M34" i="4"/>
  <c r="K47" i="4"/>
  <c r="K83" i="4"/>
  <c r="J47" i="4"/>
  <c r="I55" i="4"/>
  <c r="I72" i="4"/>
  <c r="G83" i="4"/>
  <c r="H72" i="4"/>
  <c r="D47" i="4"/>
  <c r="L47" i="4"/>
  <c r="C55" i="4"/>
  <c r="K55" i="4"/>
  <c r="C72" i="4"/>
  <c r="K72" i="4"/>
  <c r="M83" i="4"/>
  <c r="H83" i="4"/>
  <c r="E13" i="4"/>
  <c r="M13" i="4"/>
  <c r="H23" i="4"/>
  <c r="I34" i="4"/>
  <c r="E47" i="4"/>
  <c r="M47" i="4"/>
  <c r="D72" i="4"/>
  <c r="L72" i="4"/>
  <c r="J83" i="4"/>
  <c r="F47" i="4"/>
  <c r="N47" i="4"/>
  <c r="E55" i="4"/>
  <c r="M55" i="4"/>
  <c r="E72" i="4"/>
  <c r="M72" i="4"/>
  <c r="J94" i="4"/>
  <c r="G13" i="4"/>
  <c r="J23" i="4"/>
  <c r="C34" i="4"/>
  <c r="K34" i="4"/>
  <c r="G47" i="4"/>
  <c r="F55" i="4"/>
  <c r="N55" i="4"/>
  <c r="F72" i="4"/>
  <c r="N72" i="4"/>
  <c r="L83" i="4"/>
  <c r="H47" i="4"/>
  <c r="G72" i="4"/>
  <c r="D94" i="4"/>
  <c r="L94" i="4"/>
  <c r="N23" i="21" l="1"/>
  <c r="N21" i="21"/>
  <c r="N22" i="21"/>
  <c r="N18" i="21"/>
  <c r="N12" i="21"/>
  <c r="D25" i="4"/>
  <c r="D36" i="4" s="1"/>
  <c r="H25" i="4"/>
  <c r="H36" i="4" s="1"/>
  <c r="G25" i="4"/>
  <c r="G36" i="4" s="1"/>
  <c r="K25" i="4"/>
  <c r="K36" i="4" s="1"/>
  <c r="N25" i="4"/>
  <c r="N36" i="4" s="1"/>
  <c r="C25" i="4"/>
  <c r="C36" i="4" s="1"/>
  <c r="F25" i="4"/>
  <c r="F36" i="4" s="1"/>
  <c r="L25" i="4"/>
  <c r="L36" i="4" s="1"/>
  <c r="J73" i="4"/>
  <c r="J85" i="4" s="1"/>
  <c r="M25" i="4"/>
  <c r="M36" i="4" s="1"/>
  <c r="E25" i="4"/>
  <c r="E36" i="4" s="1"/>
  <c r="K73" i="4"/>
  <c r="K85" i="4" s="1"/>
  <c r="E73" i="4"/>
  <c r="E85" i="4" s="1"/>
  <c r="M73" i="4"/>
  <c r="M85" i="4" s="1"/>
  <c r="J25" i="4"/>
  <c r="J36" i="4" s="1"/>
  <c r="N73" i="4"/>
  <c r="N85" i="4" s="1"/>
  <c r="C73" i="4"/>
  <c r="C85" i="4" s="1"/>
  <c r="L73" i="4"/>
  <c r="L85" i="4" s="1"/>
  <c r="I73" i="4"/>
  <c r="I85" i="4" s="1"/>
  <c r="H73" i="4"/>
  <c r="H85" i="4" s="1"/>
  <c r="O23" i="4"/>
  <c r="I25" i="4"/>
  <c r="I36" i="4" s="1"/>
  <c r="G73" i="4"/>
  <c r="G85" i="4" s="1"/>
  <c r="D73" i="4"/>
  <c r="D85" i="4" s="1"/>
  <c r="O47" i="4"/>
  <c r="O34" i="4"/>
  <c r="O94" i="4"/>
  <c r="O55" i="4"/>
  <c r="F73" i="4"/>
  <c r="F85" i="4" s="1"/>
  <c r="N24" i="21" l="1"/>
  <c r="O73" i="4"/>
  <c r="O85" i="4" s="1"/>
  <c r="J96" i="4"/>
  <c r="O25" i="4"/>
  <c r="O36" i="4" s="1"/>
  <c r="N96" i="4"/>
  <c r="K96" i="4"/>
  <c r="E96" i="4"/>
  <c r="C96" i="4"/>
  <c r="M96" i="4"/>
  <c r="H96" i="4"/>
  <c r="I96" i="4"/>
  <c r="L96" i="4"/>
  <c r="F96" i="4"/>
  <c r="D96" i="4"/>
  <c r="G96" i="4"/>
  <c r="O96" i="4" l="1"/>
</calcChain>
</file>

<file path=xl/sharedStrings.xml><?xml version="1.0" encoding="utf-8"?>
<sst xmlns="http://schemas.openxmlformats.org/spreadsheetml/2006/main" count="773" uniqueCount="433">
  <si>
    <t>Subscription Type</t>
  </si>
  <si>
    <t>Discount Percentage</t>
  </si>
  <si>
    <t>PROFIT AND LOSS STATEMENT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</si>
  <si>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</si>
  <si>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</si>
  <si>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</si>
  <si>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</si>
  <si>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</si>
  <si>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</si>
  <si>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</si>
  <si>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</si>
  <si>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</si>
  <si>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</si>
  <si>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</si>
  <si>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</si>
  <si>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</si>
  <si>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Full Year</t>
  </si>
  <si>
    <t>Trends</t>
  </si>
  <si>
    <t>INCOME</t>
  </si>
  <si>
    <t>Sales Revenue</t>
  </si>
  <si>
    <t>Subscription Fees</t>
  </si>
  <si>
    <t>Domain Registration</t>
  </si>
  <si>
    <t>Website Maintenance Charges</t>
  </si>
  <si>
    <t>Additional Services</t>
  </si>
  <si>
    <t>Total Sales Revenue</t>
  </si>
  <si>
    <t>Cost of Sales</t>
  </si>
  <si>
    <t>Server Expenses</t>
  </si>
  <si>
    <t>Bandwidth Costs</t>
  </si>
  <si>
    <t>Software Licenses</t>
  </si>
  <si>
    <t>Domain Registrar Costs</t>
  </si>
  <si>
    <t>SSL Certificates</t>
  </si>
  <si>
    <t>Total Cost of Sales</t>
  </si>
  <si>
    <t>Gross Profit</t>
  </si>
  <si>
    <t>Non-Operation Income</t>
  </si>
  <si>
    <t>Gains from Asset Sales</t>
  </si>
  <si>
    <t xml:space="preserve">Interest </t>
  </si>
  <si>
    <t>Gifts and Donations Received</t>
  </si>
  <si>
    <t xml:space="preserve">Other Income </t>
  </si>
  <si>
    <t>Total Non-Operational Income</t>
  </si>
  <si>
    <t>TOTAL INCOME / (LOSS)</t>
  </si>
  <si>
    <t>EXPENSES</t>
  </si>
  <si>
    <t>Operating Expenses</t>
  </si>
  <si>
    <t>Marketing and Advertising</t>
  </si>
  <si>
    <t>Data Center Costs</t>
  </si>
  <si>
    <t>Employee Salaries and Benefits</t>
  </si>
  <si>
    <t>Server Maintenance and Upgrades</t>
  </si>
  <si>
    <t>Technical Support and Customer Service</t>
  </si>
  <si>
    <t>Total Marketing and Advertising Expenses</t>
  </si>
  <si>
    <t>Development</t>
  </si>
  <si>
    <t>Software Development</t>
  </si>
  <si>
    <t>Website and User Interface Development</t>
  </si>
  <si>
    <t>Security and Encryption</t>
  </si>
  <si>
    <t>Research and Innovation</t>
  </si>
  <si>
    <t>System Integration and Automation</t>
  </si>
  <si>
    <t>Total Development Expenses</t>
  </si>
  <si>
    <t>Adminstrative</t>
  </si>
  <si>
    <t>General and Administrative Staff Salaries</t>
  </si>
  <si>
    <t>Office Rent and Utilities</t>
  </si>
  <si>
    <t>Office Supplies and Equipment</t>
  </si>
  <si>
    <t>Professional Services</t>
  </si>
  <si>
    <t>Licensing and Permits</t>
  </si>
  <si>
    <t>Telephone</t>
  </si>
  <si>
    <t>Utilities</t>
  </si>
  <si>
    <t>Depreciation</t>
  </si>
  <si>
    <t>Insurance</t>
  </si>
  <si>
    <t>Repairs and maintenance</t>
  </si>
  <si>
    <t>Web site launch and Web Hosting</t>
  </si>
  <si>
    <t>Web site maintenance</t>
  </si>
  <si>
    <t>Web site consultancy</t>
  </si>
  <si>
    <t>Other expenses</t>
  </si>
  <si>
    <t>Total General and Adminstrative Expenses</t>
  </si>
  <si>
    <t>Total Operating Expenses</t>
  </si>
  <si>
    <t>Non-Recurring Expenses</t>
  </si>
  <si>
    <t>Business Restructuring Costs</t>
  </si>
  <si>
    <t>Office Relocation Costs</t>
  </si>
  <si>
    <t>Equipment or Technology Upgrades</t>
  </si>
  <si>
    <t>Legal Settlements</t>
  </si>
  <si>
    <t>Other expenses (specify)</t>
  </si>
  <si>
    <t>Total Non-Recurring Expenses</t>
  </si>
  <si>
    <t>TOTAL EXPENSES</t>
  </si>
  <si>
    <t>TAXES</t>
  </si>
  <si>
    <t>Income taxes</t>
  </si>
  <si>
    <t>Payroll taxes</t>
  </si>
  <si>
    <t>Real estate taxes</t>
  </si>
  <si>
    <t>Other taxes</t>
  </si>
  <si>
    <t>TOTAL TAXES</t>
  </si>
  <si>
    <t>NET PROFIT</t>
  </si>
  <si>
    <t>Discount Factor</t>
  </si>
  <si>
    <t>Percentage</t>
  </si>
  <si>
    <t xml:space="preserve"> </t>
  </si>
  <si>
    <t>Starter</t>
  </si>
  <si>
    <t>Standard</t>
  </si>
  <si>
    <t>Advanced</t>
  </si>
  <si>
    <t>Plan Name</t>
  </si>
  <si>
    <t>Disk Space</t>
  </si>
  <si>
    <t>Bandwidth</t>
  </si>
  <si>
    <t>Number of Domains</t>
  </si>
  <si>
    <t>Email Accounts</t>
  </si>
  <si>
    <t>Databases</t>
  </si>
  <si>
    <t>Control Panel</t>
  </si>
  <si>
    <t>Price</t>
  </si>
  <si>
    <t>5 GB</t>
  </si>
  <si>
    <t>Unmetered</t>
  </si>
  <si>
    <t>cPanel</t>
  </si>
  <si>
    <t>10 GB</t>
  </si>
  <si>
    <t>15 GB</t>
  </si>
  <si>
    <t>-</t>
  </si>
  <si>
    <t>Total</t>
  </si>
  <si>
    <t>Advanced Customers</t>
  </si>
  <si>
    <t>Started Customers</t>
  </si>
  <si>
    <t>Standard Customers</t>
  </si>
  <si>
    <t>Cost</t>
  </si>
  <si>
    <t>None</t>
  </si>
  <si>
    <t>PRICE</t>
  </si>
  <si>
    <t>COST</t>
  </si>
  <si>
    <t>CONTROL PANEL</t>
  </si>
  <si>
    <t>DATABASES</t>
  </si>
  <si>
    <t>NO OF EMAIL ACCOUNTS</t>
  </si>
  <si>
    <t>NO OF DOMAINS</t>
  </si>
  <si>
    <t>BANDWIDTH</t>
  </si>
  <si>
    <t>DISK SPACE</t>
  </si>
  <si>
    <t>PLAN NAME</t>
  </si>
  <si>
    <t>CUSTOMER NAME</t>
  </si>
  <si>
    <t>REGISTRATION DATE</t>
  </si>
  <si>
    <t>Starter Earning</t>
  </si>
  <si>
    <t>Standard Earning</t>
  </si>
  <si>
    <t>Advanced Earning</t>
  </si>
  <si>
    <t>Total Earning</t>
  </si>
  <si>
    <t>Total Customers</t>
  </si>
  <si>
    <t>EARNING</t>
  </si>
  <si>
    <t>NO OF CUSTOMERS</t>
  </si>
  <si>
    <t>Starter Cost</t>
  </si>
  <si>
    <t>Standard Cost</t>
  </si>
  <si>
    <t>Advanced Cost</t>
  </si>
  <si>
    <t>Total Cost</t>
  </si>
  <si>
    <t>PROFIT</t>
  </si>
  <si>
    <t>Starter Profit</t>
  </si>
  <si>
    <t>Standard Profit</t>
  </si>
  <si>
    <t>Advanced Profit</t>
  </si>
  <si>
    <t>Total Profit</t>
  </si>
  <si>
    <t>DISCOUNT</t>
  </si>
  <si>
    <t>DISCOUNTED PROFIT</t>
  </si>
  <si>
    <t>DISCOUNTED PRICE</t>
  </si>
  <si>
    <t>PRODUCTS</t>
  </si>
  <si>
    <t>ABC</t>
  </si>
  <si>
    <t>REVENUE</t>
  </si>
  <si>
    <t>Website Builder</t>
  </si>
  <si>
    <t>Backup and Restore Services</t>
  </si>
  <si>
    <t>Reseller Hosting</t>
  </si>
  <si>
    <t>HOSTING PLAN</t>
  </si>
  <si>
    <t>ORIGINAL PRICES</t>
  </si>
  <si>
    <t>COST PER CUSTOMER</t>
  </si>
  <si>
    <t>OVERALL COST</t>
  </si>
  <si>
    <t>DISCOUNTED REVENUE</t>
  </si>
  <si>
    <t>2 GB</t>
  </si>
  <si>
    <t>20 GB SSD</t>
  </si>
  <si>
    <t>2 GB DDR3</t>
  </si>
  <si>
    <t>250 mbp/s</t>
  </si>
  <si>
    <t>1 IPv4 Address</t>
  </si>
  <si>
    <t>3 GB</t>
  </si>
  <si>
    <t>30 GB SSD</t>
  </si>
  <si>
    <t>3 GB DDR3</t>
  </si>
  <si>
    <t>4 GB</t>
  </si>
  <si>
    <t>40 GB SSD</t>
  </si>
  <si>
    <t>4 GB DDR3</t>
  </si>
  <si>
    <t>300 mbp/s</t>
  </si>
  <si>
    <t>50 GB SSD</t>
  </si>
  <si>
    <t>5 GB DDR3</t>
  </si>
  <si>
    <t>6 GB</t>
  </si>
  <si>
    <t>60 GB SSD</t>
  </si>
  <si>
    <t>6 GB DDR3</t>
  </si>
  <si>
    <t>7 GB</t>
  </si>
  <si>
    <t>70 GB SSD</t>
  </si>
  <si>
    <t>7 GB DDR3</t>
  </si>
  <si>
    <t>350 mbp/s</t>
  </si>
  <si>
    <t>8 GB</t>
  </si>
  <si>
    <t>80 GB SSD</t>
  </si>
  <si>
    <t>8 GB DDR3</t>
  </si>
  <si>
    <t>9 GB</t>
  </si>
  <si>
    <t>90 GB SSD</t>
  </si>
  <si>
    <t>9 GB DDR3</t>
  </si>
  <si>
    <t>100 GB SSD</t>
  </si>
  <si>
    <t>10 GB DDR3</t>
  </si>
  <si>
    <t>400 mbp/s</t>
  </si>
  <si>
    <t>11 GB</t>
  </si>
  <si>
    <t>110 GB SSD</t>
  </si>
  <si>
    <t>11 GB DDR3</t>
  </si>
  <si>
    <t>12 GB</t>
  </si>
  <si>
    <t>120 GB SSD</t>
  </si>
  <si>
    <t>12 GB DDR3</t>
  </si>
  <si>
    <t>14 GB</t>
  </si>
  <si>
    <t>140 GB SSD</t>
  </si>
  <si>
    <t>14 GB DDR3</t>
  </si>
  <si>
    <t>450 mbp/s</t>
  </si>
  <si>
    <t>16 GB</t>
  </si>
  <si>
    <t>160 GB</t>
  </si>
  <si>
    <t>16 GB DDR3</t>
  </si>
  <si>
    <t>18 GB</t>
  </si>
  <si>
    <t>180 GB</t>
  </si>
  <si>
    <t>18 GB DDR3</t>
  </si>
  <si>
    <t>20 GB</t>
  </si>
  <si>
    <t>200 GB SSD</t>
  </si>
  <si>
    <t>20 GB DDR3</t>
  </si>
  <si>
    <t>26 GB</t>
  </si>
  <si>
    <t>260 GB SSD</t>
  </si>
  <si>
    <t>26 GB DDR3</t>
  </si>
  <si>
    <t>500 mbp/s</t>
  </si>
  <si>
    <t>32 GB</t>
  </si>
  <si>
    <t>350 GB SSD</t>
  </si>
  <si>
    <t>32 GB DDR3</t>
  </si>
  <si>
    <t>VPS Plan Name</t>
  </si>
  <si>
    <t>VPS Disk Space</t>
  </si>
  <si>
    <t>VPS Memory</t>
  </si>
  <si>
    <t>VPS vCores</t>
  </si>
  <si>
    <t>VPS Port Speeds</t>
  </si>
  <si>
    <t>VPS Bandwidth</t>
  </si>
  <si>
    <t>VPS IP Addresses</t>
  </si>
  <si>
    <t>VPS Price</t>
  </si>
  <si>
    <t>VPS Cost</t>
  </si>
  <si>
    <t>VPS PROFIT</t>
  </si>
  <si>
    <t>Novonode</t>
  </si>
  <si>
    <t>FyfeWeb</t>
  </si>
  <si>
    <t>Bolt Host</t>
  </si>
  <si>
    <t>Oxide Hosting</t>
  </si>
  <si>
    <t>WH Ultimate Plan</t>
  </si>
  <si>
    <t>$1.50</t>
  </si>
  <si>
    <t>$2.50</t>
  </si>
  <si>
    <t>$3.50</t>
  </si>
  <si>
    <t>£3.99</t>
  </si>
  <si>
    <t>£5.99</t>
  </si>
  <si>
    <t>£7.99</t>
  </si>
  <si>
    <t>£1.99 GBP</t>
  </si>
  <si>
    <t>£3.99 GBP</t>
  </si>
  <si>
    <t>£5.99 GBP</t>
  </si>
  <si>
    <t>£5.99/month.</t>
  </si>
  <si>
    <t>1 Website</t>
  </si>
  <si>
    <t>Unlimited Website</t>
  </si>
  <si>
    <t>5GB</t>
  </si>
  <si>
    <t>10GB</t>
  </si>
  <si>
    <t>20GB</t>
  </si>
  <si>
    <t>15 GB Storage</t>
  </si>
  <si>
    <t>20GB Storage ( Boosted NVMe)</t>
  </si>
  <si>
    <t>5 GB SSD Storage</t>
  </si>
  <si>
    <t>10 GB SSD Storage</t>
  </si>
  <si>
    <t>Unmetered SSD Storage</t>
  </si>
  <si>
    <t>Max. 6</t>
  </si>
  <si>
    <t> Unlimited</t>
  </si>
  <si>
    <t>Unmetered Bandwidth</t>
  </si>
  <si>
    <t>8 Databases</t>
  </si>
  <si>
    <t>Unmetered Databases</t>
  </si>
  <si>
    <t>10 FTP Accounts</t>
  </si>
  <si>
    <t>Unlimited FTP Accounts</t>
  </si>
  <si>
    <t>Anti-DDoS Protection</t>
  </si>
  <si>
    <t>Plesk Control Panel</t>
  </si>
  <si>
    <t>24/7 Customer Support</t>
  </si>
  <si>
    <t>30GB</t>
  </si>
  <si>
    <t>50GB</t>
  </si>
  <si>
    <t>5 Addon Domains</t>
  </si>
  <si>
    <t>10 Addon Domains</t>
  </si>
  <si>
    <t>25 Addon Domains</t>
  </si>
  <si>
    <t>Unmetered Addon Domains</t>
  </si>
  <si>
    <t>Softaculous Applications</t>
  </si>
  <si>
    <t>10 Sub-domains and Addon Domains</t>
  </si>
  <si>
    <t>Unlimited Sub-domains and Addon Domains</t>
  </si>
  <si>
    <t>Unmetered FTP/Emails</t>
  </si>
  <si>
    <t>Unmetered Subdomains</t>
  </si>
  <si>
    <t>Free DDoS Protection</t>
  </si>
  <si>
    <t>Unmetered MySQL Databases</t>
  </si>
  <si>
    <t>Free SSL Certificate</t>
  </si>
  <si>
    <t>WordPress Toolkit</t>
  </si>
  <si>
    <t>Unmetered Bandwidth</t>
  </si>
  <si>
    <t>Ruby/NodeJS Support</t>
  </si>
  <si>
    <t>Dedicated IPv6 (Optional)</t>
  </si>
  <si>
    <t>Dedicated IPv6 (Included)</t>
  </si>
  <si>
    <t>Automated Backups</t>
  </si>
  <si>
    <t>Cobalt</t>
  </si>
  <si>
    <t>NA</t>
  </si>
  <si>
    <t xml:space="preserve">5 GB </t>
  </si>
  <si>
    <t>£1.99/month. (GBP)</t>
  </si>
  <si>
    <t>5GB Storage ( Boosted NVMe)</t>
  </si>
  <si>
    <t>£2.99</t>
  </si>
  <si>
    <t>20 Sub-domains and Addon Domains</t>
  </si>
  <si>
    <t>£3.99/month</t>
  </si>
  <si>
    <t>Unique/Addiotional Features</t>
  </si>
  <si>
    <t> Unlimited Number of subdomains</t>
  </si>
  <si>
    <t xml:space="preserve"> Free SSL Certificates</t>
  </si>
  <si>
    <t>Access to an experienced UK based support team through Live Chat and Ticketing Software</t>
  </si>
  <si>
    <t>3- Number of websites on 1 package</t>
  </si>
  <si>
    <t>2GB RAM / 2 Cores - LVE Limits</t>
  </si>
  <si>
    <t>6- Number of websites on 1 package</t>
  </si>
  <si>
    <t>20 FTP Accounts</t>
  </si>
  <si>
    <t>Free SSL Certificates</t>
  </si>
  <si>
    <t>Unlimited websites on 1 package</t>
  </si>
  <si>
    <t>ADITIONLAN PLAN</t>
  </si>
  <si>
    <t>Balance Sheet</t>
  </si>
  <si>
    <t>Assets</t>
  </si>
  <si>
    <t>Total Assets</t>
  </si>
  <si>
    <t>Liabilities</t>
  </si>
  <si>
    <t>Total Liabilities</t>
  </si>
  <si>
    <t>Check</t>
  </si>
  <si>
    <t>Cash Flow Statement</t>
  </si>
  <si>
    <t>Operating Cash Flow</t>
  </si>
  <si>
    <t>Cash from Operations</t>
  </si>
  <si>
    <t>Investing Cash Flow</t>
  </si>
  <si>
    <t>Cash from Investing</t>
  </si>
  <si>
    <t>Financing Cash Flow</t>
  </si>
  <si>
    <t>Cash from Financing</t>
  </si>
  <si>
    <t>Closing Cash Balance</t>
  </si>
  <si>
    <t>Ratios</t>
  </si>
  <si>
    <t>Profitability ratios</t>
  </si>
  <si>
    <t xml:space="preserve">Gross profit </t>
  </si>
  <si>
    <t>Gross profit/Sales %</t>
  </si>
  <si>
    <t>Overhead ratio</t>
  </si>
  <si>
    <t>Overheads/Sales %</t>
  </si>
  <si>
    <t>Return on sales</t>
  </si>
  <si>
    <t>PBIT/Sales %</t>
  </si>
  <si>
    <t>Net profit ratio</t>
  </si>
  <si>
    <t>Net profit/Sales %</t>
  </si>
  <si>
    <t>Return on capital employed</t>
  </si>
  <si>
    <t>PBIT/Fixed assets %</t>
  </si>
  <si>
    <t>Efficiency ratios</t>
  </si>
  <si>
    <t>Asset turnover ratio</t>
  </si>
  <si>
    <t xml:space="preserve">Sales/(Fixed assets + Current assets) </t>
  </si>
  <si>
    <t>Fixed asset turnover ratio</t>
  </si>
  <si>
    <t xml:space="preserve">Sales/Fixed assets </t>
  </si>
  <si>
    <t>Working Capital ratio</t>
  </si>
  <si>
    <t xml:space="preserve">(Stock+Trade debtors) - Trade creditors/Sales % </t>
  </si>
  <si>
    <t>Liquidity ratios</t>
  </si>
  <si>
    <t>Current ratio</t>
  </si>
  <si>
    <t xml:space="preserve">Current assets/Current liabilities </t>
  </si>
  <si>
    <t>Quick (acid test) ratio</t>
  </si>
  <si>
    <t xml:space="preserve">(Current assets - Stock)/Current liabilities </t>
  </si>
  <si>
    <t>Leverage ratios</t>
  </si>
  <si>
    <t>Debt equity ratio</t>
  </si>
  <si>
    <t xml:space="preserve">Borrowings/Equity </t>
  </si>
  <si>
    <t>Interest coverage ratio</t>
  </si>
  <si>
    <t xml:space="preserve">PBIT/Interest </t>
  </si>
  <si>
    <t>Activity ratios</t>
  </si>
  <si>
    <t>Accounts receivable days</t>
  </si>
  <si>
    <t xml:space="preserve">Trade Debtors/(Sales/365) </t>
  </si>
  <si>
    <t>Accounts payable days</t>
  </si>
  <si>
    <t xml:space="preserve">Trade creditors/((Cost of Sales+Overheads)/365) </t>
  </si>
  <si>
    <t>Investor ratios</t>
  </si>
  <si>
    <t>Return on equity</t>
  </si>
  <si>
    <t>Net profit/(Equity)%</t>
  </si>
  <si>
    <t>RATIO ANALYSIS</t>
  </si>
  <si>
    <t>BALANCE SHEET &amp; CASHFLOW STATEMENT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</si>
  <si>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</si>
  <si>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</si>
  <si>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</si>
  <si>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</si>
  <si>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</si>
  <si>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</si>
  <si>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</si>
  <si>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</si>
  <si>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</si>
  <si>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</si>
  <si>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</si>
  <si>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</si>
  <si>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</si>
  <si>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</si>
  <si>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</si>
  <si>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</si>
  <si>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</si>
  <si>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</si>
  <si>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</si>
  <si>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</si>
  <si>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</si>
  <si>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</si>
  <si>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</si>
  <si>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</si>
  <si>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</si>
  <si>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</si>
  <si>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</si>
  <si>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</si>
  <si>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</si>
  <si>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</si>
  <si>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</si>
  <si>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</si>
  <si>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</si>
  <si>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</si>
  <si>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</si>
  <si>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</si>
  <si>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</si>
  <si>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</si>
  <si>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</si>
  <si>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</si>
  <si>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</si>
  <si>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</si>
  <si>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</si>
  <si>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Retirement</t>
  </si>
  <si>
    <t>Total Net Worth (A - B)</t>
  </si>
  <si>
    <t>Total Assets (1+2+3+4)</t>
  </si>
  <si>
    <t>As on Date</t>
  </si>
  <si>
    <t>COBALT</t>
  </si>
  <si>
    <t xml:space="preserve">Net Worth </t>
  </si>
  <si>
    <t>Cash and Cash Equivalents</t>
  </si>
  <si>
    <t>Accounts Receivable</t>
  </si>
  <si>
    <t>Prepaid Expenses</t>
  </si>
  <si>
    <t>Property, Plant &amp; Equipment (PPE):</t>
  </si>
  <si>
    <t xml:space="preserve">Servers and Hardware: </t>
  </si>
  <si>
    <t>Software Licenses:</t>
  </si>
  <si>
    <t>Intangible Assets (if applicable):</t>
  </si>
  <si>
    <t>Domain Names:</t>
  </si>
  <si>
    <t>Others</t>
  </si>
  <si>
    <t>Current Liabilities:</t>
  </si>
  <si>
    <t>Accounts Payable:</t>
  </si>
  <si>
    <t>Short-term Debt:</t>
  </si>
  <si>
    <t>Long-Term Liabilities:</t>
  </si>
  <si>
    <t>Long-term Debt:</t>
  </si>
  <si>
    <t>Owner's Equity:</t>
  </si>
  <si>
    <t>Total Currenct Assets</t>
  </si>
  <si>
    <t>Current Assets</t>
  </si>
  <si>
    <t>TOTAL Property, Plant &amp; Equipment (PPE):</t>
  </si>
  <si>
    <t>TOTAL INTANGIBLE ASSETS</t>
  </si>
  <si>
    <t>TOTAL Current Liabilities:</t>
  </si>
  <si>
    <t>TOTAL Long-Term Liabilities:</t>
  </si>
  <si>
    <t>OTHERS</t>
  </si>
  <si>
    <t>Total Liabilities &amp; Owner's Equity</t>
  </si>
  <si>
    <t xml:space="preserve">RETAINED EARNING </t>
  </si>
  <si>
    <t>Owner's Equity</t>
  </si>
  <si>
    <t>TOTAL Owner's Equity</t>
  </si>
  <si>
    <t>Cash from Sales Revenue:</t>
  </si>
  <si>
    <t>Cash from Non-Operation Income:</t>
  </si>
  <si>
    <t>Cash Payments for Taxes:</t>
  </si>
  <si>
    <t>Cash Payments for Property, Plant &amp; Equipment</t>
  </si>
  <si>
    <t>Cash Payments for Intangible Assets:</t>
  </si>
  <si>
    <t>Cash from Long-Term Debt:</t>
  </si>
  <si>
    <t>Cash from Short-Term Debt:</t>
  </si>
  <si>
    <t>Cash Payments for Long-Term Debt:</t>
  </si>
  <si>
    <t>Cash Payments for Short-Term Debt:</t>
  </si>
  <si>
    <t>Ratio Calculation Guide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</si>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</sst>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s&quot;* #,##0.00_-;\-&quot;Rs&quot;* #,##0.00_-;_-&quot;Rs&quot;* &quot;-&quot;??_-;_-@_-"/>
    <numFmt numFmtId="43" formatCode="_-* #,##0.00_-;\-* #,##0.00_-;_-* &quot;-&quot;??_-;_-@_-"/>
    <numFmt numFmtId="164" formatCode="[$-409]mmm\-yy;@"/>
    <numFmt numFmtId="165" formatCode="0.0%"/>
    <numFmt numFmtId="166" formatCode="_-[$$-409]* #,##0.00_ ;_-[$$-409]* \-#,##0.00\ ;_-[$$-409]* &quot;-&quot;??_ ;_-@_ "/>
    <numFmt numFmtId="167" formatCode="_-* #,##0_-;\(#,##0\)_-;_-* &quot;-&quot;_-;_-@_-"/>
    <numFmt numFmtId="168" formatCode="0.0000_ ;\-0.0000\ "/>
    <numFmt numFmtId="169" formatCode="_(&quot;$&quot;* #,##0.00_);_(&quot;$&quot;* \(#,##0.00\);_(&quot;$&quot;* &quot;-&quot;??_);_(@_)"/>
    <numFmt numFmtId="170" formatCode="_-[$$-409]* #,##0_ ;_-[$$-409]* \-#,##0\ ;_-[$$-409]* &quot;-&quot;??_ ;_-@_ "/>
  </numFmts>
  <fonts count="43"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indexed="47"/>
      <name val="Arial"/>
      <family val="2"/>
    </font>
    <font>
      <b/>
      <u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indexed="47"/>
      <name val="Arial"/>
      <family val="2"/>
    </font>
    <font>
      <sz val="10"/>
      <color theme="0" tint="-4.9989318521683403E-2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4"/>
      <color rgb="FF001E00"/>
      <name val="Arial"/>
      <family val="2"/>
    </font>
    <font>
      <sz val="8"/>
      <color rgb="FF374151"/>
      <name val="Segoe UI"/>
      <family val="2"/>
    </font>
    <font>
      <sz val="9"/>
      <color theme="0"/>
      <name val="Calibri"/>
      <family val="2"/>
      <scheme val="minor"/>
    </font>
    <font>
      <sz val="7"/>
      <color rgb="FF000000"/>
      <name val="Roboto"/>
    </font>
    <font>
      <b/>
      <sz val="11"/>
      <name val="Calibri"/>
      <family val="2"/>
      <scheme val="minor"/>
    </font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0"/>
      <color rgb="FF003A5D"/>
      <name val="Arial"/>
      <family val="2"/>
    </font>
    <font>
      <b/>
      <sz val="10"/>
      <color rgb="FF003A5D"/>
      <name val="Arial"/>
      <family val="2"/>
    </font>
    <font>
      <b/>
      <sz val="22"/>
      <color theme="0"/>
      <name val="Calibri"/>
      <family val="2"/>
      <scheme val="minor"/>
    </font>
    <font>
      <sz val="11"/>
      <name val="Arial"/>
      <family val="2"/>
    </font>
    <font>
      <sz val="10"/>
      <name val="Verdana"/>
      <family val="2"/>
    </font>
    <font>
      <b/>
      <sz val="10"/>
      <color theme="0"/>
      <name val="Andalus"/>
      <family val="1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sz val="10"/>
      <color theme="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ck">
        <color indexed="23"/>
      </left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ck">
        <color theme="0"/>
      </bottom>
      <diagonal/>
    </border>
    <border>
      <left/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ck">
        <color indexed="23"/>
      </left>
      <right style="medium">
        <color indexed="64"/>
      </right>
      <top style="thick">
        <color indexed="23"/>
      </top>
      <bottom style="thick">
        <color indexed="23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/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5" borderId="0" applyNumberFormat="0" applyBorder="0" applyAlignment="0" applyProtection="0"/>
    <xf numFmtId="0" fontId="5" fillId="6" borderId="0" applyNumberFormat="0" applyBorder="0" applyAlignment="0" applyProtection="0"/>
    <xf numFmtId="0" fontId="9" fillId="10" borderId="2">
      <alignment horizontal="left" vertical="center" wrapText="1" indent="2"/>
    </xf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19" borderId="0" applyNumberFormat="0" applyBorder="0" applyAlignment="0" applyProtection="0"/>
    <xf numFmtId="0" fontId="34" fillId="0" borderId="0"/>
    <xf numFmtId="169" fontId="35" fillId="0" borderId="0" applyFont="0" applyFill="0" applyBorder="0" applyAlignment="0" applyProtection="0"/>
    <xf numFmtId="0" fontId="1" fillId="21" borderId="0" applyNumberFormat="0" applyBorder="0" applyAlignment="0" applyProtection="0"/>
    <xf numFmtId="44" fontId="9" fillId="0" borderId="0" applyFont="0" applyFill="0" applyBorder="0" applyAlignment="0" applyProtection="0"/>
  </cellStyleXfs>
  <cellXfs count="209">
    <xf numFmtId="0" fontId="0" fillId="0" borderId="0" xfId="0"/>
    <xf numFmtId="0" fontId="9" fillId="0" borderId="0" xfId="0" applyFont="1"/>
    <xf numFmtId="0" fontId="9" fillId="0" borderId="0" xfId="0" applyFont="1" applyAlignment="1">
      <alignment vertical="center"/>
    </xf>
    <xf numFmtId="165" fontId="10" fillId="6" borderId="0" xfId="7" applyNumberFormat="1" applyFont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 textRotation="60" wrapText="1"/>
    </xf>
    <xf numFmtId="0" fontId="12" fillId="9" borderId="0" xfId="0" applyFont="1" applyFill="1" applyAlignment="1">
      <alignment vertical="center" wrapText="1"/>
    </xf>
    <xf numFmtId="164" fontId="10" fillId="6" borderId="0" xfId="7" applyNumberFormat="1" applyFont="1" applyBorder="1" applyAlignment="1" applyProtection="1">
      <alignment horizontal="center" vertical="center" wrapText="1"/>
    </xf>
    <xf numFmtId="0" fontId="8" fillId="5" borderId="0" xfId="6" applyBorder="1" applyAlignment="1">
      <alignment horizontal="left" vertical="center" indent="1"/>
    </xf>
    <xf numFmtId="3" fontId="8" fillId="5" borderId="0" xfId="6" applyNumberFormat="1" applyBorder="1" applyAlignment="1">
      <alignment vertical="center" wrapText="1"/>
    </xf>
    <xf numFmtId="3" fontId="9" fillId="0" borderId="0" xfId="0" applyNumberFormat="1" applyFont="1" applyAlignment="1">
      <alignment wrapText="1"/>
    </xf>
    <xf numFmtId="3" fontId="5" fillId="6" borderId="0" xfId="7" applyNumberFormat="1" applyBorder="1" applyAlignment="1">
      <alignment wrapText="1"/>
    </xf>
    <xf numFmtId="0" fontId="9" fillId="10" borderId="2" xfId="8">
      <alignment horizontal="left" vertical="center" wrapText="1" indent="2"/>
    </xf>
    <xf numFmtId="0" fontId="5" fillId="6" borderId="0" xfId="7" applyBorder="1" applyAlignment="1">
      <alignment horizontal="left" vertical="center" wrapText="1" indent="2"/>
    </xf>
    <xf numFmtId="0" fontId="7" fillId="5" borderId="1" xfId="2" applyFill="1" applyAlignment="1">
      <alignment horizontal="left" vertical="center" wrapText="1" indent="1"/>
    </xf>
    <xf numFmtId="166" fontId="7" fillId="3" borderId="1" xfId="2" applyNumberFormat="1" applyFill="1" applyAlignment="1">
      <alignment horizontal="left" vertical="center" wrapText="1" indent="1"/>
    </xf>
    <xf numFmtId="166" fontId="7" fillId="3" borderId="1" xfId="2" applyNumberFormat="1" applyFill="1" applyAlignment="1">
      <alignment vertical="center" wrapText="1"/>
    </xf>
    <xf numFmtId="166" fontId="9" fillId="0" borderId="0" xfId="0" applyNumberFormat="1" applyFont="1" applyAlignment="1">
      <alignment wrapText="1"/>
    </xf>
    <xf numFmtId="0" fontId="7" fillId="3" borderId="1" xfId="2" applyFill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left" vertical="center" wrapText="1" indent="1"/>
    </xf>
    <xf numFmtId="0" fontId="13" fillId="6" borderId="0" xfId="7" applyFont="1" applyBorder="1" applyAlignment="1">
      <alignment vertical="top" wrapText="1"/>
    </xf>
    <xf numFmtId="0" fontId="9" fillId="11" borderId="0" xfId="0" applyFont="1" applyFill="1" applyAlignment="1">
      <alignment horizontal="left" vertical="center" wrapText="1" indent="2"/>
    </xf>
    <xf numFmtId="0" fontId="14" fillId="11" borderId="0" xfId="0" applyFont="1" applyFill="1" applyAlignment="1">
      <alignment horizontal="left" vertical="center" wrapText="1" indent="2"/>
    </xf>
    <xf numFmtId="0" fontId="5" fillId="6" borderId="0" xfId="7" applyAlignment="1">
      <alignment horizontal="left" vertical="center" wrapText="1" indent="2"/>
    </xf>
    <xf numFmtId="3" fontId="5" fillId="6" borderId="0" xfId="7" applyNumberFormat="1" applyAlignment="1">
      <alignment wrapText="1"/>
    </xf>
    <xf numFmtId="0" fontId="8" fillId="5" borderId="0" xfId="6" applyAlignment="1">
      <alignment horizontal="left" vertical="center" wrapText="1" indent="1"/>
    </xf>
    <xf numFmtId="0" fontId="11" fillId="11" borderId="0" xfId="0" applyFont="1" applyFill="1" applyAlignment="1">
      <alignment horizontal="left" vertical="center" wrapText="1" indent="1"/>
    </xf>
    <xf numFmtId="0" fontId="7" fillId="5" borderId="1" xfId="2" applyFill="1" applyAlignment="1">
      <alignment horizontal="left" vertical="center" wrapText="1"/>
    </xf>
    <xf numFmtId="0" fontId="5" fillId="6" borderId="0" xfId="7" applyAlignment="1">
      <alignment horizontal="left" vertical="center" wrapText="1" indent="1"/>
    </xf>
    <xf numFmtId="3" fontId="9" fillId="0" borderId="0" xfId="0" applyNumberFormat="1" applyFont="1"/>
    <xf numFmtId="3" fontId="9" fillId="0" borderId="0" xfId="0" applyNumberFormat="1" applyFont="1" applyAlignment="1">
      <alignment horizontal="center"/>
    </xf>
    <xf numFmtId="3" fontId="6" fillId="12" borderId="0" xfId="1" applyNumberFormat="1" applyFill="1" applyBorder="1" applyAlignment="1">
      <alignment horizontal="center" vertical="center" wrapText="1"/>
    </xf>
    <xf numFmtId="0" fontId="8" fillId="2" borderId="0" xfId="3"/>
    <xf numFmtId="0" fontId="0" fillId="13" borderId="0" xfId="0" applyFill="1"/>
    <xf numFmtId="0" fontId="9" fillId="13" borderId="2" xfId="8" applyFill="1">
      <alignment horizontal="left" vertical="center" wrapText="1" indent="2"/>
    </xf>
    <xf numFmtId="0" fontId="11" fillId="13" borderId="0" xfId="0" applyFont="1" applyFill="1"/>
    <xf numFmtId="0" fontId="8" fillId="3" borderId="0" xfId="4"/>
    <xf numFmtId="166" fontId="9" fillId="10" borderId="2" xfId="8" applyNumberFormat="1">
      <alignment horizontal="left" vertical="center" wrapText="1" indent="2"/>
    </xf>
    <xf numFmtId="166" fontId="5" fillId="6" borderId="0" xfId="7" applyNumberFormat="1" applyBorder="1" applyAlignment="1">
      <alignment vertical="center" wrapText="1"/>
    </xf>
    <xf numFmtId="166" fontId="7" fillId="5" borderId="1" xfId="2" applyNumberFormat="1" applyFill="1" applyAlignment="1">
      <alignment vertical="center" wrapText="1"/>
    </xf>
    <xf numFmtId="166" fontId="8" fillId="5" borderId="0" xfId="6" applyNumberFormat="1" applyBorder="1" applyAlignment="1">
      <alignment vertical="center" wrapText="1"/>
    </xf>
    <xf numFmtId="166" fontId="5" fillId="6" borderId="0" xfId="7" applyNumberFormat="1" applyBorder="1" applyAlignment="1">
      <alignment wrapText="1"/>
    </xf>
    <xf numFmtId="166" fontId="9" fillId="0" borderId="0" xfId="0" applyNumberFormat="1" applyFont="1" applyAlignment="1">
      <alignment vertical="center" wrapText="1"/>
    </xf>
    <xf numFmtId="166" fontId="9" fillId="8" borderId="0" xfId="0" applyNumberFormat="1" applyFont="1" applyFill="1" applyAlignment="1">
      <alignment vertical="center"/>
    </xf>
    <xf numFmtId="166" fontId="9" fillId="11" borderId="0" xfId="0" applyNumberFormat="1" applyFont="1" applyFill="1" applyAlignment="1">
      <alignment vertical="center" wrapText="1"/>
    </xf>
    <xf numFmtId="166" fontId="5" fillId="6" borderId="0" xfId="7" applyNumberFormat="1" applyAlignment="1">
      <alignment vertical="center" wrapText="1"/>
    </xf>
    <xf numFmtId="166" fontId="8" fillId="5" borderId="0" xfId="6" applyNumberFormat="1" applyAlignment="1">
      <alignment vertical="center" wrapText="1"/>
    </xf>
    <xf numFmtId="166" fontId="15" fillId="9" borderId="0" xfId="0" applyNumberFormat="1" applyFont="1" applyFill="1" applyAlignment="1">
      <alignment vertical="center" wrapText="1"/>
    </xf>
    <xf numFmtId="0" fontId="0" fillId="14" borderId="0" xfId="0" applyFill="1"/>
    <xf numFmtId="0" fontId="8" fillId="2" borderId="3" xfId="3" applyBorder="1"/>
    <xf numFmtId="10" fontId="9" fillId="13" borderId="3" xfId="8" applyNumberFormat="1" applyFill="1" applyBorder="1">
      <alignment horizontal="left" vertical="center" wrapText="1" indent="2"/>
    </xf>
    <xf numFmtId="10" fontId="18" fillId="0" borderId="7" xfId="0" applyNumberFormat="1" applyFont="1" applyBorder="1"/>
    <xf numFmtId="10" fontId="18" fillId="0" borderId="8" xfId="0" applyNumberFormat="1" applyFont="1" applyBorder="1"/>
    <xf numFmtId="10" fontId="18" fillId="0" borderId="5" xfId="0" applyNumberFormat="1" applyFont="1" applyBorder="1"/>
    <xf numFmtId="10" fontId="18" fillId="0" borderId="6" xfId="0" applyNumberFormat="1" applyFont="1" applyBorder="1"/>
    <xf numFmtId="0" fontId="18" fillId="0" borderId="11" xfId="0" applyFont="1" applyBorder="1"/>
    <xf numFmtId="0" fontId="18" fillId="0" borderId="6" xfId="0" applyFont="1" applyBorder="1"/>
    <xf numFmtId="0" fontId="20" fillId="15" borderId="7" xfId="0" applyFont="1" applyFill="1" applyBorder="1"/>
    <xf numFmtId="0" fontId="18" fillId="0" borderId="7" xfId="0" applyFont="1" applyBorder="1"/>
    <xf numFmtId="0" fontId="18" fillId="0" borderId="9" xfId="0" applyFont="1" applyBorder="1"/>
    <xf numFmtId="0" fontId="18" fillId="0" borderId="8" xfId="0" applyFont="1" applyBorder="1"/>
    <xf numFmtId="0" fontId="18" fillId="0" borderId="5" xfId="0" applyFont="1" applyBorder="1"/>
    <xf numFmtId="0" fontId="18" fillId="0" borderId="7" xfId="0" applyNumberFormat="1" applyFont="1" applyBorder="1"/>
    <xf numFmtId="0" fontId="9" fillId="10" borderId="14" xfId="8" applyBorder="1">
      <alignment horizontal="left" vertical="center" wrapText="1" indent="2"/>
    </xf>
    <xf numFmtId="0" fontId="0" fillId="10" borderId="2" xfId="0" applyNumberFormat="1" applyFont="1" applyFill="1" applyBorder="1" applyAlignment="1" applyProtection="1">
      <alignment horizontal="left" vertical="center" wrapText="1" indent="2"/>
    </xf>
    <xf numFmtId="0" fontId="0" fillId="0" borderId="0" xfId="0" applyAlignment="1"/>
    <xf numFmtId="0" fontId="0" fillId="10" borderId="2" xfId="0" applyFont="1" applyFill="1" applyBorder="1" applyAlignment="1" applyProtection="1">
      <alignment horizontal="left" vertical="center" wrapText="1" indent="2"/>
    </xf>
    <xf numFmtId="0" fontId="20" fillId="15" borderId="0" xfId="0" applyNumberFormat="1" applyFont="1" applyFill="1" applyBorder="1"/>
    <xf numFmtId="0" fontId="20" fillId="15" borderId="13" xfId="0" applyNumberFormat="1" applyFont="1" applyFill="1" applyBorder="1"/>
    <xf numFmtId="0" fontId="20" fillId="15" borderId="0" xfId="0" applyNumberFormat="1" applyFont="1" applyFill="1" applyBorder="1" applyAlignment="1">
      <alignment horizontal="right"/>
    </xf>
    <xf numFmtId="0" fontId="5" fillId="6" borderId="3" xfId="7" applyBorder="1"/>
    <xf numFmtId="0" fontId="18" fillId="0" borderId="7" xfId="0" applyNumberFormat="1" applyFont="1" applyBorder="1" applyAlignment="1">
      <alignment horizontal="center" vertical="center"/>
    </xf>
    <xf numFmtId="0" fontId="18" fillId="0" borderId="9" xfId="0" applyNumberFormat="1" applyFont="1" applyBorder="1" applyAlignment="1">
      <alignment horizontal="center" vertical="center"/>
    </xf>
    <xf numFmtId="0" fontId="18" fillId="0" borderId="9" xfId="0" applyNumberFormat="1" applyFont="1" applyBorder="1" applyAlignment="1">
      <alignment horizontal="left" vertical="top"/>
    </xf>
    <xf numFmtId="0" fontId="18" fillId="0" borderId="7" xfId="0" applyNumberFormat="1" applyFont="1" applyBorder="1" applyAlignment="1">
      <alignment horizontal="left" vertical="top"/>
    </xf>
    <xf numFmtId="0" fontId="18" fillId="0" borderId="12" xfId="0" applyNumberFormat="1" applyFont="1" applyBorder="1" applyAlignment="1">
      <alignment horizontal="left" vertical="top"/>
    </xf>
    <xf numFmtId="0" fontId="18" fillId="0" borderId="10" xfId="0" applyNumberFormat="1" applyFont="1" applyFill="1" applyBorder="1" applyAlignment="1">
      <alignment horizontal="left" vertical="top"/>
    </xf>
    <xf numFmtId="0" fontId="18" fillId="0" borderId="11" xfId="0" applyNumberFormat="1" applyFont="1" applyBorder="1" applyAlignment="1">
      <alignment horizontal="left" vertical="top"/>
    </xf>
    <xf numFmtId="0" fontId="18" fillId="0" borderId="5" xfId="0" applyNumberFormat="1" applyFont="1" applyBorder="1" applyAlignment="1">
      <alignment horizontal="left" vertical="top"/>
    </xf>
    <xf numFmtId="0" fontId="18" fillId="0" borderId="4" xfId="0" applyNumberFormat="1" applyFont="1" applyBorder="1" applyAlignment="1">
      <alignment horizontal="left" vertical="top"/>
    </xf>
    <xf numFmtId="1" fontId="5" fillId="6" borderId="3" xfId="7" applyNumberFormat="1" applyBorder="1"/>
    <xf numFmtId="0" fontId="0" fillId="10" borderId="0" xfId="0" applyFill="1" applyAlignment="1"/>
    <xf numFmtId="0" fontId="0" fillId="10" borderId="0" xfId="0" applyFill="1"/>
    <xf numFmtId="14" fontId="9" fillId="10" borderId="2" xfId="8" applyNumberFormat="1">
      <alignment horizontal="left" vertical="center" wrapText="1" indent="2"/>
    </xf>
    <xf numFmtId="14" fontId="9" fillId="10" borderId="14" xfId="8" applyNumberFormat="1" applyBorder="1">
      <alignment horizontal="left" vertical="center" wrapText="1" indent="2"/>
    </xf>
    <xf numFmtId="14" fontId="0" fillId="10" borderId="2" xfId="0" applyNumberFormat="1" applyFont="1" applyFill="1" applyBorder="1" applyAlignment="1" applyProtection="1">
      <alignment horizontal="left" vertical="center" wrapText="1" indent="2"/>
    </xf>
    <xf numFmtId="14" fontId="0" fillId="0" borderId="0" xfId="0" applyNumberFormat="1"/>
    <xf numFmtId="0" fontId="17" fillId="5" borderId="0" xfId="0" applyNumberFormat="1" applyFont="1" applyFill="1" applyAlignment="1">
      <alignment horizontal="center" vertical="center"/>
    </xf>
    <xf numFmtId="14" fontId="17" fillId="5" borderId="0" xfId="0" applyNumberFormat="1" applyFont="1" applyFill="1" applyAlignment="1">
      <alignment horizontal="center" vertical="center"/>
    </xf>
    <xf numFmtId="0" fontId="21" fillId="0" borderId="0" xfId="0" applyFont="1"/>
    <xf numFmtId="0" fontId="17" fillId="5" borderId="16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17" fillId="16" borderId="17" xfId="0" applyNumberFormat="1" applyFont="1" applyFill="1" applyBorder="1" applyAlignment="1">
      <alignment horizontal="center" vertical="center"/>
    </xf>
    <xf numFmtId="0" fontId="22" fillId="2" borderId="0" xfId="3" applyFont="1"/>
    <xf numFmtId="0" fontId="8" fillId="2" borderId="0" xfId="3" applyAlignment="1">
      <alignment horizontal="center" vertical="center"/>
    </xf>
    <xf numFmtId="0" fontId="17" fillId="5" borderId="17" xfId="0" applyNumberFormat="1" applyFont="1" applyFill="1" applyBorder="1" applyAlignment="1">
      <alignment horizontal="center" vertical="center"/>
    </xf>
    <xf numFmtId="0" fontId="19" fillId="17" borderId="0" xfId="0" applyFont="1" applyFill="1"/>
    <xf numFmtId="0" fontId="0" fillId="17" borderId="0" xfId="0" applyFill="1"/>
    <xf numFmtId="166" fontId="9" fillId="10" borderId="15" xfId="8" applyNumberFormat="1" applyBorder="1">
      <alignment horizontal="left" vertical="center" wrapText="1" indent="2"/>
    </xf>
    <xf numFmtId="166" fontId="5" fillId="6" borderId="3" xfId="7" applyNumberFormat="1" applyBorder="1"/>
    <xf numFmtId="166" fontId="0" fillId="0" borderId="0" xfId="0" applyNumberFormat="1"/>
    <xf numFmtId="0" fontId="17" fillId="5" borderId="5" xfId="0" applyFont="1" applyFill="1" applyBorder="1" applyAlignment="1">
      <alignment horizontal="center" vertical="center"/>
    </xf>
    <xf numFmtId="14" fontId="17" fillId="5" borderId="11" xfId="0" applyNumberFormat="1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14" fontId="17" fillId="5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9" fillId="10" borderId="2" xfId="8" applyNumberFormat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 indent="1"/>
    </xf>
    <xf numFmtId="0" fontId="8" fillId="2" borderId="3" xfId="3" applyBorder="1" applyAlignment="1">
      <alignment horizontal="center" vertical="center" wrapText="1"/>
    </xf>
    <xf numFmtId="0" fontId="8" fillId="2" borderId="0" xfId="3" applyAlignment="1">
      <alignment horizontal="center"/>
    </xf>
    <xf numFmtId="0" fontId="23" fillId="18" borderId="3" xfId="0" applyFont="1" applyFill="1" applyBorder="1" applyAlignment="1">
      <alignment horizontal="left" vertical="center" wrapText="1" indent="1"/>
    </xf>
    <xf numFmtId="0" fontId="11" fillId="10" borderId="2" xfId="8" applyFont="1">
      <alignment horizontal="left" vertical="center" wrapText="1" indent="2"/>
    </xf>
    <xf numFmtId="0" fontId="9" fillId="10" borderId="2" xfId="8" applyFont="1">
      <alignment horizontal="left" vertical="center" wrapText="1" indent="2"/>
    </xf>
    <xf numFmtId="166" fontId="9" fillId="10" borderId="2" xfId="8" applyNumberFormat="1" applyFont="1" applyAlignment="1">
      <alignment horizontal="center" vertical="center" wrapText="1"/>
    </xf>
    <xf numFmtId="0" fontId="9" fillId="10" borderId="2" xfId="8" applyNumberFormat="1">
      <alignment horizontal="left" vertical="center" wrapText="1" indent="2"/>
    </xf>
    <xf numFmtId="0" fontId="9" fillId="10" borderId="14" xfId="8" applyNumberFormat="1" applyBorder="1">
      <alignment horizontal="left" vertical="center" wrapText="1" indent="2"/>
    </xf>
    <xf numFmtId="0" fontId="0" fillId="17" borderId="0" xfId="0" applyFill="1" applyAlignment="1"/>
    <xf numFmtId="0" fontId="24" fillId="18" borderId="0" xfId="3" applyFont="1" applyFill="1" applyAlignment="1">
      <alignment horizontal="center"/>
    </xf>
    <xf numFmtId="167" fontId="25" fillId="0" borderId="0" xfId="9" applyNumberFormat="1" applyFont="1"/>
    <xf numFmtId="167" fontId="25" fillId="0" borderId="0" xfId="9" applyNumberFormat="1" applyFont="1" applyAlignment="1">
      <alignment horizontal="center"/>
    </xf>
    <xf numFmtId="167" fontId="27" fillId="0" borderId="0" xfId="9" applyNumberFormat="1" applyFont="1"/>
    <xf numFmtId="167" fontId="26" fillId="0" borderId="0" xfId="9" applyNumberFormat="1" applyFont="1"/>
    <xf numFmtId="168" fontId="26" fillId="0" borderId="0" xfId="9" applyNumberFormat="1" applyFont="1"/>
    <xf numFmtId="168" fontId="26" fillId="0" borderId="0" xfId="9" applyNumberFormat="1" applyFont="1" applyAlignment="1">
      <alignment horizontal="center"/>
    </xf>
    <xf numFmtId="0" fontId="29" fillId="3" borderId="0" xfId="4" applyFont="1" applyAlignment="1"/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 wrapText="1"/>
    </xf>
    <xf numFmtId="0" fontId="9" fillId="0" borderId="0" xfId="16" applyFont="1" applyAlignment="1">
      <alignment vertical="center"/>
    </xf>
    <xf numFmtId="0" fontId="9" fillId="0" borderId="0" xfId="16" applyFont="1"/>
    <xf numFmtId="0" fontId="37" fillId="0" borderId="0" xfId="16" applyFont="1"/>
    <xf numFmtId="0" fontId="30" fillId="10" borderId="0" xfId="16" applyFont="1" applyFill="1" applyAlignment="1">
      <alignment vertical="center"/>
    </xf>
    <xf numFmtId="0" fontId="30" fillId="10" borderId="0" xfId="16" applyFont="1" applyFill="1"/>
    <xf numFmtId="0" fontId="9" fillId="10" borderId="0" xfId="16" applyFont="1" applyFill="1" applyAlignment="1">
      <alignment vertical="center"/>
    </xf>
    <xf numFmtId="0" fontId="9" fillId="10" borderId="0" xfId="16" applyFont="1" applyFill="1"/>
    <xf numFmtId="0" fontId="5" fillId="6" borderId="0" xfId="7"/>
    <xf numFmtId="0" fontId="5" fillId="6" borderId="22" xfId="7" applyBorder="1" applyAlignment="1">
      <alignment vertical="center"/>
    </xf>
    <xf numFmtId="167" fontId="5" fillId="6" borderId="0" xfId="7" applyNumberFormat="1"/>
    <xf numFmtId="0" fontId="9" fillId="10" borderId="33" xfId="8" applyBorder="1">
      <alignment horizontal="left" vertical="center" wrapText="1" indent="2"/>
    </xf>
    <xf numFmtId="166" fontId="9" fillId="10" borderId="34" xfId="8" applyNumberFormat="1" applyBorder="1">
      <alignment horizontal="left" vertical="center" wrapText="1" indent="2"/>
    </xf>
    <xf numFmtId="166" fontId="7" fillId="5" borderId="35" xfId="2" applyNumberFormat="1" applyFill="1" applyBorder="1" applyAlignment="1">
      <alignment vertical="center" wrapText="1"/>
    </xf>
    <xf numFmtId="0" fontId="7" fillId="5" borderId="36" xfId="2" applyFill="1" applyBorder="1" applyAlignment="1">
      <alignment horizontal="left" vertical="center" wrapText="1" indent="1"/>
    </xf>
    <xf numFmtId="14" fontId="36" fillId="20" borderId="37" xfId="16" applyNumberFormat="1" applyFont="1" applyFill="1" applyBorder="1" applyAlignment="1">
      <alignment vertical="center"/>
    </xf>
    <xf numFmtId="0" fontId="5" fillId="6" borderId="38" xfId="7" applyBorder="1" applyAlignment="1">
      <alignment vertical="center"/>
    </xf>
    <xf numFmtId="0" fontId="5" fillId="6" borderId="39" xfId="7" applyBorder="1" applyAlignment="1">
      <alignment vertical="center"/>
    </xf>
    <xf numFmtId="0" fontId="5" fillId="6" borderId="40" xfId="7" applyBorder="1" applyAlignment="1">
      <alignment vertical="center"/>
    </xf>
    <xf numFmtId="0" fontId="8" fillId="7" borderId="0" xfId="5" applyFont="1" applyFill="1" applyBorder="1" applyAlignment="1">
      <alignment horizontal="center" vertical="center"/>
    </xf>
    <xf numFmtId="0" fontId="8" fillId="6" borderId="0" xfId="7" applyFont="1" applyBorder="1" applyAlignment="1">
      <alignment vertical="center"/>
    </xf>
    <xf numFmtId="0" fontId="8" fillId="6" borderId="0" xfId="7" applyFont="1" applyBorder="1" applyAlignment="1">
      <alignment horizontal="center" vertical="center" textRotation="60" wrapText="1"/>
    </xf>
    <xf numFmtId="0" fontId="39" fillId="9" borderId="0" xfId="0" applyFont="1" applyFill="1" applyAlignment="1">
      <alignment vertical="center" wrapText="1"/>
    </xf>
    <xf numFmtId="3" fontId="8" fillId="5" borderId="0" xfId="6" applyNumberFormat="1" applyFont="1" applyBorder="1" applyAlignment="1">
      <alignment wrapText="1"/>
    </xf>
    <xf numFmtId="3" fontId="8" fillId="6" borderId="0" xfId="7" applyNumberFormat="1" applyFont="1" applyBorder="1" applyAlignment="1">
      <alignment wrapText="1"/>
    </xf>
    <xf numFmtId="3" fontId="17" fillId="5" borderId="0" xfId="2" applyNumberFormat="1" applyFont="1" applyFill="1" applyBorder="1" applyAlignment="1">
      <alignment wrapText="1"/>
    </xf>
    <xf numFmtId="166" fontId="17" fillId="3" borderId="0" xfId="2" applyNumberFormat="1" applyFont="1" applyFill="1" applyBorder="1" applyAlignment="1">
      <alignment wrapText="1"/>
    </xf>
    <xf numFmtId="3" fontId="17" fillId="3" borderId="0" xfId="2" applyNumberFormat="1" applyFont="1" applyFill="1" applyBorder="1" applyAlignment="1">
      <alignment vertical="center" wrapText="1"/>
    </xf>
    <xf numFmtId="3" fontId="30" fillId="0" borderId="0" xfId="0" applyNumberFormat="1" applyFont="1" applyAlignment="1">
      <alignment wrapText="1"/>
    </xf>
    <xf numFmtId="3" fontId="39" fillId="9" borderId="0" xfId="0" applyNumberFormat="1" applyFont="1" applyFill="1" applyAlignment="1">
      <alignment horizontal="left" vertical="center" wrapText="1"/>
    </xf>
    <xf numFmtId="3" fontId="30" fillId="11" borderId="0" xfId="0" applyNumberFormat="1" applyFont="1" applyFill="1" applyAlignment="1">
      <alignment wrapText="1"/>
    </xf>
    <xf numFmtId="3" fontId="17" fillId="5" borderId="1" xfId="2" applyNumberFormat="1" applyFont="1" applyFill="1" applyAlignment="1">
      <alignment wrapText="1"/>
    </xf>
    <xf numFmtId="3" fontId="17" fillId="3" borderId="1" xfId="2" applyNumberFormat="1" applyFont="1" applyFill="1" applyAlignment="1">
      <alignment vertical="center" wrapText="1"/>
    </xf>
    <xf numFmtId="3" fontId="30" fillId="9" borderId="0" xfId="0" applyNumberFormat="1" applyFont="1" applyFill="1" applyAlignment="1">
      <alignment vertical="center" wrapText="1"/>
    </xf>
    <xf numFmtId="3" fontId="30" fillId="0" borderId="0" xfId="0" applyNumberFormat="1" applyFont="1"/>
    <xf numFmtId="166" fontId="21" fillId="0" borderId="0" xfId="0" applyNumberFormat="1" applyFont="1" applyAlignment="1">
      <alignment horizontal="right"/>
    </xf>
    <xf numFmtId="166" fontId="25" fillId="0" borderId="0" xfId="9" applyNumberFormat="1" applyFont="1"/>
    <xf numFmtId="166" fontId="27" fillId="0" borderId="0" xfId="9" applyNumberFormat="1" applyFont="1"/>
    <xf numFmtId="0" fontId="40" fillId="5" borderId="1" xfId="2" applyFont="1" applyFill="1" applyAlignment="1">
      <alignment horizontal="left" vertical="center" wrapText="1" indent="1"/>
    </xf>
    <xf numFmtId="167" fontId="8" fillId="5" borderId="0" xfId="6" applyNumberFormat="1"/>
    <xf numFmtId="167" fontId="1" fillId="21" borderId="0" xfId="18" applyNumberFormat="1"/>
    <xf numFmtId="166" fontId="5" fillId="6" borderId="0" xfId="7" applyNumberFormat="1"/>
    <xf numFmtId="166" fontId="5" fillId="6" borderId="0" xfId="7" applyNumberFormat="1" applyAlignment="1">
      <alignment horizontal="right"/>
    </xf>
    <xf numFmtId="0" fontId="9" fillId="10" borderId="2" xfId="8" applyAlignment="1">
      <alignment horizontal="left" vertical="center" indent="2"/>
    </xf>
    <xf numFmtId="37" fontId="41" fillId="5" borderId="0" xfId="6" applyNumberFormat="1" applyFont="1" applyAlignment="1">
      <alignment horizontal="center" vertical="center"/>
    </xf>
    <xf numFmtId="167" fontId="5" fillId="6" borderId="0" xfId="7" applyNumberFormat="1" applyAlignment="1">
      <alignment horizontal="center"/>
    </xf>
    <xf numFmtId="167" fontId="5" fillId="6" borderId="0" xfId="7" applyNumberFormat="1" applyBorder="1"/>
    <xf numFmtId="167" fontId="5" fillId="6" borderId="0" xfId="7" applyNumberFormat="1" applyBorder="1" applyAlignment="1">
      <alignment horizontal="center"/>
    </xf>
    <xf numFmtId="170" fontId="9" fillId="10" borderId="2" xfId="8" applyNumberFormat="1">
      <alignment horizontal="left" vertical="center" wrapText="1" indent="2"/>
    </xf>
    <xf numFmtId="0" fontId="5" fillId="10" borderId="0" xfId="7" applyFill="1" applyBorder="1" applyAlignment="1">
      <alignment vertical="center"/>
    </xf>
    <xf numFmtId="0" fontId="36" fillId="20" borderId="43" xfId="16" applyFont="1" applyFill="1" applyBorder="1" applyAlignment="1">
      <alignment horizontal="center" vertical="center"/>
    </xf>
    <xf numFmtId="170" fontId="9" fillId="10" borderId="2" xfId="8" applyNumberFormat="1" applyAlignment="1">
      <alignment vertical="center" wrapText="1"/>
    </xf>
    <xf numFmtId="166" fontId="9" fillId="10" borderId="2" xfId="8" applyNumberFormat="1" applyAlignment="1">
      <alignment vertical="center" wrapText="1"/>
    </xf>
    <xf numFmtId="166" fontId="9" fillId="10" borderId="2" xfId="19" applyNumberFormat="1" applyFill="1" applyBorder="1" applyAlignment="1">
      <alignment horizontal="left" vertical="center" wrapText="1" indent="2"/>
    </xf>
    <xf numFmtId="0" fontId="42" fillId="22" borderId="0" xfId="0" applyFont="1" applyFill="1"/>
    <xf numFmtId="0" fontId="16" fillId="22" borderId="0" xfId="0" applyFont="1" applyFill="1"/>
    <xf numFmtId="0" fontId="33" fillId="7" borderId="0" xfId="5" applyFont="1" applyFill="1" applyBorder="1" applyAlignment="1">
      <alignment horizontal="center" vertical="center"/>
    </xf>
    <xf numFmtId="164" fontId="10" fillId="6" borderId="0" xfId="7" applyNumberFormat="1" applyFont="1" applyBorder="1" applyAlignment="1" applyProtection="1">
      <alignment horizontal="center" vertical="center" wrapText="1"/>
    </xf>
    <xf numFmtId="0" fontId="33" fillId="7" borderId="26" xfId="5" applyFont="1" applyFill="1" applyBorder="1" applyAlignment="1">
      <alignment horizontal="center"/>
    </xf>
    <xf numFmtId="0" fontId="33" fillId="7" borderId="27" xfId="5" applyFont="1" applyFill="1" applyBorder="1" applyAlignment="1">
      <alignment horizontal="center"/>
    </xf>
    <xf numFmtId="0" fontId="33" fillId="7" borderId="28" xfId="5" applyFont="1" applyFill="1" applyBorder="1" applyAlignment="1">
      <alignment horizontal="center"/>
    </xf>
    <xf numFmtId="0" fontId="5" fillId="6" borderId="23" xfId="7" applyBorder="1" applyAlignment="1">
      <alignment horizontal="center"/>
    </xf>
    <xf numFmtId="0" fontId="5" fillId="6" borderId="24" xfId="7" applyBorder="1" applyAlignment="1">
      <alignment horizontal="center"/>
    </xf>
    <xf numFmtId="0" fontId="5" fillId="6" borderId="25" xfId="7" applyBorder="1" applyAlignment="1">
      <alignment horizontal="center"/>
    </xf>
    <xf numFmtId="37" fontId="38" fillId="3" borderId="29" xfId="4" applyNumberFormat="1" applyFont="1" applyBorder="1" applyAlignment="1">
      <alignment horizontal="center" vertical="center"/>
    </xf>
    <xf numFmtId="37" fontId="38" fillId="3" borderId="30" xfId="4" applyNumberFormat="1" applyFont="1" applyBorder="1" applyAlignment="1">
      <alignment horizontal="center" vertical="center"/>
    </xf>
    <xf numFmtId="0" fontId="17" fillId="2" borderId="31" xfId="3" applyFont="1" applyBorder="1" applyAlignment="1">
      <alignment vertical="center"/>
    </xf>
    <xf numFmtId="0" fontId="17" fillId="2" borderId="32" xfId="3" applyFont="1" applyBorder="1" applyAlignment="1">
      <alignment vertical="center"/>
    </xf>
    <xf numFmtId="0" fontId="8" fillId="2" borderId="31" xfId="3" applyBorder="1" applyAlignment="1">
      <alignment vertical="center"/>
    </xf>
    <xf numFmtId="0" fontId="8" fillId="2" borderId="32" xfId="3" applyBorder="1" applyAlignment="1">
      <alignment vertical="center"/>
    </xf>
    <xf numFmtId="0" fontId="8" fillId="2" borderId="31" xfId="3" applyBorder="1" applyAlignment="1">
      <alignment horizontal="center" vertical="center"/>
    </xf>
    <xf numFmtId="0" fontId="8" fillId="2" borderId="32" xfId="3" applyBorder="1" applyAlignment="1">
      <alignment horizontal="center" vertical="center"/>
    </xf>
    <xf numFmtId="0" fontId="8" fillId="3" borderId="31" xfId="4" applyBorder="1" applyAlignment="1">
      <alignment vertical="center"/>
    </xf>
    <xf numFmtId="0" fontId="8" fillId="3" borderId="32" xfId="4" applyBorder="1" applyAlignment="1">
      <alignment vertical="center"/>
    </xf>
    <xf numFmtId="0" fontId="2" fillId="19" borderId="42" xfId="15" applyBorder="1" applyAlignment="1">
      <alignment horizontal="center" vertical="center"/>
    </xf>
    <xf numFmtId="0" fontId="2" fillId="19" borderId="41" xfId="15" applyBorder="1" applyAlignment="1">
      <alignment horizontal="center" vertical="center"/>
    </xf>
    <xf numFmtId="0" fontId="31" fillId="0" borderId="21" xfId="0" applyFont="1" applyBorder="1" applyAlignment="1">
      <alignment horizontal="left" vertical="center"/>
    </xf>
    <xf numFmtId="0" fontId="33" fillId="7" borderId="0" xfId="5" applyFont="1" applyFill="1" applyBorder="1" applyAlignment="1">
      <alignment horizontal="center"/>
    </xf>
    <xf numFmtId="0" fontId="8" fillId="5" borderId="3" xfId="6" applyBorder="1" applyAlignment="1">
      <alignment horizontal="center" vertical="center" wrapText="1"/>
    </xf>
    <xf numFmtId="0" fontId="8" fillId="5" borderId="18" xfId="6" applyBorder="1" applyAlignment="1">
      <alignment horizontal="center" vertical="center" wrapText="1"/>
    </xf>
    <xf numFmtId="0" fontId="8" fillId="5" borderId="19" xfId="6" applyBorder="1" applyAlignment="1">
      <alignment horizontal="center" vertical="center" wrapText="1"/>
    </xf>
    <xf numFmtId="0" fontId="8" fillId="3" borderId="3" xfId="4" applyBorder="1" applyAlignment="1">
      <alignment horizontal="center"/>
    </xf>
    <xf numFmtId="0" fontId="29" fillId="3" borderId="0" xfId="4" applyFont="1" applyAlignment="1">
      <alignment horizontal="center"/>
    </xf>
  </cellXfs>
  <cellStyles count="20">
    <cellStyle name="20% - Accent3" xfId="5" builtinId="38"/>
    <cellStyle name="20% - Accent6" xfId="7" builtinId="50"/>
    <cellStyle name="40% - Accent6" xfId="18" builtinId="51"/>
    <cellStyle name="60% - Accent6" xfId="15" builtinId="52"/>
    <cellStyle name="Accent1" xfId="3" builtinId="29"/>
    <cellStyle name="Accent2" xfId="4" builtinId="33"/>
    <cellStyle name="Accent6" xfId="6" builtinId="49"/>
    <cellStyle name="Comma 2" xfId="9" xr:uid="{8AC8CF12-A081-48D9-88EC-AEF4926EAEA1}"/>
    <cellStyle name="Currency" xfId="19" builtinId="4"/>
    <cellStyle name="Currency 2" xfId="17" xr:uid="{B1E4CA8E-B9E3-4081-8EB2-5288B31722D6}"/>
    <cellStyle name="FM" xfId="8" xr:uid="{D93166C5-5A9C-47F6-8A3B-529FB744EC13}"/>
    <cellStyle name="Hyperlink 3" xfId="12" xr:uid="{EFFD8B00-1498-453B-A8E0-D6491C3299CD}"/>
    <cellStyle name="Normal" xfId="0" builtinId="0"/>
    <cellStyle name="Normal 2" xfId="10" xr:uid="{36727A2B-9B4C-40D2-813F-E6FF51824B32}"/>
    <cellStyle name="Normal 3" xfId="13" xr:uid="{A38A9153-F576-488D-9BDE-F5C78C88FF09}"/>
    <cellStyle name="Normal 4" xfId="16" xr:uid="{604F2B62-B7ED-4C89-90CC-0445B6F22C04}"/>
    <cellStyle name="Percent 2" xfId="11" xr:uid="{7A744A33-BEFC-42EF-8AEA-CA8D17889474}"/>
    <cellStyle name="Percent 3" xfId="14" xr:uid="{F04117A6-C0B4-4D1B-8803-FA148BD3F4C3}"/>
    <cellStyle name="Title" xfId="1" builtinId="15"/>
    <cellStyle name="Total" xfId="2" builtinId="2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1E0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7415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74151"/>
        <name val="Segoe UI"/>
        <family val="2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b/>
      </font>
    </dxf>
    <dxf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 style="thick">
          <color indexed="23"/>
        </left>
        <right style="thick">
          <color indexed="23"/>
        </right>
        <top style="thick">
          <color indexed="23"/>
        </top>
        <bottom style="thick">
          <color indexed="23"/>
        </bottom>
      </border>
      <protection locked="1" hidden="0"/>
    </dxf>
    <dxf>
      <border outline="0">
        <bottom style="thick">
          <color indexed="2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800">
                <a:solidFill>
                  <a:sysClr val="windowText" lastClr="000000"/>
                </a:solidFill>
              </a:rPr>
              <a:t>Total Income Vs Total Expenses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 (MonthWise)'!$B$4</c:f>
              <c:strCache>
                <c:ptCount val="1"/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'Income Statement (MonthWise)'!$C$4:$N$4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62-4495-962B-7E0D752B7576}"/>
            </c:ext>
          </c:extLst>
        </c:ser>
        <c:ser>
          <c:idx val="2"/>
          <c:order val="2"/>
          <c:tx>
            <c:strRef>
              <c:f>'Income Statement (MonthWise)'!$B$85</c:f>
              <c:strCache>
                <c:ptCount val="1"/>
                <c:pt idx="0">
                  <c:v> TOTAL EXPENSES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Statement (MonthWise)'!$C$85:$N$85</c:f>
              <c:numCache>
                <c:formatCode>_-[$$-409]* #,##0.00_ ;_-[$$-409]* \-#,##0.00\ ;_-[$$-409]* "-"??_ ;_-@_ </c:formatCode>
                <c:ptCount val="12"/>
                <c:pt idx="0">
                  <c:v>65413</c:v>
                </c:pt>
                <c:pt idx="1">
                  <c:v>65227</c:v>
                </c:pt>
                <c:pt idx="2">
                  <c:v>70457</c:v>
                </c:pt>
                <c:pt idx="3">
                  <c:v>70593</c:v>
                </c:pt>
                <c:pt idx="4">
                  <c:v>69146</c:v>
                </c:pt>
                <c:pt idx="5">
                  <c:v>73969</c:v>
                </c:pt>
                <c:pt idx="6">
                  <c:v>65335</c:v>
                </c:pt>
                <c:pt idx="7">
                  <c:v>66169</c:v>
                </c:pt>
                <c:pt idx="8">
                  <c:v>68741</c:v>
                </c:pt>
                <c:pt idx="9">
                  <c:v>74027</c:v>
                </c:pt>
                <c:pt idx="10">
                  <c:v>69596</c:v>
                </c:pt>
                <c:pt idx="11">
                  <c:v>69416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2-4495-962B-7E0D752B7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3413135"/>
        <c:axId val="1953413551"/>
        <c:extLst/>
      </c:barChart>
      <c:lineChart>
        <c:grouping val="standard"/>
        <c:varyColors val="0"/>
        <c:ser>
          <c:idx val="1"/>
          <c:order val="1"/>
          <c:tx>
            <c:strRef>
              <c:f>'Income Statement (MonthWise)'!$B$36</c:f>
              <c:strCache>
                <c:ptCount val="1"/>
                <c:pt idx="0">
                  <c:v>TOTAL INCOME / (LOSS)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Statement (MonthWise)'!$C$36:$N$36</c:f>
              <c:numCache>
                <c:formatCode>_-[$$-409]* #,##0.00_ ;_-[$$-409]* \-#,##0.00\ ;_-[$$-409]* "-"??_ ;_-@_ </c:formatCode>
                <c:ptCount val="12"/>
                <c:pt idx="0">
                  <c:v>173557</c:v>
                </c:pt>
                <c:pt idx="1">
                  <c:v>177326</c:v>
                </c:pt>
                <c:pt idx="2">
                  <c:v>214677</c:v>
                </c:pt>
                <c:pt idx="3">
                  <c:v>121090</c:v>
                </c:pt>
                <c:pt idx="4">
                  <c:v>92490</c:v>
                </c:pt>
                <c:pt idx="5">
                  <c:v>137168</c:v>
                </c:pt>
                <c:pt idx="6">
                  <c:v>174221</c:v>
                </c:pt>
                <c:pt idx="7">
                  <c:v>110106</c:v>
                </c:pt>
                <c:pt idx="8">
                  <c:v>174173</c:v>
                </c:pt>
                <c:pt idx="9">
                  <c:v>133478</c:v>
                </c:pt>
                <c:pt idx="10">
                  <c:v>114378</c:v>
                </c:pt>
                <c:pt idx="11">
                  <c:v>157370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2-4495-962B-7E0D752B7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413135"/>
        <c:axId val="1953413551"/>
      </c:lineChart>
      <c:catAx>
        <c:axId val="19534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3413551"/>
        <c:crosses val="autoZero"/>
        <c:auto val="1"/>
        <c:lblAlgn val="ctr"/>
        <c:lblOffset val="100"/>
        <c:noMultiLvlLbl val="0"/>
      </c:catAx>
      <c:valAx>
        <c:axId val="1953413551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34131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900" b="1">
                <a:solidFill>
                  <a:sysClr val="windowText" lastClr="000000"/>
                </a:solidFill>
              </a:rPr>
              <a:t>Effect of Discount on Price</a:t>
            </a:r>
            <a:endParaRPr lang="en-PK" sz="9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'Discount Assessment'!$B$1</c:f>
              <c:strCache>
                <c:ptCount val="1"/>
                <c:pt idx="0">
                  <c:v>ORIGINAL PRICES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'Discount Assessment'!$A$2:$A$4</c:f>
              <c:strCache>
                <c:ptCount val="3"/>
                <c:pt idx="0">
                  <c:v>Starter</c:v>
                </c:pt>
                <c:pt idx="1">
                  <c:v>Standard</c:v>
                </c:pt>
                <c:pt idx="2">
                  <c:v>Advanced</c:v>
                </c:pt>
              </c:strCache>
            </c:strRef>
          </c:cat>
          <c:val>
            <c:numRef>
              <c:f>'Discount Assessment'!$B$2:$B$4</c:f>
              <c:numCache>
                <c:formatCode>General</c:formatCode>
                <c:ptCount val="3"/>
                <c:pt idx="0">
                  <c:v>2</c:v>
                </c:pt>
                <c:pt idx="1">
                  <c:v>3.5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7-49ED-8E3E-55EDEAA0368A}"/>
            </c:ext>
          </c:extLst>
        </c:ser>
        <c:ser>
          <c:idx val="1"/>
          <c:order val="1"/>
          <c:tx>
            <c:strRef>
              <c:f>'Discount Assessment'!$H$1</c:f>
              <c:strCache>
                <c:ptCount val="1"/>
                <c:pt idx="0">
                  <c:v>DISCOUNTED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'Discount Assessment'!$A$2:$A$4</c:f>
              <c:strCache>
                <c:ptCount val="3"/>
                <c:pt idx="0">
                  <c:v>Starter</c:v>
                </c:pt>
                <c:pt idx="1">
                  <c:v>Standard</c:v>
                </c:pt>
                <c:pt idx="2">
                  <c:v>Advanced</c:v>
                </c:pt>
              </c:strCache>
            </c:strRef>
          </c:cat>
          <c:val>
            <c:numRef>
              <c:f>'Discount Assessment'!$H$2:$H$4</c:f>
              <c:numCache>
                <c:formatCode>General</c:formatCode>
                <c:ptCount val="3"/>
                <c:pt idx="0">
                  <c:v>1.62</c:v>
                </c:pt>
                <c:pt idx="1">
                  <c:v>1.2250000000000001</c:v>
                </c:pt>
                <c:pt idx="2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7-49ED-8E3E-55EDEAA036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3410639"/>
        <c:axId val="1953411055"/>
      </c:barChart>
      <c:catAx>
        <c:axId val="19534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3411055"/>
        <c:crosses val="autoZero"/>
        <c:auto val="1"/>
        <c:lblAlgn val="ctr"/>
        <c:lblOffset val="100"/>
        <c:noMultiLvlLbl val="0"/>
      </c:catAx>
      <c:valAx>
        <c:axId val="1953411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3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900">
                <a:solidFill>
                  <a:sysClr val="windowText" lastClr="000000"/>
                </a:solidFill>
              </a:rPr>
              <a:t>Effect of Discount on Revenue</a:t>
            </a:r>
          </a:p>
          <a:p>
            <a:pPr>
              <a:defRPr sz="900"/>
            </a:pPr>
            <a:endParaRPr lang="en-GB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'Discount Assessment'!$F$1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'Discount Assessment'!$A$2:$A$4</c:f>
              <c:strCache>
                <c:ptCount val="3"/>
                <c:pt idx="0">
                  <c:v>Starter</c:v>
                </c:pt>
                <c:pt idx="1">
                  <c:v>Standard</c:v>
                </c:pt>
                <c:pt idx="2">
                  <c:v>Advanced</c:v>
                </c:pt>
              </c:strCache>
            </c:strRef>
          </c:cat>
          <c:val>
            <c:numRef>
              <c:f>'Discount Assessment'!$F$2:$F$4</c:f>
              <c:numCache>
                <c:formatCode>General</c:formatCode>
                <c:ptCount val="3"/>
                <c:pt idx="0">
                  <c:v>4</c:v>
                </c:pt>
                <c:pt idx="1">
                  <c:v>17.5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D-42CA-8491-23B09B33CFA8}"/>
            </c:ext>
          </c:extLst>
        </c:ser>
        <c:ser>
          <c:idx val="1"/>
          <c:order val="1"/>
          <c:tx>
            <c:strRef>
              <c:f>'Discount Assessment'!$I$1</c:f>
              <c:strCache>
                <c:ptCount val="1"/>
                <c:pt idx="0">
                  <c:v>DISCOUNTED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'Discount Assessment'!$A$2:$A$4</c:f>
              <c:strCache>
                <c:ptCount val="3"/>
                <c:pt idx="0">
                  <c:v>Starter</c:v>
                </c:pt>
                <c:pt idx="1">
                  <c:v>Standard</c:v>
                </c:pt>
                <c:pt idx="2">
                  <c:v>Advanced</c:v>
                </c:pt>
              </c:strCache>
            </c:strRef>
          </c:cat>
          <c:val>
            <c:numRef>
              <c:f>'Discount Assessment'!$I$2:$I$4</c:f>
              <c:numCache>
                <c:formatCode>General</c:formatCode>
                <c:ptCount val="3"/>
                <c:pt idx="0">
                  <c:v>3.24</c:v>
                </c:pt>
                <c:pt idx="1">
                  <c:v>6.125</c:v>
                </c:pt>
                <c:pt idx="2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D-42CA-8491-23B09B33C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3371951"/>
        <c:axId val="1953390255"/>
      </c:barChart>
      <c:catAx>
        <c:axId val="19533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3390255"/>
        <c:crosses val="autoZero"/>
        <c:auto val="1"/>
        <c:lblAlgn val="ctr"/>
        <c:lblOffset val="100"/>
        <c:noMultiLvlLbl val="0"/>
      </c:catAx>
      <c:valAx>
        <c:axId val="1953390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33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900" b="1">
                <a:solidFill>
                  <a:sysClr val="windowText" lastClr="000000"/>
                </a:solidFill>
              </a:rPr>
              <a:t>Effect of Discount on Profit</a:t>
            </a:r>
          </a:p>
          <a:p>
            <a:pPr>
              <a:defRPr sz="900" b="0">
                <a:solidFill>
                  <a:sysClr val="windowText" lastClr="000000"/>
                </a:solidFill>
              </a:defRPr>
            </a:pPr>
            <a:endParaRPr lang="en-GB" sz="9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516578221230306"/>
          <c:y val="2.6929568474142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'Discount Assessment'!$G$1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'Discount Assessment'!$A$2:$A$4</c:f>
              <c:strCache>
                <c:ptCount val="3"/>
                <c:pt idx="0">
                  <c:v>Starter</c:v>
                </c:pt>
                <c:pt idx="1">
                  <c:v>Standard</c:v>
                </c:pt>
                <c:pt idx="2">
                  <c:v>Advanced</c:v>
                </c:pt>
              </c:strCache>
            </c:strRef>
          </c:cat>
          <c:val>
            <c:numRef>
              <c:f>'Discount Assessment'!$G$2:$G$4</c:f>
              <c:numCache>
                <c:formatCode>General</c:formatCode>
                <c:ptCount val="3"/>
                <c:pt idx="0">
                  <c:v>3</c:v>
                </c:pt>
                <c:pt idx="1">
                  <c:v>12.5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4DDB-8052-43F1B3DF9A79}"/>
            </c:ext>
          </c:extLst>
        </c:ser>
        <c:ser>
          <c:idx val="1"/>
          <c:order val="1"/>
          <c:tx>
            <c:strRef>
              <c:f>'Discount Assessment'!$J$1</c:f>
              <c:strCache>
                <c:ptCount val="1"/>
                <c:pt idx="0">
                  <c:v>DISCOUNTED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'Discount Assessment'!$A$2:$A$4</c:f>
              <c:strCache>
                <c:ptCount val="3"/>
                <c:pt idx="0">
                  <c:v>Starter</c:v>
                </c:pt>
                <c:pt idx="1">
                  <c:v>Standard</c:v>
                </c:pt>
                <c:pt idx="2">
                  <c:v>Advanced</c:v>
                </c:pt>
              </c:strCache>
            </c:strRef>
          </c:cat>
          <c:val>
            <c:numRef>
              <c:f>'Discount Assessment'!$J$2:$J$4</c:f>
              <c:numCache>
                <c:formatCode>General</c:formatCode>
                <c:ptCount val="3"/>
                <c:pt idx="0">
                  <c:v>2.2400000000000002</c:v>
                </c:pt>
                <c:pt idx="1">
                  <c:v>1.125</c:v>
                </c:pt>
                <c:pt idx="2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9-4DDB-8052-43F1B3DF9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3384431"/>
        <c:axId val="1953386927"/>
      </c:barChart>
      <c:catAx>
        <c:axId val="19533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3386927"/>
        <c:crosses val="autoZero"/>
        <c:auto val="1"/>
        <c:lblAlgn val="ctr"/>
        <c:lblOffset val="100"/>
        <c:noMultiLvlLbl val="0"/>
      </c:catAx>
      <c:valAx>
        <c:axId val="19533869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33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050" b="1">
                <a:solidFill>
                  <a:sysClr val="windowText" lastClr="000000"/>
                </a:solidFill>
              </a:rPr>
              <a:t>PRICE</a:t>
            </a:r>
            <a:r>
              <a:rPr lang="en-GB" sz="1050" b="1" baseline="0">
                <a:solidFill>
                  <a:sysClr val="windowText" lastClr="000000"/>
                </a:solidFill>
              </a:rPr>
              <a:t> VS DISCOUNTED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PRODUCTS'!$B$1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PRODUCTS'!$A$2:$A$5</c:f>
              <c:strCache>
                <c:ptCount val="4"/>
                <c:pt idx="0">
                  <c:v>SSL Certificates</c:v>
                </c:pt>
                <c:pt idx="1">
                  <c:v>Website Builder</c:v>
                </c:pt>
                <c:pt idx="2">
                  <c:v>Backup and Restore Services</c:v>
                </c:pt>
                <c:pt idx="3">
                  <c:v>Reseller Hosting</c:v>
                </c:pt>
              </c:strCache>
            </c:strRef>
          </c:cat>
          <c:val>
            <c:numRef>
              <c:f>'OTHER PRODUCTS'!$B$2:$B$5</c:f>
              <c:numCache>
                <c:formatCode>_-[$$-409]* #,##0.00_ ;_-[$$-409]* \-#,##0.00\ ;_-[$$-409]* "-"??_ ;_-@_ 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10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4-45B9-B4DF-83BB103CFEFB}"/>
            </c:ext>
          </c:extLst>
        </c:ser>
        <c:ser>
          <c:idx val="1"/>
          <c:order val="1"/>
          <c:tx>
            <c:strRef>
              <c:f>'OTHER PRODUCTS'!$I$1</c:f>
              <c:strCache>
                <c:ptCount val="1"/>
                <c:pt idx="0">
                  <c:v>DISCOUNTED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PRODUCTS'!$A$2:$A$5</c:f>
              <c:strCache>
                <c:ptCount val="4"/>
                <c:pt idx="0">
                  <c:v>SSL Certificates</c:v>
                </c:pt>
                <c:pt idx="1">
                  <c:v>Website Builder</c:v>
                </c:pt>
                <c:pt idx="2">
                  <c:v>Backup and Restore Services</c:v>
                </c:pt>
                <c:pt idx="3">
                  <c:v>Reseller Hosting</c:v>
                </c:pt>
              </c:strCache>
            </c:strRef>
          </c:cat>
          <c:val>
            <c:numRef>
              <c:f>'OTHER PRODUCTS'!$I$2:$I$5</c:f>
              <c:numCache>
                <c:formatCode>_-[$$-409]* #,##0.00_ ;_-[$$-409]* \-#,##0.00\ ;_-[$$-409]* "-"??_ ;_-@_ </c:formatCode>
                <c:ptCount val="4"/>
                <c:pt idx="0">
                  <c:v>18</c:v>
                </c:pt>
                <c:pt idx="1">
                  <c:v>27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4-45B9-B4DF-83BB103CFE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7775552"/>
        <c:axId val="1357776384"/>
      </c:barChart>
      <c:catAx>
        <c:axId val="13577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57776384"/>
        <c:crosses val="autoZero"/>
        <c:auto val="1"/>
        <c:lblAlgn val="ctr"/>
        <c:lblOffset val="100"/>
        <c:noMultiLvlLbl val="0"/>
      </c:catAx>
      <c:valAx>
        <c:axId val="1357776384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13577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050">
                <a:solidFill>
                  <a:sysClr val="windowText" lastClr="000000"/>
                </a:solidFill>
              </a:rPr>
              <a:t>PROFIT VS DISCOUNTED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PRODUCTS'!$G$1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PRODUCTS'!$A$2:$A$5</c:f>
              <c:strCache>
                <c:ptCount val="4"/>
                <c:pt idx="0">
                  <c:v>SSL Certificates</c:v>
                </c:pt>
                <c:pt idx="1">
                  <c:v>Website Builder</c:v>
                </c:pt>
                <c:pt idx="2">
                  <c:v>Backup and Restore Services</c:v>
                </c:pt>
                <c:pt idx="3">
                  <c:v>Reseller Hosting</c:v>
                </c:pt>
              </c:strCache>
            </c:strRef>
          </c:cat>
          <c:val>
            <c:numRef>
              <c:f>'OTHER PRODUCTS'!$F$2:$F$5</c:f>
              <c:numCache>
                <c:formatCode>_-[$$-409]* #,##0.00_ ;_-[$$-409]* \-#,##0.00\ ;_-[$$-409]* "-"??_ ;_-@_ </c:formatCode>
                <c:ptCount val="4"/>
                <c:pt idx="0">
                  <c:v>100</c:v>
                </c:pt>
                <c:pt idx="1">
                  <c:v>180</c:v>
                </c:pt>
                <c:pt idx="2">
                  <c:v>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0-4688-B807-167C0B96C5CF}"/>
            </c:ext>
          </c:extLst>
        </c:ser>
        <c:ser>
          <c:idx val="1"/>
          <c:order val="1"/>
          <c:tx>
            <c:strRef>
              <c:f>'OTHER PRODUCTS'!$K$1</c:f>
              <c:strCache>
                <c:ptCount val="1"/>
                <c:pt idx="0">
                  <c:v>DISCOUNTED 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2.7999999999999928E-2"/>
                  <c:y val="-5.03778337531486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2F-4547-A9C3-DD99B04A2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PRODUCTS'!$A$2:$A$5</c:f>
              <c:strCache>
                <c:ptCount val="4"/>
                <c:pt idx="0">
                  <c:v>SSL Certificates</c:v>
                </c:pt>
                <c:pt idx="1">
                  <c:v>Website Builder</c:v>
                </c:pt>
                <c:pt idx="2">
                  <c:v>Backup and Restore Services</c:v>
                </c:pt>
                <c:pt idx="3">
                  <c:v>Reseller Hosting</c:v>
                </c:pt>
              </c:strCache>
            </c:strRef>
          </c:cat>
          <c:val>
            <c:numRef>
              <c:f>'OTHER PRODUCTS'!$K$2:$K$5</c:f>
              <c:numCache>
                <c:formatCode>_-[$$-409]* #,##0.00_ ;_-[$$-409]* \-#,##0.00\ ;_-[$$-409]* "-"??_ ;_-@_ </c:formatCode>
                <c:ptCount val="4"/>
                <c:pt idx="0">
                  <c:v>70</c:v>
                </c:pt>
                <c:pt idx="1">
                  <c:v>126</c:v>
                </c:pt>
                <c:pt idx="2">
                  <c:v>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0-4688-B807-167C0B96C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9071392"/>
        <c:axId val="1829073888"/>
      </c:barChart>
      <c:catAx>
        <c:axId val="18290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29073888"/>
        <c:crosses val="autoZero"/>
        <c:auto val="1"/>
        <c:lblAlgn val="ctr"/>
        <c:lblOffset val="100"/>
        <c:noMultiLvlLbl val="0"/>
      </c:catAx>
      <c:valAx>
        <c:axId val="1829073888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18290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000" b="1">
                <a:solidFill>
                  <a:sysClr val="windowText" lastClr="000000"/>
                </a:solidFill>
              </a:rPr>
              <a:t>REVENUE</a:t>
            </a:r>
            <a:r>
              <a:rPr lang="en-GB" sz="1000" b="1" baseline="0">
                <a:solidFill>
                  <a:sysClr val="windowText" lastClr="000000"/>
                </a:solidFill>
              </a:rPr>
              <a:t> VS DISCOUNTED REVENUE</a:t>
            </a:r>
            <a:endParaRPr lang="en-GB" sz="1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4.2611155641472963E-2"/>
          <c:y val="0.26716723806653353"/>
          <c:w val="0.9261744966442953"/>
          <c:h val="0.40902235374940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'OTHER PRODUCTS'!$F$1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2474226804123713E-3"/>
                  <c:y val="-2.392344497607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7E-4797-8C7E-B0B9F5B1DE80}"/>
                </c:ext>
              </c:extLst>
            </c:dLbl>
            <c:dLbl>
              <c:idx val="2"/>
              <c:layout>
                <c:manualLayout>
                  <c:x val="-1.6494845360824743E-2"/>
                  <c:y val="-1.9138755980861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E-4797-8C7E-B0B9F5B1D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PRODUCTS'!$A$2:$A$5</c:f>
              <c:strCache>
                <c:ptCount val="4"/>
                <c:pt idx="0">
                  <c:v>SSL Certificates</c:v>
                </c:pt>
                <c:pt idx="1">
                  <c:v>Website Builder</c:v>
                </c:pt>
                <c:pt idx="2">
                  <c:v>Backup and Restore Services</c:v>
                </c:pt>
                <c:pt idx="3">
                  <c:v>Reseller Hosting</c:v>
                </c:pt>
              </c:strCache>
            </c:strRef>
          </c:cat>
          <c:val>
            <c:numRef>
              <c:f>'OTHER PRODUCTS'!$F$2:$F$5</c:f>
              <c:numCache>
                <c:formatCode>_-[$$-409]* #,##0.00_ ;_-[$$-409]* \-#,##0.00\ ;_-[$$-409]* "-"??_ ;_-@_ </c:formatCode>
                <c:ptCount val="4"/>
                <c:pt idx="0">
                  <c:v>100</c:v>
                </c:pt>
                <c:pt idx="1">
                  <c:v>180</c:v>
                </c:pt>
                <c:pt idx="2">
                  <c:v>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4-4F2F-9DE3-170FC51B9B30}"/>
            </c:ext>
          </c:extLst>
        </c:ser>
        <c:ser>
          <c:idx val="1"/>
          <c:order val="1"/>
          <c:tx>
            <c:strRef>
              <c:f>'OTHER PRODUCTS'!$J$1</c:f>
              <c:strCache>
                <c:ptCount val="1"/>
                <c:pt idx="0">
                  <c:v>DISCOUNTED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PRODUCTS'!$A$2:$A$5</c:f>
              <c:strCache>
                <c:ptCount val="4"/>
                <c:pt idx="0">
                  <c:v>SSL Certificates</c:v>
                </c:pt>
                <c:pt idx="1">
                  <c:v>Website Builder</c:v>
                </c:pt>
                <c:pt idx="2">
                  <c:v>Backup and Restore Services</c:v>
                </c:pt>
                <c:pt idx="3">
                  <c:v>Reseller Hosting</c:v>
                </c:pt>
              </c:strCache>
            </c:strRef>
          </c:cat>
          <c:val>
            <c:numRef>
              <c:f>'OTHER PRODUCTS'!$J$2:$J$5</c:f>
              <c:numCache>
                <c:formatCode>_-[$$-409]* #,##0.00_ ;_-[$$-409]* \-#,##0.00\ ;_-[$$-409]* "-"??_ ;_-@_ </c:formatCode>
                <c:ptCount val="4"/>
                <c:pt idx="0">
                  <c:v>90</c:v>
                </c:pt>
                <c:pt idx="1">
                  <c:v>162</c:v>
                </c:pt>
                <c:pt idx="2">
                  <c:v>12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4-4F2F-9DE3-170FC51B9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7778048"/>
        <c:axId val="1357775968"/>
      </c:barChart>
      <c:catAx>
        <c:axId val="13577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57775968"/>
        <c:crosses val="autoZero"/>
        <c:auto val="1"/>
        <c:lblAlgn val="ctr"/>
        <c:lblOffset val="100"/>
        <c:noMultiLvlLbl val="0"/>
      </c:catAx>
      <c:valAx>
        <c:axId val="1357775968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13577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ysClr val="windowText" lastClr="000000"/>
                </a:solidFill>
              </a:rPr>
              <a:t> Gross Profit Over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'Income Statement (MonthWise)'!$B$4</c:f>
              <c:strCache>
                <c:ptCount val="1"/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'Income Statement (MonthWise)'!$C$4:$N$4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0FA-43E2-BD24-ACE93695DEB5}"/>
            </c:ext>
          </c:extLst>
        </c:ser>
        <c:ser>
          <c:idx val="1"/>
          <c:order val="1"/>
          <c:tx>
            <c:strRef>
              <c:f>'Income Statement (MonthWise)'!$B$25</c:f>
              <c:strCache>
                <c:ptCount val="1"/>
                <c:pt idx="0">
                  <c:v> Gross Profit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Statement (MonthWise)'!$C$25:$N$25</c:f>
              <c:numCache>
                <c:formatCode>_-[$$-409]* #,##0.00_ ;_-[$$-409]* \-#,##0.00\ ;_-[$$-409]* "-"??_ ;_-@_ </c:formatCode>
                <c:ptCount val="12"/>
                <c:pt idx="0">
                  <c:v>141093</c:v>
                </c:pt>
                <c:pt idx="1">
                  <c:v>152758</c:v>
                </c:pt>
                <c:pt idx="2">
                  <c:v>183307</c:v>
                </c:pt>
                <c:pt idx="3">
                  <c:v>91643</c:v>
                </c:pt>
                <c:pt idx="4">
                  <c:v>61119</c:v>
                </c:pt>
                <c:pt idx="5">
                  <c:v>107706</c:v>
                </c:pt>
                <c:pt idx="6">
                  <c:v>144332</c:v>
                </c:pt>
                <c:pt idx="7">
                  <c:v>82569</c:v>
                </c:pt>
                <c:pt idx="8">
                  <c:v>145900</c:v>
                </c:pt>
                <c:pt idx="9">
                  <c:v>103723</c:v>
                </c:pt>
                <c:pt idx="10">
                  <c:v>85695</c:v>
                </c:pt>
                <c:pt idx="11">
                  <c:v>128437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A-43E2-BD24-ACE93695D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2575"/>
        <c:axId val="1698181327"/>
        <c:extLst/>
      </c:areaChart>
      <c:catAx>
        <c:axId val="169818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98181327"/>
        <c:crosses val="autoZero"/>
        <c:auto val="1"/>
        <c:lblAlgn val="ctr"/>
        <c:lblOffset val="100"/>
        <c:noMultiLvlLbl val="0"/>
      </c:catAx>
      <c:valAx>
        <c:axId val="1698181327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9818257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ysClr val="windowText" lastClr="000000"/>
                </a:solidFill>
              </a:rPr>
              <a:t>NET INCOME OVER</a:t>
            </a:r>
            <a:r>
              <a:rPr lang="en-US" sz="800" baseline="0">
                <a:solidFill>
                  <a:sysClr val="windowText" lastClr="000000"/>
                </a:solidFill>
              </a:rPr>
              <a:t> MONTH</a:t>
            </a:r>
            <a:endParaRPr lang="en-US" sz="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3.3488764563437474E-2"/>
          <c:y val="0.16813501356826885"/>
          <c:w val="0.95088314530695839"/>
          <c:h val="0.61083231106650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'Income Statement (MonthWise)'!$B$96</c:f>
              <c:strCache>
                <c:ptCount val="1"/>
                <c:pt idx="0">
                  <c:v>NET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7.8436313419156245E-3"/>
                  <c:y val="-3.3544387103988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93-41DA-A3E7-F7309CEE6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'Income Statement (MonthWise)'!$C$96:$N$96</c:f>
              <c:numCache>
                <c:formatCode>_-[$$-409]* #,##0.00_ ;_-[$$-409]* \-#,##0.00\ ;_-[$$-409]* "-"??_ ;_-@_ </c:formatCode>
                <c:ptCount val="12"/>
                <c:pt idx="0">
                  <c:v>108506</c:v>
                </c:pt>
                <c:pt idx="1">
                  <c:v>112707</c:v>
                </c:pt>
                <c:pt idx="2">
                  <c:v>144528</c:v>
                </c:pt>
                <c:pt idx="3">
                  <c:v>51171</c:v>
                </c:pt>
                <c:pt idx="4">
                  <c:v>24249</c:v>
                </c:pt>
                <c:pt idx="5">
                  <c:v>63659</c:v>
                </c:pt>
                <c:pt idx="6">
                  <c:v>109756</c:v>
                </c:pt>
                <c:pt idx="7">
                  <c:v>44296</c:v>
                </c:pt>
                <c:pt idx="8">
                  <c:v>106295</c:v>
                </c:pt>
                <c:pt idx="9">
                  <c:v>60221</c:v>
                </c:pt>
                <c:pt idx="10">
                  <c:v>46235</c:v>
                </c:pt>
                <c:pt idx="11">
                  <c:v>88339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F-4E36-84A6-81E7069CD2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9563327"/>
        <c:axId val="1729565407"/>
      </c:barChart>
      <c:catAx>
        <c:axId val="172956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29565407"/>
        <c:crosses val="autoZero"/>
        <c:auto val="1"/>
        <c:lblAlgn val="ctr"/>
        <c:lblOffset val="100"/>
        <c:noMultiLvlLbl val="0"/>
      </c:catAx>
      <c:valAx>
        <c:axId val="1729565407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17295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 (MonthWise)'!$B$4</c:f>
              <c:strCache>
                <c:ptCount val="1"/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'Income Statement (MonthWise)'!$C$4:$N$4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51E-454A-842B-D46FBFE70302}"/>
            </c:ext>
          </c:extLst>
        </c:ser>
        <c:ser>
          <c:idx val="1"/>
          <c:order val="1"/>
          <c:tx>
            <c:strRef>
              <c:f>'Income Statement (MonthWise)'!$B$94</c:f>
              <c:strCache>
                <c:ptCount val="1"/>
                <c:pt idx="0">
                  <c:v>TOTAL TAXES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Statement (MonthWise)'!$C$94:$N$94</c:f>
              <c:numCache>
                <c:formatCode>_-[$$-409]* #,##0.00_ ;_-[$$-409]* \-#,##0.00\ ;_-[$$-409]* "-"??_ ;_-@_ </c:formatCode>
                <c:ptCount val="12"/>
                <c:pt idx="0">
                  <c:v>3376</c:v>
                </c:pt>
                <c:pt idx="1">
                  <c:v>3122</c:v>
                </c:pt>
                <c:pt idx="2">
                  <c:v>3139</c:v>
                </c:pt>
                <c:pt idx="3">
                  <c:v>2659</c:v>
                </c:pt>
                <c:pt idx="4">
                  <c:v>2974</c:v>
                </c:pt>
                <c:pt idx="5">
                  <c:v>3223</c:v>
                </c:pt>
                <c:pt idx="6">
                  <c:v>2981</c:v>
                </c:pt>
                <c:pt idx="7">
                  <c:v>2896</c:v>
                </c:pt>
                <c:pt idx="8">
                  <c:v>2931</c:v>
                </c:pt>
                <c:pt idx="9">
                  <c:v>2743</c:v>
                </c:pt>
                <c:pt idx="10">
                  <c:v>2351</c:v>
                </c:pt>
                <c:pt idx="11">
                  <c:v>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E-454A-842B-D46FBFE7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925567"/>
        <c:axId val="2004928479"/>
        <c:extLst/>
      </c:lineChart>
      <c:catAx>
        <c:axId val="200492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04928479"/>
        <c:crosses val="autoZero"/>
        <c:auto val="1"/>
        <c:lblAlgn val="ctr"/>
        <c:lblOffset val="100"/>
        <c:noMultiLvlLbl val="0"/>
      </c:catAx>
      <c:valAx>
        <c:axId val="2004928479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0492556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900">
                <a:solidFill>
                  <a:sysClr val="windowText" lastClr="000000"/>
                </a:solidFill>
              </a:rPr>
              <a:t>Expense Breakdown</a:t>
            </a:r>
          </a:p>
          <a:p>
            <a:pPr>
              <a:defRPr sz="900">
                <a:solidFill>
                  <a:sysClr val="windowText" lastClr="000000"/>
                </a:solidFill>
              </a:defRPr>
            </a:pPr>
            <a:endParaRPr lang="en-GB" sz="9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'Income Statement (MonthWise)'!$B$4</c:f>
              <c:strCache>
                <c:ptCount val="1"/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'Income Statement (MonthWise)'!$C$4:$N$4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613-4ECF-96D5-F7A9D19D7E55}"/>
            </c:ext>
          </c:extLst>
        </c:ser>
        <c:ser>
          <c:idx val="1"/>
          <c:order val="1"/>
          <c:tx>
            <c:strRef>
              <c:f>'Income Statement (MonthWise)'!$B$47</c:f>
              <c:strCache>
                <c:ptCount val="1"/>
                <c:pt idx="0">
                  <c:v>Total Marketing and Advertising 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Statement (MonthWise)'!$C$47:$N$47</c:f>
              <c:numCache>
                <c:formatCode>_-[$$-409]* #,##0.00_ ;_-[$$-409]* \-#,##0.00\ ;_-[$$-409]* "-"??_ ;_-@_ </c:formatCode>
                <c:ptCount val="12"/>
                <c:pt idx="0">
                  <c:v>33790</c:v>
                </c:pt>
                <c:pt idx="1">
                  <c:v>33043</c:v>
                </c:pt>
                <c:pt idx="2">
                  <c:v>38409</c:v>
                </c:pt>
                <c:pt idx="3">
                  <c:v>37538</c:v>
                </c:pt>
                <c:pt idx="4">
                  <c:v>36174</c:v>
                </c:pt>
                <c:pt idx="5">
                  <c:v>43519</c:v>
                </c:pt>
                <c:pt idx="6">
                  <c:v>31921</c:v>
                </c:pt>
                <c:pt idx="7">
                  <c:v>34680</c:v>
                </c:pt>
                <c:pt idx="8">
                  <c:v>33200</c:v>
                </c:pt>
                <c:pt idx="9">
                  <c:v>39783</c:v>
                </c:pt>
                <c:pt idx="10">
                  <c:v>37242</c:v>
                </c:pt>
                <c:pt idx="11">
                  <c:v>37512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3-4ECF-96D5-F7A9D19D7E55}"/>
            </c:ext>
          </c:extLst>
        </c:ser>
        <c:ser>
          <c:idx val="2"/>
          <c:order val="2"/>
          <c:tx>
            <c:strRef>
              <c:f>'Income Statement (MonthWise)'!$B$55</c:f>
              <c:strCache>
                <c:ptCount val="1"/>
                <c:pt idx="0">
                  <c:v>Total Development Expenses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Statement (MonthWise)'!$C$55:$N$55</c:f>
              <c:numCache>
                <c:formatCode>_-[$$-409]* #,##0.00_ ;_-[$$-409]* \-#,##0.00\ ;_-[$$-409]* "-"??_ ;_-@_ </c:formatCode>
                <c:ptCount val="12"/>
                <c:pt idx="0">
                  <c:v>7364</c:v>
                </c:pt>
                <c:pt idx="1">
                  <c:v>7552</c:v>
                </c:pt>
                <c:pt idx="2">
                  <c:v>6889</c:v>
                </c:pt>
                <c:pt idx="3">
                  <c:v>7793</c:v>
                </c:pt>
                <c:pt idx="4">
                  <c:v>7577</c:v>
                </c:pt>
                <c:pt idx="5">
                  <c:v>6889</c:v>
                </c:pt>
                <c:pt idx="6">
                  <c:v>7587</c:v>
                </c:pt>
                <c:pt idx="7">
                  <c:v>7198</c:v>
                </c:pt>
                <c:pt idx="8">
                  <c:v>9228</c:v>
                </c:pt>
                <c:pt idx="9">
                  <c:v>6881</c:v>
                </c:pt>
                <c:pt idx="10">
                  <c:v>6529</c:v>
                </c:pt>
                <c:pt idx="11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3-4ECF-96D5-F7A9D19D7E55}"/>
            </c:ext>
          </c:extLst>
        </c:ser>
        <c:ser>
          <c:idx val="3"/>
          <c:order val="3"/>
          <c:tx>
            <c:strRef>
              <c:f>'Income Statement (MonthWise)'!$B$72</c:f>
              <c:strCache>
                <c:ptCount val="1"/>
                <c:pt idx="0">
                  <c:v>Total General and Adminstrative Expenses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Statement (MonthWise)'!$C$72:$N$72</c:f>
              <c:numCache>
                <c:formatCode>_-[$$-409]* #,##0.00_ ;_-[$$-409]* \-#,##0.00\ ;_-[$$-409]* "-"??_ ;_-@_ </c:formatCode>
                <c:ptCount val="12"/>
                <c:pt idx="0">
                  <c:v>20521</c:v>
                </c:pt>
                <c:pt idx="1">
                  <c:v>20902</c:v>
                </c:pt>
                <c:pt idx="2">
                  <c:v>21712</c:v>
                </c:pt>
                <c:pt idx="3">
                  <c:v>21929</c:v>
                </c:pt>
                <c:pt idx="4">
                  <c:v>21516</c:v>
                </c:pt>
                <c:pt idx="5">
                  <c:v>19878</c:v>
                </c:pt>
                <c:pt idx="6">
                  <c:v>21976</c:v>
                </c:pt>
                <c:pt idx="7">
                  <c:v>21036</c:v>
                </c:pt>
                <c:pt idx="8">
                  <c:v>22519</c:v>
                </c:pt>
                <c:pt idx="9">
                  <c:v>23850</c:v>
                </c:pt>
                <c:pt idx="10">
                  <c:v>22021</c:v>
                </c:pt>
                <c:pt idx="11">
                  <c:v>22355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3-4ECF-96D5-F7A9D19D7E55}"/>
            </c:ext>
          </c:extLst>
        </c:ser>
        <c:ser>
          <c:idx val="4"/>
          <c:order val="4"/>
          <c:tx>
            <c:strRef>
              <c:f>'Income Statement (MonthWise)'!$B$83</c:f>
              <c:strCache>
                <c:ptCount val="1"/>
                <c:pt idx="0">
                  <c:v>Total Non-Recurring Expenses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 (MonthWise)'!$C$3:$N$3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Statement (MonthWise)'!$C$83:$N$83</c:f>
              <c:numCache>
                <c:formatCode>_-[$$-409]* #,##0.00_ ;_-[$$-409]* \-#,##0.00\ ;_-[$$-409]* "-"??_ ;_-@_ </c:formatCode>
                <c:ptCount val="12"/>
                <c:pt idx="0">
                  <c:v>3738</c:v>
                </c:pt>
                <c:pt idx="1">
                  <c:v>3730</c:v>
                </c:pt>
                <c:pt idx="2">
                  <c:v>3447</c:v>
                </c:pt>
                <c:pt idx="3">
                  <c:v>3333</c:v>
                </c:pt>
                <c:pt idx="4">
                  <c:v>3879</c:v>
                </c:pt>
                <c:pt idx="5">
                  <c:v>3683</c:v>
                </c:pt>
                <c:pt idx="6">
                  <c:v>3851</c:v>
                </c:pt>
                <c:pt idx="7">
                  <c:v>3255</c:v>
                </c:pt>
                <c:pt idx="8">
                  <c:v>3794</c:v>
                </c:pt>
                <c:pt idx="9">
                  <c:v>3513</c:v>
                </c:pt>
                <c:pt idx="10">
                  <c:v>3804</c:v>
                </c:pt>
                <c:pt idx="11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3-4ECF-96D5-F7A9D19D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529807"/>
        <c:axId val="1856531887"/>
        <c:extLst/>
      </c:barChart>
      <c:catAx>
        <c:axId val="18565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6531887"/>
        <c:crosses val="autoZero"/>
        <c:auto val="1"/>
        <c:lblAlgn val="ctr"/>
        <c:lblOffset val="100"/>
        <c:noMultiLvlLbl val="0"/>
      </c:catAx>
      <c:valAx>
        <c:axId val="18565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652980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0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NO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'SUBSCRIPTION PLAN'!$M$3:$M$6</c:f>
              <c:strCache>
                <c:ptCount val="4"/>
                <c:pt idx="0">
                  <c:v>Started Customers</c:v>
                </c:pt>
                <c:pt idx="1">
                  <c:v>Standard Customers</c:v>
                </c:pt>
                <c:pt idx="2">
                  <c:v>Advanced Customers</c:v>
                </c:pt>
                <c:pt idx="3">
                  <c:v>Total Customers</c:v>
                </c:pt>
              </c:strCache>
            </c:strRef>
          </c:cat>
          <c:val>
            <c:numRef>
              <c:f>'SUBSCRIPTION PLAN'!$N$3:$N$6</c:f>
              <c:numCache>
                <c:formatCode>0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2-4793-BEE5-11F08F2D37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39807472"/>
        <c:axId val="1339807888"/>
      </c:barChart>
      <c:catAx>
        <c:axId val="133980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39807888"/>
        <c:crosses val="autoZero"/>
        <c:auto val="1"/>
        <c:lblAlgn val="ctr"/>
        <c:lblOffset val="100"/>
        <c:noMultiLvlLbl val="0"/>
      </c:catAx>
      <c:valAx>
        <c:axId val="1339807888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3398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0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27095857580025018"/>
          <c:y val="0.2541905291648151"/>
          <c:w val="0.67825926143442117"/>
          <c:h val="0.658987784679732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8.7399854333576107E-3"/>
                  <c:y val="-0.163934426229508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58-49CD-8ECF-A60FF8D3B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'SUBSCRIPTION PLAN'!$M$9:$M$12</c:f>
              <c:strCache>
                <c:ptCount val="4"/>
                <c:pt idx="0">
                  <c:v>Starter Earning</c:v>
                </c:pt>
                <c:pt idx="1">
                  <c:v>Standard Earning</c:v>
                </c:pt>
                <c:pt idx="2">
                  <c:v>Advanced Earning</c:v>
                </c:pt>
                <c:pt idx="3">
                  <c:v>Total Earning</c:v>
                </c:pt>
              </c:strCache>
            </c:strRef>
          </c:cat>
          <c:val>
            <c:numRef>
              <c:f>'SUBSCRIPTION PLAN'!$N$9:$N$12</c:f>
              <c:numCache>
                <c:formatCode>_-[$$-409]* #,##0.00_ ;_-[$$-409]* \-#,##0.00\ ;_-[$$-409]* "-"??_ ;_-@_ </c:formatCode>
                <c:ptCount val="4"/>
                <c:pt idx="0">
                  <c:v>4</c:v>
                </c:pt>
                <c:pt idx="1">
                  <c:v>17.5</c:v>
                </c:pt>
                <c:pt idx="2">
                  <c:v>20</c:v>
                </c:pt>
                <c:pt idx="3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6-42B3-B42F-7BD459EB6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39770448"/>
        <c:axId val="1339758384"/>
      </c:barChart>
      <c:catAx>
        <c:axId val="133977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39758384"/>
        <c:crosses val="autoZero"/>
        <c:auto val="1"/>
        <c:lblAlgn val="ctr"/>
        <c:lblOffset val="100"/>
        <c:noMultiLvlLbl val="0"/>
      </c:catAx>
      <c:valAx>
        <c:axId val="1339758384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13397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000">
                <a:solidFill>
                  <a:schemeClr val="tx1"/>
                </a:solidFill>
              </a:rPr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20512439043405292"/>
          <c:y val="0.25181269505288317"/>
          <c:w val="0.76558230702979291"/>
          <c:h val="0.6621777952628892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'SUBSCRIPTION PLAN'!$M$15:$M$18</c:f>
              <c:strCache>
                <c:ptCount val="4"/>
                <c:pt idx="0">
                  <c:v>Starter Cost</c:v>
                </c:pt>
                <c:pt idx="1">
                  <c:v>Standard Cost</c:v>
                </c:pt>
                <c:pt idx="2">
                  <c:v>Advanced Cost</c:v>
                </c:pt>
                <c:pt idx="3">
                  <c:v>Total Cost</c:v>
                </c:pt>
              </c:strCache>
            </c:strRef>
          </c:cat>
          <c:val>
            <c:numRef>
              <c:f>'SUBSCRIPTION PLAN'!$N$15:$N$18</c:f>
              <c:numCache>
                <c:formatCode>_-[$$-409]* #,##0.00_ ;_-[$$-409]* \-#,##0.00\ ;_-[$$-409]* "-"??_ ;_-@_ </c:formatCode>
                <c:ptCount val="4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B-4C61-ADEA-C7545F746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69327104"/>
        <c:axId val="1269325440"/>
      </c:barChart>
      <c:catAx>
        <c:axId val="12693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9325440"/>
        <c:crosses val="autoZero"/>
        <c:auto val="1"/>
        <c:lblAlgn val="ctr"/>
        <c:lblOffset val="100"/>
        <c:noMultiLvlLbl val="0"/>
      </c:catAx>
      <c:valAx>
        <c:axId val="1269325440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12693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0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0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0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5.8181818181818178E-3"/>
                  <c:y val="-0.110671936758893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65-4682-9C62-A3C679F2D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'SUBSCRIPTION PLAN'!$M$21:$M$24</c:f>
              <c:strCache>
                <c:ptCount val="4"/>
                <c:pt idx="0">
                  <c:v>Starter Profit</c:v>
                </c:pt>
                <c:pt idx="1">
                  <c:v>Standard Profit</c:v>
                </c:pt>
                <c:pt idx="2">
                  <c:v>Advanced Profit</c:v>
                </c:pt>
                <c:pt idx="3">
                  <c:v>Total Profit</c:v>
                </c:pt>
              </c:strCache>
            </c:strRef>
          </c:cat>
          <c:val>
            <c:numRef>
              <c:f>'SUBSCRIPTION PLAN'!$N$21:$N$24</c:f>
              <c:numCache>
                <c:formatCode>_-[$$-409]* #,##0.00_ ;_-[$$-409]* \-#,##0.00\ ;_-[$$-409]* "-"??_ ;_-@_ </c:formatCode>
                <c:ptCount val="4"/>
                <c:pt idx="0">
                  <c:v>3</c:v>
                </c:pt>
                <c:pt idx="1">
                  <c:v>12.5</c:v>
                </c:pt>
                <c:pt idx="2">
                  <c:v>14</c:v>
                </c:pt>
                <c:pt idx="3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D-42A9-B297-BC7C0FB91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71392288"/>
        <c:axId val="1571388544"/>
      </c:barChart>
      <c:catAx>
        <c:axId val="157139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71388544"/>
        <c:crosses val="autoZero"/>
        <c:auto val="1"/>
        <c:lblAlgn val="ctr"/>
        <c:lblOffset val="100"/>
        <c:noMultiLvlLbl val="0"/>
      </c:catAx>
      <c:valAx>
        <c:axId val="1571388544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15713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PS PLAN.'!A1"/><Relationship Id="rId3" Type="http://schemas.openxmlformats.org/officeDocument/2006/relationships/hyperlink" Target="#'Monthly Analytics Dashboard'!A1"/><Relationship Id="rId7" Type="http://schemas.openxmlformats.org/officeDocument/2006/relationships/hyperlink" Target="#'BS&amp;CF'!A1"/><Relationship Id="rId2" Type="http://schemas.openxmlformats.org/officeDocument/2006/relationships/hyperlink" Target="#'Discount Assessment'!A1"/><Relationship Id="rId1" Type="http://schemas.openxmlformats.org/officeDocument/2006/relationships/hyperlink" Target="#'Income Statement (MonthWise)'!A1"/><Relationship Id="rId6" Type="http://schemas.openxmlformats.org/officeDocument/2006/relationships/hyperlink" Target="#'Ratio Analysis'!A1"/><Relationship Id="rId5" Type="http://schemas.openxmlformats.org/officeDocument/2006/relationships/hyperlink" Target="#'OTHER PRODUCTS'!A1"/><Relationship Id="rId10" Type="http://schemas.openxmlformats.org/officeDocument/2006/relationships/hyperlink" Target="#'Net Worth '!A1"/><Relationship Id="rId4" Type="http://schemas.openxmlformats.org/officeDocument/2006/relationships/hyperlink" Target="#'SUBSCRIPTION PLAN'!A1"/><Relationship Id="rId9" Type="http://schemas.openxmlformats.org/officeDocument/2006/relationships/hyperlink" Target="#CompetitorsPlanComparison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42334</xdr:colOff>
      <xdr:row>3</xdr:row>
      <xdr:rowOff>152400</xdr:rowOff>
    </xdr:from>
    <xdr:to>
      <xdr:col>4</xdr:col>
      <xdr:colOff>1543051</xdr:colOff>
      <xdr:row>8</xdr:row>
      <xdr:rowOff>101600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261744-E853-4025-AA66-E6410AEC143F}"/>
            </a:ext>
          </a:extLst>
        </xdr:cNvPr>
        <xdr:cNvSpPr/>
      </xdr:nvSpPr>
      <xdr:spPr>
        <a:xfrm>
          <a:off x="651934" y="311150"/>
          <a:ext cx="1500717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/>
            <a:t>Income Statement (MonthWise)</a:t>
          </a:r>
          <a:endParaRPr lang="en-PK" sz="1200"/>
        </a:p>
      </xdr:txBody>
    </xdr:sp>
    <xdr:clientData/>
  </xdr:twoCellAnchor>
  <xdr:twoCellAnchor>
    <xdr:from>
      <xdr:col>10</xdr:col>
      <xdr:colOff>30056</xdr:colOff>
      <xdr:row>3</xdr:row>
      <xdr:rowOff>137584</xdr:rowOff>
    </xdr:from>
    <xdr:to>
      <xdr:col>10</xdr:col>
      <xdr:colOff>1530774</xdr:colOff>
      <xdr:row>8</xdr:row>
      <xdr:rowOff>86784</xdr:rowOff>
    </xdr:to>
    <xdr:sp macro="" textlink="">
      <xdr:nvSpPr>
        <xdr:cNvPr id="13" name="Rectangle: Rounded Corner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AB85E4-58EA-4044-B7DD-339423D62B11}"/>
            </a:ext>
          </a:extLst>
        </xdr:cNvPr>
        <xdr:cNvSpPr/>
      </xdr:nvSpPr>
      <xdr:spPr>
        <a:xfrm>
          <a:off x="5840306" y="296334"/>
          <a:ext cx="1500718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/>
            <a:t>Discount Assessment</a:t>
          </a:r>
          <a:endParaRPr lang="en-PK" sz="1200"/>
        </a:p>
      </xdr:txBody>
    </xdr:sp>
    <xdr:clientData/>
  </xdr:twoCellAnchor>
  <xdr:twoCellAnchor>
    <xdr:from>
      <xdr:col>6</xdr:col>
      <xdr:colOff>25401</xdr:colOff>
      <xdr:row>4</xdr:row>
      <xdr:rowOff>2118</xdr:rowOff>
    </xdr:from>
    <xdr:to>
      <xdr:col>6</xdr:col>
      <xdr:colOff>1530351</xdr:colOff>
      <xdr:row>8</xdr:row>
      <xdr:rowOff>110068</xdr:rowOff>
    </xdr:to>
    <xdr:sp macro="" textlink="">
      <xdr:nvSpPr>
        <xdr:cNvPr id="14" name="Rectangle: Rounded Corner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0235AF-22DD-4947-B7AB-D661FF1DFF64}"/>
            </a:ext>
          </a:extLst>
        </xdr:cNvPr>
        <xdr:cNvSpPr/>
      </xdr:nvSpPr>
      <xdr:spPr>
        <a:xfrm>
          <a:off x="2463801" y="319618"/>
          <a:ext cx="1504950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Monthly Analytics Dashboard</a:t>
          </a:r>
          <a:endParaRPr lang="en-PK" sz="1200"/>
        </a:p>
      </xdr:txBody>
    </xdr:sp>
    <xdr:clientData/>
  </xdr:twoCellAnchor>
  <xdr:twoCellAnchor>
    <xdr:from>
      <xdr:col>8</xdr:col>
      <xdr:colOff>25400</xdr:colOff>
      <xdr:row>3</xdr:row>
      <xdr:rowOff>154517</xdr:rowOff>
    </xdr:from>
    <xdr:to>
      <xdr:col>8</xdr:col>
      <xdr:colOff>1519767</xdr:colOff>
      <xdr:row>8</xdr:row>
      <xdr:rowOff>103717</xdr:rowOff>
    </xdr:to>
    <xdr:sp macro="" textlink="">
      <xdr:nvSpPr>
        <xdr:cNvPr id="2" name="Rectangle: Rounded Corners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1A503D-3FE4-4593-84ED-BF2C85734BF4}"/>
            </a:ext>
          </a:extLst>
        </xdr:cNvPr>
        <xdr:cNvSpPr/>
      </xdr:nvSpPr>
      <xdr:spPr>
        <a:xfrm>
          <a:off x="5594350" y="789517"/>
          <a:ext cx="1494367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SUBSCRIPTION</a:t>
          </a:r>
          <a:r>
            <a:rPr lang="en-GB" sz="1100" baseline="0"/>
            <a:t> </a:t>
          </a:r>
        </a:p>
        <a:p>
          <a:pPr algn="ctr"/>
          <a:r>
            <a:rPr lang="en-GB" sz="1100" baseline="0"/>
            <a:t>PLAN</a:t>
          </a:r>
          <a:endParaRPr lang="en-PK" sz="1100"/>
        </a:p>
      </xdr:txBody>
    </xdr:sp>
    <xdr:clientData/>
  </xdr:twoCellAnchor>
  <xdr:twoCellAnchor>
    <xdr:from>
      <xdr:col>12</xdr:col>
      <xdr:colOff>42335</xdr:colOff>
      <xdr:row>3</xdr:row>
      <xdr:rowOff>139700</xdr:rowOff>
    </xdr:from>
    <xdr:to>
      <xdr:col>12</xdr:col>
      <xdr:colOff>1540935</xdr:colOff>
      <xdr:row>8</xdr:row>
      <xdr:rowOff>88900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D9A767B-CD0B-406D-B25E-F9B22B5F3423}"/>
            </a:ext>
          </a:extLst>
        </xdr:cNvPr>
        <xdr:cNvSpPr/>
      </xdr:nvSpPr>
      <xdr:spPr>
        <a:xfrm>
          <a:off x="7545918" y="298450"/>
          <a:ext cx="1498600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OTHER </a:t>
          </a:r>
        </a:p>
        <a:p>
          <a:pPr algn="ctr"/>
          <a:r>
            <a:rPr lang="en-GB" sz="1100"/>
            <a:t>PRODUCTS</a:t>
          </a:r>
          <a:endParaRPr lang="en-PK" sz="1100"/>
        </a:p>
      </xdr:txBody>
    </xdr:sp>
    <xdr:clientData/>
  </xdr:twoCellAnchor>
  <xdr:twoCellAnchor>
    <xdr:from>
      <xdr:col>6</xdr:col>
      <xdr:colOff>38101</xdr:colOff>
      <xdr:row>9</xdr:row>
      <xdr:rowOff>82550</xdr:rowOff>
    </xdr:from>
    <xdr:to>
      <xdr:col>6</xdr:col>
      <xdr:colOff>1530350</xdr:colOff>
      <xdr:row>14</xdr:row>
      <xdr:rowOff>31750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140EDD8-4114-4EB8-9F31-CB77BE06D086}"/>
            </a:ext>
          </a:extLst>
        </xdr:cNvPr>
        <xdr:cNvSpPr/>
      </xdr:nvSpPr>
      <xdr:spPr>
        <a:xfrm>
          <a:off x="4044951" y="1670050"/>
          <a:ext cx="1492249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/>
            <a:t>Ratio Analysis</a:t>
          </a:r>
        </a:p>
      </xdr:txBody>
    </xdr:sp>
    <xdr:clientData/>
  </xdr:twoCellAnchor>
  <xdr:twoCellAnchor>
    <xdr:from>
      <xdr:col>4</xdr:col>
      <xdr:colOff>50801</xdr:colOff>
      <xdr:row>9</xdr:row>
      <xdr:rowOff>76200</xdr:rowOff>
    </xdr:from>
    <xdr:to>
      <xdr:col>4</xdr:col>
      <xdr:colOff>1511300</xdr:colOff>
      <xdr:row>14</xdr:row>
      <xdr:rowOff>25400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86DD913-A9B0-4B23-B84D-12C4523C859F}"/>
            </a:ext>
          </a:extLst>
        </xdr:cNvPr>
        <xdr:cNvSpPr/>
      </xdr:nvSpPr>
      <xdr:spPr>
        <a:xfrm>
          <a:off x="2489201" y="1663700"/>
          <a:ext cx="1460499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Balance Sheet</a:t>
          </a:r>
          <a:br>
            <a:rPr lang="en-GB" sz="1100"/>
          </a:br>
          <a:r>
            <a:rPr lang="en-GB" sz="1100"/>
            <a:t>&amp;</a:t>
          </a:r>
          <a:br>
            <a:rPr lang="en-GB" sz="1100"/>
          </a:br>
          <a:r>
            <a:rPr lang="en-GB" sz="1100"/>
            <a:t>Cash Flow</a:t>
          </a:r>
          <a:r>
            <a:rPr lang="en-GB" sz="1100" baseline="0"/>
            <a:t> Statement</a:t>
          </a:r>
          <a:endParaRPr lang="en-GB" sz="1100"/>
        </a:p>
      </xdr:txBody>
    </xdr:sp>
    <xdr:clientData/>
  </xdr:twoCellAnchor>
  <xdr:twoCellAnchor>
    <xdr:from>
      <xdr:col>8</xdr:col>
      <xdr:colOff>46567</xdr:colOff>
      <xdr:row>9</xdr:row>
      <xdr:rowOff>69850</xdr:rowOff>
    </xdr:from>
    <xdr:to>
      <xdr:col>8</xdr:col>
      <xdr:colOff>1524000</xdr:colOff>
      <xdr:row>14</xdr:row>
      <xdr:rowOff>19050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541F239-FA3E-4D6D-BCFE-A31BAE3B6649}"/>
            </a:ext>
          </a:extLst>
        </xdr:cNvPr>
        <xdr:cNvSpPr/>
      </xdr:nvSpPr>
      <xdr:spPr>
        <a:xfrm>
          <a:off x="5615517" y="1657350"/>
          <a:ext cx="1477433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/>
            <a:t>VPS PLAN</a:t>
          </a:r>
        </a:p>
      </xdr:txBody>
    </xdr:sp>
    <xdr:clientData/>
  </xdr:twoCellAnchor>
  <xdr:twoCellAnchor>
    <xdr:from>
      <xdr:col>10</xdr:col>
      <xdr:colOff>50800</xdr:colOff>
      <xdr:row>9</xdr:row>
      <xdr:rowOff>50800</xdr:rowOff>
    </xdr:from>
    <xdr:to>
      <xdr:col>10</xdr:col>
      <xdr:colOff>1536700</xdr:colOff>
      <xdr:row>14</xdr:row>
      <xdr:rowOff>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0372E76-6A74-4F9F-B313-F243FC34F525}"/>
            </a:ext>
          </a:extLst>
        </xdr:cNvPr>
        <xdr:cNvSpPr/>
      </xdr:nvSpPr>
      <xdr:spPr>
        <a:xfrm>
          <a:off x="7181850" y="1638300"/>
          <a:ext cx="1485900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Plan Comparison </a:t>
          </a:r>
          <a:endParaRPr lang="en-PK" sz="1100"/>
        </a:p>
      </xdr:txBody>
    </xdr:sp>
    <xdr:clientData/>
  </xdr:twoCellAnchor>
  <xdr:twoCellAnchor>
    <xdr:from>
      <xdr:col>1</xdr:col>
      <xdr:colOff>101600</xdr:colOff>
      <xdr:row>4</xdr:row>
      <xdr:rowOff>44450</xdr:rowOff>
    </xdr:from>
    <xdr:to>
      <xdr:col>4</xdr:col>
      <xdr:colOff>25400</xdr:colOff>
      <xdr:row>13</xdr:row>
      <xdr:rowOff>152400</xdr:rowOff>
    </xdr:to>
    <xdr:sp macro="" textlink="">
      <xdr:nvSpPr>
        <xdr:cNvPr id="3" name="Callout: Right Arrow 2">
          <a:extLst>
            <a:ext uri="{FF2B5EF4-FFF2-40B4-BE49-F238E27FC236}">
              <a16:creationId xmlns:a16="http://schemas.microsoft.com/office/drawing/2014/main" id="{421114F3-DFC9-4C10-BADD-C12A772A16A5}"/>
            </a:ext>
          </a:extLst>
        </xdr:cNvPr>
        <xdr:cNvSpPr/>
      </xdr:nvSpPr>
      <xdr:spPr>
        <a:xfrm>
          <a:off x="711200" y="838200"/>
          <a:ext cx="1752600" cy="1536700"/>
        </a:xfrm>
        <a:prstGeom prst="rightArrowCallout">
          <a:avLst>
            <a:gd name="adj1" fmla="val 16735"/>
            <a:gd name="adj2" fmla="val 25000"/>
            <a:gd name="adj3" fmla="val 25000"/>
            <a:gd name="adj4" fmla="val 64977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Click to Redirect</a:t>
          </a:r>
          <a:endParaRPr lang="en-PK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50800</xdr:colOff>
      <xdr:row>9</xdr:row>
      <xdr:rowOff>38100</xdr:rowOff>
    </xdr:from>
    <xdr:to>
      <xdr:col>12</xdr:col>
      <xdr:colOff>1536700</xdr:colOff>
      <xdr:row>13</xdr:row>
      <xdr:rowOff>146050</xdr:rowOff>
    </xdr:to>
    <xdr:sp macro="" textlink="">
      <xdr:nvSpPr>
        <xdr:cNvPr id="16" name="Rectangle: Rounded Corners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1B8FE2C-6A7C-4044-ADBD-8233E1B6FEE1}"/>
            </a:ext>
          </a:extLst>
        </xdr:cNvPr>
        <xdr:cNvSpPr/>
      </xdr:nvSpPr>
      <xdr:spPr>
        <a:xfrm>
          <a:off x="8743950" y="1625600"/>
          <a:ext cx="1485900" cy="742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Net Worth</a:t>
          </a:r>
          <a:endParaRPr lang="en-P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38903</xdr:colOff>
      <xdr:row>1</xdr:row>
      <xdr:rowOff>7395</xdr:rowOff>
    </xdr:from>
    <xdr:to>
      <xdr:col>8</xdr:col>
      <xdr:colOff>272648</xdr:colOff>
      <xdr:row>12</xdr:row>
      <xdr:rowOff>152079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2AF24F2-C84C-4B4D-A38A-61810E5727A5}"/>
            </a:ext>
          </a:extLst>
        </xdr:cNvPr>
        <xdr:cNvSpPr/>
      </xdr:nvSpPr>
      <xdr:spPr>
        <a:xfrm>
          <a:off x="175549" y="55623"/>
          <a:ext cx="3408745" cy="191303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8</xdr:col>
      <xdr:colOff>604293</xdr:colOff>
      <xdr:row>1</xdr:row>
      <xdr:rowOff>23592</xdr:rowOff>
    </xdr:from>
    <xdr:to>
      <xdr:col>14</xdr:col>
      <xdr:colOff>347421</xdr:colOff>
      <xdr:row>13</xdr:row>
      <xdr:rowOff>9526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E2965F7-3ECC-48CA-9D39-D953E3DEC4A9}"/>
            </a:ext>
          </a:extLst>
        </xdr:cNvPr>
        <xdr:cNvSpPr/>
      </xdr:nvSpPr>
      <xdr:spPr>
        <a:xfrm>
          <a:off x="3914231" y="71217"/>
          <a:ext cx="3410253" cy="189093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15</xdr:col>
      <xdr:colOff>136002</xdr:colOff>
      <xdr:row>1</xdr:row>
      <xdr:rowOff>32152</xdr:rowOff>
    </xdr:from>
    <xdr:to>
      <xdr:col>22</xdr:col>
      <xdr:colOff>40190</xdr:colOff>
      <xdr:row>13</xdr:row>
      <xdr:rowOff>16076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CD33B27-7DEF-4744-B6FB-13360913A3DA}"/>
            </a:ext>
          </a:extLst>
        </xdr:cNvPr>
        <xdr:cNvSpPr/>
      </xdr:nvSpPr>
      <xdr:spPr>
        <a:xfrm>
          <a:off x="7723850" y="80380"/>
          <a:ext cx="3408745" cy="191303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11</xdr:col>
      <xdr:colOff>226669</xdr:colOff>
      <xdr:row>14</xdr:row>
      <xdr:rowOff>77967</xdr:rowOff>
    </xdr:from>
    <xdr:to>
      <xdr:col>22</xdr:col>
      <xdr:colOff>50800</xdr:colOff>
      <xdr:row>29</xdr:row>
      <xdr:rowOff>101600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202E264-78B3-4971-ACBB-F60BF5CE6A35}"/>
            </a:ext>
          </a:extLst>
        </xdr:cNvPr>
        <xdr:cNvSpPr/>
      </xdr:nvSpPr>
      <xdr:spPr>
        <a:xfrm>
          <a:off x="5357469" y="2103617"/>
          <a:ext cx="5755031" cy="240488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0</xdr:col>
      <xdr:colOff>96455</xdr:colOff>
      <xdr:row>14</xdr:row>
      <xdr:rowOff>63500</xdr:rowOff>
    </xdr:from>
    <xdr:to>
      <xdr:col>11</xdr:col>
      <xdr:colOff>184150</xdr:colOff>
      <xdr:row>29</xdr:row>
      <xdr:rowOff>119062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A23BD43-D3CC-45AB-804B-1F4EBB38647D}"/>
            </a:ext>
          </a:extLst>
        </xdr:cNvPr>
        <xdr:cNvSpPr/>
      </xdr:nvSpPr>
      <xdr:spPr>
        <a:xfrm>
          <a:off x="96455" y="2089150"/>
          <a:ext cx="5218495" cy="243681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</xdr:col>
      <xdr:colOff>95651</xdr:colOff>
      <xdr:row>1</xdr:row>
      <xdr:rowOff>44754</xdr:rowOff>
    </xdr:from>
    <xdr:to>
      <xdr:col>8</xdr:col>
      <xdr:colOff>244958</xdr:colOff>
      <xdr:row>12</xdr:row>
      <xdr:rowOff>144344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9EEE3-F060-452A-8BE7-0F4E78783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609297</xdr:colOff>
      <xdr:row>1</xdr:row>
      <xdr:rowOff>61710</xdr:rowOff>
    </xdr:from>
    <xdr:to>
      <xdr:col>14</xdr:col>
      <xdr:colOff>271160</xdr:colOff>
      <xdr:row>12</xdr:row>
      <xdr:rowOff>156960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19CB6A-C663-4729-8DD2-77FEF9841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32153</xdr:colOff>
      <xdr:row>14</xdr:row>
      <xdr:rowOff>150137</xdr:rowOff>
    </xdr:from>
    <xdr:to>
      <xdr:col>11</xdr:col>
      <xdr:colOff>12797</xdr:colOff>
      <xdr:row>29</xdr:row>
      <xdr:rowOff>40504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59D8FC-7323-40FF-A74F-27137D240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201348</xdr:colOff>
      <xdr:row>1</xdr:row>
      <xdr:rowOff>55360</xdr:rowOff>
    </xdr:from>
    <xdr:to>
      <xdr:col>22</xdr:col>
      <xdr:colOff>4919</xdr:colOff>
      <xdr:row>12</xdr:row>
      <xdr:rowOff>134735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D0104E-6547-466C-8F68-D2D688976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568021</xdr:colOff>
      <xdr:row>15</xdr:row>
      <xdr:rowOff>50800</xdr:rowOff>
    </xdr:from>
    <xdr:to>
      <xdr:col>21</xdr:col>
      <xdr:colOff>454669</xdr:colOff>
      <xdr:row>29</xdr:row>
      <xdr:rowOff>13482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4D7931-8A30-4A2C-8939-33CD3A807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1106035</xdr:colOff>
      <xdr:row>10</xdr:row>
      <xdr:rowOff>190954</xdr:rowOff>
    </xdr:from>
    <xdr:to>
      <xdr:col>27</xdr:col>
      <xdr:colOff>71892</xdr:colOff>
      <xdr:row>20</xdr:row>
      <xdr:rowOff>101373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946EB4C-B486-44A4-8BC4-8CD87A7FB05C}"/>
            </a:ext>
          </a:extLst>
        </xdr:cNvPr>
        <xdr:cNvSpPr/>
      </xdr:nvSpPr>
      <xdr:spPr>
        <a:xfrm>
          <a:off x="17552535" y="2222954"/>
          <a:ext cx="4609420" cy="184716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132444</xdr:colOff>
      <xdr:row>11</xdr:row>
      <xdr:rowOff>6576</xdr:rowOff>
    </xdr:from>
    <xdr:to>
      <xdr:col>21</xdr:col>
      <xdr:colOff>1048658</xdr:colOff>
      <xdr:row>20</xdr:row>
      <xdr:rowOff>115433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AFF549A-1295-443F-9EC9-9E5241F644D8}"/>
            </a:ext>
          </a:extLst>
        </xdr:cNvPr>
        <xdr:cNvSpPr/>
      </xdr:nvSpPr>
      <xdr:spPr>
        <a:xfrm>
          <a:off x="12888007" y="2237014"/>
          <a:ext cx="4607151" cy="184716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139701</xdr:colOff>
      <xdr:row>1</xdr:row>
      <xdr:rowOff>21772</xdr:rowOff>
    </xdr:from>
    <xdr:to>
      <xdr:col>21</xdr:col>
      <xdr:colOff>1055915</xdr:colOff>
      <xdr:row>10</xdr:row>
      <xdr:rowOff>103415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755EC3A-5B12-40CC-8003-0049C3CAA3AC}"/>
            </a:ext>
          </a:extLst>
        </xdr:cNvPr>
        <xdr:cNvSpPr/>
      </xdr:nvSpPr>
      <xdr:spPr>
        <a:xfrm>
          <a:off x="12903201" y="293915"/>
          <a:ext cx="4617357" cy="185057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1113519</xdr:colOff>
      <xdr:row>1</xdr:row>
      <xdr:rowOff>29482</xdr:rowOff>
    </xdr:from>
    <xdr:to>
      <xdr:col>27</xdr:col>
      <xdr:colOff>79376</xdr:colOff>
      <xdr:row>10</xdr:row>
      <xdr:rowOff>111125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66E72B0-41C2-4925-841D-82942F8E02E0}"/>
            </a:ext>
          </a:extLst>
        </xdr:cNvPr>
        <xdr:cNvSpPr/>
      </xdr:nvSpPr>
      <xdr:spPr>
        <a:xfrm>
          <a:off x="17560019" y="299357"/>
          <a:ext cx="4609420" cy="18437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237670</xdr:colOff>
      <xdr:row>1</xdr:row>
      <xdr:rowOff>151492</xdr:rowOff>
    </xdr:from>
    <xdr:to>
      <xdr:col>21</xdr:col>
      <xdr:colOff>872671</xdr:colOff>
      <xdr:row>9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DDE02D-09D6-4F8E-A911-C9CF24CF6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219077</xdr:colOff>
      <xdr:row>1</xdr:row>
      <xdr:rowOff>126999</xdr:rowOff>
    </xdr:from>
    <xdr:to>
      <xdr:col>26</xdr:col>
      <xdr:colOff>680357</xdr:colOff>
      <xdr:row>9</xdr:row>
      <xdr:rowOff>172356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C7DC9A-70B4-4C0D-9CD0-A8E13EBA5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11</xdr:row>
      <xdr:rowOff>114300</xdr:rowOff>
    </xdr:from>
    <xdr:to>
      <xdr:col>21</xdr:col>
      <xdr:colOff>992188</xdr:colOff>
      <xdr:row>20</xdr:row>
      <xdr:rowOff>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5CD6FB-D3DA-4699-94FE-B63E5E43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85725</xdr:colOff>
      <xdr:row>11</xdr:row>
      <xdr:rowOff>132442</xdr:rowOff>
    </xdr:from>
    <xdr:to>
      <xdr:col>26</xdr:col>
      <xdr:colOff>910771</xdr:colOff>
      <xdr:row>20</xdr:row>
      <xdr:rowOff>17235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C69161-2AC6-4BBE-825A-D0CC3485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10</xdr:row>
      <xdr:rowOff>69850</xdr:rowOff>
    </xdr:from>
    <xdr:to>
      <xdr:col>10</xdr:col>
      <xdr:colOff>108284</xdr:colOff>
      <xdr:row>22</xdr:row>
      <xdr:rowOff>19050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61AC50D-17B1-4B1F-AE44-DFB6B11B6F67}"/>
            </a:ext>
          </a:extLst>
        </xdr:cNvPr>
        <xdr:cNvSpPr/>
      </xdr:nvSpPr>
      <xdr:spPr>
        <a:xfrm>
          <a:off x="8039100" y="1765300"/>
          <a:ext cx="3626184" cy="18605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400049</xdr:colOff>
      <xdr:row>10</xdr:row>
      <xdr:rowOff>107950</xdr:rowOff>
    </xdr:from>
    <xdr:to>
      <xdr:col>10</xdr:col>
      <xdr:colOff>107727</xdr:colOff>
      <xdr:row>21</xdr:row>
      <xdr:rowOff>107518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A1D46-ADBC-4A53-A413-FFCE07CD9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10</xdr:row>
      <xdr:rowOff>50800</xdr:rowOff>
    </xdr:from>
    <xdr:to>
      <xdr:col>7</xdr:col>
      <xdr:colOff>76534</xdr:colOff>
      <xdr:row>22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A162E77-92D3-4C36-A353-7E7EA53A8DCB}"/>
            </a:ext>
          </a:extLst>
        </xdr:cNvPr>
        <xdr:cNvSpPr/>
      </xdr:nvSpPr>
      <xdr:spPr>
        <a:xfrm>
          <a:off x="4095750" y="1746250"/>
          <a:ext cx="3626184" cy="18605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101600</xdr:colOff>
      <xdr:row>10</xdr:row>
      <xdr:rowOff>25400</xdr:rowOff>
    </xdr:from>
    <xdr:to>
      <xdr:col>3</xdr:col>
      <xdr:colOff>736934</xdr:colOff>
      <xdr:row>21</xdr:row>
      <xdr:rowOff>133350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02D470E-A058-48E6-9571-11A9D7BBF450}"/>
            </a:ext>
          </a:extLst>
        </xdr:cNvPr>
        <xdr:cNvSpPr/>
      </xdr:nvSpPr>
      <xdr:spPr>
        <a:xfrm>
          <a:off x="101600" y="1720850"/>
          <a:ext cx="3626184" cy="18605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1157817</xdr:colOff>
      <xdr:row>10</xdr:row>
      <xdr:rowOff>96663</xdr:rowOff>
    </xdr:from>
    <xdr:to>
      <xdr:col>7</xdr:col>
      <xdr:colOff>64984</xdr:colOff>
      <xdr:row>21</xdr:row>
      <xdr:rowOff>131020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92C1D-0B17-46E4-9055-1C318FB44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158750</xdr:colOff>
      <xdr:row>10</xdr:row>
      <xdr:rowOff>107950</xdr:rowOff>
    </xdr:from>
    <xdr:to>
      <xdr:col>3</xdr:col>
      <xdr:colOff>711200</xdr:colOff>
      <xdr:row>21</xdr:row>
      <xdr:rowOff>101497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6F3F9-E0FF-43E7-9133-E41BBE32E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218722</xdr:colOff>
      <xdr:row>6</xdr:row>
      <xdr:rowOff>28221</xdr:rowOff>
    </xdr:from>
    <xdr:to>
      <xdr:col>8</xdr:col>
      <xdr:colOff>876300</xdr:colOff>
      <xdr:row>8</xdr:row>
      <xdr:rowOff>126998</xdr:rowOff>
    </xdr:to>
    <xdr:sp macro="" textlink="">
      <xdr:nvSpPr>
        <xdr:cNvPr id="5" name="Callout: Left Arrow 4">
          <a:extLst>
            <a:ext uri="{FF2B5EF4-FFF2-40B4-BE49-F238E27FC236}">
              <a16:creationId xmlns:a16="http://schemas.microsoft.com/office/drawing/2014/main" id="{91B924FC-4540-456C-B909-5656CC8954EC}"/>
            </a:ext>
          </a:extLst>
        </xdr:cNvPr>
        <xdr:cNvSpPr/>
      </xdr:nvSpPr>
      <xdr:spPr>
        <a:xfrm>
          <a:off x="7864122" y="1018821"/>
          <a:ext cx="1864078" cy="460727"/>
        </a:xfrm>
        <a:prstGeom prst="leftArrowCallout">
          <a:avLst>
            <a:gd name="adj1" fmla="val 25000"/>
            <a:gd name="adj2" fmla="val 25000"/>
            <a:gd name="adj3" fmla="val 25000"/>
            <a:gd name="adj4" fmla="val 6605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8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Modify the Percentage to Observe its Impact</a:t>
          </a:r>
          <a:endParaRPr lang="en-PK" sz="8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279400</xdr:colOff>
      <xdr:row>0</xdr:row>
      <xdr:rowOff>107950</xdr:rowOff>
    </xdr:from>
    <xdr:to>
      <xdr:col>20</xdr:col>
      <xdr:colOff>285750</xdr:colOff>
      <xdr:row>17</xdr:row>
      <xdr:rowOff>120650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A3C471A-1FEC-4CB5-B668-035484AF09CE}"/>
            </a:ext>
          </a:extLst>
        </xdr:cNvPr>
        <xdr:cNvSpPr/>
      </xdr:nvSpPr>
      <xdr:spPr>
        <a:xfrm>
          <a:off x="18211800" y="107950"/>
          <a:ext cx="3378200" cy="2965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171450</xdr:colOff>
      <xdr:row>0</xdr:row>
      <xdr:rowOff>120650</xdr:rowOff>
    </xdr:from>
    <xdr:to>
      <xdr:col>17</xdr:col>
      <xdr:colOff>177800</xdr:colOff>
      <xdr:row>17</xdr:row>
      <xdr:rowOff>133350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474851A-93C9-471A-9D2C-802C459BBFD7}"/>
            </a:ext>
          </a:extLst>
        </xdr:cNvPr>
        <xdr:cNvSpPr/>
      </xdr:nvSpPr>
      <xdr:spPr>
        <a:xfrm>
          <a:off x="14732000" y="120650"/>
          <a:ext cx="3378200" cy="2965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88900</xdr:colOff>
      <xdr:row>0</xdr:row>
      <xdr:rowOff>127000</xdr:rowOff>
    </xdr:from>
    <xdr:to>
      <xdr:col>14</xdr:col>
      <xdr:colOff>95250</xdr:colOff>
      <xdr:row>17</xdr:row>
      <xdr:rowOff>139700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148EB63-5A2C-4500-BEFD-AAD61E724A77}"/>
            </a:ext>
          </a:extLst>
        </xdr:cNvPr>
        <xdr:cNvSpPr/>
      </xdr:nvSpPr>
      <xdr:spPr>
        <a:xfrm>
          <a:off x="11277600" y="127000"/>
          <a:ext cx="3378200" cy="2965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PK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209550</xdr:colOff>
      <xdr:row>1</xdr:row>
      <xdr:rowOff>25400</xdr:rowOff>
    </xdr:from>
    <xdr:to>
      <xdr:col>13</xdr:col>
      <xdr:colOff>1117600</xdr:colOff>
      <xdr:row>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7E2D41-9B1C-4240-8A5C-87EB38C4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273050</xdr:colOff>
      <xdr:row>1</xdr:row>
      <xdr:rowOff>19050</xdr:rowOff>
    </xdr:from>
    <xdr:to>
      <xdr:col>17</xdr:col>
      <xdr:colOff>76200</xdr:colOff>
      <xdr:row>16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31547A-EF99-4605-8444-B589A9AFF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444500</xdr:colOff>
      <xdr:row>0</xdr:row>
      <xdr:rowOff>279400</xdr:rowOff>
    </xdr:from>
    <xdr:to>
      <xdr:col>20</xdr:col>
      <xdr:colOff>152400</xdr:colOff>
      <xdr:row>16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9D3B2D-6ACF-45BA-8C8F-697ECFEC0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im\Downloads\tf0000005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za\Downloads\Virtual%20Private%20Ser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Navigator"/>
      <sheetName val="Income Statement (MonthWise)"/>
      <sheetName val="Monthly Analytics Dashboard"/>
      <sheetName val="VPS PLAN"/>
      <sheetName val="DropDown-2"/>
      <sheetName val="Discount Assessment"/>
      <sheetName val="OTHER PRODUCTS"/>
      <sheetName val="DropDown1"/>
    </sheetNames>
    <sheetDataSet>
      <sheetData sheetId="0"/>
      <sheetData sheetId="1"/>
      <sheetData sheetId="2"/>
      <sheetData sheetId="3"/>
      <sheetData sheetId="4">
        <row r="2">
          <cell r="A2" t="str">
            <v>2 GB</v>
          </cell>
        </row>
        <row r="3">
          <cell r="A3" t="str">
            <v>3 GB</v>
          </cell>
        </row>
        <row r="4">
          <cell r="A4" t="str">
            <v>4 GB</v>
          </cell>
        </row>
        <row r="5">
          <cell r="A5" t="str">
            <v>5 GB</v>
          </cell>
        </row>
        <row r="6">
          <cell r="A6" t="str">
            <v>6 GB</v>
          </cell>
        </row>
        <row r="7">
          <cell r="A7" t="str">
            <v>7 GB</v>
          </cell>
        </row>
        <row r="8">
          <cell r="A8" t="str">
            <v>8 GB</v>
          </cell>
        </row>
        <row r="9">
          <cell r="A9" t="str">
            <v>9 GB</v>
          </cell>
        </row>
        <row r="10">
          <cell r="A10" t="str">
            <v>10 GB</v>
          </cell>
        </row>
        <row r="11">
          <cell r="A11" t="str">
            <v>11 GB</v>
          </cell>
        </row>
        <row r="12">
          <cell r="A12" t="str">
            <v>12 GB</v>
          </cell>
        </row>
        <row r="13">
          <cell r="A13" t="str">
            <v>14 GB</v>
          </cell>
        </row>
        <row r="14">
          <cell r="A14" t="str">
            <v>16 GB</v>
          </cell>
        </row>
        <row r="15">
          <cell r="A15" t="str">
            <v>18 GB</v>
          </cell>
        </row>
        <row r="16">
          <cell r="A16" t="str">
            <v>20 GB</v>
          </cell>
        </row>
        <row r="17">
          <cell r="A17" t="str">
            <v>26 GB</v>
          </cell>
        </row>
        <row r="18">
          <cell r="A18" t="str">
            <v>32 GB</v>
          </cell>
        </row>
        <row r="19">
          <cell r="A19" t="str">
            <v>None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4C7405-F388-443F-997B-5179C91C9846}" name="Table6" displayName="Table6" ref="A1:K1000" totalsRowCount="1" headerRowDxfId="54" tableBorderDxfId="53" headerRowCellStyle="Accent6" dataCellStyle="FM">
  <autoFilter ref="A1:K999" xr:uid="{7D4C7405-F388-443F-997B-5179C91C98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09E2E8B-D26F-4113-890F-B380A1E5AB49}" name="CUSTOMER NAME" totalsRowLabel="Total" totalsRowDxfId="52" dataCellStyle="FM"/>
    <tableColumn id="11" xr3:uid="{FCD4A3D7-14AE-4DF6-B789-B44C3BFD970C}" name="REGISTRATION DATE" dataDxfId="51" totalsRowDxfId="50" dataCellStyle="FM">
      <calculatedColumnFormula>TODAY()</calculatedColumnFormula>
    </tableColumn>
    <tableColumn id="2" xr3:uid="{E82BAA11-F875-415A-B613-AF23C3305674}" name="PLAN NAME" totalsRowDxfId="49" dataCellStyle="FM"/>
    <tableColumn id="3" xr3:uid="{F30CF72B-BE05-443B-9FDF-B8581981338C}" name="DISK SPACE" dataDxfId="48" totalsRowDxfId="47" dataCellStyle="FM">
      <calculatedColumnFormula>IFERROR(INDEX(M[Disk Space], MATCH(C2, M[Plan Name], 0)), "")</calculatedColumnFormula>
    </tableColumn>
    <tableColumn id="4" xr3:uid="{68222363-E2A0-4CA7-8460-8E7713A530DA}" name="BANDWIDTH" dataDxfId="46" totalsRowDxfId="45" dataCellStyle="FM">
      <calculatedColumnFormula>IFERROR(INDEX(M[Bandwidth], MATCH(C2, M[Plan Name], 0)), "")</calculatedColumnFormula>
    </tableColumn>
    <tableColumn id="5" xr3:uid="{7A0A5AD3-E81F-42C4-A5C1-CB4416F2C41C}" name="NO OF DOMAINS" dataDxfId="44" totalsRowDxfId="43" dataCellStyle="FM">
      <calculatedColumnFormula>IFERROR(INDEX(M[Number of Domains], MATCH(C2, M[Plan Name], 0)), "")</calculatedColumnFormula>
    </tableColumn>
    <tableColumn id="6" xr3:uid="{1E08E265-8A09-453E-A95F-979E116C7EBE}" name="NO OF EMAIL ACCOUNTS" dataDxfId="42" totalsRowDxfId="41" dataCellStyle="FM">
      <calculatedColumnFormula>IFERROR(INDEX(M[Email Accounts], MATCH(C2, M[Plan Name], 0)), "")</calculatedColumnFormula>
    </tableColumn>
    <tableColumn id="7" xr3:uid="{1C371E24-24F4-40D7-BA65-03C58BEDEA45}" name="DATABASES" dataDxfId="40" totalsRowDxfId="39" dataCellStyle="FM">
      <calculatedColumnFormula>IFERROR(INDEX(M[Databases], MATCH(C2, M[Plan Name], 0)), "")</calculatedColumnFormula>
    </tableColumn>
    <tableColumn id="8" xr3:uid="{22655274-8427-44EC-9A4E-91F78C2196D8}" name="CONTROL PANEL" dataDxfId="38" totalsRowDxfId="37" dataCellStyle="FM">
      <calculatedColumnFormula>IFERROR(INDEX(M[Control Panel], MATCH(C2, M[Plan Name], 0)), "")</calculatedColumnFormula>
    </tableColumn>
    <tableColumn id="9" xr3:uid="{ABBFDDB8-C775-4D71-BA24-71C916F51C6A}" name="PRICE" totalsRowFunction="custom" dataDxfId="36" totalsRowDxfId="35" dataCellStyle="FM">
      <calculatedColumnFormula>IFERROR(INDEX(M[Price], MATCH(C2, M[Plan Name], 0)), "")</calculatedColumnFormula>
      <totalsRowFormula>SUM(J2:J999)</totalsRowFormula>
    </tableColumn>
    <tableColumn id="10" xr3:uid="{E34DAAEE-C907-45DC-8C86-1FE1E55048FB}" name="COST" totalsRowFunction="custom" dataDxfId="34" totalsRowDxfId="33" dataCellStyle="FM">
      <calculatedColumnFormula>IFERROR(INDEX(M[Cost], MATCH(C2, M[Plan Name], 0)), "")</calculatedColumnFormula>
      <totalsRowFormula>SUM(K2:K999)</totalsRowFormula>
    </tableColumn>
  </tableColumns>
  <tableStyleInfo name="TableStyleMedium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1CD76A-4289-4D62-9AE3-9685BD22159A}" name="VPS_PLAN" displayName="VPS_PLAN" ref="A1:L20" totalsRowCount="1" headerRowDxfId="32" headerRowBorderDxfId="31" tableBorderDxfId="30">
  <autoFilter ref="A1:L19" xr:uid="{941CD76A-4289-4D62-9AE3-9685BD2215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F346E92-FDE1-4A1F-B2F1-514749CEA625}" name="CUSTOMER NAME" totalsRowLabel="Total"/>
    <tableColumn id="2" xr3:uid="{C37A0EA8-8EF8-4D8B-85D0-A883B3799426}" name="REGISTRATION DATE" dataDxfId="29"/>
    <tableColumn id="3" xr3:uid="{F5C862AD-31DC-4A35-B121-D0986AEF393E}" name="VPS Plan Name" dataDxfId="28"/>
    <tableColumn id="4" xr3:uid="{97FC8AF7-F5F1-44D6-AC78-FE5CB62BD0A6}" name="VPS Disk Space">
      <calculatedColumnFormula>IFERROR(INDEX(MV[VPS Disk Space], MATCH(C2, MV[VPS Plan Name], 0)), "")</calculatedColumnFormula>
    </tableColumn>
    <tableColumn id="5" xr3:uid="{493F37CA-6231-4861-AF05-5AACE40157BC}" name="VPS Memory">
      <calculatedColumnFormula>IFERROR(INDEX(MV[VPS Memory], MATCH(C2, MV[VPS Plan Name], 0)), "")</calculatedColumnFormula>
    </tableColumn>
    <tableColumn id="6" xr3:uid="{7387AEA5-D139-45DE-A3B4-46A94BB91421}" name="VPS vCores">
      <calculatedColumnFormula>IFERROR(INDEX(MV[VPS vCores], MATCH(C2, MV[VPS Plan Name], 0)), "")</calculatedColumnFormula>
    </tableColumn>
    <tableColumn id="7" xr3:uid="{0E31FDCA-2DE4-4455-9B1E-C7ABAB3CD534}" name="VPS Port Speeds">
      <calculatedColumnFormula>IFERROR(INDEX(MV[VPS Port Speeds], MATCH(C2, MV[VPS Plan Name], 0)), "")</calculatedColumnFormula>
    </tableColumn>
    <tableColumn id="8" xr3:uid="{864B4FFD-46FE-4626-8480-0339F2F67A05}" name="VPS Bandwidth">
      <calculatedColumnFormula>IFERROR(INDEX(MV[VPS Bandwidth], MATCH(C2, MV[VPS Plan Name], 0)), "")</calculatedColumnFormula>
    </tableColumn>
    <tableColumn id="9" xr3:uid="{C360101C-D40A-4C7A-8652-C35AE62F5C6C}" name="VPS IP Addresses">
      <calculatedColumnFormula>IFERROR(INDEX(MV[VPS IP Addresses], MATCH(C2, MV[VPS Plan Name], 0)), "")</calculatedColumnFormula>
    </tableColumn>
    <tableColumn id="10" xr3:uid="{43FCE18C-25BE-4BEE-A68C-EBAF1034A7A3}" name="VPS Cost" totalsRowFunction="sum" totalsRowDxfId="27">
      <calculatedColumnFormula>IFERROR(INDEX(MV[VPS Cost], MATCH(C2, MV[VPS Plan Name], 0)), "")</calculatedColumnFormula>
    </tableColumn>
    <tableColumn id="11" xr3:uid="{E9EA678D-746D-4872-B627-514B2548C886}" name="VPS Price" totalsRowFunction="sum" totalsRowDxfId="26">
      <calculatedColumnFormula>IFERROR(INDEX(MV[VPS Price], MATCH(C2, MV[VPS Plan Name], 0)), "")</calculatedColumnFormula>
    </tableColumn>
    <tableColumn id="12" xr3:uid="{F6A9A4B7-7D13-48D9-981A-D57E4F75DA16}" name="PROFIT" totalsRowFunction="sum" totalsRowDxfId="25">
      <calculatedColumnFormula>IFERROR(INDEX(MV[VPS PROFIT], MATCH(C2, MV[VPS Plan Name], 0)),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C15C12-673F-40D0-B21A-EC344840CE34}" name="Table2" displayName="Table2" ref="A1:K17" totalsRowCount="1" headerRowDxfId="24" headerRowBorderDxfId="23" tableBorderDxfId="22">
  <autoFilter ref="A1:K16" xr:uid="{C5C15C12-673F-40D0-B21A-EC344840CE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A3F03E04-255B-4A5C-ADCE-DABF5746D032}" name="PRODUCTS" totalsRowLabel="Total" dataDxfId="21" totalsRowDxfId="20"/>
    <tableColumn id="3" xr3:uid="{57830EBD-6594-4D53-8E06-6709EC1A030A}" name="PRICE"/>
    <tableColumn id="10" xr3:uid="{7B835E5E-F8A6-4EC3-9567-881CA1A25C16}" name="NO OF CUSTOMERS" totalsRowFunction="sum"/>
    <tableColumn id="4" xr3:uid="{0261667A-C4C1-41B6-B13A-6885AAD66EDB}" name="COST PER CUSTOMER"/>
    <tableColumn id="12" xr3:uid="{2DBF4A5F-6420-4C43-84F9-4F67B61752FD}" name="OVERALL COST" totalsRowFunction="sum" dataDxfId="19">
      <calculatedColumnFormula>Table2[[#This Row],[COST PER CUSTOMER]]*Table2[[#This Row],[NO OF CUSTOMERS]]</calculatedColumnFormula>
    </tableColumn>
    <tableColumn id="5" xr3:uid="{6675C21A-7918-44EA-B517-24B519746BED}" name="REVENUE" totalsRowFunction="sum" dataDxfId="18">
      <calculatedColumnFormula>Table2[[#This Row],[PRICE]]*Table2[[#This Row],[NO OF CUSTOMERS]]</calculatedColumnFormula>
    </tableColumn>
    <tableColumn id="11" xr3:uid="{0614D00A-E298-470D-9809-0629B43F1C47}" name="PROFIT" totalsRowFunction="sum" dataDxfId="17">
      <calculatedColumnFormula>Table2[[#This Row],[REVENUE]]-Table2[[#This Row],[OVERALL COST]]</calculatedColumnFormula>
    </tableColumn>
    <tableColumn id="6" xr3:uid="{BCF8A5A0-56CD-40DB-9F59-03A228ADA08C}" name="DISCOUNT" dataDxfId="16"/>
    <tableColumn id="7" xr3:uid="{C61607CA-293C-4806-A29C-EFC925348FC0}" name="DISCOUNTED PRICE" dataDxfId="15">
      <calculatedColumnFormula>Table2[[#This Row],[PRICE]]-Table2[[#This Row],[DISCOUNT]]</calculatedColumnFormula>
    </tableColumn>
    <tableColumn id="13" xr3:uid="{2A9CA626-7501-4631-BD11-96707E162508}" name="DISCOUNTED REVENUE" totalsRowFunction="sum" dataDxfId="14">
      <calculatedColumnFormula>Table2[[#This Row],[DISCOUNTED PRICE]]*Table2[[#This Row],[NO OF CUSTOMERS]]</calculatedColumnFormula>
    </tableColumn>
    <tableColumn id="9" xr3:uid="{85312329-5359-4DA9-A838-F85493301E63}" name="DISCOUNTED PROFIT" totalsRowFunction="sum" dataDxfId="13" totalsRowDxfId="12">
      <calculatedColumnFormula>Table2[[#This Row],[DISCOUNTED REVENUE]]-Table2[[#This Row],[OVERALL COST]]</calculatedColumnFormula>
    </tableColumn>
  </tableColumns>
  <tableStyleInfo name="TableStyleMedium2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A2EE8D-8298-40AE-B07B-285DD36ED46D}" name="MV" displayName="MV" ref="A1:J19" totalsRowShown="0">
  <autoFilter ref="A1:J19" xr:uid="{F2A2EE8D-8298-40AE-B07B-285DD36ED4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655954-ECA2-4DBA-9338-6211962D4A5D}" name="VPS Plan Name"/>
    <tableColumn id="2" xr3:uid="{F0063E6D-D733-4793-B6E2-4381081E0C64}" name="VPS Disk Space"/>
    <tableColumn id="3" xr3:uid="{8D1E1A6B-71EE-46F8-AA0E-2ACDA6EA7300}" name="VPS Memory"/>
    <tableColumn id="4" xr3:uid="{6C52214C-D877-46D6-917A-58E1ABD6EE64}" name="VPS vCores"/>
    <tableColumn id="5" xr3:uid="{D7B6944E-52B0-4FCF-BE7D-4357E7032D26}" name="VPS Port Speeds"/>
    <tableColumn id="6" xr3:uid="{E4596E85-CA15-449F-BA18-7CCBF7E9B93C}" name="VPS Bandwidth"/>
    <tableColumn id="7" xr3:uid="{91C16C1E-23EF-4C6E-8C63-882064B1A7B2}" name="VPS IP Addresses"/>
    <tableColumn id="8" xr3:uid="{EF7ABD61-D22D-4B17-8A21-F700156067B0}" name="VPS Cost"/>
    <tableColumn id="9" xr3:uid="{C25B0BA7-60F7-4A5E-8673-4B2D7C9DA23D}" name="VPS Price"/>
    <tableColumn id="10" xr3:uid="{3CEB7ABE-3C43-4D10-BF2A-55E10468D230}" name="VPS PROF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F2A9B-CB65-405C-B784-A585895EF6BA}" name="M" displayName="M" ref="A1:I5" totalsRowShown="0" headerRowDxfId="11" dataDxfId="10" tableBorderDxfId="9">
  <autoFilter ref="A1:I5" xr:uid="{9CDF2A9B-CB65-405C-B784-A585895EF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0BBDEBD-2FDB-49A3-8D64-1B2E480F4DFD}" name="Plan Name" dataDxfId="8"/>
    <tableColumn id="2" xr3:uid="{F777F64E-7B1D-4ED6-B0A2-B2F04417836E}" name="Disk Space" dataDxfId="7"/>
    <tableColumn id="3" xr3:uid="{E4643C41-EFC1-4615-97FE-1A99BB2F1D24}" name="Bandwidth" dataDxfId="6"/>
    <tableColumn id="4" xr3:uid="{69774FE1-19F7-4A20-AAC6-AF35F0321A2E}" name="Number of Domains" dataDxfId="5"/>
    <tableColumn id="5" xr3:uid="{E6502EB0-9DCC-4242-95E6-510B52664008}" name="Email Accounts" dataDxfId="4"/>
    <tableColumn id="6" xr3:uid="{771BAF7B-4640-49D9-86C0-E1244993523E}" name="Databases" dataDxfId="3"/>
    <tableColumn id="7" xr3:uid="{05365FE6-7B60-48E7-9139-66B6430B51A0}" name="Control Panel" dataDxfId="2"/>
    <tableColumn id="8" xr3:uid="{0AE465CA-C671-4BFB-B2BF-2A533809ADDC}" name="Price" dataDxfId="1"/>
    <tableColumn id="9" xr3:uid="{A7DBE760-BA63-48B4-8290-A2197738EA3F}" name="Cost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6D39-272B-4FC0-B1D5-B73DA4D1ABC4}">
  <sheetPr>
    <tabColor rgb="FF0070C0"/>
  </sheetPr>
  <dimension ref="A2:N15"/>
  <sheetViews>
    <sheetView tabSelected="1" zoomScaleNormal="100" workbookViewId="0">
      <selection activeCell="K18" sqref="K18"/>
    </sheetView>
  </sheetViews>
  <sheetFormatPr defaultRowHeight="12.5"/>
  <cols>
    <col min="1" max="1" width="2.54296875" style="33" customWidth="1"/>
    <col min="2" max="4" width="8.7265625" style="33"/>
    <col min="5" max="5" width="22.453125" style="33" customWidth="1"/>
    <col min="6" max="6" width="3.26953125" style="33" hidden="1" customWidth="1"/>
    <col min="7" max="7" width="22.36328125" style="33" customWidth="1"/>
    <col min="8" max="8" width="1.6328125" style="33" hidden="1" customWidth="1"/>
    <col min="9" max="9" width="22.36328125" style="33" customWidth="1"/>
    <col min="10" max="10" width="1.6328125" style="33" hidden="1" customWidth="1"/>
    <col min="11" max="11" width="22.36328125" style="33" customWidth="1"/>
    <col min="12" max="12" width="1.6328125" style="33" hidden="1" customWidth="1"/>
    <col min="13" max="13" width="22.54296875" style="33" customWidth="1"/>
    <col min="14" max="16384" width="8.7265625" style="33"/>
  </cols>
  <sheetData>
    <row r="2" spans="1:14" ht="27" customHeight="1"/>
    <row r="3" spans="1:14" ht="6.5" customHeight="1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1:14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spans="1:14">
      <c r="A5" s="180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</row>
    <row r="6" spans="1:14">
      <c r="A6" s="180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</row>
    <row r="7" spans="1:14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</row>
    <row r="8" spans="1:14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</row>
    <row r="9" spans="1:14">
      <c r="A9" s="180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</row>
    <row r="10" spans="1:14">
      <c r="A10" s="180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</row>
    <row r="11" spans="1:14">
      <c r="A11" s="180"/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</row>
    <row r="12" spans="1:14">
      <c r="A12" s="180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</row>
    <row r="13" spans="1:14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</row>
    <row r="14" spans="1:14">
      <c r="A14" s="180"/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</row>
    <row r="15" spans="1:14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D4C4-BFBE-4E92-B874-C246388260BC}">
  <dimension ref="A1:L21"/>
  <sheetViews>
    <sheetView showGridLines="0" workbookViewId="0"/>
  </sheetViews>
  <sheetFormatPr defaultRowHeight="12.5"/>
  <cols>
    <col min="1" max="1" width="16" bestFit="1" customWidth="1"/>
    <col min="2" max="2" width="18.1796875" bestFit="1" customWidth="1"/>
    <col min="3" max="3" width="13.54296875" bestFit="1" customWidth="1"/>
    <col min="4" max="4" width="14.54296875" bestFit="1" customWidth="1"/>
    <col min="5" max="5" width="14.7265625" bestFit="1" customWidth="1"/>
    <col min="6" max="6" width="10.08984375" bestFit="1" customWidth="1"/>
    <col min="7" max="7" width="14.54296875" bestFit="1" customWidth="1"/>
    <col min="8" max="8" width="13.6328125" bestFit="1" customWidth="1"/>
    <col min="9" max="9" width="16.453125" bestFit="1" customWidth="1"/>
    <col min="10" max="12" width="15.6328125" customWidth="1"/>
  </cols>
  <sheetData>
    <row r="1" spans="1:12" ht="15" thickBot="1">
      <c r="A1" s="103" t="s">
        <v>122</v>
      </c>
      <c r="B1" s="104" t="s">
        <v>123</v>
      </c>
      <c r="C1" s="104" t="s">
        <v>210</v>
      </c>
      <c r="D1" s="104" t="s">
        <v>211</v>
      </c>
      <c r="E1" s="104" t="s">
        <v>212</v>
      </c>
      <c r="F1" s="104" t="s">
        <v>213</v>
      </c>
      <c r="G1" s="104" t="s">
        <v>214</v>
      </c>
      <c r="H1" s="104" t="s">
        <v>215</v>
      </c>
      <c r="I1" s="104" t="s">
        <v>216</v>
      </c>
      <c r="J1" s="104" t="s">
        <v>218</v>
      </c>
      <c r="K1" s="104" t="s">
        <v>217</v>
      </c>
      <c r="L1" s="104" t="s">
        <v>135</v>
      </c>
    </row>
    <row r="2" spans="1:12" ht="14" thickTop="1" thickBot="1">
      <c r="A2" s="83" t="s">
        <v>144</v>
      </c>
      <c r="B2" s="83">
        <v>45131</v>
      </c>
      <c r="C2" s="111" t="s">
        <v>154</v>
      </c>
      <c r="D2" s="112" t="str">
        <f>IFERROR(INDEX(MV[VPS Disk Space], MATCH(C2, MV[VPS Plan Name], 0)), "")</f>
        <v>20 GB SSD</v>
      </c>
      <c r="E2" s="112" t="str">
        <f>IFERROR(INDEX(MV[VPS Memory], MATCH(C2, MV[VPS Plan Name], 0)), "")</f>
        <v>2 GB DDR3</v>
      </c>
      <c r="F2" s="112">
        <f>IFERROR(INDEX(MV[VPS vCores], MATCH(C2, MV[VPS Plan Name], 0)), "")</f>
        <v>1</v>
      </c>
      <c r="G2" s="112" t="str">
        <f>IFERROR(INDEX(MV[VPS Port Speeds], MATCH(C2, MV[VPS Plan Name], 0)), "")</f>
        <v>250 mbp/s</v>
      </c>
      <c r="H2" s="112" t="str">
        <f>IFERROR(INDEX(MV[VPS Bandwidth], MATCH(C2, MV[VPS Plan Name], 0)), "")</f>
        <v>Unmetered</v>
      </c>
      <c r="I2" s="112" t="str">
        <f>IFERROR(INDEX(MV[VPS IP Addresses], MATCH(C2, MV[VPS Plan Name], 0)), "")</f>
        <v>1 IPv4 Address</v>
      </c>
      <c r="J2" s="113">
        <f>IFERROR(INDEX(MV[VPS Cost], MATCH(C2, MV[VPS Plan Name], 0)), "")</f>
        <v>1.0848</v>
      </c>
      <c r="K2" s="113">
        <f>IFERROR(INDEX(MV[VPS Price], MATCH(C2, MV[VPS Plan Name], 0)), "")</f>
        <v>4</v>
      </c>
      <c r="L2" s="113">
        <f>IFERROR(INDEX(MV[VPS PROFIT], MATCH(C2, MV[VPS Plan Name], 0)), "")</f>
        <v>2.9152</v>
      </c>
    </row>
    <row r="3" spans="1:12" ht="14" thickTop="1" thickBot="1">
      <c r="A3" s="83" t="s">
        <v>144</v>
      </c>
      <c r="B3" s="83">
        <v>45131</v>
      </c>
      <c r="C3" s="111" t="s">
        <v>159</v>
      </c>
      <c r="D3" s="112" t="str">
        <f>IFERROR(INDEX(MV[VPS Disk Space], MATCH(C3, MV[VPS Plan Name], 0)), "")</f>
        <v>30 GB SSD</v>
      </c>
      <c r="E3" s="112" t="str">
        <f>IFERROR(INDEX(MV[VPS Memory], MATCH(C3, MV[VPS Plan Name], 0)), "")</f>
        <v>3 GB DDR3</v>
      </c>
      <c r="F3" s="112">
        <f>IFERROR(INDEX(MV[VPS vCores], MATCH(C3, MV[VPS Plan Name], 0)), "")</f>
        <v>1</v>
      </c>
      <c r="G3" s="112" t="str">
        <f>IFERROR(INDEX(MV[VPS Port Speeds], MATCH(C3, MV[VPS Plan Name], 0)), "")</f>
        <v>250 mbp/s</v>
      </c>
      <c r="H3" s="112" t="str">
        <f>IFERROR(INDEX(MV[VPS Bandwidth], MATCH(C3, MV[VPS Plan Name], 0)), "")</f>
        <v>Unmetered</v>
      </c>
      <c r="I3" s="112" t="str">
        <f>IFERROR(INDEX(MV[VPS IP Addresses], MATCH(C3, MV[VPS Plan Name], 0)), "")</f>
        <v>1 IPv4 Address</v>
      </c>
      <c r="J3" s="113">
        <f>IFERROR(INDEX(MV[VPS Cost], MATCH(C3, MV[VPS Plan Name], 0)), "")</f>
        <v>1.6272</v>
      </c>
      <c r="K3" s="113">
        <f>IFERROR(INDEX(MV[VPS Price], MATCH(C3, MV[VPS Plan Name], 0)), "")</f>
        <v>6</v>
      </c>
      <c r="L3" s="113">
        <f>IFERROR(INDEX(MV[VPS PROFIT], MATCH(C3, MV[VPS Plan Name], 0)), "")</f>
        <v>4.3727999999999998</v>
      </c>
    </row>
    <row r="4" spans="1:12" ht="14" thickTop="1" thickBot="1">
      <c r="A4" s="83" t="s">
        <v>144</v>
      </c>
      <c r="B4" s="83">
        <v>45131</v>
      </c>
      <c r="C4" s="111" t="s">
        <v>162</v>
      </c>
      <c r="D4" s="112" t="str">
        <f>IFERROR(INDEX(MV[VPS Disk Space], MATCH(C4, MV[VPS Plan Name], 0)), "")</f>
        <v>40 GB SSD</v>
      </c>
      <c r="E4" s="112" t="str">
        <f>IFERROR(INDEX(MV[VPS Memory], MATCH(C4, MV[VPS Plan Name], 0)), "")</f>
        <v>4 GB DDR3</v>
      </c>
      <c r="F4" s="112">
        <f>IFERROR(INDEX(MV[VPS vCores], MATCH(C4, MV[VPS Plan Name], 0)), "")</f>
        <v>2</v>
      </c>
      <c r="G4" s="112" t="str">
        <f>IFERROR(INDEX(MV[VPS Port Speeds], MATCH(C4, MV[VPS Plan Name], 0)), "")</f>
        <v>300 mbp/s</v>
      </c>
      <c r="H4" s="112" t="str">
        <f>IFERROR(INDEX(MV[VPS Bandwidth], MATCH(C4, MV[VPS Plan Name], 0)), "")</f>
        <v>Unmetered</v>
      </c>
      <c r="I4" s="112" t="str">
        <f>IFERROR(INDEX(MV[VPS IP Addresses], MATCH(C4, MV[VPS Plan Name], 0)), "")</f>
        <v>1 IPv4 Address</v>
      </c>
      <c r="J4" s="113">
        <f>IFERROR(INDEX(MV[VPS Cost], MATCH(C4, MV[VPS Plan Name], 0)), "")</f>
        <v>2.1696</v>
      </c>
      <c r="K4" s="113">
        <f>IFERROR(INDEX(MV[VPS Price], MATCH(C4, MV[VPS Plan Name], 0)), "")</f>
        <v>8</v>
      </c>
      <c r="L4" s="113">
        <f>IFERROR(INDEX(MV[VPS PROFIT], MATCH(C4, MV[VPS Plan Name], 0)), "")</f>
        <v>5.8304</v>
      </c>
    </row>
    <row r="5" spans="1:12" ht="14" thickTop="1" thickBot="1">
      <c r="A5" s="83" t="s">
        <v>144</v>
      </c>
      <c r="B5" s="83">
        <v>45131</v>
      </c>
      <c r="C5" s="111" t="s">
        <v>207</v>
      </c>
      <c r="D5" s="112" t="str">
        <f>IFERROR(INDEX(MV[VPS Disk Space], MATCH(C5, MV[VPS Plan Name], 0)), "")</f>
        <v>350 GB SSD</v>
      </c>
      <c r="E5" s="112" t="str">
        <f>IFERROR(INDEX(MV[VPS Memory], MATCH(C5, MV[VPS Plan Name], 0)), "")</f>
        <v>32 GB DDR3</v>
      </c>
      <c r="F5" s="112">
        <f>IFERROR(INDEX(MV[VPS vCores], MATCH(C5, MV[VPS Plan Name], 0)), "")</f>
        <v>6</v>
      </c>
      <c r="G5" s="112" t="str">
        <f>IFERROR(INDEX(MV[VPS Port Speeds], MATCH(C5, MV[VPS Plan Name], 0)), "")</f>
        <v>500 mbp/s</v>
      </c>
      <c r="H5" s="112" t="str">
        <f>IFERROR(INDEX(MV[VPS Bandwidth], MATCH(C5, MV[VPS Plan Name], 0)), "")</f>
        <v>Unmetered</v>
      </c>
      <c r="I5" s="112" t="str">
        <f>IFERROR(INDEX(MV[VPS IP Addresses], MATCH(C5, MV[VPS Plan Name], 0)), "")</f>
        <v>1 IPv4 Address</v>
      </c>
      <c r="J5" s="113">
        <f>IFERROR(INDEX(MV[VPS Cost], MATCH(C5, MV[VPS Plan Name], 0)), "")</f>
        <v>17.3568</v>
      </c>
      <c r="K5" s="113">
        <f>IFERROR(INDEX(MV[VPS Price], MATCH(C5, MV[VPS Plan Name], 0)), "")</f>
        <v>50</v>
      </c>
      <c r="L5" s="113">
        <f>IFERROR(INDEX(MV[VPS PROFIT], MATCH(C5, MV[VPS Plan Name], 0)), "")</f>
        <v>32.6432</v>
      </c>
    </row>
    <row r="6" spans="1:12" ht="14" thickTop="1" thickBot="1">
      <c r="A6" s="83" t="s">
        <v>144</v>
      </c>
      <c r="B6" s="83">
        <v>45131</v>
      </c>
      <c r="C6" s="111" t="s">
        <v>162</v>
      </c>
      <c r="D6" s="112" t="str">
        <f>IFERROR(INDEX(MV[VPS Disk Space], MATCH(C6, MV[VPS Plan Name], 0)), "")</f>
        <v>40 GB SSD</v>
      </c>
      <c r="E6" s="112" t="str">
        <f>IFERROR(INDEX(MV[VPS Memory], MATCH(C6, MV[VPS Plan Name], 0)), "")</f>
        <v>4 GB DDR3</v>
      </c>
      <c r="F6" s="112">
        <f>IFERROR(INDEX(MV[VPS vCores], MATCH(C6, MV[VPS Plan Name], 0)), "")</f>
        <v>2</v>
      </c>
      <c r="G6" s="112" t="str">
        <f>IFERROR(INDEX(MV[VPS Port Speeds], MATCH(C6, MV[VPS Plan Name], 0)), "")</f>
        <v>300 mbp/s</v>
      </c>
      <c r="H6" s="112" t="str">
        <f>IFERROR(INDEX(MV[VPS Bandwidth], MATCH(C6, MV[VPS Plan Name], 0)), "")</f>
        <v>Unmetered</v>
      </c>
      <c r="I6" s="112" t="str">
        <f>IFERROR(INDEX(MV[VPS IP Addresses], MATCH(C6, MV[VPS Plan Name], 0)), "")</f>
        <v>1 IPv4 Address</v>
      </c>
      <c r="J6" s="113">
        <f>IFERROR(INDEX(MV[VPS Cost], MATCH(C6, MV[VPS Plan Name], 0)), "")</f>
        <v>2.1696</v>
      </c>
      <c r="K6" s="113">
        <f>IFERROR(INDEX(MV[VPS Price], MATCH(C6, MV[VPS Plan Name], 0)), "")</f>
        <v>8</v>
      </c>
      <c r="L6" s="113">
        <f>IFERROR(INDEX(MV[VPS PROFIT], MATCH(C6, MV[VPS Plan Name], 0)), "")</f>
        <v>5.8304</v>
      </c>
    </row>
    <row r="7" spans="1:12" ht="14" thickTop="1" thickBot="1">
      <c r="A7" s="83" t="s">
        <v>144</v>
      </c>
      <c r="B7" s="83">
        <v>45131</v>
      </c>
      <c r="C7" s="111" t="s">
        <v>162</v>
      </c>
      <c r="D7" s="112" t="str">
        <f>IFERROR(INDEX(MV[VPS Disk Space], MATCH(C7, MV[VPS Plan Name], 0)), "")</f>
        <v>40 GB SSD</v>
      </c>
      <c r="E7" s="112" t="str">
        <f>IFERROR(INDEX(MV[VPS Memory], MATCH(C7, MV[VPS Plan Name], 0)), "")</f>
        <v>4 GB DDR3</v>
      </c>
      <c r="F7" s="112">
        <f>IFERROR(INDEX(MV[VPS vCores], MATCH(C7, MV[VPS Plan Name], 0)), "")</f>
        <v>2</v>
      </c>
      <c r="G7" s="112" t="str">
        <f>IFERROR(INDEX(MV[VPS Port Speeds], MATCH(C7, MV[VPS Plan Name], 0)), "")</f>
        <v>300 mbp/s</v>
      </c>
      <c r="H7" s="112" t="str">
        <f>IFERROR(INDEX(MV[VPS Bandwidth], MATCH(C7, MV[VPS Plan Name], 0)), "")</f>
        <v>Unmetered</v>
      </c>
      <c r="I7" s="112" t="str">
        <f>IFERROR(INDEX(MV[VPS IP Addresses], MATCH(C7, MV[VPS Plan Name], 0)), "")</f>
        <v>1 IPv4 Address</v>
      </c>
      <c r="J7" s="113">
        <f>IFERROR(INDEX(MV[VPS Cost], MATCH(C7, MV[VPS Plan Name], 0)), "")</f>
        <v>2.1696</v>
      </c>
      <c r="K7" s="113">
        <f>IFERROR(INDEX(MV[VPS Price], MATCH(C7, MV[VPS Plan Name], 0)), "")</f>
        <v>8</v>
      </c>
      <c r="L7" s="113">
        <f>IFERROR(INDEX(MV[VPS PROFIT], MATCH(C7, MV[VPS Plan Name], 0)), "")</f>
        <v>5.8304</v>
      </c>
    </row>
    <row r="8" spans="1:12" ht="14" thickTop="1" thickBot="1">
      <c r="A8" s="83" t="s">
        <v>144</v>
      </c>
      <c r="B8" s="83">
        <v>45131</v>
      </c>
      <c r="C8" s="111" t="s">
        <v>168</v>
      </c>
      <c r="D8" s="112" t="str">
        <f>IFERROR(INDEX(MV[VPS Disk Space], MATCH(C8, MV[VPS Plan Name], 0)), "")</f>
        <v>60 GB SSD</v>
      </c>
      <c r="E8" s="112" t="str">
        <f>IFERROR(INDEX(MV[VPS Memory], MATCH(C8, MV[VPS Plan Name], 0)), "")</f>
        <v>6 GB DDR3</v>
      </c>
      <c r="F8" s="112">
        <f>IFERROR(INDEX(MV[VPS vCores], MATCH(C8, MV[VPS Plan Name], 0)), "")</f>
        <v>2</v>
      </c>
      <c r="G8" s="112" t="str">
        <f>IFERROR(INDEX(MV[VPS Port Speeds], MATCH(C8, MV[VPS Plan Name], 0)), "")</f>
        <v>300 mbp/s</v>
      </c>
      <c r="H8" s="112" t="str">
        <f>IFERROR(INDEX(MV[VPS Bandwidth], MATCH(C8, MV[VPS Plan Name], 0)), "")</f>
        <v>Unmetered</v>
      </c>
      <c r="I8" s="112" t="str">
        <f>IFERROR(INDEX(MV[VPS IP Addresses], MATCH(C8, MV[VPS Plan Name], 0)), "")</f>
        <v>1 IPv4 Address</v>
      </c>
      <c r="J8" s="113">
        <f>IFERROR(INDEX(MV[VPS Cost], MATCH(C8, MV[VPS Plan Name], 0)), "")</f>
        <v>3.2544</v>
      </c>
      <c r="K8" s="113">
        <f>IFERROR(INDEX(MV[VPS Price], MATCH(C8, MV[VPS Plan Name], 0)), "")</f>
        <v>12</v>
      </c>
      <c r="L8" s="113">
        <f>IFERROR(INDEX(MV[VPS PROFIT], MATCH(C8, MV[VPS Plan Name], 0)), "")</f>
        <v>8.7455999999999996</v>
      </c>
    </row>
    <row r="9" spans="1:12" ht="14" thickTop="1" thickBot="1">
      <c r="A9" s="83" t="s">
        <v>144</v>
      </c>
      <c r="B9" s="83">
        <v>45131</v>
      </c>
      <c r="C9" s="111" t="s">
        <v>101</v>
      </c>
      <c r="D9" s="112" t="str">
        <f>IFERROR(INDEX(MV[VPS Disk Space], MATCH(C9, MV[VPS Plan Name], 0)), "")</f>
        <v>50 GB SSD</v>
      </c>
      <c r="E9" s="112" t="str">
        <f>IFERROR(INDEX(MV[VPS Memory], MATCH(C9, MV[VPS Plan Name], 0)), "")</f>
        <v>5 GB DDR3</v>
      </c>
      <c r="F9" s="112">
        <f>IFERROR(INDEX(MV[VPS vCores], MATCH(C9, MV[VPS Plan Name], 0)), "")</f>
        <v>2</v>
      </c>
      <c r="G9" s="112" t="str">
        <f>IFERROR(INDEX(MV[VPS Port Speeds], MATCH(C9, MV[VPS Plan Name], 0)), "")</f>
        <v>300 mbp/s</v>
      </c>
      <c r="H9" s="112" t="str">
        <f>IFERROR(INDEX(MV[VPS Bandwidth], MATCH(C9, MV[VPS Plan Name], 0)), "")</f>
        <v>Unmetered</v>
      </c>
      <c r="I9" s="112" t="str">
        <f>IFERROR(INDEX(MV[VPS IP Addresses], MATCH(C9, MV[VPS Plan Name], 0)), "")</f>
        <v>1 IPv4 Address</v>
      </c>
      <c r="J9" s="113">
        <f>IFERROR(INDEX(MV[VPS Cost], MATCH(C9, MV[VPS Plan Name], 0)), "")</f>
        <v>2.7119999999999997</v>
      </c>
      <c r="K9" s="113">
        <f>IFERROR(INDEX(MV[VPS Price], MATCH(C9, MV[VPS Plan Name], 0)), "")</f>
        <v>10</v>
      </c>
      <c r="L9" s="113">
        <f>IFERROR(INDEX(MV[VPS PROFIT], MATCH(C9, MV[VPS Plan Name], 0)), "")</f>
        <v>7.2880000000000003</v>
      </c>
    </row>
    <row r="10" spans="1:12" ht="14" thickTop="1" thickBot="1">
      <c r="A10" s="83" t="s">
        <v>144</v>
      </c>
      <c r="B10" s="83">
        <v>45131</v>
      </c>
      <c r="C10" s="111" t="s">
        <v>162</v>
      </c>
      <c r="D10" s="112" t="str">
        <f>IFERROR(INDEX(MV[VPS Disk Space], MATCH(C10, MV[VPS Plan Name], 0)), "")</f>
        <v>40 GB SSD</v>
      </c>
      <c r="E10" s="112" t="str">
        <f>IFERROR(INDEX(MV[VPS Memory], MATCH(C10, MV[VPS Plan Name], 0)), "")</f>
        <v>4 GB DDR3</v>
      </c>
      <c r="F10" s="112">
        <f>IFERROR(INDEX(MV[VPS vCores], MATCH(C10, MV[VPS Plan Name], 0)), "")</f>
        <v>2</v>
      </c>
      <c r="G10" s="112" t="str">
        <f>IFERROR(INDEX(MV[VPS Port Speeds], MATCH(C10, MV[VPS Plan Name], 0)), "")</f>
        <v>300 mbp/s</v>
      </c>
      <c r="H10" s="112" t="str">
        <f>IFERROR(INDEX(MV[VPS Bandwidth], MATCH(C10, MV[VPS Plan Name], 0)), "")</f>
        <v>Unmetered</v>
      </c>
      <c r="I10" s="112" t="str">
        <f>IFERROR(INDEX(MV[VPS IP Addresses], MATCH(C10, MV[VPS Plan Name], 0)), "")</f>
        <v>1 IPv4 Address</v>
      </c>
      <c r="J10" s="113">
        <f>IFERROR(INDEX(MV[VPS Cost], MATCH(C10, MV[VPS Plan Name], 0)), "")</f>
        <v>2.1696</v>
      </c>
      <c r="K10" s="113">
        <f>IFERROR(INDEX(MV[VPS Price], MATCH(C10, MV[VPS Plan Name], 0)), "")</f>
        <v>8</v>
      </c>
      <c r="L10" s="113">
        <f>IFERROR(INDEX(MV[VPS PROFIT], MATCH(C10, MV[VPS Plan Name], 0)), "")</f>
        <v>5.8304</v>
      </c>
    </row>
    <row r="11" spans="1:12" ht="14" thickTop="1" thickBot="1">
      <c r="A11" s="83" t="s">
        <v>144</v>
      </c>
      <c r="B11" s="83">
        <v>45131</v>
      </c>
      <c r="C11" s="111" t="s">
        <v>162</v>
      </c>
      <c r="D11" s="112" t="str">
        <f>IFERROR(INDEX(MV[VPS Disk Space], MATCH(C11, MV[VPS Plan Name], 0)), "")</f>
        <v>40 GB SSD</v>
      </c>
      <c r="E11" s="112" t="str">
        <f>IFERROR(INDEX(MV[VPS Memory], MATCH(C11, MV[VPS Plan Name], 0)), "")</f>
        <v>4 GB DDR3</v>
      </c>
      <c r="F11" s="112">
        <f>IFERROR(INDEX(MV[VPS vCores], MATCH(C11, MV[VPS Plan Name], 0)), "")</f>
        <v>2</v>
      </c>
      <c r="G11" s="112" t="str">
        <f>IFERROR(INDEX(MV[VPS Port Speeds], MATCH(C11, MV[VPS Plan Name], 0)), "")</f>
        <v>300 mbp/s</v>
      </c>
      <c r="H11" s="112" t="str">
        <f>IFERROR(INDEX(MV[VPS Bandwidth], MATCH(C11, MV[VPS Plan Name], 0)), "")</f>
        <v>Unmetered</v>
      </c>
      <c r="I11" s="112" t="str">
        <f>IFERROR(INDEX(MV[VPS IP Addresses], MATCH(C11, MV[VPS Plan Name], 0)), "")</f>
        <v>1 IPv4 Address</v>
      </c>
      <c r="J11" s="113">
        <f>IFERROR(INDEX(MV[VPS Cost], MATCH(C11, MV[VPS Plan Name], 0)), "")</f>
        <v>2.1696</v>
      </c>
      <c r="K11" s="113">
        <f>IFERROR(INDEX(MV[VPS Price], MATCH(C11, MV[VPS Plan Name], 0)), "")</f>
        <v>8</v>
      </c>
      <c r="L11" s="113">
        <f>IFERROR(INDEX(MV[VPS PROFIT], MATCH(C11, MV[VPS Plan Name], 0)), "")</f>
        <v>5.8304</v>
      </c>
    </row>
    <row r="12" spans="1:12" ht="14" thickTop="1" thickBot="1">
      <c r="A12" s="83"/>
      <c r="B12" s="83"/>
      <c r="C12" s="111" t="s">
        <v>197</v>
      </c>
      <c r="D12" s="112" t="str">
        <f>IFERROR(INDEX(MV[VPS Disk Space], MATCH(C12, MV[VPS Plan Name], 0)), "")</f>
        <v>180 GB</v>
      </c>
      <c r="E12" s="112" t="str">
        <f>IFERROR(INDEX(MV[VPS Memory], MATCH(C12, MV[VPS Plan Name], 0)), "")</f>
        <v>18 GB DDR3</v>
      </c>
      <c r="F12" s="112">
        <f>IFERROR(INDEX(MV[VPS vCores], MATCH(C12, MV[VPS Plan Name], 0)), "")</f>
        <v>5</v>
      </c>
      <c r="G12" s="112" t="str">
        <f>IFERROR(INDEX(MV[VPS Port Speeds], MATCH(C12, MV[VPS Plan Name], 0)), "")</f>
        <v>450 mbp/s</v>
      </c>
      <c r="H12" s="112" t="str">
        <f>IFERROR(INDEX(MV[VPS Bandwidth], MATCH(C12, MV[VPS Plan Name], 0)), "")</f>
        <v>Unmetered</v>
      </c>
      <c r="I12" s="112" t="str">
        <f>IFERROR(INDEX(MV[VPS IP Addresses], MATCH(C12, MV[VPS Plan Name], 0)), "")</f>
        <v>1 IPv4 Address</v>
      </c>
      <c r="J12" s="113">
        <f>IFERROR(INDEX(MV[VPS Cost], MATCH(C12, MV[VPS Plan Name], 0)), "")</f>
        <v>9.7631999999999994</v>
      </c>
      <c r="K12" s="113">
        <f>IFERROR(INDEX(MV[VPS Price], MATCH(C12, MV[VPS Plan Name], 0)), "")</f>
        <v>30</v>
      </c>
      <c r="L12" s="113">
        <f>IFERROR(INDEX(MV[VPS PROFIT], MATCH(C12, MV[VPS Plan Name], 0)), "")</f>
        <v>20.236800000000002</v>
      </c>
    </row>
    <row r="13" spans="1:12" ht="14" thickTop="1" thickBot="1">
      <c r="A13" s="83"/>
      <c r="B13" s="83"/>
      <c r="C13" s="111" t="s">
        <v>190</v>
      </c>
      <c r="D13" s="112" t="str">
        <f>IFERROR(INDEX(MV[VPS Disk Space], MATCH(C13, MV[VPS Plan Name], 0)), "")</f>
        <v>140 GB SSD</v>
      </c>
      <c r="E13" s="112" t="str">
        <f>IFERROR(INDEX(MV[VPS Memory], MATCH(C13, MV[VPS Plan Name], 0)), "")</f>
        <v>14 GB DDR3</v>
      </c>
      <c r="F13" s="112">
        <f>IFERROR(INDEX(MV[VPS vCores], MATCH(C13, MV[VPS Plan Name], 0)), "")</f>
        <v>5</v>
      </c>
      <c r="G13" s="112" t="str">
        <f>IFERROR(INDEX(MV[VPS Port Speeds], MATCH(C13, MV[VPS Plan Name], 0)), "")</f>
        <v>450 mbp/s</v>
      </c>
      <c r="H13" s="112" t="str">
        <f>IFERROR(INDEX(MV[VPS Bandwidth], MATCH(C13, MV[VPS Plan Name], 0)), "")</f>
        <v>Unmetered</v>
      </c>
      <c r="I13" s="112" t="str">
        <f>IFERROR(INDEX(MV[VPS IP Addresses], MATCH(C13, MV[VPS Plan Name], 0)), "")</f>
        <v>1 IPv4 Address</v>
      </c>
      <c r="J13" s="113">
        <f>IFERROR(INDEX(MV[VPS Cost], MATCH(C13, MV[VPS Plan Name], 0)), "")</f>
        <v>7.5936000000000003</v>
      </c>
      <c r="K13" s="113">
        <f>IFERROR(INDEX(MV[VPS Price], MATCH(C13, MV[VPS Plan Name], 0)), "")</f>
        <v>26</v>
      </c>
      <c r="L13" s="113">
        <f>IFERROR(INDEX(MV[VPS PROFIT], MATCH(C13, MV[VPS Plan Name], 0)), "")</f>
        <v>18.406399999999998</v>
      </c>
    </row>
    <row r="14" spans="1:12" ht="14" thickTop="1" thickBot="1">
      <c r="A14" s="83"/>
      <c r="B14" s="83"/>
      <c r="C14" s="111" t="s">
        <v>190</v>
      </c>
      <c r="D14" s="112" t="str">
        <f>IFERROR(INDEX(MV[VPS Disk Space], MATCH(C14, MV[VPS Plan Name], 0)), "")</f>
        <v>140 GB SSD</v>
      </c>
      <c r="E14" s="112" t="str">
        <f>IFERROR(INDEX(MV[VPS Memory], MATCH(C14, MV[VPS Plan Name], 0)), "")</f>
        <v>14 GB DDR3</v>
      </c>
      <c r="F14" s="112">
        <f>IFERROR(INDEX(MV[VPS vCores], MATCH(C14, MV[VPS Plan Name], 0)), "")</f>
        <v>5</v>
      </c>
      <c r="G14" s="112" t="str">
        <f>IFERROR(INDEX(MV[VPS Port Speeds], MATCH(C14, MV[VPS Plan Name], 0)), "")</f>
        <v>450 mbp/s</v>
      </c>
      <c r="H14" s="112" t="str">
        <f>IFERROR(INDEX(MV[VPS Bandwidth], MATCH(C14, MV[VPS Plan Name], 0)), "")</f>
        <v>Unmetered</v>
      </c>
      <c r="I14" s="112" t="str">
        <f>IFERROR(INDEX(MV[VPS IP Addresses], MATCH(C14, MV[VPS Plan Name], 0)), "")</f>
        <v>1 IPv4 Address</v>
      </c>
      <c r="J14" s="113">
        <f>IFERROR(INDEX(MV[VPS Cost], MATCH(C14, MV[VPS Plan Name], 0)), "")</f>
        <v>7.5936000000000003</v>
      </c>
      <c r="K14" s="113">
        <f>IFERROR(INDEX(MV[VPS Price], MATCH(C14, MV[VPS Plan Name], 0)), "")</f>
        <v>26</v>
      </c>
      <c r="L14" s="113">
        <f>IFERROR(INDEX(MV[VPS PROFIT], MATCH(C14, MV[VPS Plan Name], 0)), "")</f>
        <v>18.406399999999998</v>
      </c>
    </row>
    <row r="15" spans="1:12" ht="14" thickTop="1" thickBot="1">
      <c r="A15" s="83"/>
      <c r="B15" s="83"/>
      <c r="C15" s="111" t="s">
        <v>194</v>
      </c>
      <c r="D15" s="112" t="str">
        <f>IFERROR(INDEX(MV[VPS Disk Space], MATCH(C15, MV[VPS Plan Name], 0)), "")</f>
        <v>160 GB</v>
      </c>
      <c r="E15" s="112" t="str">
        <f>IFERROR(INDEX(MV[VPS Memory], MATCH(C15, MV[VPS Plan Name], 0)), "")</f>
        <v>16 GB DDR3</v>
      </c>
      <c r="F15" s="112">
        <f>IFERROR(INDEX(MV[VPS vCores], MATCH(C15, MV[VPS Plan Name], 0)), "")</f>
        <v>5</v>
      </c>
      <c r="G15" s="112" t="str">
        <f>IFERROR(INDEX(MV[VPS Port Speeds], MATCH(C15, MV[VPS Plan Name], 0)), "")</f>
        <v>450 mbp/s</v>
      </c>
      <c r="H15" s="112" t="str">
        <f>IFERROR(INDEX(MV[VPS Bandwidth], MATCH(C15, MV[VPS Plan Name], 0)), "")</f>
        <v>Unmetered</v>
      </c>
      <c r="I15" s="112" t="str">
        <f>IFERROR(INDEX(MV[VPS IP Addresses], MATCH(C15, MV[VPS Plan Name], 0)), "")</f>
        <v>1 IPv4 Address</v>
      </c>
      <c r="J15" s="113">
        <f>IFERROR(INDEX(MV[VPS Cost], MATCH(C15, MV[VPS Plan Name], 0)), "")</f>
        <v>8.6783999999999999</v>
      </c>
      <c r="K15" s="113">
        <f>IFERROR(INDEX(MV[VPS Price], MATCH(C15, MV[VPS Plan Name], 0)), "")</f>
        <v>28</v>
      </c>
      <c r="L15" s="113">
        <f>IFERROR(INDEX(MV[VPS PROFIT], MATCH(C15, MV[VPS Plan Name], 0)), "")</f>
        <v>19.3216</v>
      </c>
    </row>
    <row r="16" spans="1:12" ht="14" thickTop="1" thickBot="1">
      <c r="A16" s="83"/>
      <c r="B16" s="83"/>
      <c r="C16" s="111" t="s">
        <v>112</v>
      </c>
      <c r="D16" s="112" t="str">
        <f>IFERROR(INDEX(MV[VPS Disk Space], MATCH(C16, MV[VPS Plan Name], 0)), "")</f>
        <v>-</v>
      </c>
      <c r="E16" s="112" t="str">
        <f>IFERROR(INDEX(MV[VPS Memory], MATCH(C16, MV[VPS Plan Name], 0)), "")</f>
        <v>-</v>
      </c>
      <c r="F16" s="112" t="str">
        <f>IFERROR(INDEX(MV[VPS vCores], MATCH(C16, MV[VPS Plan Name], 0)), "")</f>
        <v>-</v>
      </c>
      <c r="G16" s="112" t="str">
        <f>IFERROR(INDEX(MV[VPS Port Speeds], MATCH(C16, MV[VPS Plan Name], 0)), "")</f>
        <v>-</v>
      </c>
      <c r="H16" s="112" t="str">
        <f>IFERROR(INDEX(MV[VPS Bandwidth], MATCH(C16, MV[VPS Plan Name], 0)), "")</f>
        <v>-</v>
      </c>
      <c r="I16" s="112" t="str">
        <f>IFERROR(INDEX(MV[VPS IP Addresses], MATCH(C16, MV[VPS Plan Name], 0)), "")</f>
        <v>-</v>
      </c>
      <c r="J16" s="113" t="str">
        <f>IFERROR(INDEX(MV[VPS Cost], MATCH(C16, MV[VPS Plan Name], 0)), "")</f>
        <v>-</v>
      </c>
      <c r="K16" s="113" t="str">
        <f>IFERROR(INDEX(MV[VPS Price], MATCH(C16, MV[VPS Plan Name], 0)), "")</f>
        <v>-</v>
      </c>
      <c r="L16" s="113" t="str">
        <f>IFERROR(INDEX(MV[VPS PROFIT], MATCH(C16, MV[VPS Plan Name], 0)), "")</f>
        <v>-</v>
      </c>
    </row>
    <row r="17" spans="1:12" ht="14" thickTop="1" thickBot="1">
      <c r="A17" s="83"/>
      <c r="B17" s="83"/>
      <c r="C17" s="111" t="s">
        <v>112</v>
      </c>
      <c r="D17" s="11" t="str">
        <f>IFERROR(INDEX(MV[VPS Disk Space], MATCH(C17, MV[VPS Plan Name], 0)), "")</f>
        <v>-</v>
      </c>
      <c r="E17" s="11" t="str">
        <f>IFERROR(INDEX(MV[VPS Memory], MATCH(C17, MV[VPS Plan Name], 0)), "")</f>
        <v>-</v>
      </c>
      <c r="F17" s="11" t="str">
        <f>IFERROR(INDEX(MV[VPS vCores], MATCH(C17, MV[VPS Plan Name], 0)), "")</f>
        <v>-</v>
      </c>
      <c r="G17" s="11" t="str">
        <f>IFERROR(INDEX(MV[VPS Port Speeds], MATCH(C17, MV[VPS Plan Name], 0)), "")</f>
        <v>-</v>
      </c>
      <c r="H17" s="11" t="str">
        <f>IFERROR(INDEX(MV[VPS Bandwidth], MATCH(C17, MV[VPS Plan Name], 0)), "")</f>
        <v>-</v>
      </c>
      <c r="I17" s="11" t="str">
        <f>IFERROR(INDEX(MV[VPS IP Addresses], MATCH(C17, MV[VPS Plan Name], 0)), "")</f>
        <v>-</v>
      </c>
      <c r="J17" s="106" t="str">
        <f>IFERROR(INDEX(MV[VPS Cost], MATCH(C17, MV[VPS Plan Name], 0)), "")</f>
        <v>-</v>
      </c>
      <c r="K17" s="106" t="str">
        <f>IFERROR(INDEX(MV[VPS Price], MATCH(C17, MV[VPS Plan Name], 0)), "")</f>
        <v>-</v>
      </c>
      <c r="L17" s="106" t="str">
        <f>IFERROR(INDEX(MV[VPS PROFIT], MATCH(C17, MV[VPS Plan Name], 0)), "")</f>
        <v>-</v>
      </c>
    </row>
    <row r="18" spans="1:12" ht="14" thickTop="1" thickBot="1">
      <c r="A18" s="83"/>
      <c r="B18" s="83"/>
      <c r="C18" s="111" t="s">
        <v>112</v>
      </c>
      <c r="D18" s="11" t="str">
        <f>IFERROR(INDEX(MV[VPS Disk Space], MATCH(C18, MV[VPS Plan Name], 0)), "")</f>
        <v>-</v>
      </c>
      <c r="E18" s="11" t="str">
        <f>IFERROR(INDEX(MV[VPS Memory], MATCH(C18, MV[VPS Plan Name], 0)), "")</f>
        <v>-</v>
      </c>
      <c r="F18" s="11" t="str">
        <f>IFERROR(INDEX(MV[VPS vCores], MATCH(C18, MV[VPS Plan Name], 0)), "")</f>
        <v>-</v>
      </c>
      <c r="G18" s="11" t="str">
        <f>IFERROR(INDEX(MV[VPS Port Speeds], MATCH(C18, MV[VPS Plan Name], 0)), "")</f>
        <v>-</v>
      </c>
      <c r="H18" s="11" t="str">
        <f>IFERROR(INDEX(MV[VPS Bandwidth], MATCH(C18, MV[VPS Plan Name], 0)), "")</f>
        <v>-</v>
      </c>
      <c r="I18" s="11" t="str">
        <f>IFERROR(INDEX(MV[VPS IP Addresses], MATCH(C18, MV[VPS Plan Name], 0)), "")</f>
        <v>-</v>
      </c>
      <c r="J18" s="106" t="str">
        <f>IFERROR(INDEX(MV[VPS Cost], MATCH(C18, MV[VPS Plan Name], 0)), "")</f>
        <v>-</v>
      </c>
      <c r="K18" s="106" t="str">
        <f>IFERROR(INDEX(MV[VPS Price], MATCH(C18, MV[VPS Plan Name], 0)), "")</f>
        <v>-</v>
      </c>
      <c r="L18" s="106" t="str">
        <f>IFERROR(INDEX(MV[VPS PROFIT], MATCH(C18, MV[VPS Plan Name], 0)), "")</f>
        <v>-</v>
      </c>
    </row>
    <row r="19" spans="1:12" ht="14" thickTop="1" thickBot="1">
      <c r="A19" s="83"/>
      <c r="B19" s="83"/>
      <c r="C19" s="111" t="s">
        <v>112</v>
      </c>
      <c r="D19" s="11" t="str">
        <f>IFERROR(INDEX(MV[VPS Disk Space], MATCH(C19, MV[VPS Plan Name], 0)), "")</f>
        <v>-</v>
      </c>
      <c r="E19" s="11" t="str">
        <f>IFERROR(INDEX(MV[VPS Memory], MATCH(C19, MV[VPS Plan Name], 0)), "")</f>
        <v>-</v>
      </c>
      <c r="F19" s="11" t="str">
        <f>IFERROR(INDEX(MV[VPS vCores], MATCH(C19, MV[VPS Plan Name], 0)), "")</f>
        <v>-</v>
      </c>
      <c r="G19" s="11" t="str">
        <f>IFERROR(INDEX(MV[VPS Port Speeds], MATCH(C19, MV[VPS Plan Name], 0)), "")</f>
        <v>-</v>
      </c>
      <c r="H19" s="11" t="str">
        <f>IFERROR(INDEX(MV[VPS Bandwidth], MATCH(C19, MV[VPS Plan Name], 0)), "")</f>
        <v>-</v>
      </c>
      <c r="I19" s="11" t="str">
        <f>IFERROR(INDEX(MV[VPS IP Addresses], MATCH(C19, MV[VPS Plan Name], 0)), "")</f>
        <v>-</v>
      </c>
      <c r="J19" s="106" t="str">
        <f>IFERROR(INDEX(MV[VPS Cost], MATCH(C19, MV[VPS Plan Name], 0)), "")</f>
        <v>-</v>
      </c>
      <c r="K19" s="106" t="str">
        <f>IFERROR(INDEX(MV[VPS Price], MATCH(C19, MV[VPS Plan Name], 0)), "")</f>
        <v>-</v>
      </c>
      <c r="L19" s="106" t="str">
        <f>IFERROR(INDEX(MV[VPS PROFIT], MATCH(C19, MV[VPS Plan Name], 0)), "")</f>
        <v>-</v>
      </c>
    </row>
    <row r="20" spans="1:12" ht="13" thickTop="1">
      <c r="A20" t="s">
        <v>107</v>
      </c>
      <c r="J20" s="100">
        <f>SUBTOTAL(109,VPS_PLAN[VPS Cost])</f>
        <v>70.512</v>
      </c>
      <c r="K20" s="100">
        <f>SUBTOTAL(109,VPS_PLAN[VPS Price])</f>
        <v>232</v>
      </c>
      <c r="L20" s="100">
        <f>SUBTOTAL(109,VPS_PLAN[PROFIT])</f>
        <v>161.48799999999997</v>
      </c>
    </row>
    <row r="21" spans="1:12">
      <c r="D21" t="str">
        <f>IFERROR(INDEX(MV[VPS Disk Space], MATCH(C21, MV[VPS Plan Name], 0)), "")</f>
        <v/>
      </c>
      <c r="E21" t="str">
        <f>IFERROR(INDEX(MV[VPS Memory], MATCH(C21, MV[VPS Plan Name], 0)), "")</f>
        <v/>
      </c>
      <c r="F21" t="str">
        <f>IFERROR(INDEX(MV[VPS vCores], MATCH(C21, MV[VPS Plan Name], 0)), "")</f>
        <v/>
      </c>
      <c r="G21" t="str">
        <f>IFERROR(INDEX(MV[VPS Port Speeds], MATCH(C21, MV[VPS Plan Name], 0)), "")</f>
        <v/>
      </c>
      <c r="H21" t="str">
        <f>IFERROR(INDEX(MV[VPS Bandwidth], MATCH(C21, MV[VPS Plan Name], 0)), "")</f>
        <v/>
      </c>
      <c r="I21" t="str">
        <f>IFERROR(INDEX(MV[VPS IP Addresses], MATCH(C21, MV[VPS Plan Name], 0)), "")</f>
        <v/>
      </c>
      <c r="J21" t="str">
        <f>IFERROR(INDEX(MV[VPS Cost], MATCH(C21, MV[VPS Plan Name], 0)), "")</f>
        <v/>
      </c>
      <c r="K21" t="str">
        <f>IFERROR(INDEX(MV[VPS Price], MATCH(C21, MV[VPS Plan Name], 0)), "")</f>
        <v/>
      </c>
      <c r="L21" t="str">
        <f>IFERROR(INDEX(MV[VPS PROFIT], MATCH(C21, MV[VPS Plan Name], 0)), "")</f>
        <v/>
      </c>
    </row>
  </sheetData>
  <dataValidations count="1">
    <dataValidation type="list" allowBlank="1" showInputMessage="1" showErrorMessage="1" sqref="C2:C19 C21" xr:uid="{3D2D1A77-4E61-4111-BEB1-90F330F6D9FD}">
      <formula1>VPS_Plan_Name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BB86-8E46-4ECF-B218-DC191A506DE1}">
  <dimension ref="A1:V17"/>
  <sheetViews>
    <sheetView showGridLines="0" zoomScale="90" zoomScaleNormal="90" workbookViewId="0">
      <pane ySplit="2" topLeftCell="A15" activePane="bottomLeft" state="frozen"/>
      <selection pane="bottomLeft" sqref="A1:F1"/>
    </sheetView>
  </sheetViews>
  <sheetFormatPr defaultRowHeight="12.5"/>
  <cols>
    <col min="1" max="1" width="17.81640625" bestFit="1" customWidth="1"/>
    <col min="2" max="2" width="8.453125" bestFit="1" customWidth="1"/>
    <col min="3" max="3" width="12.26953125" bestFit="1" customWidth="1"/>
    <col min="4" max="4" width="8.7265625" bestFit="1" customWidth="1"/>
    <col min="5" max="5" width="16.54296875" bestFit="1" customWidth="1"/>
    <col min="6" max="6" width="16.90625" bestFit="1" customWidth="1"/>
    <col min="7" max="7" width="1" customWidth="1"/>
    <col min="8" max="8" width="17.81640625" bestFit="1" customWidth="1"/>
    <col min="9" max="9" width="8.453125" bestFit="1" customWidth="1"/>
    <col min="10" max="10" width="12.26953125" bestFit="1" customWidth="1"/>
    <col min="11" max="11" width="8.7265625" bestFit="1" customWidth="1"/>
    <col min="12" max="12" width="16.54296875" bestFit="1" customWidth="1"/>
    <col min="13" max="13" width="17.36328125" customWidth="1"/>
    <col min="14" max="14" width="1" customWidth="1"/>
    <col min="15" max="15" width="17.81640625" bestFit="1" customWidth="1"/>
    <col min="16" max="16" width="8.453125" bestFit="1" customWidth="1"/>
    <col min="17" max="17" width="12.26953125" bestFit="1" customWidth="1"/>
    <col min="18" max="18" width="8.7265625" bestFit="1" customWidth="1"/>
    <col min="19" max="19" width="16.54296875" bestFit="1" customWidth="1"/>
    <col min="20" max="20" width="16.90625" bestFit="1" customWidth="1"/>
    <col min="21" max="21" width="11.453125" customWidth="1"/>
    <col min="22" max="22" width="24.1796875" bestFit="1" customWidth="1"/>
  </cols>
  <sheetData>
    <row r="1" spans="1:22" ht="18.5">
      <c r="A1" s="208" t="s">
        <v>90</v>
      </c>
      <c r="B1" s="208"/>
      <c r="C1" s="208"/>
      <c r="D1" s="208"/>
      <c r="E1" s="208"/>
      <c r="F1" s="208"/>
      <c r="H1" s="208" t="s">
        <v>91</v>
      </c>
      <c r="I1" s="208"/>
      <c r="J1" s="208"/>
      <c r="K1" s="208"/>
      <c r="L1" s="208"/>
      <c r="M1" s="208"/>
      <c r="O1" s="208" t="s">
        <v>92</v>
      </c>
      <c r="P1" s="208"/>
      <c r="Q1" s="208"/>
      <c r="R1" s="208"/>
      <c r="S1" s="208"/>
      <c r="T1" s="208"/>
      <c r="V1" s="124" t="s">
        <v>293</v>
      </c>
    </row>
    <row r="2" spans="1:22" ht="14.5">
      <c r="A2" s="108"/>
      <c r="B2" s="117" t="s">
        <v>275</v>
      </c>
      <c r="C2" s="109" t="s">
        <v>220</v>
      </c>
      <c r="D2" s="109" t="s">
        <v>221</v>
      </c>
      <c r="E2" s="109" t="s">
        <v>222</v>
      </c>
      <c r="F2" s="109" t="s">
        <v>223</v>
      </c>
      <c r="G2" s="33"/>
      <c r="H2" s="108"/>
      <c r="I2" s="117" t="s">
        <v>275</v>
      </c>
      <c r="J2" s="109" t="s">
        <v>220</v>
      </c>
      <c r="K2" s="109" t="s">
        <v>221</v>
      </c>
      <c r="L2" s="109" t="s">
        <v>222</v>
      </c>
      <c r="M2" s="109" t="s">
        <v>223</v>
      </c>
      <c r="N2" s="33"/>
      <c r="O2" s="108"/>
      <c r="P2" s="117" t="s">
        <v>275</v>
      </c>
      <c r="Q2" s="109" t="s">
        <v>220</v>
      </c>
      <c r="R2" s="109" t="s">
        <v>221</v>
      </c>
      <c r="S2" s="109" t="s">
        <v>222</v>
      </c>
      <c r="T2" s="109" t="s">
        <v>223</v>
      </c>
      <c r="U2" s="33"/>
      <c r="V2" s="109" t="s">
        <v>223</v>
      </c>
    </row>
    <row r="3" spans="1:22" ht="19" customHeight="1">
      <c r="A3" s="108" t="s">
        <v>100</v>
      </c>
      <c r="B3" s="110">
        <v>2</v>
      </c>
      <c r="C3" s="107" t="s">
        <v>225</v>
      </c>
      <c r="D3" s="107" t="s">
        <v>228</v>
      </c>
      <c r="E3" s="107" t="s">
        <v>231</v>
      </c>
      <c r="F3" s="107" t="s">
        <v>278</v>
      </c>
      <c r="G3" s="33"/>
      <c r="H3" s="108" t="s">
        <v>100</v>
      </c>
      <c r="I3" s="110">
        <v>3.5</v>
      </c>
      <c r="J3" s="107" t="s">
        <v>226</v>
      </c>
      <c r="K3" s="107" t="s">
        <v>229</v>
      </c>
      <c r="L3" s="107" t="s">
        <v>232</v>
      </c>
      <c r="M3" s="107" t="s">
        <v>280</v>
      </c>
      <c r="N3" s="33"/>
      <c r="O3" s="108" t="s">
        <v>100</v>
      </c>
      <c r="P3" s="110">
        <v>5</v>
      </c>
      <c r="Q3" s="107" t="s">
        <v>227</v>
      </c>
      <c r="R3" s="107" t="s">
        <v>230</v>
      </c>
      <c r="S3" s="107" t="s">
        <v>233</v>
      </c>
      <c r="T3" s="107" t="s">
        <v>282</v>
      </c>
      <c r="U3" s="33"/>
      <c r="V3" s="107" t="s">
        <v>224</v>
      </c>
    </row>
    <row r="4" spans="1:22" ht="28.5" customHeight="1">
      <c r="A4" s="108" t="s">
        <v>94</v>
      </c>
      <c r="B4" s="110" t="s">
        <v>101</v>
      </c>
      <c r="C4" s="107" t="s">
        <v>242</v>
      </c>
      <c r="D4" s="107" t="s">
        <v>237</v>
      </c>
      <c r="E4" s="107" t="s">
        <v>277</v>
      </c>
      <c r="F4" s="107" t="s">
        <v>279</v>
      </c>
      <c r="G4" s="33"/>
      <c r="H4" s="108" t="s">
        <v>94</v>
      </c>
      <c r="I4" s="110" t="s">
        <v>104</v>
      </c>
      <c r="J4" s="107" t="s">
        <v>243</v>
      </c>
      <c r="K4" s="107" t="s">
        <v>238</v>
      </c>
      <c r="L4" s="107" t="s">
        <v>238</v>
      </c>
      <c r="M4" s="107" t="s">
        <v>238</v>
      </c>
      <c r="N4" s="33"/>
      <c r="O4" s="108" t="s">
        <v>94</v>
      </c>
      <c r="P4" s="110" t="s">
        <v>105</v>
      </c>
      <c r="Q4" s="107" t="s">
        <v>244</v>
      </c>
      <c r="R4" s="107" t="s">
        <v>239</v>
      </c>
      <c r="S4" s="107" t="s">
        <v>240</v>
      </c>
      <c r="T4" s="107" t="s">
        <v>240</v>
      </c>
      <c r="U4" s="33"/>
      <c r="V4" s="107" t="s">
        <v>234</v>
      </c>
    </row>
    <row r="5" spans="1:22" ht="19">
      <c r="A5" s="108" t="s">
        <v>95</v>
      </c>
      <c r="B5" s="110" t="s">
        <v>102</v>
      </c>
      <c r="C5" s="107" t="s">
        <v>239</v>
      </c>
      <c r="D5" s="107" t="s">
        <v>255</v>
      </c>
      <c r="E5" s="107" t="s">
        <v>270</v>
      </c>
      <c r="F5" s="107" t="s">
        <v>102</v>
      </c>
      <c r="G5" s="33"/>
      <c r="H5" s="108" t="s">
        <v>95</v>
      </c>
      <c r="I5" s="110" t="s">
        <v>102</v>
      </c>
      <c r="J5" s="107" t="s">
        <v>270</v>
      </c>
      <c r="K5" s="107" t="s">
        <v>256</v>
      </c>
      <c r="L5" s="107" t="s">
        <v>102</v>
      </c>
      <c r="M5" s="107" t="s">
        <v>102</v>
      </c>
      <c r="N5" s="33"/>
      <c r="O5" s="108" t="s">
        <v>95</v>
      </c>
      <c r="P5" s="110" t="s">
        <v>102</v>
      </c>
      <c r="Q5" s="107" t="s">
        <v>246</v>
      </c>
      <c r="R5" s="107" t="s">
        <v>246</v>
      </c>
      <c r="S5" s="107" t="s">
        <v>246</v>
      </c>
      <c r="T5" s="107" t="s">
        <v>246</v>
      </c>
      <c r="U5" s="33"/>
      <c r="V5" s="107" t="s">
        <v>241</v>
      </c>
    </row>
    <row r="6" spans="1:22" ht="43.5" customHeight="1">
      <c r="A6" s="108" t="s">
        <v>96</v>
      </c>
      <c r="B6" s="110">
        <v>1</v>
      </c>
      <c r="C6" s="107" t="s">
        <v>276</v>
      </c>
      <c r="D6" s="107">
        <v>3</v>
      </c>
      <c r="E6" s="107" t="s">
        <v>262</v>
      </c>
      <c r="F6" s="107" t="s">
        <v>257</v>
      </c>
      <c r="G6" s="33"/>
      <c r="H6" s="108" t="s">
        <v>96</v>
      </c>
      <c r="I6" s="110">
        <v>2</v>
      </c>
      <c r="J6" s="107" t="s">
        <v>276</v>
      </c>
      <c r="K6" s="107" t="s">
        <v>245</v>
      </c>
      <c r="L6" s="107" t="s">
        <v>281</v>
      </c>
      <c r="M6" s="107" t="s">
        <v>258</v>
      </c>
      <c r="N6" s="33"/>
      <c r="O6" s="108" t="s">
        <v>96</v>
      </c>
      <c r="P6" s="110">
        <v>5</v>
      </c>
      <c r="Q6" s="107" t="s">
        <v>276</v>
      </c>
      <c r="R6" s="107" t="s">
        <v>246</v>
      </c>
      <c r="S6" s="107" t="s">
        <v>263</v>
      </c>
      <c r="T6" s="107" t="s">
        <v>259</v>
      </c>
      <c r="U6" s="33"/>
      <c r="V6" s="107" t="s">
        <v>247</v>
      </c>
    </row>
    <row r="7" spans="1:22" ht="14.5">
      <c r="A7" s="108" t="s">
        <v>97</v>
      </c>
      <c r="B7" s="110">
        <v>10</v>
      </c>
      <c r="C7" s="107">
        <v>10</v>
      </c>
      <c r="D7" s="107" t="s">
        <v>276</v>
      </c>
      <c r="E7" s="107">
        <v>10</v>
      </c>
      <c r="F7" s="107" t="s">
        <v>102</v>
      </c>
      <c r="G7" s="33"/>
      <c r="H7" s="108" t="s">
        <v>97</v>
      </c>
      <c r="I7" s="110">
        <v>25</v>
      </c>
      <c r="J7" s="107">
        <v>20</v>
      </c>
      <c r="K7" s="107" t="s">
        <v>276</v>
      </c>
      <c r="L7" s="107">
        <v>20</v>
      </c>
      <c r="M7" s="107" t="s">
        <v>102</v>
      </c>
      <c r="N7" s="33"/>
      <c r="O7" s="108" t="s">
        <v>97</v>
      </c>
      <c r="P7" s="110" t="s">
        <v>102</v>
      </c>
      <c r="Q7" s="107" t="s">
        <v>102</v>
      </c>
      <c r="R7" s="107" t="s">
        <v>276</v>
      </c>
      <c r="S7" s="107" t="s">
        <v>102</v>
      </c>
      <c r="T7" s="107" t="s">
        <v>102</v>
      </c>
      <c r="U7" s="33"/>
      <c r="V7" s="107" t="s">
        <v>252</v>
      </c>
    </row>
    <row r="8" spans="1:22" ht="29" customHeight="1">
      <c r="A8" s="108" t="s">
        <v>98</v>
      </c>
      <c r="B8" s="110">
        <v>10</v>
      </c>
      <c r="C8" s="107">
        <v>4</v>
      </c>
      <c r="D8" s="107" t="s">
        <v>276</v>
      </c>
      <c r="E8" s="107">
        <v>10</v>
      </c>
      <c r="F8" s="107" t="s">
        <v>102</v>
      </c>
      <c r="G8" s="33"/>
      <c r="H8" s="108" t="s">
        <v>98</v>
      </c>
      <c r="I8" s="110">
        <v>25</v>
      </c>
      <c r="J8" s="107" t="s">
        <v>248</v>
      </c>
      <c r="K8" s="107" t="s">
        <v>276</v>
      </c>
      <c r="L8" s="107">
        <v>20</v>
      </c>
      <c r="M8" s="107" t="s">
        <v>102</v>
      </c>
      <c r="N8" s="33"/>
      <c r="O8" s="108" t="s">
        <v>98</v>
      </c>
      <c r="P8" s="110" t="s">
        <v>102</v>
      </c>
      <c r="Q8" s="107" t="s">
        <v>249</v>
      </c>
      <c r="R8" s="107" t="s">
        <v>276</v>
      </c>
      <c r="S8" s="107" t="s">
        <v>102</v>
      </c>
      <c r="T8" s="107" t="s">
        <v>102</v>
      </c>
      <c r="U8" s="33"/>
      <c r="V8" s="107" t="s">
        <v>253</v>
      </c>
    </row>
    <row r="9" spans="1:22" ht="14.5">
      <c r="A9" s="108" t="s">
        <v>99</v>
      </c>
      <c r="B9" s="110" t="s">
        <v>103</v>
      </c>
      <c r="C9" s="107" t="s">
        <v>276</v>
      </c>
      <c r="D9" s="107" t="s">
        <v>276</v>
      </c>
      <c r="E9" s="107" t="s">
        <v>276</v>
      </c>
      <c r="F9" s="107" t="s">
        <v>276</v>
      </c>
      <c r="G9" s="33"/>
      <c r="H9" s="108" t="s">
        <v>99</v>
      </c>
      <c r="I9" s="110" t="s">
        <v>103</v>
      </c>
      <c r="J9" s="107" t="s">
        <v>276</v>
      </c>
      <c r="K9" s="107" t="s">
        <v>276</v>
      </c>
      <c r="L9" s="107" t="s">
        <v>276</v>
      </c>
      <c r="M9" s="107" t="s">
        <v>276</v>
      </c>
      <c r="N9" s="33"/>
      <c r="O9" s="108" t="s">
        <v>99</v>
      </c>
      <c r="P9" s="110" t="s">
        <v>103</v>
      </c>
      <c r="Q9" s="107" t="s">
        <v>276</v>
      </c>
      <c r="R9" s="107" t="s">
        <v>276</v>
      </c>
      <c r="S9" s="107" t="s">
        <v>276</v>
      </c>
      <c r="T9" s="107" t="s">
        <v>276</v>
      </c>
      <c r="U9" s="33"/>
      <c r="V9" s="107" t="s">
        <v>260</v>
      </c>
    </row>
    <row r="10" spans="1:22" ht="11.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107" t="s">
        <v>264</v>
      </c>
    </row>
    <row r="11" spans="1:22" ht="38">
      <c r="A11" s="108" t="s">
        <v>283</v>
      </c>
      <c r="B11" s="110" t="s">
        <v>103</v>
      </c>
      <c r="C11" s="107" t="s">
        <v>235</v>
      </c>
      <c r="D11" s="107" t="s">
        <v>287</v>
      </c>
      <c r="E11" s="107" t="s">
        <v>250</v>
      </c>
      <c r="F11" s="107" t="s">
        <v>252</v>
      </c>
      <c r="G11" s="33"/>
      <c r="H11" s="108" t="s">
        <v>283</v>
      </c>
      <c r="I11" s="110" t="s">
        <v>103</v>
      </c>
      <c r="J11" s="107" t="s">
        <v>236</v>
      </c>
      <c r="K11" s="107" t="s">
        <v>289</v>
      </c>
      <c r="L11" s="107" t="s">
        <v>290</v>
      </c>
      <c r="M11" s="107" t="s">
        <v>252</v>
      </c>
      <c r="N11" s="33"/>
      <c r="O11" s="108" t="s">
        <v>283</v>
      </c>
      <c r="P11" s="110" t="s">
        <v>103</v>
      </c>
      <c r="Q11" s="107" t="s">
        <v>236</v>
      </c>
      <c r="R11" s="107" t="s">
        <v>292</v>
      </c>
      <c r="S11" s="107" t="s">
        <v>251</v>
      </c>
      <c r="T11" s="107" t="s">
        <v>252</v>
      </c>
      <c r="U11" s="33"/>
      <c r="V11" s="107" t="s">
        <v>265</v>
      </c>
    </row>
    <row r="12" spans="1:22" ht="28.5">
      <c r="B12" s="110"/>
      <c r="C12" s="107" t="s">
        <v>254</v>
      </c>
      <c r="D12" s="107" t="s">
        <v>288</v>
      </c>
      <c r="E12" s="107" t="s">
        <v>285</v>
      </c>
      <c r="F12" s="107" t="s">
        <v>253</v>
      </c>
      <c r="G12" s="33"/>
      <c r="I12" s="110"/>
      <c r="J12" s="107" t="s">
        <v>254</v>
      </c>
      <c r="K12" s="107" t="s">
        <v>288</v>
      </c>
      <c r="L12" s="107" t="s">
        <v>291</v>
      </c>
      <c r="M12" s="107" t="s">
        <v>253</v>
      </c>
      <c r="N12" s="33"/>
      <c r="P12" s="110"/>
      <c r="Q12" s="107" t="s">
        <v>254</v>
      </c>
      <c r="R12" s="107" t="s">
        <v>288</v>
      </c>
      <c r="S12" s="107" t="s">
        <v>291</v>
      </c>
      <c r="T12" s="107" t="s">
        <v>253</v>
      </c>
      <c r="U12" s="33"/>
      <c r="V12" s="107" t="s">
        <v>267</v>
      </c>
    </row>
    <row r="13" spans="1:22" ht="69" customHeight="1">
      <c r="B13" s="110"/>
      <c r="C13" s="107" t="s">
        <v>261</v>
      </c>
      <c r="D13" s="107" t="s">
        <v>284</v>
      </c>
      <c r="E13" s="107" t="s">
        <v>286</v>
      </c>
      <c r="F13" s="107" t="s">
        <v>265</v>
      </c>
      <c r="G13" s="33"/>
      <c r="I13" s="110"/>
      <c r="J13" s="107" t="s">
        <v>261</v>
      </c>
      <c r="K13" s="107" t="s">
        <v>284</v>
      </c>
      <c r="L13" s="107" t="s">
        <v>286</v>
      </c>
      <c r="M13" s="107" t="s">
        <v>265</v>
      </c>
      <c r="N13" s="33"/>
      <c r="P13" s="110"/>
      <c r="Q13" s="107" t="s">
        <v>261</v>
      </c>
      <c r="R13" s="107" t="s">
        <v>284</v>
      </c>
      <c r="S13" s="107" t="s">
        <v>286</v>
      </c>
      <c r="T13" s="107" t="s">
        <v>265</v>
      </c>
      <c r="U13" s="33"/>
      <c r="V13" s="107" t="s">
        <v>269</v>
      </c>
    </row>
    <row r="14" spans="1:22" ht="19">
      <c r="B14" s="110"/>
      <c r="C14" s="107" t="s">
        <v>266</v>
      </c>
      <c r="D14" s="107"/>
      <c r="E14" s="107"/>
      <c r="F14" s="107" t="s">
        <v>269</v>
      </c>
      <c r="G14" s="33"/>
      <c r="I14" s="110"/>
      <c r="J14" s="107" t="s">
        <v>266</v>
      </c>
      <c r="K14" s="107"/>
      <c r="L14" s="107"/>
      <c r="M14" s="107" t="s">
        <v>269</v>
      </c>
      <c r="N14" s="33"/>
      <c r="P14" s="110"/>
      <c r="Q14" s="107" t="s">
        <v>266</v>
      </c>
      <c r="R14" s="107"/>
      <c r="S14" s="107"/>
      <c r="T14" s="107" t="s">
        <v>269</v>
      </c>
      <c r="U14" s="33"/>
      <c r="V14" s="107" t="s">
        <v>271</v>
      </c>
    </row>
    <row r="15" spans="1:22" ht="19">
      <c r="B15" s="110"/>
      <c r="C15" s="107" t="s">
        <v>268</v>
      </c>
      <c r="D15" s="107"/>
      <c r="E15" s="107"/>
      <c r="F15" s="107" t="s">
        <v>271</v>
      </c>
      <c r="G15" s="33"/>
      <c r="I15" s="110"/>
      <c r="J15" s="107" t="s">
        <v>268</v>
      </c>
      <c r="K15" s="107"/>
      <c r="L15" s="107"/>
      <c r="M15" s="107" t="s">
        <v>271</v>
      </c>
      <c r="N15" s="33"/>
      <c r="P15" s="110"/>
      <c r="Q15" s="107" t="s">
        <v>268</v>
      </c>
      <c r="R15" s="107"/>
      <c r="S15" s="107"/>
      <c r="T15" s="107" t="s">
        <v>271</v>
      </c>
      <c r="U15" s="33"/>
      <c r="V15" s="107" t="s">
        <v>273</v>
      </c>
    </row>
    <row r="16" spans="1:22">
      <c r="B16" s="110"/>
      <c r="C16" s="107"/>
      <c r="D16" s="107"/>
      <c r="E16" s="107"/>
      <c r="F16" s="107" t="s">
        <v>272</v>
      </c>
      <c r="G16" s="33"/>
      <c r="I16" s="110"/>
      <c r="J16" s="107"/>
      <c r="K16" s="107"/>
      <c r="L16" s="107"/>
      <c r="M16" s="107" t="s">
        <v>272</v>
      </c>
      <c r="N16" s="33"/>
      <c r="P16" s="110"/>
      <c r="Q16" s="107"/>
      <c r="R16" s="107"/>
      <c r="S16" s="107"/>
      <c r="T16" s="107" t="s">
        <v>272</v>
      </c>
      <c r="U16" s="33"/>
      <c r="V16" s="107" t="s">
        <v>274</v>
      </c>
    </row>
    <row r="17" spans="2:21">
      <c r="B17" s="110"/>
      <c r="C17" s="107"/>
      <c r="D17" s="107"/>
      <c r="E17" s="107"/>
      <c r="F17" s="107" t="s">
        <v>274</v>
      </c>
      <c r="G17" s="33"/>
      <c r="I17" s="110"/>
      <c r="J17" s="107"/>
      <c r="K17" s="107"/>
      <c r="L17" s="107"/>
      <c r="M17" s="107" t="s">
        <v>274</v>
      </c>
      <c r="N17" s="33"/>
      <c r="P17" s="110"/>
      <c r="Q17" s="107"/>
      <c r="R17" s="107"/>
      <c r="S17" s="107"/>
      <c r="T17" s="107" t="s">
        <v>274</v>
      </c>
      <c r="U17" s="33"/>
    </row>
  </sheetData>
  <mergeCells count="3">
    <mergeCell ref="A1:F1"/>
    <mergeCell ref="H1:M1"/>
    <mergeCell ref="O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2ED2-6150-4031-844B-CBA15118DACC}">
  <dimension ref="A1:CJ1001"/>
  <sheetViews>
    <sheetView showGridLines="0" workbookViewId="0">
      <selection activeCell="E6" sqref="E6"/>
    </sheetView>
  </sheetViews>
  <sheetFormatPr defaultColWidth="16.08984375" defaultRowHeight="12.5"/>
  <cols>
    <col min="1" max="1" width="20.6328125" bestFit="1" customWidth="1"/>
    <col min="2" max="2" width="7.54296875" bestFit="1" customWidth="1"/>
    <col min="3" max="3" width="17.1796875" bestFit="1" customWidth="1"/>
    <col min="4" max="4" width="18.90625" bestFit="1" customWidth="1"/>
    <col min="5" max="5" width="13.1796875" bestFit="1" customWidth="1"/>
    <col min="6" max="6" width="8.6328125" bestFit="1" customWidth="1"/>
    <col min="7" max="7" width="8.54296875" bestFit="1" customWidth="1"/>
    <col min="8" max="8" width="9.54296875" bestFit="1" customWidth="1"/>
    <col min="9" max="9" width="17.26953125" bestFit="1" customWidth="1"/>
    <col min="10" max="10" width="20.26953125" bestFit="1" customWidth="1"/>
    <col min="11" max="11" width="18.453125" bestFit="1" customWidth="1"/>
    <col min="12" max="88" width="16.08984375" style="97"/>
  </cols>
  <sheetData>
    <row r="1" spans="1:12" ht="24.5" customHeight="1">
      <c r="A1" s="90" t="s">
        <v>143</v>
      </c>
      <c r="B1" s="90" t="s">
        <v>113</v>
      </c>
      <c r="C1" s="90" t="s">
        <v>130</v>
      </c>
      <c r="D1" s="90" t="s">
        <v>151</v>
      </c>
      <c r="E1" s="95" t="s">
        <v>152</v>
      </c>
      <c r="F1" s="92" t="s">
        <v>145</v>
      </c>
      <c r="G1" s="90" t="s">
        <v>135</v>
      </c>
      <c r="H1" s="90" t="s">
        <v>140</v>
      </c>
      <c r="I1" s="90" t="s">
        <v>142</v>
      </c>
      <c r="J1" s="90" t="s">
        <v>153</v>
      </c>
      <c r="K1" s="90" t="s">
        <v>141</v>
      </c>
      <c r="L1" s="96"/>
    </row>
    <row r="2" spans="1:12" ht="13">
      <c r="A2" s="89" t="s">
        <v>30</v>
      </c>
      <c r="B2" s="100">
        <v>20</v>
      </c>
      <c r="C2">
        <v>5</v>
      </c>
      <c r="D2">
        <v>4</v>
      </c>
      <c r="E2" s="100">
        <f>Table2[[#This Row],[COST PER CUSTOMER]]*Table2[[#This Row],[NO OF CUSTOMERS]]</f>
        <v>20</v>
      </c>
      <c r="F2" s="100">
        <f>Table2[[#This Row],[PRICE]]*Table2[[#This Row],[NO OF CUSTOMERS]]</f>
        <v>100</v>
      </c>
      <c r="G2" s="100">
        <f>Table2[[#This Row],[REVENUE]]-Table2[[#This Row],[OVERALL COST]]</f>
        <v>80</v>
      </c>
      <c r="H2" s="100">
        <v>2</v>
      </c>
      <c r="I2" s="100">
        <f>Table2[[#This Row],[PRICE]]-Table2[[#This Row],[DISCOUNT]]</f>
        <v>18</v>
      </c>
      <c r="J2" s="100">
        <f>Table2[[#This Row],[DISCOUNTED PRICE]]*Table2[[#This Row],[NO OF CUSTOMERS]]</f>
        <v>90</v>
      </c>
      <c r="K2" s="100">
        <f>Table2[[#This Row],[DISCOUNTED REVENUE]]-Table2[[#This Row],[OVERALL COST]]</f>
        <v>70</v>
      </c>
    </row>
    <row r="3" spans="1:12" ht="13">
      <c r="A3" s="89" t="s">
        <v>146</v>
      </c>
      <c r="B3" s="100">
        <v>30</v>
      </c>
      <c r="C3">
        <v>6</v>
      </c>
      <c r="D3">
        <v>6</v>
      </c>
      <c r="E3" s="100">
        <f>Table2[[#This Row],[COST PER CUSTOMER]]*Table2[[#This Row],[NO OF CUSTOMERS]]</f>
        <v>36</v>
      </c>
      <c r="F3" s="100">
        <f>Table2[[#This Row],[PRICE]]*Table2[[#This Row],[NO OF CUSTOMERS]]</f>
        <v>180</v>
      </c>
      <c r="G3" s="100">
        <f>Table2[[#This Row],[REVENUE]]-Table2[[#This Row],[OVERALL COST]]</f>
        <v>144</v>
      </c>
      <c r="H3" s="100">
        <v>3</v>
      </c>
      <c r="I3" s="100">
        <f>Table2[[#This Row],[PRICE]]-Table2[[#This Row],[DISCOUNT]]</f>
        <v>27</v>
      </c>
      <c r="J3" s="100">
        <f>Table2[[#This Row],[DISCOUNTED PRICE]]*Table2[[#This Row],[NO OF CUSTOMERS]]</f>
        <v>162</v>
      </c>
      <c r="K3" s="100">
        <f>Table2[[#This Row],[DISCOUNTED REVENUE]]-Table2[[#This Row],[OVERALL COST]]</f>
        <v>126</v>
      </c>
    </row>
    <row r="4" spans="1:12" ht="13">
      <c r="A4" s="89" t="s">
        <v>147</v>
      </c>
      <c r="B4" s="100">
        <v>10</v>
      </c>
      <c r="C4">
        <v>2</v>
      </c>
      <c r="D4">
        <v>2</v>
      </c>
      <c r="E4" s="100">
        <f>Table2[[#This Row],[COST PER CUSTOMER]]*Table2[[#This Row],[NO OF CUSTOMERS]]</f>
        <v>4</v>
      </c>
      <c r="F4" s="100">
        <f>Table2[[#This Row],[PRICE]]*Table2[[#This Row],[NO OF CUSTOMERS]]</f>
        <v>20</v>
      </c>
      <c r="G4" s="100">
        <f>Table2[[#This Row],[REVENUE]]-Table2[[#This Row],[OVERALL COST]]</f>
        <v>16</v>
      </c>
      <c r="H4" s="100">
        <v>4</v>
      </c>
      <c r="I4" s="100">
        <f>Table2[[#This Row],[PRICE]]-Table2[[#This Row],[DISCOUNT]]</f>
        <v>6</v>
      </c>
      <c r="J4" s="100">
        <f>Table2[[#This Row],[DISCOUNTED PRICE]]*Table2[[#This Row],[NO OF CUSTOMERS]]</f>
        <v>12</v>
      </c>
      <c r="K4" s="100">
        <f>Table2[[#This Row],[DISCOUNTED REVENUE]]-Table2[[#This Row],[OVERALL COST]]</f>
        <v>8</v>
      </c>
    </row>
    <row r="5" spans="1:12" ht="13">
      <c r="A5" s="89" t="s">
        <v>148</v>
      </c>
      <c r="B5" s="100">
        <v>15</v>
      </c>
      <c r="C5">
        <v>4</v>
      </c>
      <c r="D5">
        <v>3</v>
      </c>
      <c r="E5" s="100">
        <f>Table2[[#This Row],[COST PER CUSTOMER]]*Table2[[#This Row],[NO OF CUSTOMERS]]</f>
        <v>12</v>
      </c>
      <c r="F5" s="100">
        <f>Table2[[#This Row],[PRICE]]*Table2[[#This Row],[NO OF CUSTOMERS]]</f>
        <v>60</v>
      </c>
      <c r="G5" s="100">
        <f>Table2[[#This Row],[REVENUE]]-Table2[[#This Row],[OVERALL COST]]</f>
        <v>48</v>
      </c>
      <c r="H5" s="100">
        <v>5</v>
      </c>
      <c r="I5" s="100">
        <f>Table2[[#This Row],[PRICE]]-Table2[[#This Row],[DISCOUNT]]</f>
        <v>10</v>
      </c>
      <c r="J5" s="100">
        <f>Table2[[#This Row],[DISCOUNTED PRICE]]*Table2[[#This Row],[NO OF CUSTOMERS]]</f>
        <v>40</v>
      </c>
      <c r="K5" s="100">
        <f>Table2[[#This Row],[DISCOUNTED REVENUE]]-Table2[[#This Row],[OVERALL COST]]</f>
        <v>28</v>
      </c>
    </row>
    <row r="6" spans="1:12" ht="13">
      <c r="A6" s="89"/>
      <c r="E6" s="100">
        <f>Table2[[#This Row],[COST PER CUSTOMER]]*Table2[[#This Row],[NO OF CUSTOMERS]]</f>
        <v>0</v>
      </c>
      <c r="F6" s="100">
        <f>Table2[[#This Row],[PRICE]]*Table2[[#This Row],[NO OF CUSTOMERS]]</f>
        <v>0</v>
      </c>
      <c r="G6" s="100">
        <f>Table2[[#This Row],[REVENUE]]-Table2[[#This Row],[OVERALL COST]]</f>
        <v>0</v>
      </c>
      <c r="H6" s="100"/>
      <c r="I6" s="100">
        <f>Table2[[#This Row],[PRICE]]-Table2[[#This Row],[DISCOUNT]]</f>
        <v>0</v>
      </c>
      <c r="J6" s="100">
        <f>Table2[[#This Row],[DISCOUNTED PRICE]]*Table2[[#This Row],[NO OF CUSTOMERS]]</f>
        <v>0</v>
      </c>
      <c r="K6" s="100">
        <f>Table2[[#This Row],[DISCOUNTED REVENUE]]-Table2[[#This Row],[OVERALL COST]]</f>
        <v>0</v>
      </c>
    </row>
    <row r="7" spans="1:12" ht="13">
      <c r="A7" s="89"/>
      <c r="E7" s="100">
        <f>Table2[[#This Row],[COST PER CUSTOMER]]*Table2[[#This Row],[NO OF CUSTOMERS]]</f>
        <v>0</v>
      </c>
      <c r="F7" s="100">
        <f>Table2[[#This Row],[PRICE]]*Table2[[#This Row],[NO OF CUSTOMERS]]</f>
        <v>0</v>
      </c>
      <c r="G7" s="100">
        <f>Table2[[#This Row],[REVENUE]]-Table2[[#This Row],[OVERALL COST]]</f>
        <v>0</v>
      </c>
      <c r="H7" s="100"/>
      <c r="I7" s="100">
        <f>Table2[[#This Row],[PRICE]]-Table2[[#This Row],[DISCOUNT]]</f>
        <v>0</v>
      </c>
      <c r="J7" s="100">
        <f>Table2[[#This Row],[DISCOUNTED PRICE]]*Table2[[#This Row],[NO OF CUSTOMERS]]</f>
        <v>0</v>
      </c>
      <c r="K7" s="100">
        <f>Table2[[#This Row],[DISCOUNTED REVENUE]]-Table2[[#This Row],[OVERALL COST]]</f>
        <v>0</v>
      </c>
    </row>
    <row r="8" spans="1:12" ht="13">
      <c r="A8" s="89"/>
      <c r="E8" s="100">
        <f>Table2[[#This Row],[COST PER CUSTOMER]]*Table2[[#This Row],[NO OF CUSTOMERS]]</f>
        <v>0</v>
      </c>
      <c r="F8" s="100">
        <f>Table2[[#This Row],[PRICE]]*Table2[[#This Row],[NO OF CUSTOMERS]]</f>
        <v>0</v>
      </c>
      <c r="G8" s="100">
        <f>Table2[[#This Row],[REVENUE]]-Table2[[#This Row],[OVERALL COST]]</f>
        <v>0</v>
      </c>
      <c r="H8" s="100"/>
      <c r="I8" s="100">
        <f>Table2[[#This Row],[PRICE]]-Table2[[#This Row],[DISCOUNT]]</f>
        <v>0</v>
      </c>
      <c r="J8" s="100">
        <f>Table2[[#This Row],[DISCOUNTED PRICE]]*Table2[[#This Row],[NO OF CUSTOMERS]]</f>
        <v>0</v>
      </c>
      <c r="K8" s="100">
        <f>Table2[[#This Row],[DISCOUNTED REVENUE]]-Table2[[#This Row],[OVERALL COST]]</f>
        <v>0</v>
      </c>
    </row>
    <row r="9" spans="1:12" ht="13">
      <c r="A9" s="89"/>
      <c r="E9" s="100">
        <f>Table2[[#This Row],[COST PER CUSTOMER]]*Table2[[#This Row],[NO OF CUSTOMERS]]</f>
        <v>0</v>
      </c>
      <c r="F9" s="100">
        <f>Table2[[#This Row],[PRICE]]*Table2[[#This Row],[NO OF CUSTOMERS]]</f>
        <v>0</v>
      </c>
      <c r="G9" s="100">
        <f>Table2[[#This Row],[REVENUE]]-Table2[[#This Row],[OVERALL COST]]</f>
        <v>0</v>
      </c>
      <c r="H9" s="100"/>
      <c r="I9" s="100">
        <f>Table2[[#This Row],[PRICE]]-Table2[[#This Row],[DISCOUNT]]</f>
        <v>0</v>
      </c>
      <c r="J9" s="100">
        <f>Table2[[#This Row],[DISCOUNTED PRICE]]*Table2[[#This Row],[NO OF CUSTOMERS]]</f>
        <v>0</v>
      </c>
      <c r="K9" s="100">
        <f>Table2[[#This Row],[DISCOUNTED REVENUE]]-Table2[[#This Row],[OVERALL COST]]</f>
        <v>0</v>
      </c>
    </row>
    <row r="10" spans="1:12" ht="13">
      <c r="A10" s="89"/>
      <c r="E10" s="100">
        <f>Table2[[#This Row],[COST PER CUSTOMER]]*Table2[[#This Row],[NO OF CUSTOMERS]]</f>
        <v>0</v>
      </c>
      <c r="F10" s="100">
        <f>Table2[[#This Row],[PRICE]]*Table2[[#This Row],[NO OF CUSTOMERS]]</f>
        <v>0</v>
      </c>
      <c r="G10" s="100">
        <f>Table2[[#This Row],[REVENUE]]-Table2[[#This Row],[OVERALL COST]]</f>
        <v>0</v>
      </c>
      <c r="H10" s="100"/>
      <c r="I10" s="100">
        <f>Table2[[#This Row],[PRICE]]-Table2[[#This Row],[DISCOUNT]]</f>
        <v>0</v>
      </c>
      <c r="J10" s="100">
        <f>Table2[[#This Row],[DISCOUNTED PRICE]]*Table2[[#This Row],[NO OF CUSTOMERS]]</f>
        <v>0</v>
      </c>
      <c r="K10" s="100">
        <f>Table2[[#This Row],[DISCOUNTED REVENUE]]-Table2[[#This Row],[OVERALL COST]]</f>
        <v>0</v>
      </c>
    </row>
    <row r="11" spans="1:12" ht="13">
      <c r="A11" s="89"/>
      <c r="E11" s="100">
        <f>Table2[[#This Row],[COST PER CUSTOMER]]*Table2[[#This Row],[NO OF CUSTOMERS]]</f>
        <v>0</v>
      </c>
      <c r="F11" s="100">
        <f>Table2[[#This Row],[PRICE]]*Table2[[#This Row],[NO OF CUSTOMERS]]</f>
        <v>0</v>
      </c>
      <c r="G11" s="100">
        <f>Table2[[#This Row],[REVENUE]]-Table2[[#This Row],[OVERALL COST]]</f>
        <v>0</v>
      </c>
      <c r="H11" s="100"/>
      <c r="I11" s="100">
        <f>Table2[[#This Row],[PRICE]]-Table2[[#This Row],[DISCOUNT]]</f>
        <v>0</v>
      </c>
      <c r="J11" s="100">
        <f>Table2[[#This Row],[DISCOUNTED PRICE]]*Table2[[#This Row],[NO OF CUSTOMERS]]</f>
        <v>0</v>
      </c>
      <c r="K11" s="100">
        <f>Table2[[#This Row],[DISCOUNTED REVENUE]]-Table2[[#This Row],[OVERALL COST]]</f>
        <v>0</v>
      </c>
    </row>
    <row r="12" spans="1:12" ht="13">
      <c r="A12" s="89"/>
      <c r="E12" s="100">
        <f>Table2[[#This Row],[COST PER CUSTOMER]]*Table2[[#This Row],[NO OF CUSTOMERS]]</f>
        <v>0</v>
      </c>
      <c r="F12" s="100">
        <f>Table2[[#This Row],[PRICE]]*Table2[[#This Row],[NO OF CUSTOMERS]]</f>
        <v>0</v>
      </c>
      <c r="G12" s="100">
        <f>Table2[[#This Row],[REVENUE]]-Table2[[#This Row],[OVERALL COST]]</f>
        <v>0</v>
      </c>
      <c r="H12" s="100"/>
      <c r="I12" s="100">
        <f>Table2[[#This Row],[PRICE]]-Table2[[#This Row],[DISCOUNT]]</f>
        <v>0</v>
      </c>
      <c r="J12" s="100">
        <f>Table2[[#This Row],[DISCOUNTED PRICE]]*Table2[[#This Row],[NO OF CUSTOMERS]]</f>
        <v>0</v>
      </c>
      <c r="K12" s="100">
        <f>Table2[[#This Row],[DISCOUNTED REVENUE]]-Table2[[#This Row],[OVERALL COST]]</f>
        <v>0</v>
      </c>
    </row>
    <row r="13" spans="1:12" ht="13">
      <c r="A13" s="89"/>
      <c r="E13" s="100">
        <f>Table2[[#This Row],[COST PER CUSTOMER]]*Table2[[#This Row],[NO OF CUSTOMERS]]</f>
        <v>0</v>
      </c>
      <c r="F13" s="100">
        <f>Table2[[#This Row],[PRICE]]*Table2[[#This Row],[NO OF CUSTOMERS]]</f>
        <v>0</v>
      </c>
      <c r="G13" s="100">
        <f>Table2[[#This Row],[REVENUE]]-Table2[[#This Row],[OVERALL COST]]</f>
        <v>0</v>
      </c>
      <c r="H13" s="100"/>
      <c r="I13" s="100">
        <f>Table2[[#This Row],[PRICE]]-Table2[[#This Row],[DISCOUNT]]</f>
        <v>0</v>
      </c>
      <c r="J13" s="100">
        <f>Table2[[#This Row],[DISCOUNTED PRICE]]*Table2[[#This Row],[NO OF CUSTOMERS]]</f>
        <v>0</v>
      </c>
      <c r="K13" s="100">
        <f>Table2[[#This Row],[DISCOUNTED REVENUE]]-Table2[[#This Row],[OVERALL COST]]</f>
        <v>0</v>
      </c>
    </row>
    <row r="14" spans="1:12" ht="13">
      <c r="A14" s="89"/>
      <c r="E14" s="100">
        <f>Table2[[#This Row],[COST PER CUSTOMER]]*Table2[[#This Row],[NO OF CUSTOMERS]]</f>
        <v>0</v>
      </c>
      <c r="F14" s="100">
        <f>Table2[[#This Row],[PRICE]]*Table2[[#This Row],[NO OF CUSTOMERS]]</f>
        <v>0</v>
      </c>
      <c r="G14" s="100">
        <f>Table2[[#This Row],[REVENUE]]-Table2[[#This Row],[OVERALL COST]]</f>
        <v>0</v>
      </c>
      <c r="H14" s="100"/>
      <c r="I14" s="100">
        <f>Table2[[#This Row],[PRICE]]-Table2[[#This Row],[DISCOUNT]]</f>
        <v>0</v>
      </c>
      <c r="J14" s="100">
        <f>Table2[[#This Row],[DISCOUNTED PRICE]]*Table2[[#This Row],[NO OF CUSTOMERS]]</f>
        <v>0</v>
      </c>
      <c r="K14" s="100">
        <f>Table2[[#This Row],[DISCOUNTED REVENUE]]-Table2[[#This Row],[OVERALL COST]]</f>
        <v>0</v>
      </c>
    </row>
    <row r="15" spans="1:12" ht="13">
      <c r="A15" s="89"/>
      <c r="E15" s="100">
        <f>Table2[[#This Row],[COST PER CUSTOMER]]*Table2[[#This Row],[NO OF CUSTOMERS]]</f>
        <v>0</v>
      </c>
      <c r="F15" s="100">
        <f>Table2[[#This Row],[PRICE]]*Table2[[#This Row],[NO OF CUSTOMERS]]</f>
        <v>0</v>
      </c>
      <c r="G15" s="100">
        <f>Table2[[#This Row],[REVENUE]]-Table2[[#This Row],[OVERALL COST]]</f>
        <v>0</v>
      </c>
      <c r="H15" s="100"/>
      <c r="I15" s="100">
        <f>Table2[[#This Row],[PRICE]]-Table2[[#This Row],[DISCOUNT]]</f>
        <v>0</v>
      </c>
      <c r="J15" s="100">
        <f>Table2[[#This Row],[DISCOUNTED PRICE]]*Table2[[#This Row],[NO OF CUSTOMERS]]</f>
        <v>0</v>
      </c>
      <c r="K15" s="100">
        <f>Table2[[#This Row],[DISCOUNTED REVENUE]]-Table2[[#This Row],[OVERALL COST]]</f>
        <v>0</v>
      </c>
    </row>
    <row r="16" spans="1:12" ht="13">
      <c r="A16" s="89"/>
      <c r="E16" s="100">
        <f>Table2[[#This Row],[COST PER CUSTOMER]]*Table2[[#This Row],[NO OF CUSTOMERS]]</f>
        <v>0</v>
      </c>
      <c r="F16" s="100">
        <f>Table2[[#This Row],[PRICE]]*Table2[[#This Row],[NO OF CUSTOMERS]]</f>
        <v>0</v>
      </c>
      <c r="G16" s="100">
        <f>Table2[[#This Row],[REVENUE]]-Table2[[#This Row],[OVERALL COST]]</f>
        <v>0</v>
      </c>
      <c r="H16" s="100"/>
      <c r="I16" s="100">
        <f>Table2[[#This Row],[PRICE]]-Table2[[#This Row],[DISCOUNT]]</f>
        <v>0</v>
      </c>
      <c r="J16" s="100">
        <f>Table2[[#This Row],[DISCOUNTED PRICE]]*Table2[[#This Row],[NO OF CUSTOMERS]]</f>
        <v>0</v>
      </c>
      <c r="K16" s="100">
        <f>Table2[[#This Row],[DISCOUNTED REVENUE]]-Table2[[#This Row],[OVERALL COST]]</f>
        <v>0</v>
      </c>
    </row>
    <row r="17" spans="1:11" ht="13">
      <c r="A17" s="89" t="s">
        <v>107</v>
      </c>
      <c r="C17">
        <f>SUBTOTAL(109,Table2[NO OF CUSTOMERS])</f>
        <v>17</v>
      </c>
      <c r="E17" s="100">
        <f>SUBTOTAL(109,Table2[OVERALL COST])</f>
        <v>72</v>
      </c>
      <c r="F17" s="100">
        <f>SUBTOTAL(109,Table2[REVENUE])</f>
        <v>360</v>
      </c>
      <c r="G17" s="100">
        <f>SUBTOTAL(109,Table2[PROFIT])</f>
        <v>288</v>
      </c>
      <c r="J17" s="100">
        <f>SUBTOTAL(109,Table2[DISCOUNTED REVENUE])</f>
        <v>304</v>
      </c>
      <c r="K17" s="100">
        <f>SUBTOTAL(109,Table2[DISCOUNTED PROFIT])</f>
        <v>232</v>
      </c>
    </row>
    <row r="18" spans="1:11" ht="13">
      <c r="A18" s="89"/>
    </row>
    <row r="19" spans="1:11" ht="13">
      <c r="A19" s="89"/>
    </row>
    <row r="20" spans="1:11" ht="13">
      <c r="A20" s="89"/>
    </row>
    <row r="21" spans="1:11" ht="13">
      <c r="A21" s="89"/>
      <c r="I21" s="91"/>
      <c r="J21" s="91"/>
      <c r="K21" s="91"/>
    </row>
    <row r="22" spans="1:11" ht="13">
      <c r="A22" s="89"/>
      <c r="I22" s="91"/>
      <c r="J22" s="91"/>
      <c r="K22" s="91"/>
    </row>
    <row r="23" spans="1:11" ht="13">
      <c r="A23" s="89"/>
      <c r="I23" s="91"/>
      <c r="J23" s="91"/>
      <c r="K23" s="91"/>
    </row>
    <row r="24" spans="1:11" ht="13">
      <c r="A24" s="89"/>
      <c r="I24" s="91"/>
      <c r="J24" s="91"/>
      <c r="K24" s="91"/>
    </row>
    <row r="25" spans="1:11" ht="13">
      <c r="A25" s="89"/>
      <c r="I25" s="91"/>
      <c r="J25" s="91"/>
      <c r="K25" s="91"/>
    </row>
    <row r="26" spans="1:11" ht="13">
      <c r="A26" s="89"/>
      <c r="I26" s="91"/>
      <c r="J26" s="91"/>
      <c r="K26" s="91"/>
    </row>
    <row r="27" spans="1:11" ht="13">
      <c r="A27" s="89"/>
      <c r="I27" s="91"/>
      <c r="J27" s="91"/>
      <c r="K27" s="91"/>
    </row>
    <row r="28" spans="1:11" ht="13">
      <c r="A28" s="89"/>
      <c r="I28" s="91"/>
      <c r="J28" s="91"/>
      <c r="K28" s="91"/>
    </row>
    <row r="29" spans="1:11" ht="13">
      <c r="A29" s="89"/>
      <c r="I29" s="91"/>
      <c r="J29" s="91"/>
      <c r="K29" s="91"/>
    </row>
    <row r="30" spans="1:11" ht="13">
      <c r="A30" s="89"/>
      <c r="I30" s="91"/>
      <c r="J30" s="91"/>
      <c r="K30" s="91"/>
    </row>
    <row r="31" spans="1:11" ht="13">
      <c r="A31" s="89"/>
      <c r="I31" s="91"/>
      <c r="J31" s="91"/>
      <c r="K31" s="91"/>
    </row>
    <row r="32" spans="1:11" ht="13">
      <c r="A32" s="89"/>
      <c r="I32" s="91"/>
      <c r="J32" s="91"/>
      <c r="K32" s="91"/>
    </row>
    <row r="33" spans="1:11" ht="13">
      <c r="A33" s="89"/>
      <c r="I33" s="91"/>
      <c r="J33" s="91"/>
      <c r="K33" s="91"/>
    </row>
    <row r="34" spans="1:11" ht="13">
      <c r="A34" s="89"/>
      <c r="I34" s="91"/>
      <c r="J34" s="91"/>
      <c r="K34" s="91"/>
    </row>
    <row r="35" spans="1:11" ht="13">
      <c r="A35" s="89"/>
      <c r="I35" s="91"/>
      <c r="J35" s="91"/>
      <c r="K35" s="91"/>
    </row>
    <row r="36" spans="1:11" ht="13">
      <c r="A36" s="89"/>
      <c r="I36" s="91"/>
      <c r="J36" s="91"/>
      <c r="K36" s="91"/>
    </row>
    <row r="37" spans="1:11" ht="13">
      <c r="A37" s="89"/>
      <c r="I37" s="91"/>
      <c r="J37" s="91"/>
      <c r="K37" s="91"/>
    </row>
    <row r="38" spans="1:11" ht="13">
      <c r="A38" s="89"/>
      <c r="I38" s="91"/>
      <c r="J38" s="91"/>
      <c r="K38" s="91"/>
    </row>
    <row r="39" spans="1:11" ht="13">
      <c r="A39" s="89"/>
      <c r="I39" s="91"/>
      <c r="J39" s="91"/>
      <c r="K39" s="91"/>
    </row>
    <row r="40" spans="1:11" ht="13">
      <c r="A40" s="89"/>
      <c r="I40" s="91"/>
      <c r="J40" s="91"/>
      <c r="K40" s="91"/>
    </row>
    <row r="41" spans="1:11" ht="13">
      <c r="A41" s="89"/>
      <c r="I41" s="91"/>
      <c r="J41" s="91"/>
      <c r="K41" s="91"/>
    </row>
    <row r="42" spans="1:11" ht="13">
      <c r="A42" s="89"/>
      <c r="I42" s="91"/>
      <c r="J42" s="91"/>
      <c r="K42" s="91"/>
    </row>
    <row r="43" spans="1:11" ht="13">
      <c r="A43" s="89"/>
      <c r="I43" s="91"/>
      <c r="J43" s="91"/>
      <c r="K43" s="91"/>
    </row>
    <row r="44" spans="1:11" ht="13">
      <c r="A44" s="89"/>
      <c r="I44" s="91"/>
      <c r="J44" s="91"/>
      <c r="K44" s="91"/>
    </row>
    <row r="45" spans="1:11" ht="13">
      <c r="A45" s="89"/>
      <c r="I45" s="91"/>
      <c r="J45" s="91"/>
      <c r="K45" s="91"/>
    </row>
    <row r="46" spans="1:11" ht="13">
      <c r="A46" s="89"/>
      <c r="I46" s="91"/>
      <c r="J46" s="91"/>
      <c r="K46" s="91"/>
    </row>
    <row r="47" spans="1:11" ht="13">
      <c r="A47" s="89"/>
      <c r="I47" s="91"/>
      <c r="J47" s="91"/>
      <c r="K47" s="91"/>
    </row>
    <row r="48" spans="1:11" ht="13">
      <c r="A48" s="89"/>
      <c r="I48" s="91"/>
      <c r="J48" s="91"/>
      <c r="K48" s="91"/>
    </row>
    <row r="49" spans="1:11" ht="13">
      <c r="A49" s="89"/>
      <c r="I49" s="91"/>
      <c r="J49" s="91"/>
      <c r="K49" s="91"/>
    </row>
    <row r="50" spans="1:11" ht="13">
      <c r="A50" s="89"/>
      <c r="I50" s="91"/>
      <c r="J50" s="91"/>
      <c r="K50" s="91"/>
    </row>
    <row r="51" spans="1:11" ht="13">
      <c r="A51" s="89"/>
      <c r="I51" s="91"/>
      <c r="J51" s="91"/>
      <c r="K51" s="91"/>
    </row>
    <row r="52" spans="1:11" ht="13">
      <c r="A52" s="89"/>
      <c r="I52" s="91"/>
      <c r="J52" s="91"/>
      <c r="K52" s="91"/>
    </row>
    <row r="53" spans="1:11" ht="13">
      <c r="A53" s="89"/>
      <c r="I53" s="91"/>
      <c r="J53" s="91"/>
      <c r="K53" s="91"/>
    </row>
    <row r="54" spans="1:11" ht="13">
      <c r="A54" s="89"/>
      <c r="I54" s="91"/>
      <c r="J54" s="91"/>
      <c r="K54" s="91"/>
    </row>
    <row r="55" spans="1:11" ht="13">
      <c r="A55" s="89"/>
      <c r="I55" s="91"/>
      <c r="J55" s="91"/>
      <c r="K55" s="91"/>
    </row>
    <row r="56" spans="1:11" ht="13">
      <c r="A56" s="89"/>
      <c r="I56" s="91"/>
      <c r="J56" s="91"/>
      <c r="K56" s="91"/>
    </row>
    <row r="57" spans="1:11" ht="13">
      <c r="A57" s="89"/>
      <c r="I57" s="91"/>
      <c r="J57" s="91"/>
      <c r="K57" s="91"/>
    </row>
    <row r="58" spans="1:11" ht="13">
      <c r="A58" s="89"/>
      <c r="I58" s="91"/>
      <c r="J58" s="91"/>
      <c r="K58" s="91"/>
    </row>
    <row r="59" spans="1:11" ht="13">
      <c r="A59" s="89"/>
      <c r="I59" s="91"/>
      <c r="J59" s="91"/>
      <c r="K59" s="91"/>
    </row>
    <row r="60" spans="1:11" ht="13">
      <c r="A60" s="89"/>
      <c r="I60" s="91"/>
      <c r="J60" s="91"/>
      <c r="K60" s="91"/>
    </row>
    <row r="61" spans="1:11" ht="13">
      <c r="A61" s="89"/>
      <c r="I61" s="91"/>
      <c r="J61" s="91"/>
      <c r="K61" s="91"/>
    </row>
    <row r="62" spans="1:11" ht="13">
      <c r="A62" s="89"/>
      <c r="I62" s="91"/>
      <c r="J62" s="91"/>
      <c r="K62" s="91"/>
    </row>
    <row r="63" spans="1:11" ht="13">
      <c r="A63" s="89"/>
      <c r="I63" s="91"/>
      <c r="J63" s="91"/>
      <c r="K63" s="91"/>
    </row>
    <row r="64" spans="1:11" ht="13">
      <c r="A64" s="89"/>
      <c r="I64" s="91"/>
      <c r="J64" s="91"/>
      <c r="K64" s="91"/>
    </row>
    <row r="65" spans="1:11" ht="13">
      <c r="A65" s="89"/>
      <c r="I65" s="91"/>
      <c r="J65" s="91"/>
      <c r="K65" s="91"/>
    </row>
    <row r="66" spans="1:11" ht="13">
      <c r="A66" s="89"/>
      <c r="I66" s="91"/>
      <c r="J66" s="91"/>
      <c r="K66" s="91"/>
    </row>
    <row r="67" spans="1:11" ht="13">
      <c r="A67" s="89"/>
      <c r="I67" s="91"/>
      <c r="J67" s="91"/>
      <c r="K67" s="91"/>
    </row>
    <row r="68" spans="1:11" ht="13">
      <c r="A68" s="89"/>
      <c r="I68" s="91"/>
      <c r="J68" s="91"/>
      <c r="K68" s="91"/>
    </row>
    <row r="69" spans="1:11" ht="13">
      <c r="A69" s="89"/>
      <c r="I69" s="91"/>
      <c r="J69" s="91"/>
      <c r="K69" s="91"/>
    </row>
    <row r="70" spans="1:11" ht="13">
      <c r="A70" s="89"/>
      <c r="I70" s="91"/>
      <c r="J70" s="91"/>
      <c r="K70" s="91"/>
    </row>
    <row r="71" spans="1:11" ht="13">
      <c r="A71" s="89"/>
      <c r="I71" s="91"/>
      <c r="J71" s="91"/>
      <c r="K71" s="91"/>
    </row>
    <row r="72" spans="1:11" ht="13">
      <c r="A72" s="89"/>
      <c r="I72" s="91"/>
      <c r="J72" s="91"/>
      <c r="K72" s="91"/>
    </row>
    <row r="73" spans="1:11" ht="13">
      <c r="A73" s="89"/>
      <c r="I73" s="91"/>
      <c r="J73" s="91"/>
      <c r="K73" s="91"/>
    </row>
    <row r="74" spans="1:11" ht="13">
      <c r="A74" s="89"/>
      <c r="I74" s="91"/>
      <c r="J74" s="91"/>
      <c r="K74" s="91"/>
    </row>
    <row r="75" spans="1:11" ht="13">
      <c r="A75" s="89"/>
      <c r="I75" s="91"/>
      <c r="J75" s="91"/>
      <c r="K75" s="91"/>
    </row>
    <row r="76" spans="1:11" ht="13">
      <c r="A76" s="89"/>
      <c r="I76" s="91"/>
      <c r="J76" s="91"/>
      <c r="K76" s="91"/>
    </row>
    <row r="77" spans="1:11" ht="13">
      <c r="A77" s="89"/>
      <c r="I77" s="91"/>
      <c r="J77" s="91"/>
      <c r="K77" s="91"/>
    </row>
    <row r="78" spans="1:11" ht="13">
      <c r="A78" s="89"/>
      <c r="I78" s="91"/>
      <c r="J78" s="91"/>
      <c r="K78" s="91"/>
    </row>
    <row r="79" spans="1:11" ht="13">
      <c r="A79" s="89"/>
      <c r="I79" s="91"/>
      <c r="J79" s="91"/>
      <c r="K79" s="91"/>
    </row>
    <row r="80" spans="1:11" ht="13">
      <c r="A80" s="89"/>
      <c r="I80" s="91"/>
      <c r="J80" s="91"/>
      <c r="K80" s="91"/>
    </row>
    <row r="81" spans="1:11" ht="13">
      <c r="A81" s="89"/>
      <c r="I81" s="91"/>
      <c r="J81" s="91"/>
      <c r="K81" s="91"/>
    </row>
    <row r="82" spans="1:11" ht="13">
      <c r="A82" s="89"/>
      <c r="I82" s="91"/>
      <c r="J82" s="91"/>
      <c r="K82" s="91"/>
    </row>
    <row r="83" spans="1:11" ht="13">
      <c r="A83" s="89"/>
      <c r="I83" s="91"/>
      <c r="J83" s="91"/>
      <c r="K83" s="91"/>
    </row>
    <row r="84" spans="1:11" ht="13">
      <c r="A84" s="89"/>
      <c r="I84" s="91"/>
      <c r="J84" s="91"/>
      <c r="K84" s="91"/>
    </row>
    <row r="85" spans="1:11" ht="13">
      <c r="A85" s="89"/>
      <c r="I85" s="91"/>
      <c r="J85" s="91"/>
      <c r="K85" s="91"/>
    </row>
    <row r="86" spans="1:11" ht="13">
      <c r="A86" s="89"/>
      <c r="I86" s="91"/>
      <c r="J86" s="91"/>
      <c r="K86" s="91"/>
    </row>
    <row r="87" spans="1:11" ht="13">
      <c r="A87" s="89"/>
      <c r="I87" s="91"/>
      <c r="J87" s="91"/>
      <c r="K87" s="91"/>
    </row>
    <row r="88" spans="1:11" ht="13">
      <c r="A88" s="89"/>
      <c r="I88" s="91"/>
      <c r="J88" s="91"/>
      <c r="K88" s="91"/>
    </row>
    <row r="89" spans="1:11" ht="13">
      <c r="A89" s="89"/>
      <c r="I89" s="91"/>
      <c r="J89" s="91"/>
      <c r="K89" s="91"/>
    </row>
    <row r="90" spans="1:11" ht="13">
      <c r="A90" s="89"/>
      <c r="I90" s="91"/>
      <c r="J90" s="91"/>
      <c r="K90" s="91"/>
    </row>
    <row r="91" spans="1:11" ht="13">
      <c r="A91" s="89"/>
      <c r="I91" s="91"/>
      <c r="J91" s="91"/>
      <c r="K91" s="91"/>
    </row>
    <row r="92" spans="1:11" ht="13">
      <c r="A92" s="89"/>
      <c r="I92" s="91"/>
      <c r="J92" s="91"/>
      <c r="K92" s="91"/>
    </row>
    <row r="93" spans="1:11" ht="13">
      <c r="A93" s="89"/>
      <c r="I93" s="91"/>
      <c r="J93" s="91"/>
      <c r="K93" s="91"/>
    </row>
    <row r="94" spans="1:11" ht="13">
      <c r="A94" s="89"/>
      <c r="I94" s="91"/>
      <c r="J94" s="91"/>
      <c r="K94" s="91"/>
    </row>
    <row r="95" spans="1:11" ht="13">
      <c r="A95" s="89"/>
      <c r="I95" s="91"/>
      <c r="J95" s="91"/>
      <c r="K95" s="91"/>
    </row>
    <row r="96" spans="1:11" ht="13">
      <c r="A96" s="89"/>
      <c r="I96" s="91"/>
      <c r="J96" s="91"/>
      <c r="K96" s="91"/>
    </row>
    <row r="97" spans="1:11" ht="13">
      <c r="A97" s="89"/>
      <c r="I97" s="91"/>
      <c r="J97" s="91"/>
      <c r="K97" s="91"/>
    </row>
    <row r="98" spans="1:11" ht="13">
      <c r="A98" s="89"/>
      <c r="I98" s="91"/>
      <c r="J98" s="91"/>
      <c r="K98" s="91"/>
    </row>
    <row r="99" spans="1:11" ht="13">
      <c r="A99" s="89"/>
      <c r="I99" s="91"/>
      <c r="J99" s="91"/>
      <c r="K99" s="91"/>
    </row>
    <row r="100" spans="1:11" ht="13">
      <c r="A100" s="89"/>
      <c r="I100" s="91"/>
      <c r="J100" s="91"/>
      <c r="K100" s="91"/>
    </row>
    <row r="101" spans="1:11" ht="13">
      <c r="A101" s="89"/>
      <c r="I101" s="91"/>
      <c r="J101" s="91"/>
      <c r="K101" s="91"/>
    </row>
    <row r="102" spans="1:11" ht="13">
      <c r="A102" s="89"/>
      <c r="I102" s="91"/>
      <c r="J102" s="91"/>
      <c r="K102" s="91"/>
    </row>
    <row r="103" spans="1:11" ht="13">
      <c r="A103" s="89"/>
      <c r="I103" s="91"/>
      <c r="J103" s="91"/>
      <c r="K103" s="91"/>
    </row>
    <row r="104" spans="1:11" ht="13">
      <c r="A104" s="89"/>
      <c r="I104" s="91"/>
      <c r="J104" s="91"/>
      <c r="K104" s="91"/>
    </row>
    <row r="105" spans="1:11" ht="13">
      <c r="A105" s="89"/>
      <c r="I105" s="91"/>
      <c r="J105" s="91"/>
      <c r="K105" s="91"/>
    </row>
    <row r="106" spans="1:11" ht="13">
      <c r="A106" s="89"/>
      <c r="I106" s="91"/>
      <c r="J106" s="91"/>
      <c r="K106" s="91"/>
    </row>
    <row r="107" spans="1:11" ht="13">
      <c r="A107" s="89"/>
      <c r="I107" s="91"/>
      <c r="J107" s="91"/>
      <c r="K107" s="91"/>
    </row>
    <row r="108" spans="1:11" ht="13">
      <c r="A108" s="89"/>
      <c r="I108" s="91"/>
      <c r="J108" s="91"/>
      <c r="K108" s="91"/>
    </row>
    <row r="109" spans="1:11" ht="13">
      <c r="A109" s="89"/>
      <c r="I109" s="91"/>
      <c r="J109" s="91"/>
      <c r="K109" s="91"/>
    </row>
    <row r="110" spans="1:11" ht="13">
      <c r="A110" s="89"/>
      <c r="I110" s="91"/>
      <c r="J110" s="91"/>
      <c r="K110" s="91"/>
    </row>
    <row r="111" spans="1:11" ht="13">
      <c r="A111" s="89"/>
      <c r="I111" s="91"/>
      <c r="J111" s="91"/>
      <c r="K111" s="91"/>
    </row>
    <row r="112" spans="1:11" ht="13">
      <c r="A112" s="89"/>
      <c r="I112" s="91"/>
      <c r="J112" s="91"/>
      <c r="K112" s="91"/>
    </row>
    <row r="113" spans="1:11" ht="13">
      <c r="A113" s="89"/>
      <c r="I113" s="91"/>
      <c r="J113" s="91"/>
      <c r="K113" s="91"/>
    </row>
    <row r="114" spans="1:11" ht="13">
      <c r="A114" s="89"/>
      <c r="I114" s="91"/>
      <c r="J114" s="91"/>
      <c r="K114" s="91"/>
    </row>
    <row r="115" spans="1:11" ht="13">
      <c r="A115" s="89"/>
      <c r="I115" s="91"/>
      <c r="J115" s="91"/>
      <c r="K115" s="91"/>
    </row>
    <row r="116" spans="1:11" ht="13">
      <c r="A116" s="89"/>
      <c r="I116" s="91"/>
      <c r="J116" s="91"/>
      <c r="K116" s="91"/>
    </row>
    <row r="117" spans="1:11" ht="13">
      <c r="A117" s="89"/>
      <c r="I117" s="91"/>
      <c r="J117" s="91"/>
      <c r="K117" s="91"/>
    </row>
    <row r="118" spans="1:11" ht="13">
      <c r="A118" s="89"/>
      <c r="I118" s="91"/>
      <c r="J118" s="91"/>
      <c r="K118" s="91"/>
    </row>
    <row r="119" spans="1:11" ht="13">
      <c r="A119" s="89"/>
      <c r="I119" s="91"/>
      <c r="J119" s="91"/>
      <c r="K119" s="91"/>
    </row>
    <row r="120" spans="1:11" ht="13">
      <c r="A120" s="89"/>
      <c r="I120" s="91"/>
      <c r="J120" s="91"/>
      <c r="K120" s="91"/>
    </row>
    <row r="121" spans="1:11" ht="13">
      <c r="A121" s="89"/>
      <c r="I121" s="91"/>
      <c r="J121" s="91"/>
      <c r="K121" s="91"/>
    </row>
    <row r="122" spans="1:11" ht="13">
      <c r="A122" s="89"/>
      <c r="I122" s="91"/>
      <c r="J122" s="91"/>
      <c r="K122" s="91"/>
    </row>
    <row r="123" spans="1:11" ht="13">
      <c r="A123" s="89"/>
      <c r="I123" s="91"/>
      <c r="J123" s="91"/>
      <c r="K123" s="91"/>
    </row>
    <row r="124" spans="1:11" ht="13">
      <c r="A124" s="89"/>
      <c r="I124" s="91"/>
      <c r="J124" s="91"/>
      <c r="K124" s="91"/>
    </row>
    <row r="125" spans="1:11" ht="13">
      <c r="A125" s="89"/>
      <c r="I125" s="91"/>
      <c r="J125" s="91"/>
      <c r="K125" s="91"/>
    </row>
    <row r="126" spans="1:11" ht="13">
      <c r="A126" s="89"/>
      <c r="I126" s="91"/>
      <c r="J126" s="91"/>
      <c r="K126" s="91"/>
    </row>
    <row r="127" spans="1:11" ht="13">
      <c r="A127" s="89"/>
      <c r="I127" s="91"/>
      <c r="J127" s="91"/>
      <c r="K127" s="91"/>
    </row>
    <row r="128" spans="1:11" ht="13">
      <c r="A128" s="89"/>
      <c r="I128" s="91"/>
      <c r="J128" s="91"/>
      <c r="K128" s="91"/>
    </row>
    <row r="129" spans="1:11" ht="13">
      <c r="A129" s="89"/>
      <c r="I129" s="91"/>
      <c r="J129" s="91"/>
      <c r="K129" s="91"/>
    </row>
    <row r="130" spans="1:11" ht="13">
      <c r="A130" s="89"/>
      <c r="I130" s="91"/>
      <c r="J130" s="91"/>
      <c r="K130" s="91"/>
    </row>
    <row r="131" spans="1:11" ht="13">
      <c r="A131" s="89"/>
      <c r="I131" s="91"/>
      <c r="J131" s="91"/>
      <c r="K131" s="91"/>
    </row>
    <row r="132" spans="1:11" ht="13">
      <c r="A132" s="89"/>
      <c r="I132" s="91"/>
      <c r="J132" s="91"/>
      <c r="K132" s="91"/>
    </row>
    <row r="133" spans="1:11" ht="13">
      <c r="A133" s="89"/>
      <c r="I133" s="91"/>
      <c r="J133" s="91"/>
      <c r="K133" s="91"/>
    </row>
    <row r="134" spans="1:11" ht="13">
      <c r="A134" s="89"/>
      <c r="I134" s="91"/>
      <c r="J134" s="91"/>
      <c r="K134" s="91"/>
    </row>
    <row r="135" spans="1:11" ht="13">
      <c r="A135" s="89"/>
      <c r="I135" s="91"/>
      <c r="J135" s="91"/>
      <c r="K135" s="91"/>
    </row>
    <row r="136" spans="1:11" ht="13">
      <c r="A136" s="89"/>
      <c r="I136" s="91"/>
      <c r="J136" s="91"/>
      <c r="K136" s="91"/>
    </row>
    <row r="137" spans="1:11" ht="13">
      <c r="A137" s="89"/>
      <c r="I137" s="91"/>
      <c r="J137" s="91"/>
      <c r="K137" s="91"/>
    </row>
    <row r="138" spans="1:11" ht="13">
      <c r="A138" s="89"/>
      <c r="I138" s="91"/>
      <c r="J138" s="91"/>
      <c r="K138" s="91"/>
    </row>
    <row r="139" spans="1:11" ht="13">
      <c r="A139" s="89"/>
      <c r="I139" s="91"/>
      <c r="J139" s="91"/>
      <c r="K139" s="91"/>
    </row>
    <row r="140" spans="1:11" ht="13">
      <c r="A140" s="89"/>
      <c r="I140" s="91"/>
      <c r="J140" s="91"/>
      <c r="K140" s="91"/>
    </row>
    <row r="141" spans="1:11" ht="13">
      <c r="A141" s="89"/>
      <c r="I141" s="91"/>
      <c r="J141" s="91"/>
      <c r="K141" s="91"/>
    </row>
    <row r="142" spans="1:11" ht="13">
      <c r="A142" s="89"/>
      <c r="I142" s="91"/>
      <c r="J142" s="91"/>
      <c r="K142" s="91"/>
    </row>
    <row r="143" spans="1:11" ht="13">
      <c r="A143" s="89"/>
      <c r="I143" s="91"/>
      <c r="J143" s="91"/>
      <c r="K143" s="91"/>
    </row>
    <row r="144" spans="1:11" ht="13">
      <c r="A144" s="89"/>
      <c r="I144" s="91"/>
      <c r="J144" s="91"/>
      <c r="K144" s="91"/>
    </row>
    <row r="145" spans="1:11" ht="13">
      <c r="A145" s="89"/>
      <c r="I145" s="91"/>
      <c r="J145" s="91"/>
      <c r="K145" s="91"/>
    </row>
    <row r="146" spans="1:11" ht="13">
      <c r="A146" s="89"/>
      <c r="I146" s="91"/>
      <c r="J146" s="91"/>
      <c r="K146" s="91"/>
    </row>
    <row r="147" spans="1:11" ht="13">
      <c r="A147" s="89"/>
      <c r="I147" s="91"/>
      <c r="J147" s="91"/>
      <c r="K147" s="91"/>
    </row>
    <row r="148" spans="1:11" ht="13">
      <c r="A148" s="89"/>
      <c r="I148" s="91"/>
      <c r="J148" s="91"/>
      <c r="K148" s="91"/>
    </row>
    <row r="149" spans="1:11" ht="13">
      <c r="A149" s="89"/>
      <c r="I149" s="91"/>
      <c r="J149" s="91"/>
      <c r="K149" s="91"/>
    </row>
    <row r="150" spans="1:11" ht="13">
      <c r="A150" s="89"/>
      <c r="I150" s="91"/>
      <c r="J150" s="91"/>
      <c r="K150" s="91"/>
    </row>
    <row r="151" spans="1:11" ht="13">
      <c r="A151" s="89"/>
      <c r="I151" s="91"/>
      <c r="J151" s="91"/>
      <c r="K151" s="91"/>
    </row>
    <row r="152" spans="1:11" ht="13">
      <c r="A152" s="89"/>
      <c r="I152" s="91"/>
      <c r="J152" s="91"/>
      <c r="K152" s="91"/>
    </row>
    <row r="153" spans="1:11" ht="13">
      <c r="A153" s="89"/>
      <c r="I153" s="91"/>
      <c r="J153" s="91"/>
      <c r="K153" s="91"/>
    </row>
    <row r="154" spans="1:11" ht="13">
      <c r="A154" s="89"/>
      <c r="I154" s="91"/>
      <c r="J154" s="91"/>
      <c r="K154" s="91"/>
    </row>
    <row r="155" spans="1:11" ht="13">
      <c r="A155" s="89"/>
      <c r="I155" s="91"/>
      <c r="J155" s="91"/>
      <c r="K155" s="91"/>
    </row>
    <row r="156" spans="1:11" ht="13">
      <c r="A156" s="89"/>
      <c r="I156" s="91"/>
      <c r="J156" s="91"/>
      <c r="K156" s="91"/>
    </row>
    <row r="157" spans="1:11" ht="13">
      <c r="A157" s="89"/>
      <c r="I157" s="91"/>
      <c r="J157" s="91"/>
      <c r="K157" s="91"/>
    </row>
    <row r="158" spans="1:11" ht="13">
      <c r="A158" s="89"/>
      <c r="I158" s="91"/>
      <c r="J158" s="91"/>
      <c r="K158" s="91"/>
    </row>
    <row r="159" spans="1:11" ht="13">
      <c r="A159" s="89"/>
      <c r="I159" s="91"/>
      <c r="J159" s="91"/>
      <c r="K159" s="91"/>
    </row>
    <row r="160" spans="1:11" ht="13">
      <c r="A160" s="89"/>
      <c r="I160" s="91"/>
      <c r="J160" s="91"/>
      <c r="K160" s="91"/>
    </row>
    <row r="161" spans="1:11" ht="13">
      <c r="A161" s="89"/>
      <c r="I161" s="91"/>
      <c r="J161" s="91"/>
      <c r="K161" s="91"/>
    </row>
    <row r="162" spans="1:11" ht="13">
      <c r="A162" s="89"/>
      <c r="I162" s="91"/>
      <c r="J162" s="91"/>
      <c r="K162" s="91"/>
    </row>
    <row r="163" spans="1:11" ht="13">
      <c r="A163" s="89"/>
      <c r="I163" s="91"/>
      <c r="J163" s="91"/>
      <c r="K163" s="91"/>
    </row>
    <row r="164" spans="1:11" ht="13">
      <c r="A164" s="89"/>
      <c r="I164" s="91"/>
      <c r="J164" s="91"/>
      <c r="K164" s="91"/>
    </row>
    <row r="165" spans="1:11" ht="13">
      <c r="A165" s="89"/>
      <c r="I165" s="91"/>
      <c r="J165" s="91"/>
      <c r="K165" s="91"/>
    </row>
    <row r="166" spans="1:11" ht="13">
      <c r="A166" s="89"/>
      <c r="I166" s="91"/>
      <c r="J166" s="91"/>
      <c r="K166" s="91"/>
    </row>
    <row r="167" spans="1:11" ht="13">
      <c r="A167" s="89"/>
      <c r="I167" s="91"/>
      <c r="J167" s="91"/>
      <c r="K167" s="91"/>
    </row>
    <row r="168" spans="1:11" ht="13">
      <c r="A168" s="89"/>
      <c r="I168" s="91"/>
      <c r="J168" s="91"/>
      <c r="K168" s="91"/>
    </row>
    <row r="169" spans="1:11" ht="13">
      <c r="A169" s="89"/>
      <c r="I169" s="91"/>
      <c r="J169" s="91"/>
      <c r="K169" s="91"/>
    </row>
    <row r="170" spans="1:11" ht="13">
      <c r="A170" s="89"/>
      <c r="I170" s="91"/>
      <c r="J170" s="91"/>
      <c r="K170" s="91"/>
    </row>
    <row r="171" spans="1:11" ht="13">
      <c r="A171" s="89"/>
      <c r="I171" s="91"/>
      <c r="J171" s="91"/>
      <c r="K171" s="91"/>
    </row>
    <row r="172" spans="1:11" ht="13">
      <c r="A172" s="89"/>
      <c r="I172" s="91"/>
      <c r="J172" s="91"/>
      <c r="K172" s="91"/>
    </row>
    <row r="173" spans="1:11" ht="13">
      <c r="A173" s="89"/>
      <c r="I173" s="91"/>
      <c r="J173" s="91"/>
      <c r="K173" s="91"/>
    </row>
    <row r="174" spans="1:11" ht="13">
      <c r="A174" s="89"/>
      <c r="I174" s="91"/>
      <c r="J174" s="91"/>
      <c r="K174" s="91"/>
    </row>
    <row r="175" spans="1:11" ht="13">
      <c r="A175" s="89"/>
      <c r="I175" s="91"/>
      <c r="J175" s="91"/>
      <c r="K175" s="91"/>
    </row>
    <row r="176" spans="1:11" ht="13">
      <c r="A176" s="89"/>
      <c r="I176" s="91"/>
      <c r="J176" s="91"/>
      <c r="K176" s="91"/>
    </row>
    <row r="177" spans="1:11" ht="13">
      <c r="A177" s="89"/>
      <c r="I177" s="91"/>
      <c r="J177" s="91"/>
      <c r="K177" s="91"/>
    </row>
    <row r="178" spans="1:11" ht="13">
      <c r="A178" s="89"/>
      <c r="I178" s="91"/>
      <c r="J178" s="91"/>
      <c r="K178" s="91"/>
    </row>
    <row r="179" spans="1:11" ht="13">
      <c r="A179" s="89"/>
      <c r="I179" s="91"/>
      <c r="J179" s="91"/>
      <c r="K179" s="91"/>
    </row>
    <row r="180" spans="1:11" ht="13">
      <c r="A180" s="89"/>
      <c r="I180" s="91"/>
      <c r="J180" s="91"/>
      <c r="K180" s="91"/>
    </row>
    <row r="181" spans="1:11" ht="13">
      <c r="A181" s="89"/>
      <c r="I181" s="91"/>
      <c r="J181" s="91"/>
      <c r="K181" s="91"/>
    </row>
    <row r="182" spans="1:11" ht="13">
      <c r="A182" s="89"/>
      <c r="I182" s="91"/>
      <c r="J182" s="91"/>
      <c r="K182" s="91"/>
    </row>
    <row r="183" spans="1:11" ht="13">
      <c r="A183" s="89"/>
      <c r="I183" s="91"/>
      <c r="J183" s="91"/>
      <c r="K183" s="91"/>
    </row>
    <row r="184" spans="1:11" ht="13">
      <c r="A184" s="89"/>
      <c r="I184" s="91"/>
      <c r="J184" s="91"/>
      <c r="K184" s="91"/>
    </row>
    <row r="185" spans="1:11" ht="13">
      <c r="A185" s="89"/>
      <c r="I185" s="91"/>
      <c r="J185" s="91"/>
      <c r="K185" s="91"/>
    </row>
    <row r="186" spans="1:11" ht="13">
      <c r="A186" s="89"/>
      <c r="I186" s="91"/>
      <c r="J186" s="91"/>
      <c r="K186" s="91"/>
    </row>
    <row r="187" spans="1:11" ht="13">
      <c r="A187" s="89"/>
      <c r="I187" s="91"/>
      <c r="J187" s="91"/>
      <c r="K187" s="91"/>
    </row>
    <row r="188" spans="1:11" ht="13">
      <c r="A188" s="89"/>
      <c r="I188" s="91"/>
      <c r="J188" s="91"/>
      <c r="K188" s="91"/>
    </row>
    <row r="189" spans="1:11" ht="13">
      <c r="A189" s="89"/>
      <c r="I189" s="91"/>
      <c r="J189" s="91"/>
      <c r="K189" s="91"/>
    </row>
    <row r="190" spans="1:11" ht="13">
      <c r="A190" s="89"/>
      <c r="I190" s="91"/>
      <c r="J190" s="91"/>
      <c r="K190" s="91"/>
    </row>
    <row r="191" spans="1:11" ht="13">
      <c r="A191" s="89"/>
      <c r="I191" s="91"/>
      <c r="J191" s="91"/>
      <c r="K191" s="91"/>
    </row>
    <row r="192" spans="1:11" ht="13">
      <c r="A192" s="89"/>
      <c r="I192" s="91"/>
      <c r="J192" s="91"/>
      <c r="K192" s="91"/>
    </row>
    <row r="193" spans="1:11" ht="13">
      <c r="A193" s="89"/>
      <c r="I193" s="91"/>
      <c r="J193" s="91"/>
      <c r="K193" s="91"/>
    </row>
    <row r="194" spans="1:11" ht="13">
      <c r="A194" s="89"/>
      <c r="I194" s="91"/>
      <c r="J194" s="91"/>
      <c r="K194" s="91"/>
    </row>
    <row r="195" spans="1:11" ht="13">
      <c r="A195" s="89"/>
      <c r="I195" s="91"/>
      <c r="J195" s="91"/>
      <c r="K195" s="91"/>
    </row>
    <row r="196" spans="1:11" ht="13">
      <c r="A196" s="89"/>
      <c r="I196" s="91"/>
      <c r="J196" s="91"/>
      <c r="K196" s="91"/>
    </row>
    <row r="197" spans="1:11" ht="13">
      <c r="A197" s="89"/>
      <c r="I197" s="91"/>
      <c r="J197" s="91"/>
      <c r="K197" s="91"/>
    </row>
    <row r="198" spans="1:11" ht="13">
      <c r="A198" s="89"/>
      <c r="I198" s="91"/>
      <c r="J198" s="91"/>
      <c r="K198" s="91"/>
    </row>
    <row r="199" spans="1:11" ht="13">
      <c r="A199" s="89"/>
      <c r="I199" s="91"/>
      <c r="J199" s="91"/>
      <c r="K199" s="91"/>
    </row>
    <row r="200" spans="1:11" ht="13">
      <c r="A200" s="89"/>
      <c r="I200" s="91"/>
      <c r="J200" s="91"/>
      <c r="K200" s="91"/>
    </row>
    <row r="201" spans="1:11" ht="13">
      <c r="A201" s="89"/>
      <c r="I201" s="91"/>
      <c r="J201" s="91"/>
      <c r="K201" s="91"/>
    </row>
    <row r="202" spans="1:11" ht="13">
      <c r="A202" s="89"/>
      <c r="I202" s="91"/>
      <c r="J202" s="91"/>
      <c r="K202" s="91"/>
    </row>
    <row r="203" spans="1:11" ht="13">
      <c r="A203" s="89"/>
      <c r="I203" s="91"/>
      <c r="J203" s="91"/>
      <c r="K203" s="91"/>
    </row>
    <row r="204" spans="1:11" ht="13">
      <c r="A204" s="89"/>
      <c r="I204" s="91"/>
      <c r="J204" s="91"/>
      <c r="K204" s="91"/>
    </row>
    <row r="205" spans="1:11" ht="13">
      <c r="A205" s="89"/>
      <c r="I205" s="91"/>
      <c r="J205" s="91"/>
      <c r="K205" s="91"/>
    </row>
    <row r="206" spans="1:11" ht="13">
      <c r="A206" s="89"/>
      <c r="I206" s="91"/>
      <c r="J206" s="91"/>
      <c r="K206" s="91"/>
    </row>
    <row r="207" spans="1:11" ht="13">
      <c r="A207" s="89"/>
      <c r="I207" s="91"/>
      <c r="J207" s="91"/>
      <c r="K207" s="91"/>
    </row>
    <row r="208" spans="1:11" ht="13">
      <c r="A208" s="89"/>
      <c r="I208" s="91"/>
      <c r="J208" s="91"/>
      <c r="K208" s="91"/>
    </row>
    <row r="209" spans="1:11" ht="13">
      <c r="A209" s="89"/>
      <c r="I209" s="91"/>
      <c r="J209" s="91"/>
      <c r="K209" s="91"/>
    </row>
    <row r="210" spans="1:11" ht="13">
      <c r="A210" s="89"/>
      <c r="I210" s="91"/>
      <c r="J210" s="91"/>
      <c r="K210" s="91"/>
    </row>
    <row r="211" spans="1:11" ht="13">
      <c r="A211" s="89"/>
      <c r="I211" s="91"/>
      <c r="J211" s="91"/>
      <c r="K211" s="91"/>
    </row>
    <row r="212" spans="1:11" ht="13">
      <c r="A212" s="89"/>
      <c r="I212" s="91"/>
      <c r="J212" s="91"/>
      <c r="K212" s="91"/>
    </row>
    <row r="213" spans="1:11" ht="13">
      <c r="A213" s="89"/>
      <c r="I213" s="91"/>
      <c r="J213" s="91"/>
      <c r="K213" s="91"/>
    </row>
    <row r="214" spans="1:11" ht="13">
      <c r="A214" s="89"/>
      <c r="I214" s="91"/>
      <c r="J214" s="91"/>
      <c r="K214" s="91"/>
    </row>
    <row r="215" spans="1:11" ht="13">
      <c r="A215" s="89"/>
      <c r="I215" s="91"/>
      <c r="J215" s="91"/>
      <c r="K215" s="91"/>
    </row>
    <row r="216" spans="1:11" ht="13">
      <c r="A216" s="89"/>
      <c r="I216" s="91"/>
      <c r="J216" s="91"/>
      <c r="K216" s="91"/>
    </row>
    <row r="217" spans="1:11" ht="13">
      <c r="A217" s="89"/>
      <c r="I217" s="91"/>
      <c r="J217" s="91"/>
      <c r="K217" s="91"/>
    </row>
    <row r="218" spans="1:11" ht="13">
      <c r="A218" s="89"/>
      <c r="I218" s="91"/>
      <c r="J218" s="91"/>
      <c r="K218" s="91"/>
    </row>
    <row r="219" spans="1:11" ht="13">
      <c r="A219" s="89"/>
      <c r="I219" s="91"/>
      <c r="J219" s="91"/>
      <c r="K219" s="91"/>
    </row>
    <row r="220" spans="1:11" ht="13">
      <c r="A220" s="89"/>
      <c r="I220" s="91"/>
      <c r="J220" s="91"/>
      <c r="K220" s="91"/>
    </row>
    <row r="221" spans="1:11" ht="13">
      <c r="A221" s="89"/>
      <c r="I221" s="91"/>
      <c r="J221" s="91"/>
      <c r="K221" s="91"/>
    </row>
    <row r="222" spans="1:11" ht="13">
      <c r="A222" s="89"/>
      <c r="I222" s="91"/>
      <c r="J222" s="91"/>
      <c r="K222" s="91"/>
    </row>
    <row r="223" spans="1:11" ht="13">
      <c r="A223" s="89"/>
      <c r="I223" s="91"/>
      <c r="J223" s="91"/>
      <c r="K223" s="91"/>
    </row>
    <row r="224" spans="1:11" ht="13">
      <c r="A224" s="89"/>
      <c r="I224" s="91"/>
      <c r="J224" s="91"/>
      <c r="K224" s="91"/>
    </row>
    <row r="225" spans="1:11" ht="13">
      <c r="A225" s="89"/>
      <c r="I225" s="91"/>
      <c r="J225" s="91"/>
      <c r="K225" s="91"/>
    </row>
    <row r="226" spans="1:11" ht="13">
      <c r="A226" s="89"/>
      <c r="I226" s="91"/>
      <c r="J226" s="91"/>
      <c r="K226" s="91"/>
    </row>
    <row r="227" spans="1:11" ht="13">
      <c r="A227" s="89"/>
      <c r="I227" s="91"/>
      <c r="J227" s="91"/>
      <c r="K227" s="91"/>
    </row>
    <row r="228" spans="1:11" ht="13">
      <c r="A228" s="89"/>
      <c r="I228" s="91"/>
      <c r="J228" s="91"/>
      <c r="K228" s="91"/>
    </row>
    <row r="229" spans="1:11" ht="13">
      <c r="A229" s="89"/>
      <c r="I229" s="91"/>
      <c r="J229" s="91"/>
      <c r="K229" s="91"/>
    </row>
    <row r="230" spans="1:11" ht="13">
      <c r="A230" s="89"/>
      <c r="I230" s="91"/>
      <c r="J230" s="91"/>
      <c r="K230" s="91"/>
    </row>
    <row r="231" spans="1:11" ht="13">
      <c r="A231" s="89"/>
      <c r="I231" s="91"/>
      <c r="J231" s="91"/>
      <c r="K231" s="91"/>
    </row>
    <row r="232" spans="1:11" ht="13">
      <c r="A232" s="89"/>
      <c r="I232" s="91"/>
      <c r="J232" s="91"/>
      <c r="K232" s="91"/>
    </row>
    <row r="233" spans="1:11" ht="13">
      <c r="A233" s="89"/>
      <c r="I233" s="91"/>
      <c r="J233" s="91"/>
      <c r="K233" s="91"/>
    </row>
    <row r="234" spans="1:11" ht="13">
      <c r="A234" s="89"/>
      <c r="I234" s="91"/>
      <c r="J234" s="91"/>
      <c r="K234" s="91"/>
    </row>
    <row r="235" spans="1:11" ht="13">
      <c r="A235" s="89"/>
      <c r="I235" s="91"/>
      <c r="J235" s="91"/>
      <c r="K235" s="91"/>
    </row>
    <row r="236" spans="1:11" ht="13">
      <c r="A236" s="89"/>
      <c r="I236" s="91"/>
      <c r="J236" s="91"/>
      <c r="K236" s="91"/>
    </row>
    <row r="237" spans="1:11" ht="13">
      <c r="A237" s="89"/>
      <c r="I237" s="91"/>
      <c r="J237" s="91"/>
      <c r="K237" s="91"/>
    </row>
    <row r="238" spans="1:11" ht="13">
      <c r="A238" s="89"/>
      <c r="I238" s="91"/>
      <c r="J238" s="91"/>
      <c r="K238" s="91"/>
    </row>
    <row r="239" spans="1:11" ht="13">
      <c r="A239" s="89"/>
      <c r="I239" s="91"/>
      <c r="J239" s="91"/>
      <c r="K239" s="91"/>
    </row>
    <row r="240" spans="1:11" ht="13">
      <c r="A240" s="89"/>
      <c r="I240" s="91"/>
      <c r="J240" s="91"/>
      <c r="K240" s="91"/>
    </row>
    <row r="241" spans="1:11" ht="13">
      <c r="A241" s="89"/>
      <c r="I241" s="91"/>
      <c r="J241" s="91"/>
      <c r="K241" s="91"/>
    </row>
    <row r="242" spans="1:11" ht="13">
      <c r="A242" s="89"/>
      <c r="I242" s="91"/>
      <c r="J242" s="91"/>
      <c r="K242" s="91"/>
    </row>
    <row r="243" spans="1:11" ht="13">
      <c r="A243" s="89"/>
      <c r="I243" s="91"/>
      <c r="J243" s="91"/>
      <c r="K243" s="91"/>
    </row>
    <row r="244" spans="1:11" ht="13">
      <c r="A244" s="89"/>
      <c r="I244" s="91"/>
      <c r="J244" s="91"/>
      <c r="K244" s="91"/>
    </row>
    <row r="245" spans="1:11" ht="13">
      <c r="A245" s="89"/>
      <c r="I245" s="91"/>
      <c r="J245" s="91"/>
      <c r="K245" s="91"/>
    </row>
    <row r="246" spans="1:11" ht="13">
      <c r="A246" s="89"/>
      <c r="I246" s="91"/>
      <c r="J246" s="91"/>
      <c r="K246" s="91"/>
    </row>
    <row r="247" spans="1:11" ht="13">
      <c r="A247" s="89"/>
      <c r="I247" s="91"/>
      <c r="J247" s="91"/>
      <c r="K247" s="91"/>
    </row>
    <row r="248" spans="1:11" ht="13">
      <c r="A248" s="89"/>
      <c r="I248" s="91"/>
      <c r="J248" s="91"/>
      <c r="K248" s="91"/>
    </row>
    <row r="249" spans="1:11" ht="13">
      <c r="A249" s="89"/>
      <c r="I249" s="91"/>
      <c r="J249" s="91"/>
      <c r="K249" s="91"/>
    </row>
    <row r="250" spans="1:11" ht="13">
      <c r="A250" s="89"/>
      <c r="I250" s="91"/>
      <c r="J250" s="91"/>
      <c r="K250" s="91"/>
    </row>
    <row r="251" spans="1:11" ht="13">
      <c r="A251" s="89"/>
      <c r="I251" s="91"/>
      <c r="J251" s="91"/>
      <c r="K251" s="91"/>
    </row>
    <row r="252" spans="1:11" ht="13">
      <c r="A252" s="89"/>
      <c r="I252" s="91"/>
      <c r="J252" s="91"/>
      <c r="K252" s="91"/>
    </row>
    <row r="253" spans="1:11" ht="13">
      <c r="A253" s="89"/>
      <c r="I253" s="91"/>
      <c r="J253" s="91"/>
      <c r="K253" s="91"/>
    </row>
    <row r="254" spans="1:11" ht="13">
      <c r="A254" s="89"/>
      <c r="I254" s="91"/>
      <c r="J254" s="91"/>
      <c r="K254" s="91"/>
    </row>
    <row r="255" spans="1:11" ht="13">
      <c r="A255" s="89"/>
      <c r="I255" s="91"/>
      <c r="J255" s="91"/>
      <c r="K255" s="91"/>
    </row>
    <row r="256" spans="1:11" ht="13">
      <c r="A256" s="89"/>
      <c r="I256" s="91"/>
      <c r="J256" s="91"/>
      <c r="K256" s="91"/>
    </row>
    <row r="257" spans="1:11" ht="13">
      <c r="A257" s="89"/>
      <c r="I257" s="91"/>
      <c r="J257" s="91"/>
      <c r="K257" s="91"/>
    </row>
    <row r="258" spans="1:11" ht="13">
      <c r="A258" s="89"/>
      <c r="I258" s="91"/>
      <c r="J258" s="91"/>
      <c r="K258" s="91"/>
    </row>
    <row r="259" spans="1:11" ht="13">
      <c r="A259" s="89"/>
      <c r="I259" s="91"/>
      <c r="J259" s="91"/>
      <c r="K259" s="91"/>
    </row>
    <row r="260" spans="1:11" ht="13">
      <c r="A260" s="89"/>
      <c r="I260" s="91"/>
      <c r="J260" s="91"/>
      <c r="K260" s="91"/>
    </row>
    <row r="261" spans="1:11" ht="13">
      <c r="A261" s="89"/>
      <c r="I261" s="91"/>
      <c r="J261" s="91"/>
      <c r="K261" s="91"/>
    </row>
    <row r="262" spans="1:11" ht="13">
      <c r="A262" s="89"/>
      <c r="I262" s="91"/>
      <c r="J262" s="91"/>
      <c r="K262" s="91"/>
    </row>
    <row r="263" spans="1:11" ht="13">
      <c r="A263" s="89"/>
      <c r="I263" s="91"/>
      <c r="J263" s="91"/>
      <c r="K263" s="91"/>
    </row>
    <row r="264" spans="1:11" ht="13">
      <c r="A264" s="89"/>
      <c r="I264" s="91"/>
      <c r="J264" s="91"/>
      <c r="K264" s="91"/>
    </row>
    <row r="265" spans="1:11" ht="13">
      <c r="A265" s="89"/>
      <c r="I265" s="91"/>
      <c r="J265" s="91"/>
      <c r="K265" s="91"/>
    </row>
    <row r="266" spans="1:11" ht="13">
      <c r="A266" s="89"/>
      <c r="I266" s="91"/>
      <c r="J266" s="91"/>
      <c r="K266" s="91"/>
    </row>
    <row r="267" spans="1:11" ht="13">
      <c r="A267" s="89"/>
      <c r="I267" s="91"/>
      <c r="J267" s="91"/>
      <c r="K267" s="91"/>
    </row>
    <row r="268" spans="1:11" ht="13">
      <c r="A268" s="89"/>
      <c r="I268" s="91"/>
      <c r="J268" s="91"/>
      <c r="K268" s="91"/>
    </row>
    <row r="269" spans="1:11" ht="13">
      <c r="A269" s="89"/>
      <c r="I269" s="91"/>
      <c r="J269" s="91"/>
      <c r="K269" s="91"/>
    </row>
    <row r="270" spans="1:11" ht="13">
      <c r="A270" s="89"/>
      <c r="I270" s="91"/>
      <c r="J270" s="91"/>
      <c r="K270" s="91"/>
    </row>
    <row r="271" spans="1:11" ht="13">
      <c r="A271" s="89"/>
      <c r="I271" s="91"/>
      <c r="J271" s="91"/>
      <c r="K271" s="91"/>
    </row>
    <row r="272" spans="1:11" ht="13">
      <c r="A272" s="89"/>
      <c r="I272" s="91"/>
      <c r="J272" s="91"/>
      <c r="K272" s="91"/>
    </row>
    <row r="273" spans="1:11" ht="13">
      <c r="A273" s="89"/>
      <c r="I273" s="91"/>
      <c r="J273" s="91"/>
      <c r="K273" s="91"/>
    </row>
    <row r="274" spans="1:11" ht="13">
      <c r="A274" s="89"/>
      <c r="I274" s="91"/>
      <c r="J274" s="91"/>
      <c r="K274" s="91"/>
    </row>
    <row r="275" spans="1:11" ht="13">
      <c r="A275" s="89"/>
      <c r="I275" s="91"/>
      <c r="J275" s="91"/>
      <c r="K275" s="91"/>
    </row>
    <row r="276" spans="1:11" ht="13">
      <c r="A276" s="89"/>
      <c r="I276" s="91"/>
      <c r="J276" s="91"/>
      <c r="K276" s="91"/>
    </row>
    <row r="277" spans="1:11" ht="13">
      <c r="A277" s="89"/>
      <c r="I277" s="91"/>
      <c r="J277" s="91"/>
      <c r="K277" s="91"/>
    </row>
    <row r="278" spans="1:11" ht="13">
      <c r="A278" s="89"/>
      <c r="I278" s="91"/>
      <c r="J278" s="91"/>
      <c r="K278" s="91"/>
    </row>
    <row r="279" spans="1:11" ht="13">
      <c r="A279" s="89"/>
      <c r="I279" s="91"/>
      <c r="J279" s="91"/>
      <c r="K279" s="91"/>
    </row>
    <row r="280" spans="1:11" ht="13">
      <c r="A280" s="89"/>
      <c r="I280" s="91"/>
      <c r="J280" s="91"/>
      <c r="K280" s="91"/>
    </row>
    <row r="281" spans="1:11" ht="13">
      <c r="A281" s="89"/>
      <c r="I281" s="91"/>
      <c r="J281" s="91"/>
      <c r="K281" s="91"/>
    </row>
    <row r="282" spans="1:11" ht="13">
      <c r="A282" s="89"/>
      <c r="I282" s="91"/>
      <c r="J282" s="91"/>
      <c r="K282" s="91"/>
    </row>
    <row r="283" spans="1:11" ht="13">
      <c r="A283" s="89"/>
      <c r="I283" s="91"/>
      <c r="J283" s="91"/>
      <c r="K283" s="91"/>
    </row>
    <row r="284" spans="1:11" ht="13">
      <c r="A284" s="89"/>
      <c r="I284" s="91"/>
      <c r="J284" s="91"/>
      <c r="K284" s="91"/>
    </row>
    <row r="285" spans="1:11" ht="13">
      <c r="A285" s="89"/>
      <c r="I285" s="91"/>
      <c r="J285" s="91"/>
      <c r="K285" s="91"/>
    </row>
    <row r="286" spans="1:11" ht="13">
      <c r="A286" s="89"/>
      <c r="I286" s="91"/>
      <c r="J286" s="91"/>
      <c r="K286" s="91"/>
    </row>
    <row r="287" spans="1:11" ht="13">
      <c r="A287" s="89"/>
      <c r="I287" s="91"/>
      <c r="J287" s="91"/>
      <c r="K287" s="91"/>
    </row>
    <row r="288" spans="1:11" ht="13">
      <c r="A288" s="89"/>
      <c r="I288" s="91"/>
      <c r="J288" s="91"/>
      <c r="K288" s="91"/>
    </row>
    <row r="289" spans="1:11" ht="13">
      <c r="A289" s="89"/>
      <c r="I289" s="91"/>
      <c r="J289" s="91"/>
      <c r="K289" s="91"/>
    </row>
    <row r="290" spans="1:11" ht="13">
      <c r="A290" s="89"/>
      <c r="I290" s="91"/>
      <c r="J290" s="91"/>
      <c r="K290" s="91"/>
    </row>
    <row r="291" spans="1:11" ht="13">
      <c r="A291" s="89"/>
      <c r="I291" s="91"/>
      <c r="J291" s="91"/>
      <c r="K291" s="91"/>
    </row>
    <row r="292" spans="1:11" ht="13">
      <c r="A292" s="89"/>
      <c r="I292" s="91"/>
      <c r="J292" s="91"/>
      <c r="K292" s="91"/>
    </row>
    <row r="293" spans="1:11" ht="13">
      <c r="A293" s="89"/>
      <c r="I293" s="91"/>
      <c r="J293" s="91"/>
      <c r="K293" s="91"/>
    </row>
    <row r="294" spans="1:11" ht="13">
      <c r="A294" s="89"/>
      <c r="I294" s="91"/>
      <c r="J294" s="91"/>
      <c r="K294" s="91"/>
    </row>
    <row r="295" spans="1:11" ht="13">
      <c r="A295" s="89"/>
      <c r="I295" s="91"/>
      <c r="J295" s="91"/>
      <c r="K295" s="91"/>
    </row>
    <row r="296" spans="1:11" ht="13">
      <c r="A296" s="89"/>
      <c r="I296" s="91"/>
      <c r="J296" s="91"/>
      <c r="K296" s="91"/>
    </row>
    <row r="297" spans="1:11" ht="13">
      <c r="A297" s="89"/>
      <c r="I297" s="91"/>
      <c r="J297" s="91"/>
      <c r="K297" s="91"/>
    </row>
    <row r="298" spans="1:11" ht="13">
      <c r="A298" s="89"/>
      <c r="I298" s="91"/>
      <c r="J298" s="91"/>
      <c r="K298" s="91"/>
    </row>
    <row r="299" spans="1:11" ht="13">
      <c r="A299" s="89"/>
      <c r="I299" s="91"/>
      <c r="J299" s="91"/>
      <c r="K299" s="91"/>
    </row>
    <row r="300" spans="1:11" ht="13">
      <c r="A300" s="89"/>
      <c r="I300" s="91"/>
      <c r="J300" s="91"/>
      <c r="K300" s="91"/>
    </row>
    <row r="301" spans="1:11" ht="13">
      <c r="A301" s="89"/>
      <c r="I301" s="91"/>
      <c r="J301" s="91"/>
      <c r="K301" s="91"/>
    </row>
    <row r="302" spans="1:11" ht="13">
      <c r="A302" s="89"/>
      <c r="I302" s="91"/>
      <c r="J302" s="91"/>
      <c r="K302" s="91"/>
    </row>
    <row r="303" spans="1:11" ht="13">
      <c r="A303" s="89"/>
      <c r="I303" s="91"/>
      <c r="J303" s="91"/>
      <c r="K303" s="91"/>
    </row>
    <row r="304" spans="1:11" ht="13">
      <c r="A304" s="89"/>
      <c r="I304" s="91"/>
      <c r="J304" s="91"/>
      <c r="K304" s="91"/>
    </row>
    <row r="305" spans="1:11" ht="13">
      <c r="A305" s="89"/>
      <c r="I305" s="91"/>
      <c r="J305" s="91"/>
      <c r="K305" s="91"/>
    </row>
    <row r="306" spans="1:11" ht="13">
      <c r="A306" s="89"/>
      <c r="I306" s="91"/>
      <c r="J306" s="91"/>
      <c r="K306" s="91"/>
    </row>
    <row r="307" spans="1:11" ht="13">
      <c r="A307" s="89"/>
      <c r="I307" s="91"/>
      <c r="J307" s="91"/>
      <c r="K307" s="91"/>
    </row>
    <row r="308" spans="1:11" ht="13">
      <c r="A308" s="89"/>
      <c r="I308" s="91"/>
      <c r="J308" s="91"/>
      <c r="K308" s="91"/>
    </row>
    <row r="309" spans="1:11" ht="13">
      <c r="A309" s="89"/>
      <c r="I309" s="91"/>
      <c r="J309" s="91"/>
      <c r="K309" s="91"/>
    </row>
    <row r="310" spans="1:11" ht="13">
      <c r="A310" s="89"/>
      <c r="I310" s="91"/>
      <c r="J310" s="91"/>
      <c r="K310" s="91"/>
    </row>
    <row r="311" spans="1:11" ht="13">
      <c r="A311" s="89"/>
      <c r="I311" s="91"/>
      <c r="J311" s="91"/>
      <c r="K311" s="91"/>
    </row>
    <row r="312" spans="1:11" ht="13">
      <c r="A312" s="89"/>
      <c r="I312" s="91"/>
      <c r="J312" s="91"/>
      <c r="K312" s="91"/>
    </row>
    <row r="313" spans="1:11" ht="13">
      <c r="A313" s="89"/>
      <c r="I313" s="91"/>
      <c r="J313" s="91"/>
      <c r="K313" s="91"/>
    </row>
    <row r="314" spans="1:11" ht="13">
      <c r="A314" s="89"/>
      <c r="I314" s="91"/>
      <c r="J314" s="91"/>
      <c r="K314" s="91"/>
    </row>
    <row r="315" spans="1:11" ht="13">
      <c r="A315" s="89"/>
      <c r="I315" s="91"/>
      <c r="J315" s="91"/>
      <c r="K315" s="91"/>
    </row>
    <row r="316" spans="1:11" ht="13">
      <c r="A316" s="89"/>
      <c r="I316" s="91"/>
      <c r="J316" s="91"/>
      <c r="K316" s="91"/>
    </row>
    <row r="317" spans="1:11" ht="13">
      <c r="A317" s="89"/>
      <c r="I317" s="91"/>
      <c r="J317" s="91"/>
      <c r="K317" s="91"/>
    </row>
    <row r="318" spans="1:11" ht="13">
      <c r="A318" s="89"/>
      <c r="I318" s="91"/>
      <c r="J318" s="91"/>
      <c r="K318" s="91"/>
    </row>
    <row r="319" spans="1:11" ht="13">
      <c r="A319" s="89"/>
      <c r="I319" s="91"/>
      <c r="J319" s="91"/>
      <c r="K319" s="91"/>
    </row>
    <row r="320" spans="1:11" ht="13">
      <c r="A320" s="89"/>
      <c r="I320" s="91"/>
      <c r="J320" s="91"/>
      <c r="K320" s="91"/>
    </row>
    <row r="321" spans="1:11" ht="13">
      <c r="A321" s="89"/>
      <c r="I321" s="91"/>
      <c r="J321" s="91"/>
      <c r="K321" s="91"/>
    </row>
    <row r="322" spans="1:11" ht="13">
      <c r="A322" s="89"/>
      <c r="I322" s="91"/>
      <c r="J322" s="91"/>
      <c r="K322" s="91"/>
    </row>
    <row r="323" spans="1:11" ht="13">
      <c r="A323" s="89"/>
      <c r="I323" s="91"/>
      <c r="J323" s="91"/>
      <c r="K323" s="91"/>
    </row>
    <row r="324" spans="1:11" ht="13">
      <c r="A324" s="89"/>
      <c r="I324" s="91"/>
      <c r="J324" s="91"/>
      <c r="K324" s="91"/>
    </row>
    <row r="325" spans="1:11" ht="13">
      <c r="A325" s="89"/>
      <c r="I325" s="91"/>
      <c r="J325" s="91"/>
      <c r="K325" s="91"/>
    </row>
    <row r="326" spans="1:11" ht="13">
      <c r="A326" s="89"/>
      <c r="I326" s="91"/>
      <c r="J326" s="91"/>
      <c r="K326" s="91"/>
    </row>
    <row r="327" spans="1:11" ht="13">
      <c r="A327" s="89"/>
      <c r="I327" s="91"/>
      <c r="J327" s="91"/>
      <c r="K327" s="91"/>
    </row>
    <row r="328" spans="1:11" ht="13">
      <c r="A328" s="89"/>
      <c r="I328" s="91"/>
      <c r="J328" s="91"/>
      <c r="K328" s="91"/>
    </row>
    <row r="329" spans="1:11" ht="13">
      <c r="A329" s="89"/>
      <c r="I329" s="91"/>
      <c r="J329" s="91"/>
      <c r="K329" s="91"/>
    </row>
    <row r="330" spans="1:11" ht="13">
      <c r="A330" s="89"/>
      <c r="I330" s="91"/>
      <c r="J330" s="91"/>
      <c r="K330" s="91"/>
    </row>
    <row r="331" spans="1:11" ht="13">
      <c r="A331" s="89"/>
      <c r="I331" s="91"/>
      <c r="J331" s="91"/>
      <c r="K331" s="91"/>
    </row>
    <row r="332" spans="1:11" ht="13">
      <c r="A332" s="89"/>
      <c r="I332" s="91"/>
      <c r="J332" s="91"/>
      <c r="K332" s="91"/>
    </row>
    <row r="333" spans="1:11" ht="13">
      <c r="A333" s="89"/>
      <c r="I333" s="91"/>
      <c r="J333" s="91"/>
      <c r="K333" s="91"/>
    </row>
    <row r="334" spans="1:11" ht="13">
      <c r="A334" s="89"/>
      <c r="I334" s="91"/>
      <c r="J334" s="91"/>
      <c r="K334" s="91"/>
    </row>
    <row r="335" spans="1:11" ht="13">
      <c r="A335" s="89"/>
      <c r="I335" s="91"/>
      <c r="J335" s="91"/>
      <c r="K335" s="91"/>
    </row>
    <row r="336" spans="1:11" ht="13">
      <c r="A336" s="89"/>
      <c r="I336" s="91"/>
      <c r="J336" s="91"/>
      <c r="K336" s="91"/>
    </row>
    <row r="337" spans="1:11" ht="13">
      <c r="A337" s="89"/>
      <c r="I337" s="91"/>
      <c r="J337" s="91"/>
      <c r="K337" s="91"/>
    </row>
    <row r="338" spans="1:11" ht="13">
      <c r="A338" s="89"/>
      <c r="I338" s="91"/>
      <c r="J338" s="91"/>
      <c r="K338" s="91"/>
    </row>
    <row r="339" spans="1:11" ht="13">
      <c r="A339" s="89"/>
      <c r="I339" s="91"/>
      <c r="J339" s="91"/>
      <c r="K339" s="91"/>
    </row>
    <row r="340" spans="1:11" ht="13">
      <c r="A340" s="89"/>
      <c r="I340" s="91"/>
      <c r="J340" s="91"/>
      <c r="K340" s="91"/>
    </row>
    <row r="341" spans="1:11" ht="13">
      <c r="A341" s="89"/>
      <c r="I341" s="91"/>
      <c r="J341" s="91"/>
      <c r="K341" s="91"/>
    </row>
    <row r="342" spans="1:11" ht="13">
      <c r="A342" s="89"/>
      <c r="I342" s="91"/>
      <c r="J342" s="91"/>
      <c r="K342" s="91"/>
    </row>
    <row r="343" spans="1:11" ht="13">
      <c r="A343" s="89"/>
      <c r="I343" s="91"/>
      <c r="J343" s="91"/>
      <c r="K343" s="91"/>
    </row>
    <row r="344" spans="1:11" ht="13">
      <c r="A344" s="89"/>
      <c r="I344" s="91"/>
      <c r="J344" s="91"/>
      <c r="K344" s="91"/>
    </row>
    <row r="345" spans="1:11" ht="13">
      <c r="A345" s="89"/>
      <c r="I345" s="91"/>
      <c r="J345" s="91"/>
      <c r="K345" s="91"/>
    </row>
    <row r="346" spans="1:11" ht="13">
      <c r="A346" s="89"/>
      <c r="I346" s="91"/>
      <c r="J346" s="91"/>
      <c r="K346" s="91"/>
    </row>
    <row r="347" spans="1:11" ht="13">
      <c r="A347" s="89"/>
      <c r="I347" s="91"/>
      <c r="J347" s="91"/>
      <c r="K347" s="91"/>
    </row>
    <row r="348" spans="1:11" ht="13">
      <c r="A348" s="89"/>
      <c r="I348" s="91"/>
      <c r="J348" s="91"/>
      <c r="K348" s="91"/>
    </row>
    <row r="349" spans="1:11" ht="13">
      <c r="A349" s="89"/>
      <c r="I349" s="91"/>
      <c r="J349" s="91"/>
      <c r="K349" s="91"/>
    </row>
    <row r="350" spans="1:11" ht="13">
      <c r="A350" s="89"/>
      <c r="I350" s="91"/>
      <c r="J350" s="91"/>
      <c r="K350" s="91"/>
    </row>
    <row r="351" spans="1:11" ht="13">
      <c r="A351" s="89"/>
      <c r="I351" s="91"/>
      <c r="J351" s="91"/>
      <c r="K351" s="91"/>
    </row>
    <row r="352" spans="1:11" ht="13">
      <c r="A352" s="89"/>
      <c r="I352" s="91"/>
      <c r="J352" s="91"/>
      <c r="K352" s="91"/>
    </row>
    <row r="353" spans="1:11" ht="13">
      <c r="A353" s="89"/>
      <c r="I353" s="91"/>
      <c r="J353" s="91"/>
      <c r="K353" s="91"/>
    </row>
    <row r="354" spans="1:11" ht="13">
      <c r="A354" s="89"/>
      <c r="I354" s="91"/>
      <c r="J354" s="91"/>
      <c r="K354" s="91"/>
    </row>
    <row r="355" spans="1:11" ht="13">
      <c r="A355" s="89"/>
      <c r="I355" s="91"/>
      <c r="J355" s="91"/>
      <c r="K355" s="91"/>
    </row>
    <row r="356" spans="1:11" ht="13">
      <c r="A356" s="89"/>
      <c r="I356" s="91"/>
      <c r="J356" s="91"/>
      <c r="K356" s="91"/>
    </row>
    <row r="357" spans="1:11" ht="13">
      <c r="A357" s="89"/>
      <c r="I357" s="91"/>
      <c r="J357" s="91"/>
      <c r="K357" s="91"/>
    </row>
    <row r="358" spans="1:11" ht="13">
      <c r="A358" s="89"/>
      <c r="I358" s="91"/>
      <c r="J358" s="91"/>
      <c r="K358" s="91"/>
    </row>
    <row r="359" spans="1:11" ht="13">
      <c r="A359" s="89"/>
      <c r="I359" s="91"/>
      <c r="J359" s="91"/>
      <c r="K359" s="91"/>
    </row>
    <row r="360" spans="1:11" ht="13">
      <c r="A360" s="89"/>
      <c r="I360" s="91"/>
      <c r="J360" s="91"/>
      <c r="K360" s="91"/>
    </row>
    <row r="361" spans="1:11" ht="13">
      <c r="A361" s="89"/>
      <c r="I361" s="91"/>
      <c r="J361" s="91"/>
      <c r="K361" s="91"/>
    </row>
    <row r="362" spans="1:11" ht="13">
      <c r="A362" s="89"/>
      <c r="I362" s="91"/>
      <c r="J362" s="91"/>
      <c r="K362" s="91"/>
    </row>
    <row r="363" spans="1:11" ht="13">
      <c r="A363" s="89"/>
      <c r="I363" s="91"/>
      <c r="J363" s="91"/>
      <c r="K363" s="91"/>
    </row>
    <row r="364" spans="1:11" ht="13">
      <c r="A364" s="89"/>
      <c r="I364" s="91"/>
      <c r="J364" s="91"/>
      <c r="K364" s="91"/>
    </row>
    <row r="365" spans="1:11" ht="13">
      <c r="A365" s="89"/>
      <c r="I365" s="91"/>
      <c r="J365" s="91"/>
      <c r="K365" s="91"/>
    </row>
    <row r="366" spans="1:11" ht="13">
      <c r="A366" s="89"/>
      <c r="I366" s="91"/>
      <c r="J366" s="91"/>
      <c r="K366" s="91"/>
    </row>
    <row r="367" spans="1:11" ht="13">
      <c r="A367" s="89"/>
      <c r="I367" s="91"/>
      <c r="J367" s="91"/>
      <c r="K367" s="91"/>
    </row>
    <row r="368" spans="1:11" ht="13">
      <c r="A368" s="89"/>
      <c r="I368" s="91"/>
      <c r="J368" s="91"/>
      <c r="K368" s="91"/>
    </row>
    <row r="369" spans="1:11" ht="13">
      <c r="A369" s="89"/>
      <c r="I369" s="91"/>
      <c r="J369" s="91"/>
      <c r="K369" s="91"/>
    </row>
    <row r="370" spans="1:11" ht="13">
      <c r="A370" s="89"/>
      <c r="I370" s="91"/>
      <c r="J370" s="91"/>
      <c r="K370" s="91"/>
    </row>
    <row r="371" spans="1:11" ht="13">
      <c r="A371" s="89"/>
      <c r="I371" s="91"/>
      <c r="J371" s="91"/>
      <c r="K371" s="91"/>
    </row>
    <row r="372" spans="1:11" ht="13">
      <c r="A372" s="89"/>
      <c r="I372" s="91"/>
      <c r="J372" s="91"/>
      <c r="K372" s="91"/>
    </row>
    <row r="373" spans="1:11" ht="13">
      <c r="A373" s="89"/>
      <c r="I373" s="91"/>
      <c r="J373" s="91"/>
      <c r="K373" s="91"/>
    </row>
    <row r="374" spans="1:11" ht="13">
      <c r="A374" s="89"/>
      <c r="I374" s="91"/>
      <c r="J374" s="91"/>
      <c r="K374" s="91"/>
    </row>
    <row r="375" spans="1:11" ht="13">
      <c r="A375" s="89"/>
      <c r="I375" s="91"/>
      <c r="J375" s="91"/>
      <c r="K375" s="91"/>
    </row>
    <row r="376" spans="1:11" ht="13">
      <c r="A376" s="89"/>
      <c r="I376" s="91"/>
      <c r="J376" s="91"/>
      <c r="K376" s="91"/>
    </row>
    <row r="377" spans="1:11" ht="13">
      <c r="A377" s="89"/>
      <c r="I377" s="91"/>
      <c r="J377" s="91"/>
      <c r="K377" s="91"/>
    </row>
    <row r="378" spans="1:11" ht="13">
      <c r="A378" s="89"/>
      <c r="I378" s="91"/>
      <c r="J378" s="91"/>
      <c r="K378" s="91"/>
    </row>
    <row r="379" spans="1:11" ht="13">
      <c r="A379" s="89"/>
      <c r="I379" s="91"/>
      <c r="J379" s="91"/>
      <c r="K379" s="91"/>
    </row>
    <row r="380" spans="1:11" ht="13">
      <c r="A380" s="89"/>
      <c r="I380" s="91"/>
      <c r="J380" s="91"/>
      <c r="K380" s="91"/>
    </row>
    <row r="381" spans="1:11" ht="13">
      <c r="A381" s="89"/>
      <c r="I381" s="91"/>
      <c r="J381" s="91"/>
      <c r="K381" s="91"/>
    </row>
    <row r="382" spans="1:11" ht="13">
      <c r="A382" s="89"/>
      <c r="I382" s="91"/>
      <c r="J382" s="91"/>
      <c r="K382" s="91"/>
    </row>
    <row r="383" spans="1:11" ht="13">
      <c r="A383" s="89"/>
      <c r="I383" s="91"/>
      <c r="J383" s="91"/>
      <c r="K383" s="91"/>
    </row>
    <row r="384" spans="1:11" ht="13">
      <c r="A384" s="89"/>
      <c r="I384" s="91"/>
      <c r="J384" s="91"/>
      <c r="K384" s="91"/>
    </row>
    <row r="385" spans="1:11" ht="13">
      <c r="A385" s="89"/>
      <c r="I385" s="91"/>
      <c r="J385" s="91"/>
      <c r="K385" s="91"/>
    </row>
    <row r="386" spans="1:11" ht="13">
      <c r="A386" s="89"/>
      <c r="I386" s="91"/>
      <c r="J386" s="91"/>
      <c r="K386" s="91"/>
    </row>
    <row r="387" spans="1:11" ht="13">
      <c r="A387" s="89"/>
      <c r="I387" s="91"/>
      <c r="J387" s="91"/>
      <c r="K387" s="91"/>
    </row>
    <row r="388" spans="1:11" ht="13">
      <c r="A388" s="89"/>
      <c r="I388" s="91"/>
      <c r="J388" s="91"/>
      <c r="K388" s="91"/>
    </row>
    <row r="389" spans="1:11" ht="13">
      <c r="A389" s="89"/>
      <c r="I389" s="91"/>
      <c r="J389" s="91"/>
      <c r="K389" s="91"/>
    </row>
    <row r="390" spans="1:11" ht="13">
      <c r="A390" s="89"/>
      <c r="I390" s="91"/>
      <c r="J390" s="91"/>
      <c r="K390" s="91"/>
    </row>
    <row r="391" spans="1:11" ht="13">
      <c r="A391" s="89"/>
      <c r="I391" s="91"/>
      <c r="J391" s="91"/>
      <c r="K391" s="91"/>
    </row>
    <row r="392" spans="1:11" ht="13">
      <c r="A392" s="89"/>
      <c r="I392" s="91"/>
      <c r="J392" s="91"/>
      <c r="K392" s="91"/>
    </row>
    <row r="393" spans="1:11" ht="13">
      <c r="A393" s="89"/>
      <c r="I393" s="91"/>
      <c r="J393" s="91"/>
      <c r="K393" s="91"/>
    </row>
    <row r="394" spans="1:11" ht="13">
      <c r="A394" s="89"/>
      <c r="I394" s="91"/>
      <c r="J394" s="91"/>
      <c r="K394" s="91"/>
    </row>
    <row r="395" spans="1:11" ht="13">
      <c r="A395" s="89"/>
      <c r="I395" s="91"/>
      <c r="J395" s="91"/>
      <c r="K395" s="91"/>
    </row>
    <row r="396" spans="1:11" ht="13">
      <c r="A396" s="89"/>
      <c r="I396" s="91"/>
      <c r="J396" s="91"/>
      <c r="K396" s="91"/>
    </row>
    <row r="397" spans="1:11" ht="13">
      <c r="A397" s="89"/>
      <c r="I397" s="91"/>
      <c r="J397" s="91"/>
      <c r="K397" s="91"/>
    </row>
    <row r="398" spans="1:11" ht="13">
      <c r="A398" s="89"/>
      <c r="I398" s="91"/>
      <c r="J398" s="91"/>
      <c r="K398" s="91"/>
    </row>
    <row r="399" spans="1:11" ht="13">
      <c r="A399" s="89"/>
      <c r="I399" s="91"/>
      <c r="J399" s="91"/>
      <c r="K399" s="91"/>
    </row>
    <row r="400" spans="1:11" ht="13">
      <c r="A400" s="89"/>
      <c r="I400" s="91"/>
      <c r="J400" s="91"/>
      <c r="K400" s="91"/>
    </row>
    <row r="401" spans="1:11" ht="13">
      <c r="A401" s="89"/>
      <c r="I401" s="91"/>
      <c r="J401" s="91"/>
      <c r="K401" s="91"/>
    </row>
    <row r="402" spans="1:11" ht="13">
      <c r="A402" s="89"/>
      <c r="I402" s="91"/>
      <c r="J402" s="91"/>
      <c r="K402" s="91"/>
    </row>
    <row r="403" spans="1:11" ht="13">
      <c r="A403" s="89"/>
      <c r="I403" s="91"/>
      <c r="J403" s="91"/>
      <c r="K403" s="91"/>
    </row>
    <row r="404" spans="1:11" ht="13">
      <c r="A404" s="89"/>
      <c r="I404" s="91"/>
      <c r="J404" s="91"/>
      <c r="K404" s="91"/>
    </row>
    <row r="405" spans="1:11" ht="13">
      <c r="A405" s="89"/>
      <c r="I405" s="91"/>
      <c r="J405" s="91"/>
      <c r="K405" s="91"/>
    </row>
    <row r="406" spans="1:11" ht="13">
      <c r="A406" s="89"/>
      <c r="I406" s="91"/>
      <c r="J406" s="91"/>
      <c r="K406" s="91"/>
    </row>
    <row r="407" spans="1:11" ht="13">
      <c r="A407" s="89"/>
      <c r="I407" s="91"/>
      <c r="J407" s="91"/>
      <c r="K407" s="91"/>
    </row>
    <row r="408" spans="1:11" ht="13">
      <c r="A408" s="89"/>
      <c r="I408" s="91"/>
      <c r="J408" s="91"/>
      <c r="K408" s="91"/>
    </row>
    <row r="409" spans="1:11" ht="13">
      <c r="A409" s="89"/>
      <c r="I409" s="91"/>
      <c r="J409" s="91"/>
      <c r="K409" s="91"/>
    </row>
    <row r="410" spans="1:11" ht="13">
      <c r="A410" s="89"/>
      <c r="I410" s="91"/>
      <c r="J410" s="91"/>
      <c r="K410" s="91"/>
    </row>
    <row r="411" spans="1:11" ht="13">
      <c r="A411" s="89"/>
      <c r="I411" s="91"/>
      <c r="J411" s="91"/>
      <c r="K411" s="91"/>
    </row>
    <row r="412" spans="1:11" ht="13">
      <c r="A412" s="89"/>
      <c r="I412" s="91"/>
      <c r="J412" s="91"/>
      <c r="K412" s="91"/>
    </row>
    <row r="413" spans="1:11" ht="13">
      <c r="A413" s="89"/>
      <c r="I413" s="91"/>
      <c r="J413" s="91"/>
      <c r="K413" s="91"/>
    </row>
    <row r="414" spans="1:11" ht="13">
      <c r="A414" s="89"/>
      <c r="I414" s="91"/>
      <c r="J414" s="91"/>
      <c r="K414" s="91"/>
    </row>
    <row r="415" spans="1:11" ht="13">
      <c r="A415" s="89"/>
      <c r="I415" s="91"/>
      <c r="J415" s="91"/>
      <c r="K415" s="91"/>
    </row>
    <row r="416" spans="1:11" ht="13">
      <c r="A416" s="89"/>
      <c r="I416" s="91"/>
      <c r="J416" s="91"/>
      <c r="K416" s="91"/>
    </row>
    <row r="417" spans="1:11" ht="13">
      <c r="A417" s="89"/>
      <c r="I417" s="91"/>
      <c r="J417" s="91"/>
      <c r="K417" s="91"/>
    </row>
    <row r="418" spans="1:11" ht="13">
      <c r="A418" s="89"/>
      <c r="I418" s="91"/>
      <c r="J418" s="91"/>
      <c r="K418" s="91"/>
    </row>
    <row r="419" spans="1:11" ht="13">
      <c r="A419" s="89"/>
      <c r="I419" s="91"/>
      <c r="J419" s="91"/>
      <c r="K419" s="91"/>
    </row>
    <row r="420" spans="1:11" ht="13">
      <c r="A420" s="89"/>
      <c r="I420" s="91"/>
      <c r="J420" s="91"/>
      <c r="K420" s="91"/>
    </row>
    <row r="421" spans="1:11" ht="13">
      <c r="A421" s="89"/>
      <c r="I421" s="91"/>
      <c r="J421" s="91"/>
      <c r="K421" s="91"/>
    </row>
    <row r="422" spans="1:11" ht="13">
      <c r="A422" s="89"/>
      <c r="I422" s="91"/>
      <c r="J422" s="91"/>
      <c r="K422" s="91"/>
    </row>
    <row r="423" spans="1:11" ht="13">
      <c r="A423" s="89"/>
      <c r="I423" s="91"/>
      <c r="J423" s="91"/>
      <c r="K423" s="91"/>
    </row>
    <row r="424" spans="1:11" ht="13">
      <c r="A424" s="89"/>
      <c r="I424" s="91"/>
      <c r="J424" s="91"/>
      <c r="K424" s="91"/>
    </row>
    <row r="425" spans="1:11" ht="13">
      <c r="A425" s="89"/>
      <c r="I425" s="91"/>
      <c r="J425" s="91"/>
      <c r="K425" s="91"/>
    </row>
    <row r="426" spans="1:11" ht="13">
      <c r="A426" s="89"/>
      <c r="I426" s="91"/>
      <c r="J426" s="91"/>
      <c r="K426" s="91"/>
    </row>
    <row r="427" spans="1:11" ht="13">
      <c r="A427" s="89"/>
      <c r="I427" s="91"/>
      <c r="J427" s="91"/>
      <c r="K427" s="91"/>
    </row>
    <row r="428" spans="1:11" ht="13">
      <c r="A428" s="89"/>
      <c r="I428" s="91"/>
      <c r="J428" s="91"/>
      <c r="K428" s="91"/>
    </row>
    <row r="429" spans="1:11" ht="13">
      <c r="A429" s="89"/>
      <c r="I429" s="91"/>
      <c r="J429" s="91"/>
      <c r="K429" s="91"/>
    </row>
    <row r="430" spans="1:11" ht="13">
      <c r="A430" s="89"/>
      <c r="I430" s="91"/>
      <c r="J430" s="91"/>
      <c r="K430" s="91"/>
    </row>
    <row r="431" spans="1:11" ht="13">
      <c r="A431" s="89"/>
      <c r="I431" s="91"/>
      <c r="J431" s="91"/>
      <c r="K431" s="91"/>
    </row>
    <row r="432" spans="1:11" ht="13">
      <c r="A432" s="89"/>
      <c r="I432" s="91"/>
      <c r="J432" s="91"/>
      <c r="K432" s="91"/>
    </row>
    <row r="433" spans="1:11" ht="13">
      <c r="A433" s="89"/>
      <c r="I433" s="91"/>
      <c r="J433" s="91"/>
      <c r="K433" s="91"/>
    </row>
    <row r="434" spans="1:11" ht="13">
      <c r="A434" s="89"/>
      <c r="I434" s="91"/>
      <c r="J434" s="91"/>
      <c r="K434" s="91"/>
    </row>
    <row r="435" spans="1:11" ht="13">
      <c r="A435" s="89"/>
      <c r="I435" s="91"/>
      <c r="J435" s="91"/>
      <c r="K435" s="91"/>
    </row>
    <row r="436" spans="1:11" ht="13">
      <c r="A436" s="89"/>
      <c r="I436" s="91"/>
      <c r="J436" s="91"/>
      <c r="K436" s="91"/>
    </row>
    <row r="437" spans="1:11" ht="13">
      <c r="A437" s="89"/>
      <c r="I437" s="91"/>
      <c r="J437" s="91"/>
      <c r="K437" s="91"/>
    </row>
    <row r="438" spans="1:11" ht="13">
      <c r="A438" s="89"/>
      <c r="I438" s="91"/>
      <c r="J438" s="91"/>
      <c r="K438" s="91"/>
    </row>
    <row r="439" spans="1:11" ht="13">
      <c r="A439" s="89"/>
      <c r="I439" s="91"/>
      <c r="J439" s="91"/>
      <c r="K439" s="91"/>
    </row>
    <row r="440" spans="1:11" ht="13">
      <c r="A440" s="89"/>
      <c r="I440" s="91"/>
      <c r="J440" s="91"/>
      <c r="K440" s="91"/>
    </row>
    <row r="441" spans="1:11" ht="13">
      <c r="A441" s="89"/>
      <c r="I441" s="91"/>
      <c r="J441" s="91"/>
      <c r="K441" s="91"/>
    </row>
    <row r="442" spans="1:11" ht="13">
      <c r="A442" s="89"/>
      <c r="I442" s="91"/>
      <c r="J442" s="91"/>
      <c r="K442" s="91"/>
    </row>
    <row r="443" spans="1:11" ht="13">
      <c r="A443" s="89"/>
      <c r="I443" s="91"/>
      <c r="J443" s="91"/>
      <c r="K443" s="91"/>
    </row>
    <row r="444" spans="1:11" ht="13">
      <c r="A444" s="89"/>
      <c r="I444" s="91"/>
      <c r="J444" s="91"/>
      <c r="K444" s="91"/>
    </row>
    <row r="445" spans="1:11" ht="13">
      <c r="A445" s="89"/>
      <c r="I445" s="91"/>
      <c r="J445" s="91"/>
      <c r="K445" s="91"/>
    </row>
    <row r="446" spans="1:11" ht="13">
      <c r="A446" s="89"/>
      <c r="I446" s="91"/>
      <c r="J446" s="91"/>
      <c r="K446" s="91"/>
    </row>
    <row r="447" spans="1:11" ht="13">
      <c r="A447" s="89"/>
      <c r="I447" s="91"/>
      <c r="J447" s="91"/>
      <c r="K447" s="91"/>
    </row>
    <row r="448" spans="1:11" ht="13">
      <c r="A448" s="89"/>
      <c r="I448" s="91"/>
      <c r="J448" s="91"/>
      <c r="K448" s="91"/>
    </row>
    <row r="449" spans="1:11" ht="13">
      <c r="A449" s="89"/>
      <c r="I449" s="91"/>
      <c r="J449" s="91"/>
      <c r="K449" s="91"/>
    </row>
    <row r="450" spans="1:11" ht="13">
      <c r="A450" s="89"/>
      <c r="I450" s="91"/>
      <c r="J450" s="91"/>
      <c r="K450" s="91"/>
    </row>
    <row r="451" spans="1:11" ht="13">
      <c r="A451" s="89"/>
      <c r="I451" s="91"/>
      <c r="J451" s="91"/>
      <c r="K451" s="91"/>
    </row>
    <row r="452" spans="1:11" ht="13">
      <c r="A452" s="89"/>
      <c r="I452" s="91"/>
      <c r="J452" s="91"/>
      <c r="K452" s="91"/>
    </row>
    <row r="453" spans="1:11" ht="13">
      <c r="A453" s="89"/>
      <c r="I453" s="91"/>
      <c r="J453" s="91"/>
      <c r="K453" s="91"/>
    </row>
    <row r="454" spans="1:11" ht="13">
      <c r="A454" s="89"/>
      <c r="I454" s="91"/>
      <c r="J454" s="91"/>
      <c r="K454" s="91"/>
    </row>
    <row r="455" spans="1:11" ht="13">
      <c r="A455" s="89"/>
      <c r="I455" s="91"/>
      <c r="J455" s="91"/>
      <c r="K455" s="91"/>
    </row>
    <row r="456" spans="1:11" ht="13">
      <c r="A456" s="89"/>
      <c r="I456" s="91"/>
      <c r="J456" s="91"/>
      <c r="K456" s="91"/>
    </row>
    <row r="457" spans="1:11" ht="13">
      <c r="A457" s="89"/>
      <c r="I457" s="91"/>
      <c r="J457" s="91"/>
      <c r="K457" s="91"/>
    </row>
    <row r="458" spans="1:11" ht="13">
      <c r="A458" s="89"/>
      <c r="I458" s="91"/>
      <c r="J458" s="91"/>
      <c r="K458" s="91"/>
    </row>
    <row r="459" spans="1:11" ht="13">
      <c r="A459" s="89"/>
      <c r="I459" s="91"/>
      <c r="J459" s="91"/>
      <c r="K459" s="91"/>
    </row>
    <row r="460" spans="1:11" ht="13">
      <c r="A460" s="89"/>
      <c r="I460" s="91"/>
      <c r="J460" s="91"/>
      <c r="K460" s="91"/>
    </row>
    <row r="461" spans="1:11" ht="13">
      <c r="A461" s="89"/>
      <c r="I461" s="91"/>
      <c r="J461" s="91"/>
      <c r="K461" s="91"/>
    </row>
    <row r="462" spans="1:11" ht="13">
      <c r="A462" s="89"/>
      <c r="I462" s="91"/>
      <c r="J462" s="91"/>
      <c r="K462" s="91"/>
    </row>
    <row r="463" spans="1:11" ht="13">
      <c r="A463" s="89"/>
      <c r="I463" s="91"/>
      <c r="J463" s="91"/>
      <c r="K463" s="91"/>
    </row>
    <row r="464" spans="1:11" ht="13">
      <c r="A464" s="89"/>
      <c r="I464" s="91"/>
      <c r="J464" s="91"/>
      <c r="K464" s="91"/>
    </row>
    <row r="465" spans="1:11" ht="13">
      <c r="A465" s="89"/>
      <c r="I465" s="91"/>
      <c r="J465" s="91"/>
      <c r="K465" s="91"/>
    </row>
    <row r="466" spans="1:11" ht="13">
      <c r="A466" s="89"/>
      <c r="I466" s="91"/>
      <c r="J466" s="91"/>
      <c r="K466" s="91"/>
    </row>
    <row r="467" spans="1:11" ht="13">
      <c r="A467" s="89"/>
      <c r="I467" s="91"/>
      <c r="J467" s="91"/>
      <c r="K467" s="91"/>
    </row>
    <row r="468" spans="1:11" ht="13">
      <c r="A468" s="89"/>
      <c r="I468" s="91"/>
      <c r="J468" s="91"/>
      <c r="K468" s="91"/>
    </row>
    <row r="469" spans="1:11" ht="13">
      <c r="A469" s="89"/>
      <c r="I469" s="91"/>
      <c r="J469" s="91"/>
      <c r="K469" s="91"/>
    </row>
    <row r="470" spans="1:11" ht="13">
      <c r="A470" s="89"/>
      <c r="I470" s="91"/>
      <c r="J470" s="91"/>
      <c r="K470" s="91"/>
    </row>
    <row r="471" spans="1:11" ht="13">
      <c r="A471" s="89"/>
      <c r="I471" s="91"/>
      <c r="J471" s="91"/>
      <c r="K471" s="91"/>
    </row>
    <row r="472" spans="1:11" ht="13">
      <c r="A472" s="89"/>
      <c r="I472" s="91"/>
      <c r="J472" s="91"/>
      <c r="K472" s="91"/>
    </row>
    <row r="473" spans="1:11" ht="13">
      <c r="A473" s="89"/>
      <c r="I473" s="91"/>
      <c r="J473" s="91"/>
      <c r="K473" s="91"/>
    </row>
    <row r="474" spans="1:11" ht="13">
      <c r="A474" s="89"/>
      <c r="I474" s="91"/>
      <c r="J474" s="91"/>
      <c r="K474" s="91"/>
    </row>
    <row r="475" spans="1:11" ht="13">
      <c r="A475" s="89"/>
      <c r="I475" s="91"/>
      <c r="J475" s="91"/>
      <c r="K475" s="91"/>
    </row>
    <row r="476" spans="1:11" ht="13">
      <c r="A476" s="89"/>
      <c r="I476" s="91"/>
      <c r="J476" s="91"/>
      <c r="K476" s="91"/>
    </row>
    <row r="477" spans="1:11" ht="13">
      <c r="A477" s="89"/>
      <c r="I477" s="91"/>
      <c r="J477" s="91"/>
      <c r="K477" s="91"/>
    </row>
    <row r="478" spans="1:11" ht="13">
      <c r="A478" s="89"/>
      <c r="I478" s="91"/>
      <c r="J478" s="91"/>
      <c r="K478" s="91"/>
    </row>
    <row r="479" spans="1:11" ht="13">
      <c r="A479" s="89"/>
      <c r="I479" s="91"/>
      <c r="J479" s="91"/>
      <c r="K479" s="91"/>
    </row>
    <row r="480" spans="1:11" ht="13">
      <c r="A480" s="89"/>
      <c r="I480" s="91"/>
      <c r="J480" s="91"/>
      <c r="K480" s="91"/>
    </row>
    <row r="481" spans="1:11" ht="13">
      <c r="A481" s="89"/>
      <c r="I481" s="91"/>
      <c r="J481" s="91"/>
      <c r="K481" s="91"/>
    </row>
    <row r="482" spans="1:11" ht="13">
      <c r="A482" s="89"/>
      <c r="I482" s="91"/>
      <c r="J482" s="91"/>
      <c r="K482" s="91"/>
    </row>
    <row r="483" spans="1:11" ht="13">
      <c r="A483" s="89"/>
      <c r="I483" s="91"/>
      <c r="J483" s="91"/>
      <c r="K483" s="91"/>
    </row>
    <row r="484" spans="1:11" ht="13">
      <c r="A484" s="89"/>
      <c r="I484" s="91"/>
      <c r="J484" s="91"/>
      <c r="K484" s="91"/>
    </row>
    <row r="485" spans="1:11" ht="13">
      <c r="A485" s="89"/>
      <c r="I485" s="91"/>
      <c r="J485" s="91"/>
      <c r="K485" s="91"/>
    </row>
    <row r="486" spans="1:11" ht="13">
      <c r="A486" s="89"/>
      <c r="I486" s="91"/>
      <c r="J486" s="91"/>
      <c r="K486" s="91"/>
    </row>
    <row r="487" spans="1:11" ht="13">
      <c r="A487" s="89"/>
      <c r="I487" s="91"/>
      <c r="J487" s="91"/>
      <c r="K487" s="91"/>
    </row>
    <row r="488" spans="1:11" ht="13">
      <c r="A488" s="89"/>
      <c r="I488" s="91"/>
      <c r="J488" s="91"/>
      <c r="K488" s="91"/>
    </row>
    <row r="489" spans="1:11" ht="13">
      <c r="A489" s="89"/>
      <c r="I489" s="91"/>
      <c r="J489" s="91"/>
      <c r="K489" s="91"/>
    </row>
    <row r="490" spans="1:11" ht="13">
      <c r="A490" s="89"/>
      <c r="I490" s="91"/>
      <c r="J490" s="91"/>
      <c r="K490" s="91"/>
    </row>
    <row r="491" spans="1:11" ht="13">
      <c r="A491" s="89"/>
      <c r="I491" s="91"/>
      <c r="J491" s="91"/>
      <c r="K491" s="91"/>
    </row>
    <row r="492" spans="1:11" ht="13">
      <c r="A492" s="89"/>
      <c r="I492" s="91"/>
      <c r="J492" s="91"/>
      <c r="K492" s="91"/>
    </row>
    <row r="493" spans="1:11" ht="13">
      <c r="A493" s="89"/>
      <c r="I493" s="91"/>
      <c r="J493" s="91"/>
      <c r="K493" s="91"/>
    </row>
    <row r="494" spans="1:11" ht="13">
      <c r="A494" s="89"/>
      <c r="I494" s="91"/>
      <c r="J494" s="91"/>
      <c r="K494" s="91"/>
    </row>
    <row r="495" spans="1:11" ht="13">
      <c r="A495" s="89"/>
      <c r="I495" s="91"/>
      <c r="J495" s="91"/>
      <c r="K495" s="91"/>
    </row>
    <row r="496" spans="1:11" ht="13">
      <c r="A496" s="89"/>
      <c r="I496" s="91"/>
      <c r="J496" s="91"/>
      <c r="K496" s="91"/>
    </row>
    <row r="497" spans="1:11" ht="13">
      <c r="A497" s="89"/>
      <c r="I497" s="91"/>
      <c r="J497" s="91"/>
      <c r="K497" s="91"/>
    </row>
    <row r="498" spans="1:11" ht="13">
      <c r="A498" s="89"/>
      <c r="I498" s="91"/>
      <c r="J498" s="91"/>
      <c r="K498" s="91"/>
    </row>
    <row r="499" spans="1:11" ht="13">
      <c r="A499" s="89"/>
      <c r="I499" s="91"/>
      <c r="J499" s="91"/>
      <c r="K499" s="91"/>
    </row>
    <row r="500" spans="1:11" ht="13">
      <c r="A500" s="89"/>
      <c r="I500" s="91"/>
      <c r="J500" s="91"/>
      <c r="K500" s="91"/>
    </row>
    <row r="501" spans="1:11" ht="13">
      <c r="A501" s="89"/>
      <c r="I501" s="91"/>
      <c r="J501" s="91"/>
      <c r="K501" s="91"/>
    </row>
    <row r="502" spans="1:11" ht="13">
      <c r="A502" s="89"/>
      <c r="I502" s="91"/>
      <c r="J502" s="91"/>
      <c r="K502" s="91"/>
    </row>
    <row r="503" spans="1:11" ht="13">
      <c r="A503" s="89"/>
      <c r="I503" s="91"/>
      <c r="J503" s="91"/>
      <c r="K503" s="91"/>
    </row>
    <row r="504" spans="1:11" ht="13">
      <c r="A504" s="89"/>
      <c r="I504" s="91"/>
      <c r="J504" s="91"/>
      <c r="K504" s="91"/>
    </row>
    <row r="505" spans="1:11" ht="13">
      <c r="A505" s="89"/>
      <c r="I505" s="91"/>
      <c r="J505" s="91"/>
      <c r="K505" s="91"/>
    </row>
    <row r="506" spans="1:11" ht="13">
      <c r="A506" s="89"/>
      <c r="I506" s="91"/>
      <c r="J506" s="91"/>
      <c r="K506" s="91"/>
    </row>
    <row r="507" spans="1:11" ht="13">
      <c r="A507" s="89"/>
      <c r="I507" s="91"/>
      <c r="J507" s="91"/>
      <c r="K507" s="91"/>
    </row>
    <row r="508" spans="1:11" ht="13">
      <c r="A508" s="89"/>
      <c r="I508" s="91"/>
      <c r="J508" s="91"/>
      <c r="K508" s="91"/>
    </row>
    <row r="509" spans="1:11" ht="13">
      <c r="A509" s="89"/>
      <c r="I509" s="91"/>
      <c r="J509" s="91"/>
      <c r="K509" s="91"/>
    </row>
    <row r="510" spans="1:11" ht="13">
      <c r="A510" s="89"/>
      <c r="I510" s="91"/>
      <c r="J510" s="91"/>
      <c r="K510" s="91"/>
    </row>
    <row r="511" spans="1:11" ht="13">
      <c r="A511" s="89"/>
      <c r="I511" s="91"/>
      <c r="J511" s="91"/>
      <c r="K511" s="91"/>
    </row>
    <row r="512" spans="1:11" ht="13">
      <c r="A512" s="89"/>
      <c r="I512" s="91"/>
      <c r="J512" s="91"/>
      <c r="K512" s="91"/>
    </row>
    <row r="513" spans="1:11" ht="13">
      <c r="A513" s="89"/>
      <c r="I513" s="91"/>
      <c r="J513" s="91"/>
      <c r="K513" s="91"/>
    </row>
    <row r="514" spans="1:11" ht="13">
      <c r="A514" s="89"/>
      <c r="I514" s="91"/>
      <c r="J514" s="91"/>
      <c r="K514" s="91"/>
    </row>
    <row r="515" spans="1:11" ht="13">
      <c r="A515" s="89"/>
      <c r="I515" s="91"/>
      <c r="J515" s="91"/>
      <c r="K515" s="91"/>
    </row>
    <row r="516" spans="1:11" ht="13">
      <c r="A516" s="89"/>
      <c r="I516" s="91"/>
      <c r="J516" s="91"/>
      <c r="K516" s="91"/>
    </row>
    <row r="517" spans="1:11" ht="13">
      <c r="A517" s="89"/>
      <c r="I517" s="91"/>
      <c r="J517" s="91"/>
      <c r="K517" s="91"/>
    </row>
    <row r="518" spans="1:11" ht="13">
      <c r="A518" s="89"/>
      <c r="I518" s="91"/>
      <c r="J518" s="91"/>
      <c r="K518" s="91"/>
    </row>
    <row r="519" spans="1:11" ht="13">
      <c r="A519" s="89"/>
      <c r="I519" s="91"/>
      <c r="J519" s="91"/>
      <c r="K519" s="91"/>
    </row>
    <row r="520" spans="1:11" ht="13">
      <c r="A520" s="89"/>
      <c r="I520" s="91"/>
      <c r="J520" s="91"/>
      <c r="K520" s="91"/>
    </row>
    <row r="521" spans="1:11" ht="13">
      <c r="A521" s="89"/>
      <c r="I521" s="91"/>
      <c r="J521" s="91"/>
      <c r="K521" s="91"/>
    </row>
    <row r="522" spans="1:11" ht="13">
      <c r="A522" s="89"/>
      <c r="I522" s="91"/>
      <c r="J522" s="91"/>
      <c r="K522" s="91"/>
    </row>
    <row r="523" spans="1:11" ht="13">
      <c r="A523" s="89"/>
      <c r="I523" s="91"/>
      <c r="J523" s="91"/>
      <c r="K523" s="91"/>
    </row>
    <row r="524" spans="1:11" ht="13">
      <c r="A524" s="89"/>
      <c r="I524" s="91"/>
      <c r="J524" s="91"/>
      <c r="K524" s="91"/>
    </row>
    <row r="525" spans="1:11" ht="13">
      <c r="A525" s="89"/>
      <c r="I525" s="91"/>
      <c r="J525" s="91"/>
      <c r="K525" s="91"/>
    </row>
    <row r="526" spans="1:11" ht="13">
      <c r="A526" s="89"/>
      <c r="I526" s="91"/>
      <c r="J526" s="91"/>
      <c r="K526" s="91"/>
    </row>
    <row r="527" spans="1:11" ht="13">
      <c r="A527" s="89"/>
      <c r="I527" s="91"/>
      <c r="J527" s="91"/>
      <c r="K527" s="91"/>
    </row>
    <row r="528" spans="1:11" ht="13">
      <c r="A528" s="89"/>
      <c r="I528" s="91"/>
      <c r="J528" s="91"/>
      <c r="K528" s="91"/>
    </row>
    <row r="529" spans="1:11" ht="13">
      <c r="A529" s="89"/>
      <c r="I529" s="91"/>
      <c r="J529" s="91"/>
      <c r="K529" s="91"/>
    </row>
    <row r="530" spans="1:11" ht="13">
      <c r="A530" s="89"/>
      <c r="I530" s="91"/>
      <c r="J530" s="91"/>
      <c r="K530" s="91"/>
    </row>
    <row r="531" spans="1:11" ht="13">
      <c r="A531" s="89"/>
      <c r="I531" s="91"/>
      <c r="J531" s="91"/>
      <c r="K531" s="91"/>
    </row>
    <row r="532" spans="1:11" ht="13">
      <c r="A532" s="89"/>
      <c r="I532" s="91"/>
      <c r="J532" s="91"/>
      <c r="K532" s="91"/>
    </row>
    <row r="533" spans="1:11" ht="13">
      <c r="A533" s="89"/>
      <c r="I533" s="91"/>
      <c r="J533" s="91"/>
      <c r="K533" s="91"/>
    </row>
    <row r="534" spans="1:11" ht="13">
      <c r="A534" s="89"/>
      <c r="I534" s="91"/>
      <c r="J534" s="91"/>
      <c r="K534" s="91"/>
    </row>
    <row r="535" spans="1:11" ht="13">
      <c r="A535" s="89"/>
      <c r="I535" s="91"/>
      <c r="J535" s="91"/>
      <c r="K535" s="91"/>
    </row>
    <row r="536" spans="1:11" ht="13">
      <c r="A536" s="89"/>
      <c r="I536" s="91"/>
      <c r="J536" s="91"/>
      <c r="K536" s="91"/>
    </row>
    <row r="537" spans="1:11" ht="13">
      <c r="A537" s="89"/>
      <c r="I537" s="91"/>
      <c r="J537" s="91"/>
      <c r="K537" s="91"/>
    </row>
    <row r="538" spans="1:11" ht="13">
      <c r="A538" s="89"/>
      <c r="I538" s="91"/>
      <c r="J538" s="91"/>
      <c r="K538" s="91"/>
    </row>
    <row r="539" spans="1:11" ht="13">
      <c r="A539" s="89"/>
      <c r="I539" s="91"/>
      <c r="J539" s="91"/>
      <c r="K539" s="91"/>
    </row>
    <row r="540" spans="1:11" ht="13">
      <c r="A540" s="89"/>
      <c r="I540" s="91"/>
      <c r="J540" s="91"/>
      <c r="K540" s="91"/>
    </row>
    <row r="541" spans="1:11" ht="13">
      <c r="A541" s="89"/>
      <c r="I541" s="91"/>
      <c r="J541" s="91"/>
      <c r="K541" s="91"/>
    </row>
    <row r="542" spans="1:11" ht="13">
      <c r="A542" s="89"/>
      <c r="I542" s="91"/>
      <c r="J542" s="91"/>
      <c r="K542" s="91"/>
    </row>
    <row r="543" spans="1:11" ht="13">
      <c r="A543" s="89"/>
      <c r="I543" s="91"/>
      <c r="J543" s="91"/>
      <c r="K543" s="91"/>
    </row>
    <row r="544" spans="1:11" ht="13">
      <c r="A544" s="89"/>
      <c r="I544" s="91"/>
      <c r="J544" s="91"/>
      <c r="K544" s="91"/>
    </row>
    <row r="545" spans="1:11" ht="13">
      <c r="A545" s="89"/>
      <c r="I545" s="91"/>
      <c r="J545" s="91"/>
      <c r="K545" s="91"/>
    </row>
    <row r="546" spans="1:11" ht="13">
      <c r="A546" s="89"/>
      <c r="I546" s="91"/>
      <c r="J546" s="91"/>
      <c r="K546" s="91"/>
    </row>
    <row r="547" spans="1:11" ht="13">
      <c r="A547" s="89"/>
      <c r="I547" s="91"/>
      <c r="J547" s="91"/>
      <c r="K547" s="91"/>
    </row>
    <row r="548" spans="1:11" ht="13">
      <c r="A548" s="89"/>
      <c r="I548" s="91"/>
      <c r="J548" s="91"/>
      <c r="K548" s="91"/>
    </row>
    <row r="549" spans="1:11" ht="13">
      <c r="A549" s="89"/>
      <c r="I549" s="91"/>
      <c r="J549" s="91"/>
      <c r="K549" s="91"/>
    </row>
    <row r="550" spans="1:11" ht="13">
      <c r="A550" s="89"/>
      <c r="I550" s="91"/>
      <c r="J550" s="91"/>
      <c r="K550" s="91"/>
    </row>
    <row r="551" spans="1:11" ht="13">
      <c r="A551" s="89"/>
      <c r="I551" s="91"/>
      <c r="J551" s="91"/>
      <c r="K551" s="91"/>
    </row>
    <row r="552" spans="1:11" ht="13">
      <c r="A552" s="89"/>
      <c r="I552" s="91"/>
      <c r="J552" s="91"/>
      <c r="K552" s="91"/>
    </row>
    <row r="553" spans="1:11" ht="13">
      <c r="A553" s="89"/>
      <c r="I553" s="91"/>
      <c r="J553" s="91"/>
      <c r="K553" s="91"/>
    </row>
    <row r="554" spans="1:11" ht="13">
      <c r="A554" s="89"/>
      <c r="I554" s="91"/>
      <c r="J554" s="91"/>
      <c r="K554" s="91"/>
    </row>
    <row r="555" spans="1:11" ht="13">
      <c r="A555" s="89"/>
      <c r="I555" s="91"/>
      <c r="J555" s="91"/>
      <c r="K555" s="91"/>
    </row>
    <row r="556" spans="1:11" ht="13">
      <c r="A556" s="89"/>
      <c r="I556" s="91"/>
      <c r="J556" s="91"/>
      <c r="K556" s="91"/>
    </row>
    <row r="557" spans="1:11" ht="13">
      <c r="A557" s="89"/>
      <c r="I557" s="91"/>
      <c r="J557" s="91"/>
      <c r="K557" s="91"/>
    </row>
    <row r="558" spans="1:11" ht="13">
      <c r="A558" s="89"/>
      <c r="I558" s="91"/>
      <c r="J558" s="91"/>
      <c r="K558" s="91"/>
    </row>
    <row r="559" spans="1:11" ht="13">
      <c r="A559" s="89"/>
      <c r="I559" s="91"/>
      <c r="J559" s="91"/>
      <c r="K559" s="91"/>
    </row>
    <row r="560" spans="1:11" ht="13">
      <c r="A560" s="89"/>
      <c r="I560" s="91"/>
      <c r="J560" s="91"/>
      <c r="K560" s="91"/>
    </row>
    <row r="561" spans="1:11" ht="13">
      <c r="A561" s="89"/>
      <c r="I561" s="91"/>
      <c r="J561" s="91"/>
      <c r="K561" s="91"/>
    </row>
    <row r="562" spans="1:11" ht="13">
      <c r="A562" s="89"/>
      <c r="I562" s="91"/>
      <c r="J562" s="91"/>
      <c r="K562" s="91"/>
    </row>
    <row r="563" spans="1:11" ht="13">
      <c r="A563" s="89"/>
      <c r="I563" s="91"/>
      <c r="J563" s="91"/>
      <c r="K563" s="91"/>
    </row>
    <row r="564" spans="1:11" ht="13">
      <c r="A564" s="89"/>
      <c r="I564" s="91"/>
      <c r="J564" s="91"/>
      <c r="K564" s="91"/>
    </row>
    <row r="565" spans="1:11" ht="13">
      <c r="A565" s="89"/>
      <c r="I565" s="91"/>
      <c r="J565" s="91"/>
      <c r="K565" s="91"/>
    </row>
    <row r="566" spans="1:11" ht="13">
      <c r="A566" s="89"/>
      <c r="I566" s="91"/>
      <c r="J566" s="91"/>
      <c r="K566" s="91"/>
    </row>
    <row r="567" spans="1:11" ht="13">
      <c r="A567" s="89"/>
      <c r="I567" s="91"/>
      <c r="J567" s="91"/>
      <c r="K567" s="91"/>
    </row>
    <row r="568" spans="1:11" ht="13">
      <c r="A568" s="89"/>
      <c r="I568" s="91"/>
      <c r="J568" s="91"/>
      <c r="K568" s="91"/>
    </row>
    <row r="569" spans="1:11" ht="13">
      <c r="A569" s="89"/>
      <c r="I569" s="91"/>
      <c r="J569" s="91"/>
      <c r="K569" s="91"/>
    </row>
    <row r="570" spans="1:11" ht="13">
      <c r="A570" s="89"/>
      <c r="I570" s="91"/>
      <c r="J570" s="91"/>
      <c r="K570" s="91"/>
    </row>
    <row r="571" spans="1:11" ht="13">
      <c r="A571" s="89"/>
      <c r="I571" s="91"/>
      <c r="J571" s="91"/>
      <c r="K571" s="91"/>
    </row>
    <row r="572" spans="1:11" ht="13">
      <c r="A572" s="89"/>
      <c r="I572" s="91"/>
      <c r="J572" s="91"/>
      <c r="K572" s="91"/>
    </row>
    <row r="573" spans="1:11" ht="13">
      <c r="A573" s="89"/>
      <c r="I573" s="91"/>
      <c r="J573" s="91"/>
      <c r="K573" s="91"/>
    </row>
    <row r="574" spans="1:11" ht="13">
      <c r="A574" s="89"/>
      <c r="I574" s="91"/>
      <c r="J574" s="91"/>
      <c r="K574" s="91"/>
    </row>
    <row r="575" spans="1:11" ht="13">
      <c r="A575" s="89"/>
      <c r="I575" s="91"/>
      <c r="J575" s="91"/>
      <c r="K575" s="91"/>
    </row>
    <row r="576" spans="1:11" ht="13">
      <c r="A576" s="89"/>
      <c r="I576" s="91"/>
      <c r="J576" s="91"/>
      <c r="K576" s="91"/>
    </row>
    <row r="577" spans="1:11" ht="13">
      <c r="A577" s="89"/>
      <c r="I577" s="91"/>
      <c r="J577" s="91"/>
      <c r="K577" s="91"/>
    </row>
    <row r="578" spans="1:11" ht="13">
      <c r="A578" s="89"/>
      <c r="I578" s="91"/>
      <c r="J578" s="91"/>
      <c r="K578" s="91"/>
    </row>
    <row r="579" spans="1:11" ht="13">
      <c r="A579" s="89"/>
      <c r="I579" s="91"/>
      <c r="J579" s="91"/>
      <c r="K579" s="91"/>
    </row>
    <row r="580" spans="1:11" ht="13">
      <c r="A580" s="89"/>
      <c r="I580" s="91"/>
      <c r="J580" s="91"/>
      <c r="K580" s="91"/>
    </row>
    <row r="581" spans="1:11" ht="13">
      <c r="A581" s="89"/>
      <c r="I581" s="91"/>
      <c r="J581" s="91"/>
      <c r="K581" s="91"/>
    </row>
    <row r="582" spans="1:11" ht="13">
      <c r="A582" s="89"/>
      <c r="I582" s="91"/>
      <c r="J582" s="91"/>
      <c r="K582" s="91"/>
    </row>
    <row r="583" spans="1:11" ht="13">
      <c r="A583" s="89"/>
      <c r="I583" s="91"/>
      <c r="J583" s="91"/>
      <c r="K583" s="91"/>
    </row>
    <row r="584" spans="1:11" ht="13">
      <c r="A584" s="89"/>
      <c r="I584" s="91"/>
      <c r="J584" s="91"/>
      <c r="K584" s="91"/>
    </row>
    <row r="585" spans="1:11" ht="13">
      <c r="A585" s="89"/>
      <c r="I585" s="91"/>
      <c r="J585" s="91"/>
      <c r="K585" s="91"/>
    </row>
    <row r="586" spans="1:11" ht="13">
      <c r="A586" s="89"/>
      <c r="I586" s="91"/>
      <c r="J586" s="91"/>
      <c r="K586" s="91"/>
    </row>
    <row r="587" spans="1:11" ht="13">
      <c r="A587" s="89"/>
      <c r="I587" s="91"/>
      <c r="J587" s="91"/>
      <c r="K587" s="91"/>
    </row>
    <row r="588" spans="1:11" ht="13">
      <c r="A588" s="89"/>
      <c r="I588" s="91"/>
      <c r="J588" s="91"/>
      <c r="K588" s="91"/>
    </row>
    <row r="589" spans="1:11" ht="13">
      <c r="A589" s="89"/>
      <c r="I589" s="91"/>
      <c r="J589" s="91"/>
      <c r="K589" s="91"/>
    </row>
    <row r="590" spans="1:11" ht="13">
      <c r="A590" s="89"/>
      <c r="I590" s="91"/>
      <c r="J590" s="91"/>
      <c r="K590" s="91"/>
    </row>
    <row r="591" spans="1:11" ht="13">
      <c r="A591" s="89"/>
      <c r="I591" s="91"/>
      <c r="J591" s="91"/>
      <c r="K591" s="91"/>
    </row>
    <row r="592" spans="1:11" ht="13">
      <c r="A592" s="89"/>
      <c r="I592" s="91"/>
      <c r="J592" s="91"/>
      <c r="K592" s="91"/>
    </row>
    <row r="593" spans="1:11" ht="13">
      <c r="A593" s="89"/>
      <c r="I593" s="91"/>
      <c r="J593" s="91"/>
      <c r="K593" s="91"/>
    </row>
    <row r="594" spans="1:11" ht="13">
      <c r="A594" s="89"/>
      <c r="I594" s="91"/>
      <c r="J594" s="91"/>
      <c r="K594" s="91"/>
    </row>
    <row r="595" spans="1:11" ht="13">
      <c r="A595" s="89"/>
      <c r="I595" s="91"/>
      <c r="J595" s="91"/>
      <c r="K595" s="91"/>
    </row>
    <row r="596" spans="1:11" ht="13">
      <c r="A596" s="89"/>
      <c r="I596" s="91"/>
      <c r="J596" s="91"/>
      <c r="K596" s="91"/>
    </row>
    <row r="597" spans="1:11" ht="13">
      <c r="A597" s="89"/>
      <c r="I597" s="91"/>
      <c r="J597" s="91"/>
      <c r="K597" s="91"/>
    </row>
    <row r="598" spans="1:11" ht="13">
      <c r="A598" s="89"/>
      <c r="I598" s="91"/>
      <c r="J598" s="91"/>
      <c r="K598" s="91"/>
    </row>
    <row r="599" spans="1:11" ht="13">
      <c r="A599" s="89"/>
      <c r="I599" s="91"/>
      <c r="J599" s="91"/>
      <c r="K599" s="91"/>
    </row>
    <row r="600" spans="1:11" ht="13">
      <c r="A600" s="89"/>
      <c r="I600" s="91"/>
      <c r="J600" s="91"/>
      <c r="K600" s="91"/>
    </row>
    <row r="601" spans="1:11" ht="13">
      <c r="A601" s="89"/>
      <c r="I601" s="91"/>
      <c r="J601" s="91"/>
      <c r="K601" s="91"/>
    </row>
    <row r="602" spans="1:11" ht="13">
      <c r="A602" s="89"/>
      <c r="I602" s="91"/>
      <c r="J602" s="91"/>
      <c r="K602" s="91"/>
    </row>
    <row r="603" spans="1:11" ht="13">
      <c r="A603" s="89"/>
      <c r="I603" s="91"/>
      <c r="J603" s="91"/>
      <c r="K603" s="91"/>
    </row>
    <row r="604" spans="1:11" ht="13">
      <c r="A604" s="89"/>
      <c r="I604" s="91"/>
      <c r="J604" s="91"/>
      <c r="K604" s="91"/>
    </row>
    <row r="605" spans="1:11" ht="13">
      <c r="A605" s="89"/>
      <c r="I605" s="91"/>
      <c r="J605" s="91"/>
      <c r="K605" s="91"/>
    </row>
    <row r="606" spans="1:11" ht="13">
      <c r="A606" s="89"/>
      <c r="I606" s="91"/>
      <c r="J606" s="91"/>
      <c r="K606" s="91"/>
    </row>
    <row r="607" spans="1:11" ht="13">
      <c r="A607" s="89"/>
      <c r="I607" s="91"/>
      <c r="J607" s="91"/>
      <c r="K607" s="91"/>
    </row>
    <row r="608" spans="1:11" ht="13">
      <c r="A608" s="89"/>
      <c r="I608" s="91"/>
      <c r="J608" s="91"/>
      <c r="K608" s="91"/>
    </row>
    <row r="609" spans="1:11" ht="13">
      <c r="A609" s="89"/>
      <c r="I609" s="91"/>
      <c r="J609" s="91"/>
      <c r="K609" s="91"/>
    </row>
    <row r="610" spans="1:11" ht="13">
      <c r="A610" s="89"/>
      <c r="I610" s="91"/>
      <c r="J610" s="91"/>
      <c r="K610" s="91"/>
    </row>
    <row r="611" spans="1:11" ht="13">
      <c r="A611" s="89"/>
      <c r="I611" s="91"/>
      <c r="J611" s="91"/>
      <c r="K611" s="91"/>
    </row>
    <row r="612" spans="1:11" ht="13">
      <c r="A612" s="89"/>
      <c r="I612" s="91"/>
      <c r="J612" s="91"/>
      <c r="K612" s="91"/>
    </row>
    <row r="613" spans="1:11" ht="13">
      <c r="A613" s="89"/>
      <c r="I613" s="91"/>
      <c r="J613" s="91"/>
      <c r="K613" s="91"/>
    </row>
    <row r="614" spans="1:11" ht="13">
      <c r="A614" s="89"/>
      <c r="I614" s="91"/>
      <c r="J614" s="91"/>
      <c r="K614" s="91"/>
    </row>
    <row r="615" spans="1:11" ht="13">
      <c r="A615" s="89"/>
      <c r="I615" s="91"/>
      <c r="J615" s="91"/>
      <c r="K615" s="91"/>
    </row>
    <row r="616" spans="1:11" ht="13">
      <c r="A616" s="89"/>
      <c r="I616" s="91"/>
      <c r="J616" s="91"/>
      <c r="K616" s="91"/>
    </row>
    <row r="617" spans="1:11" ht="13">
      <c r="A617" s="89"/>
      <c r="I617" s="91"/>
      <c r="J617" s="91"/>
      <c r="K617" s="91"/>
    </row>
    <row r="618" spans="1:11" ht="13">
      <c r="A618" s="89"/>
      <c r="I618" s="91"/>
      <c r="J618" s="91"/>
      <c r="K618" s="91"/>
    </row>
    <row r="619" spans="1:11" ht="13">
      <c r="A619" s="89"/>
      <c r="I619" s="91"/>
      <c r="J619" s="91"/>
      <c r="K619" s="91"/>
    </row>
    <row r="620" spans="1:11" ht="13">
      <c r="A620" s="89"/>
      <c r="I620" s="91"/>
      <c r="J620" s="91"/>
      <c r="K620" s="91"/>
    </row>
    <row r="621" spans="1:11" ht="13">
      <c r="A621" s="89"/>
      <c r="I621" s="91"/>
      <c r="J621" s="91"/>
      <c r="K621" s="91"/>
    </row>
    <row r="622" spans="1:11" ht="13">
      <c r="A622" s="89"/>
      <c r="I622" s="91"/>
      <c r="J622" s="91"/>
      <c r="K622" s="91"/>
    </row>
    <row r="623" spans="1:11" ht="13">
      <c r="A623" s="89"/>
      <c r="I623" s="91"/>
      <c r="J623" s="91"/>
      <c r="K623" s="91"/>
    </row>
    <row r="624" spans="1:11" ht="13">
      <c r="A624" s="89"/>
      <c r="I624" s="91"/>
      <c r="J624" s="91"/>
      <c r="K624" s="91"/>
    </row>
    <row r="625" spans="1:11" ht="13">
      <c r="A625" s="89"/>
      <c r="I625" s="91"/>
      <c r="J625" s="91"/>
      <c r="K625" s="91"/>
    </row>
    <row r="626" spans="1:11" ht="13">
      <c r="A626" s="89"/>
      <c r="I626" s="91"/>
      <c r="J626" s="91"/>
      <c r="K626" s="91"/>
    </row>
    <row r="627" spans="1:11" ht="13">
      <c r="A627" s="89"/>
      <c r="I627" s="91"/>
      <c r="J627" s="91"/>
      <c r="K627" s="91"/>
    </row>
    <row r="628" spans="1:11" ht="13">
      <c r="A628" s="89"/>
      <c r="I628" s="91"/>
      <c r="J628" s="91"/>
      <c r="K628" s="91"/>
    </row>
    <row r="629" spans="1:11" ht="13">
      <c r="A629" s="89"/>
      <c r="I629" s="91"/>
      <c r="J629" s="91"/>
      <c r="K629" s="91"/>
    </row>
    <row r="630" spans="1:11" ht="13">
      <c r="A630" s="89"/>
      <c r="I630" s="91"/>
      <c r="J630" s="91"/>
      <c r="K630" s="91"/>
    </row>
    <row r="631" spans="1:11" ht="13">
      <c r="A631" s="89"/>
      <c r="I631" s="91"/>
      <c r="J631" s="91"/>
      <c r="K631" s="91"/>
    </row>
    <row r="632" spans="1:11" ht="13">
      <c r="A632" s="89"/>
      <c r="I632" s="91"/>
      <c r="J632" s="91"/>
      <c r="K632" s="91"/>
    </row>
    <row r="633" spans="1:11" ht="13">
      <c r="A633" s="89"/>
      <c r="I633" s="91"/>
      <c r="J633" s="91"/>
      <c r="K633" s="91"/>
    </row>
    <row r="634" spans="1:11" ht="13">
      <c r="A634" s="89"/>
      <c r="I634" s="91"/>
      <c r="J634" s="91"/>
      <c r="K634" s="91"/>
    </row>
    <row r="635" spans="1:11" ht="13">
      <c r="A635" s="89"/>
      <c r="I635" s="91"/>
      <c r="J635" s="91"/>
      <c r="K635" s="91"/>
    </row>
    <row r="636" spans="1:11" ht="13">
      <c r="A636" s="89"/>
      <c r="I636" s="91"/>
      <c r="J636" s="91"/>
      <c r="K636" s="91"/>
    </row>
    <row r="637" spans="1:11" ht="13">
      <c r="A637" s="89"/>
      <c r="I637" s="91"/>
      <c r="J637" s="91"/>
      <c r="K637" s="91"/>
    </row>
    <row r="638" spans="1:11" ht="13">
      <c r="A638" s="89"/>
      <c r="I638" s="91"/>
      <c r="J638" s="91"/>
      <c r="K638" s="91"/>
    </row>
    <row r="639" spans="1:11" ht="13">
      <c r="A639" s="89"/>
      <c r="I639" s="91"/>
      <c r="J639" s="91"/>
      <c r="K639" s="91"/>
    </row>
    <row r="640" spans="1:11" ht="13">
      <c r="A640" s="89"/>
      <c r="I640" s="91"/>
      <c r="J640" s="91"/>
      <c r="K640" s="91"/>
    </row>
    <row r="641" spans="1:11" ht="13">
      <c r="A641" s="89"/>
      <c r="I641" s="91"/>
      <c r="J641" s="91"/>
      <c r="K641" s="91"/>
    </row>
    <row r="642" spans="1:11" ht="13">
      <c r="A642" s="89"/>
      <c r="I642" s="91"/>
      <c r="J642" s="91"/>
      <c r="K642" s="91"/>
    </row>
    <row r="643" spans="1:11" ht="13">
      <c r="A643" s="89"/>
      <c r="I643" s="91"/>
      <c r="J643" s="91"/>
      <c r="K643" s="91"/>
    </row>
    <row r="644" spans="1:11" ht="13">
      <c r="A644" s="89"/>
      <c r="I644" s="91"/>
      <c r="J644" s="91"/>
      <c r="K644" s="91"/>
    </row>
    <row r="645" spans="1:11" ht="13">
      <c r="A645" s="89"/>
      <c r="I645" s="91"/>
      <c r="J645" s="91"/>
      <c r="K645" s="91"/>
    </row>
    <row r="646" spans="1:11" ht="13">
      <c r="A646" s="89"/>
      <c r="I646" s="91"/>
      <c r="J646" s="91"/>
      <c r="K646" s="91"/>
    </row>
    <row r="647" spans="1:11" ht="13">
      <c r="A647" s="89"/>
      <c r="I647" s="91"/>
      <c r="J647" s="91"/>
      <c r="K647" s="91"/>
    </row>
    <row r="648" spans="1:11" ht="13">
      <c r="A648" s="89"/>
      <c r="I648" s="91"/>
      <c r="J648" s="91"/>
      <c r="K648" s="91"/>
    </row>
    <row r="649" spans="1:11" ht="13">
      <c r="A649" s="89"/>
      <c r="I649" s="91"/>
      <c r="J649" s="91"/>
      <c r="K649" s="91"/>
    </row>
    <row r="650" spans="1:11" ht="13">
      <c r="A650" s="89"/>
      <c r="I650" s="91"/>
      <c r="J650" s="91"/>
      <c r="K650" s="91"/>
    </row>
    <row r="651" spans="1:11" ht="13">
      <c r="A651" s="89"/>
      <c r="I651" s="91"/>
      <c r="J651" s="91"/>
      <c r="K651" s="91"/>
    </row>
    <row r="652" spans="1:11" ht="13">
      <c r="A652" s="89"/>
      <c r="I652" s="91"/>
      <c r="J652" s="91"/>
      <c r="K652" s="91"/>
    </row>
    <row r="653" spans="1:11" ht="13">
      <c r="A653" s="89"/>
      <c r="I653" s="91"/>
      <c r="J653" s="91"/>
      <c r="K653" s="91"/>
    </row>
    <row r="654" spans="1:11" ht="13">
      <c r="A654" s="89"/>
      <c r="I654" s="91"/>
      <c r="J654" s="91"/>
      <c r="K654" s="91"/>
    </row>
    <row r="655" spans="1:11" ht="13">
      <c r="A655" s="89"/>
      <c r="I655" s="91"/>
      <c r="J655" s="91"/>
      <c r="K655" s="91"/>
    </row>
    <row r="656" spans="1:11" ht="13">
      <c r="A656" s="89"/>
      <c r="I656" s="91"/>
      <c r="J656" s="91"/>
      <c r="K656" s="91"/>
    </row>
    <row r="657" spans="1:11" ht="13">
      <c r="A657" s="89"/>
      <c r="I657" s="91"/>
      <c r="J657" s="91"/>
      <c r="K657" s="91"/>
    </row>
    <row r="658" spans="1:11" ht="13">
      <c r="A658" s="89"/>
      <c r="I658" s="91"/>
      <c r="J658" s="91"/>
      <c r="K658" s="91"/>
    </row>
    <row r="659" spans="1:11" ht="13">
      <c r="A659" s="89"/>
      <c r="I659" s="91"/>
      <c r="J659" s="91"/>
      <c r="K659" s="91"/>
    </row>
    <row r="660" spans="1:11" ht="13">
      <c r="A660" s="89"/>
      <c r="I660" s="91"/>
      <c r="J660" s="91"/>
      <c r="K660" s="91"/>
    </row>
    <row r="661" spans="1:11" ht="13">
      <c r="A661" s="89"/>
      <c r="I661" s="91"/>
      <c r="J661" s="91"/>
      <c r="K661" s="91"/>
    </row>
    <row r="662" spans="1:11" ht="13">
      <c r="A662" s="89"/>
      <c r="I662" s="91"/>
      <c r="J662" s="91"/>
      <c r="K662" s="91"/>
    </row>
    <row r="663" spans="1:11" ht="13">
      <c r="A663" s="89"/>
      <c r="I663" s="91"/>
      <c r="J663" s="91"/>
      <c r="K663" s="91"/>
    </row>
    <row r="664" spans="1:11" ht="13">
      <c r="A664" s="89"/>
      <c r="I664" s="91"/>
      <c r="J664" s="91"/>
      <c r="K664" s="91"/>
    </row>
    <row r="665" spans="1:11" ht="13">
      <c r="A665" s="89"/>
      <c r="I665" s="91"/>
      <c r="J665" s="91"/>
      <c r="K665" s="91"/>
    </row>
    <row r="666" spans="1:11" ht="13">
      <c r="A666" s="89"/>
      <c r="I666" s="91"/>
      <c r="J666" s="91"/>
      <c r="K666" s="91"/>
    </row>
    <row r="667" spans="1:11" ht="13">
      <c r="A667" s="89"/>
      <c r="I667" s="91"/>
      <c r="J667" s="91"/>
      <c r="K667" s="91"/>
    </row>
    <row r="668" spans="1:11" ht="13">
      <c r="A668" s="89"/>
      <c r="I668" s="91"/>
      <c r="J668" s="91"/>
      <c r="K668" s="91"/>
    </row>
    <row r="669" spans="1:11" ht="13">
      <c r="A669" s="89"/>
      <c r="I669" s="91"/>
      <c r="J669" s="91"/>
      <c r="K669" s="91"/>
    </row>
    <row r="670" spans="1:11" ht="13">
      <c r="A670" s="89"/>
      <c r="I670" s="91"/>
      <c r="J670" s="91"/>
      <c r="K670" s="91"/>
    </row>
    <row r="671" spans="1:11" ht="13">
      <c r="A671" s="89"/>
      <c r="I671" s="91"/>
      <c r="J671" s="91"/>
      <c r="K671" s="91"/>
    </row>
    <row r="672" spans="1:11" ht="13">
      <c r="A672" s="89"/>
      <c r="I672" s="91"/>
      <c r="J672" s="91"/>
      <c r="K672" s="91"/>
    </row>
    <row r="673" spans="1:11" ht="13">
      <c r="A673" s="89"/>
      <c r="I673" s="91"/>
      <c r="J673" s="91"/>
      <c r="K673" s="91"/>
    </row>
    <row r="674" spans="1:11" ht="13">
      <c r="A674" s="89"/>
      <c r="I674" s="91"/>
      <c r="J674" s="91"/>
      <c r="K674" s="91"/>
    </row>
    <row r="675" spans="1:11" ht="13">
      <c r="A675" s="89"/>
      <c r="I675" s="91"/>
      <c r="J675" s="91"/>
      <c r="K675" s="91"/>
    </row>
    <row r="676" spans="1:11" ht="13">
      <c r="A676" s="89"/>
      <c r="I676" s="91"/>
      <c r="J676" s="91"/>
      <c r="K676" s="91"/>
    </row>
    <row r="677" spans="1:11" ht="13">
      <c r="A677" s="89"/>
      <c r="I677" s="91"/>
      <c r="J677" s="91"/>
      <c r="K677" s="91"/>
    </row>
    <row r="678" spans="1:11" ht="13">
      <c r="A678" s="89"/>
      <c r="I678" s="91"/>
      <c r="J678" s="91"/>
      <c r="K678" s="91"/>
    </row>
    <row r="679" spans="1:11" ht="13">
      <c r="A679" s="89"/>
      <c r="I679" s="91"/>
      <c r="J679" s="91"/>
      <c r="K679" s="91"/>
    </row>
    <row r="680" spans="1:11" ht="13">
      <c r="A680" s="89"/>
      <c r="I680" s="91"/>
      <c r="J680" s="91"/>
      <c r="K680" s="91"/>
    </row>
    <row r="681" spans="1:11" ht="13">
      <c r="A681" s="89"/>
      <c r="I681" s="91"/>
      <c r="J681" s="91"/>
      <c r="K681" s="91"/>
    </row>
    <row r="682" spans="1:11" ht="13">
      <c r="A682" s="89"/>
      <c r="I682" s="91"/>
      <c r="J682" s="91"/>
      <c r="K682" s="91"/>
    </row>
    <row r="683" spans="1:11" ht="13">
      <c r="A683" s="89"/>
      <c r="I683" s="91"/>
      <c r="J683" s="91"/>
      <c r="K683" s="91"/>
    </row>
    <row r="684" spans="1:11" ht="13">
      <c r="A684" s="89"/>
      <c r="I684" s="91"/>
      <c r="J684" s="91"/>
      <c r="K684" s="91"/>
    </row>
    <row r="685" spans="1:11" ht="13">
      <c r="A685" s="89"/>
      <c r="I685" s="91"/>
      <c r="J685" s="91"/>
      <c r="K685" s="91"/>
    </row>
    <row r="686" spans="1:11" ht="13">
      <c r="A686" s="89"/>
      <c r="I686" s="91"/>
      <c r="J686" s="91"/>
      <c r="K686" s="91"/>
    </row>
    <row r="687" spans="1:11" ht="13">
      <c r="A687" s="89"/>
      <c r="I687" s="91"/>
      <c r="J687" s="91"/>
      <c r="K687" s="91"/>
    </row>
    <row r="688" spans="1:11" ht="13">
      <c r="A688" s="89"/>
      <c r="I688" s="91"/>
      <c r="J688" s="91"/>
      <c r="K688" s="91"/>
    </row>
    <row r="689" spans="1:11" ht="13">
      <c r="A689" s="89"/>
      <c r="I689" s="91"/>
      <c r="J689" s="91"/>
      <c r="K689" s="91"/>
    </row>
    <row r="690" spans="1:11" ht="13">
      <c r="A690" s="89"/>
      <c r="I690" s="91"/>
      <c r="J690" s="91"/>
      <c r="K690" s="91"/>
    </row>
    <row r="691" spans="1:11" ht="13">
      <c r="A691" s="89"/>
      <c r="I691" s="91"/>
      <c r="J691" s="91"/>
      <c r="K691" s="91"/>
    </row>
    <row r="692" spans="1:11" ht="13">
      <c r="A692" s="89"/>
      <c r="I692" s="91"/>
      <c r="J692" s="91"/>
      <c r="K692" s="91"/>
    </row>
    <row r="693" spans="1:11" ht="13">
      <c r="A693" s="89"/>
      <c r="I693" s="91"/>
      <c r="J693" s="91"/>
      <c r="K693" s="91"/>
    </row>
    <row r="694" spans="1:11" ht="13">
      <c r="A694" s="89"/>
      <c r="I694" s="91"/>
      <c r="J694" s="91"/>
      <c r="K694" s="91"/>
    </row>
    <row r="695" spans="1:11" ht="13">
      <c r="A695" s="89"/>
      <c r="I695" s="91"/>
      <c r="J695" s="91"/>
      <c r="K695" s="91"/>
    </row>
    <row r="696" spans="1:11" ht="13">
      <c r="A696" s="89"/>
      <c r="I696" s="91"/>
      <c r="J696" s="91"/>
      <c r="K696" s="91"/>
    </row>
    <row r="697" spans="1:11" ht="13">
      <c r="A697" s="89"/>
      <c r="I697" s="91"/>
      <c r="J697" s="91"/>
      <c r="K697" s="91"/>
    </row>
    <row r="698" spans="1:11" ht="13">
      <c r="A698" s="89"/>
      <c r="I698" s="91"/>
      <c r="J698" s="91"/>
      <c r="K698" s="91"/>
    </row>
    <row r="699" spans="1:11" ht="13">
      <c r="A699" s="89"/>
      <c r="I699" s="91"/>
      <c r="J699" s="91"/>
      <c r="K699" s="91"/>
    </row>
    <row r="700" spans="1:11" ht="13">
      <c r="A700" s="89"/>
      <c r="I700" s="91"/>
      <c r="J700" s="91"/>
      <c r="K700" s="91"/>
    </row>
    <row r="701" spans="1:11" ht="13">
      <c r="A701" s="89"/>
      <c r="I701" s="91"/>
      <c r="J701" s="91"/>
      <c r="K701" s="91"/>
    </row>
    <row r="702" spans="1:11" ht="13">
      <c r="A702" s="89"/>
      <c r="I702" s="91"/>
      <c r="J702" s="91"/>
      <c r="K702" s="91"/>
    </row>
    <row r="703" spans="1:11" ht="13">
      <c r="A703" s="89"/>
      <c r="I703" s="91"/>
      <c r="J703" s="91"/>
      <c r="K703" s="91"/>
    </row>
    <row r="704" spans="1:11" ht="13">
      <c r="A704" s="89"/>
      <c r="I704" s="91"/>
      <c r="J704" s="91"/>
      <c r="K704" s="91"/>
    </row>
    <row r="705" spans="1:11" ht="13">
      <c r="A705" s="89"/>
      <c r="I705" s="91"/>
      <c r="J705" s="91"/>
      <c r="K705" s="91"/>
    </row>
    <row r="706" spans="1:11" ht="13">
      <c r="A706" s="89"/>
      <c r="I706" s="91"/>
      <c r="J706" s="91"/>
      <c r="K706" s="91"/>
    </row>
    <row r="707" spans="1:11" ht="13">
      <c r="A707" s="89"/>
      <c r="I707" s="91"/>
      <c r="J707" s="91"/>
      <c r="K707" s="91"/>
    </row>
    <row r="708" spans="1:11" ht="13">
      <c r="A708" s="89"/>
      <c r="I708" s="91"/>
      <c r="J708" s="91"/>
      <c r="K708" s="91"/>
    </row>
    <row r="709" spans="1:11" ht="13">
      <c r="A709" s="89"/>
      <c r="I709" s="91"/>
      <c r="J709" s="91"/>
      <c r="K709" s="91"/>
    </row>
    <row r="710" spans="1:11" ht="13">
      <c r="A710" s="89"/>
      <c r="I710" s="91"/>
      <c r="J710" s="91"/>
      <c r="K710" s="91"/>
    </row>
    <row r="711" spans="1:11" ht="13">
      <c r="A711" s="89"/>
      <c r="I711" s="91"/>
      <c r="J711" s="91"/>
      <c r="K711" s="91"/>
    </row>
    <row r="712" spans="1:11" ht="13">
      <c r="A712" s="89"/>
      <c r="I712" s="91"/>
      <c r="J712" s="91"/>
      <c r="K712" s="91"/>
    </row>
    <row r="713" spans="1:11" ht="13">
      <c r="A713" s="89"/>
      <c r="I713" s="91"/>
      <c r="J713" s="91"/>
      <c r="K713" s="91"/>
    </row>
    <row r="714" spans="1:11" ht="13">
      <c r="A714" s="89"/>
      <c r="I714" s="91"/>
      <c r="J714" s="91"/>
      <c r="K714" s="91"/>
    </row>
    <row r="715" spans="1:11" ht="13">
      <c r="A715" s="89"/>
      <c r="I715" s="91"/>
      <c r="J715" s="91"/>
      <c r="K715" s="91"/>
    </row>
    <row r="716" spans="1:11" ht="13">
      <c r="A716" s="89"/>
      <c r="I716" s="91"/>
      <c r="J716" s="91"/>
      <c r="K716" s="91"/>
    </row>
    <row r="717" spans="1:11" ht="13">
      <c r="A717" s="89"/>
      <c r="I717" s="91"/>
      <c r="J717" s="91"/>
      <c r="K717" s="91"/>
    </row>
    <row r="718" spans="1:11" ht="13">
      <c r="A718" s="89"/>
      <c r="I718" s="91"/>
      <c r="J718" s="91"/>
      <c r="K718" s="91"/>
    </row>
    <row r="719" spans="1:11" ht="13">
      <c r="A719" s="89"/>
      <c r="I719" s="91"/>
      <c r="J719" s="91"/>
      <c r="K719" s="91"/>
    </row>
    <row r="720" spans="1:11" ht="13">
      <c r="A720" s="89"/>
      <c r="I720" s="91"/>
      <c r="J720" s="91"/>
      <c r="K720" s="91"/>
    </row>
    <row r="721" spans="1:11" ht="13">
      <c r="A721" s="89"/>
      <c r="I721" s="91"/>
      <c r="J721" s="91"/>
      <c r="K721" s="91"/>
    </row>
    <row r="722" spans="1:11" ht="13">
      <c r="A722" s="89"/>
      <c r="I722" s="91"/>
      <c r="J722" s="91"/>
      <c r="K722" s="91"/>
    </row>
    <row r="723" spans="1:11" ht="13">
      <c r="A723" s="89"/>
      <c r="I723" s="91"/>
      <c r="J723" s="91"/>
      <c r="K723" s="91"/>
    </row>
    <row r="724" spans="1:11" ht="13">
      <c r="A724" s="89"/>
      <c r="I724" s="91"/>
      <c r="J724" s="91"/>
      <c r="K724" s="91"/>
    </row>
    <row r="725" spans="1:11" ht="13">
      <c r="A725" s="89"/>
      <c r="I725" s="91"/>
      <c r="J725" s="91"/>
      <c r="K725" s="91"/>
    </row>
    <row r="726" spans="1:11" ht="13">
      <c r="A726" s="89"/>
      <c r="I726" s="91"/>
      <c r="J726" s="91"/>
      <c r="K726" s="91"/>
    </row>
    <row r="727" spans="1:11" ht="13">
      <c r="A727" s="89"/>
      <c r="I727" s="91"/>
      <c r="J727" s="91"/>
      <c r="K727" s="91"/>
    </row>
    <row r="728" spans="1:11" ht="13">
      <c r="A728" s="89"/>
      <c r="I728" s="91"/>
      <c r="J728" s="91"/>
      <c r="K728" s="91"/>
    </row>
    <row r="729" spans="1:11" ht="13">
      <c r="A729" s="89"/>
      <c r="I729" s="91"/>
      <c r="J729" s="91"/>
      <c r="K729" s="91"/>
    </row>
    <row r="730" spans="1:11" ht="13">
      <c r="A730" s="89"/>
      <c r="I730" s="91"/>
      <c r="J730" s="91"/>
      <c r="K730" s="91"/>
    </row>
    <row r="731" spans="1:11" ht="13">
      <c r="A731" s="89"/>
      <c r="I731" s="91"/>
      <c r="J731" s="91"/>
      <c r="K731" s="91"/>
    </row>
    <row r="732" spans="1:11" ht="13">
      <c r="A732" s="89"/>
      <c r="I732" s="91"/>
      <c r="J732" s="91"/>
      <c r="K732" s="91"/>
    </row>
    <row r="733" spans="1:11" ht="13">
      <c r="A733" s="89"/>
      <c r="I733" s="91"/>
      <c r="J733" s="91"/>
      <c r="K733" s="91"/>
    </row>
    <row r="734" spans="1:11" ht="13">
      <c r="A734" s="89"/>
      <c r="I734" s="91"/>
      <c r="J734" s="91"/>
      <c r="K734" s="91"/>
    </row>
    <row r="735" spans="1:11" ht="13">
      <c r="A735" s="89"/>
      <c r="I735" s="91"/>
      <c r="J735" s="91"/>
      <c r="K735" s="91"/>
    </row>
    <row r="736" spans="1:11" ht="13">
      <c r="A736" s="89"/>
      <c r="I736" s="91"/>
      <c r="J736" s="91"/>
      <c r="K736" s="91"/>
    </row>
    <row r="737" spans="1:11" ht="13">
      <c r="A737" s="89"/>
      <c r="I737" s="91"/>
      <c r="J737" s="91"/>
      <c r="K737" s="91"/>
    </row>
    <row r="738" spans="1:11" ht="13">
      <c r="A738" s="89"/>
      <c r="I738" s="91"/>
      <c r="J738" s="91"/>
      <c r="K738" s="91"/>
    </row>
    <row r="739" spans="1:11" ht="13">
      <c r="A739" s="89"/>
      <c r="I739" s="91"/>
      <c r="J739" s="91"/>
      <c r="K739" s="91"/>
    </row>
    <row r="740" spans="1:11" ht="13">
      <c r="A740" s="89"/>
      <c r="I740" s="91"/>
      <c r="J740" s="91"/>
      <c r="K740" s="91"/>
    </row>
    <row r="741" spans="1:11" ht="13">
      <c r="A741" s="89"/>
      <c r="I741" s="91"/>
      <c r="J741" s="91"/>
      <c r="K741" s="91"/>
    </row>
    <row r="742" spans="1:11" ht="13">
      <c r="A742" s="89"/>
      <c r="I742" s="91"/>
      <c r="J742" s="91"/>
      <c r="K742" s="91"/>
    </row>
    <row r="743" spans="1:11" ht="13">
      <c r="A743" s="89"/>
      <c r="I743" s="91"/>
      <c r="J743" s="91"/>
      <c r="K743" s="91"/>
    </row>
    <row r="744" spans="1:11" ht="13">
      <c r="A744" s="89"/>
      <c r="I744" s="91"/>
      <c r="J744" s="91"/>
      <c r="K744" s="91"/>
    </row>
    <row r="745" spans="1:11" ht="13">
      <c r="A745" s="89"/>
      <c r="I745" s="91"/>
      <c r="J745" s="91"/>
      <c r="K745" s="91"/>
    </row>
    <row r="746" spans="1:11" ht="13">
      <c r="A746" s="89"/>
      <c r="I746" s="91"/>
      <c r="J746" s="91"/>
      <c r="K746" s="91"/>
    </row>
    <row r="747" spans="1:11" ht="13">
      <c r="A747" s="89"/>
      <c r="I747" s="91"/>
      <c r="J747" s="91"/>
      <c r="K747" s="91"/>
    </row>
    <row r="748" spans="1:11" ht="13">
      <c r="A748" s="89"/>
      <c r="I748" s="91"/>
      <c r="J748" s="91"/>
      <c r="K748" s="91"/>
    </row>
    <row r="749" spans="1:11" ht="13">
      <c r="A749" s="89"/>
      <c r="I749" s="91"/>
      <c r="J749" s="91"/>
      <c r="K749" s="91"/>
    </row>
    <row r="750" spans="1:11" ht="13">
      <c r="A750" s="89"/>
      <c r="I750" s="91"/>
      <c r="J750" s="91"/>
      <c r="K750" s="91"/>
    </row>
    <row r="751" spans="1:11" ht="13">
      <c r="A751" s="89"/>
      <c r="I751" s="91"/>
      <c r="J751" s="91"/>
      <c r="K751" s="91"/>
    </row>
    <row r="752" spans="1:11" ht="13">
      <c r="A752" s="89"/>
      <c r="I752" s="91"/>
      <c r="J752" s="91"/>
      <c r="K752" s="91"/>
    </row>
    <row r="753" spans="1:11" ht="13">
      <c r="A753" s="89"/>
      <c r="I753" s="91"/>
      <c r="J753" s="91"/>
      <c r="K753" s="91"/>
    </row>
    <row r="754" spans="1:11" ht="13">
      <c r="A754" s="89"/>
      <c r="I754" s="91"/>
      <c r="J754" s="91"/>
      <c r="K754" s="91"/>
    </row>
    <row r="755" spans="1:11" ht="13">
      <c r="A755" s="89"/>
      <c r="I755" s="91"/>
      <c r="J755" s="91"/>
      <c r="K755" s="91"/>
    </row>
    <row r="756" spans="1:11" ht="13">
      <c r="A756" s="89"/>
      <c r="I756" s="91"/>
      <c r="J756" s="91"/>
      <c r="K756" s="91"/>
    </row>
    <row r="757" spans="1:11" ht="13">
      <c r="A757" s="89"/>
      <c r="I757" s="91"/>
      <c r="J757" s="91"/>
      <c r="K757" s="91"/>
    </row>
    <row r="758" spans="1:11" ht="13">
      <c r="A758" s="89"/>
      <c r="I758" s="91"/>
      <c r="J758" s="91"/>
      <c r="K758" s="91"/>
    </row>
    <row r="759" spans="1:11" ht="13">
      <c r="A759" s="89"/>
      <c r="I759" s="91"/>
      <c r="J759" s="91"/>
      <c r="K759" s="91"/>
    </row>
    <row r="760" spans="1:11" ht="13">
      <c r="A760" s="89"/>
      <c r="I760" s="91"/>
      <c r="J760" s="91"/>
      <c r="K760" s="91"/>
    </row>
    <row r="761" spans="1:11" ht="13">
      <c r="A761" s="89"/>
      <c r="I761" s="91"/>
      <c r="J761" s="91"/>
      <c r="K761" s="91"/>
    </row>
    <row r="762" spans="1:11" ht="13">
      <c r="A762" s="89"/>
      <c r="I762" s="91"/>
      <c r="J762" s="91"/>
      <c r="K762" s="91"/>
    </row>
    <row r="763" spans="1:11" ht="13">
      <c r="A763" s="89"/>
      <c r="I763" s="91"/>
      <c r="J763" s="91"/>
      <c r="K763" s="91"/>
    </row>
    <row r="764" spans="1:11" ht="13">
      <c r="A764" s="89"/>
      <c r="I764" s="91"/>
      <c r="J764" s="91"/>
      <c r="K764" s="91"/>
    </row>
    <row r="765" spans="1:11" ht="13">
      <c r="A765" s="89"/>
      <c r="I765" s="91"/>
      <c r="J765" s="91"/>
      <c r="K765" s="91"/>
    </row>
    <row r="766" spans="1:11" ht="13">
      <c r="A766" s="89"/>
      <c r="I766" s="91"/>
      <c r="J766" s="91"/>
      <c r="K766" s="91"/>
    </row>
    <row r="767" spans="1:11" ht="13">
      <c r="A767" s="89"/>
      <c r="I767" s="91"/>
      <c r="J767" s="91"/>
      <c r="K767" s="91"/>
    </row>
    <row r="768" spans="1:11" ht="13">
      <c r="A768" s="89"/>
      <c r="I768" s="91"/>
      <c r="J768" s="91"/>
      <c r="K768" s="91"/>
    </row>
    <row r="769" spans="1:11" ht="13">
      <c r="A769" s="89"/>
      <c r="I769" s="91"/>
      <c r="J769" s="91"/>
      <c r="K769" s="91"/>
    </row>
    <row r="770" spans="1:11" ht="13">
      <c r="A770" s="89"/>
      <c r="I770" s="91"/>
      <c r="J770" s="91"/>
      <c r="K770" s="91"/>
    </row>
    <row r="771" spans="1:11" ht="13">
      <c r="A771" s="89"/>
      <c r="I771" s="91"/>
      <c r="J771" s="91"/>
      <c r="K771" s="91"/>
    </row>
    <row r="772" spans="1:11" ht="13">
      <c r="A772" s="89"/>
      <c r="I772" s="91"/>
      <c r="J772" s="91"/>
      <c r="K772" s="91"/>
    </row>
    <row r="773" spans="1:11" ht="13">
      <c r="A773" s="89"/>
      <c r="I773" s="91"/>
      <c r="J773" s="91"/>
      <c r="K773" s="91"/>
    </row>
    <row r="774" spans="1:11" ht="13">
      <c r="A774" s="89"/>
      <c r="I774" s="91"/>
      <c r="J774" s="91"/>
      <c r="K774" s="91"/>
    </row>
    <row r="775" spans="1:11" ht="13">
      <c r="A775" s="89"/>
      <c r="I775" s="91"/>
      <c r="J775" s="91"/>
      <c r="K775" s="91"/>
    </row>
    <row r="776" spans="1:11" ht="13">
      <c r="A776" s="89"/>
      <c r="I776" s="91"/>
      <c r="J776" s="91"/>
      <c r="K776" s="91"/>
    </row>
    <row r="777" spans="1:11" ht="13">
      <c r="A777" s="89"/>
      <c r="I777" s="91"/>
      <c r="J777" s="91"/>
      <c r="K777" s="91"/>
    </row>
    <row r="778" spans="1:11" ht="13">
      <c r="A778" s="89"/>
      <c r="I778" s="91"/>
      <c r="J778" s="91"/>
      <c r="K778" s="91"/>
    </row>
    <row r="779" spans="1:11" ht="13">
      <c r="A779" s="89"/>
      <c r="I779" s="91"/>
      <c r="J779" s="91"/>
      <c r="K779" s="91"/>
    </row>
    <row r="780" spans="1:11" ht="13">
      <c r="A780" s="89"/>
      <c r="I780" s="91"/>
      <c r="J780" s="91"/>
      <c r="K780" s="91"/>
    </row>
    <row r="781" spans="1:11" ht="13">
      <c r="A781" s="89"/>
      <c r="I781" s="91"/>
      <c r="J781" s="91"/>
      <c r="K781" s="91"/>
    </row>
    <row r="782" spans="1:11" ht="13">
      <c r="A782" s="89"/>
      <c r="I782" s="91"/>
      <c r="J782" s="91"/>
      <c r="K782" s="91"/>
    </row>
    <row r="783" spans="1:11" ht="13">
      <c r="A783" s="89"/>
      <c r="I783" s="91"/>
      <c r="J783" s="91"/>
      <c r="K783" s="91"/>
    </row>
    <row r="784" spans="1:11" ht="13">
      <c r="A784" s="89"/>
      <c r="I784" s="91"/>
      <c r="J784" s="91"/>
      <c r="K784" s="91"/>
    </row>
    <row r="785" spans="1:11" ht="13">
      <c r="A785" s="89"/>
      <c r="I785" s="91"/>
      <c r="J785" s="91"/>
      <c r="K785" s="91"/>
    </row>
    <row r="786" spans="1:11" ht="13">
      <c r="A786" s="89"/>
      <c r="I786" s="91"/>
      <c r="J786" s="91"/>
      <c r="K786" s="91"/>
    </row>
    <row r="787" spans="1:11" ht="13">
      <c r="A787" s="89"/>
      <c r="I787" s="91"/>
      <c r="J787" s="91"/>
      <c r="K787" s="91"/>
    </row>
    <row r="788" spans="1:11" ht="13">
      <c r="A788" s="89"/>
      <c r="I788" s="91"/>
      <c r="J788" s="91"/>
      <c r="K788" s="91"/>
    </row>
    <row r="789" spans="1:11" ht="13">
      <c r="A789" s="89"/>
      <c r="I789" s="91"/>
      <c r="J789" s="91"/>
      <c r="K789" s="91"/>
    </row>
    <row r="790" spans="1:11" ht="13">
      <c r="A790" s="89"/>
      <c r="I790" s="91"/>
      <c r="J790" s="91"/>
      <c r="K790" s="91"/>
    </row>
    <row r="791" spans="1:11" ht="13">
      <c r="A791" s="89"/>
      <c r="I791" s="91"/>
      <c r="J791" s="91"/>
      <c r="K791" s="91"/>
    </row>
    <row r="792" spans="1:11" ht="13">
      <c r="A792" s="89"/>
      <c r="I792" s="91"/>
      <c r="J792" s="91"/>
      <c r="K792" s="91"/>
    </row>
    <row r="793" spans="1:11" ht="13">
      <c r="A793" s="89"/>
      <c r="I793" s="91"/>
      <c r="J793" s="91"/>
      <c r="K793" s="91"/>
    </row>
    <row r="794" spans="1:11" ht="13">
      <c r="A794" s="89"/>
      <c r="I794" s="91"/>
      <c r="J794" s="91"/>
      <c r="K794" s="91"/>
    </row>
    <row r="795" spans="1:11" ht="13">
      <c r="A795" s="89"/>
      <c r="I795" s="91"/>
      <c r="J795" s="91"/>
      <c r="K795" s="91"/>
    </row>
    <row r="796" spans="1:11" ht="13">
      <c r="A796" s="89"/>
      <c r="I796" s="91"/>
      <c r="J796" s="91"/>
      <c r="K796" s="91"/>
    </row>
    <row r="797" spans="1:11" ht="13">
      <c r="A797" s="89"/>
      <c r="I797" s="91"/>
      <c r="J797" s="91"/>
      <c r="K797" s="91"/>
    </row>
    <row r="798" spans="1:11" ht="13">
      <c r="A798" s="89"/>
      <c r="I798" s="91"/>
      <c r="J798" s="91"/>
      <c r="K798" s="91"/>
    </row>
    <row r="799" spans="1:11" ht="13">
      <c r="A799" s="89"/>
      <c r="I799" s="91"/>
      <c r="J799" s="91"/>
      <c r="K799" s="91"/>
    </row>
    <row r="800" spans="1:11" ht="13">
      <c r="A800" s="89"/>
      <c r="I800" s="91"/>
      <c r="J800" s="91"/>
      <c r="K800" s="91"/>
    </row>
    <row r="801" spans="1:11" ht="13">
      <c r="A801" s="89"/>
      <c r="I801" s="91"/>
      <c r="J801" s="91"/>
      <c r="K801" s="91"/>
    </row>
    <row r="802" spans="1:11" ht="13">
      <c r="A802" s="89"/>
      <c r="I802" s="91"/>
      <c r="J802" s="91"/>
      <c r="K802" s="91"/>
    </row>
    <row r="803" spans="1:11" ht="13">
      <c r="A803" s="89"/>
      <c r="I803" s="91"/>
      <c r="J803" s="91"/>
      <c r="K803" s="91"/>
    </row>
    <row r="804" spans="1:11" ht="13">
      <c r="A804" s="89"/>
      <c r="I804" s="91"/>
      <c r="J804" s="91"/>
      <c r="K804" s="91"/>
    </row>
    <row r="805" spans="1:11" ht="13">
      <c r="A805" s="89"/>
      <c r="I805" s="91"/>
      <c r="J805" s="91"/>
      <c r="K805" s="91"/>
    </row>
    <row r="806" spans="1:11" ht="13">
      <c r="A806" s="89"/>
      <c r="I806" s="91"/>
      <c r="J806" s="91"/>
      <c r="K806" s="91"/>
    </row>
    <row r="807" spans="1:11" ht="13">
      <c r="A807" s="89"/>
      <c r="I807" s="91"/>
      <c r="J807" s="91"/>
      <c r="K807" s="91"/>
    </row>
    <row r="808" spans="1:11" ht="13">
      <c r="A808" s="89"/>
      <c r="I808" s="91"/>
      <c r="J808" s="91"/>
      <c r="K808" s="91"/>
    </row>
    <row r="809" spans="1:11" ht="13">
      <c r="A809" s="89"/>
      <c r="I809" s="91"/>
      <c r="J809" s="91"/>
      <c r="K809" s="91"/>
    </row>
    <row r="810" spans="1:11" ht="13">
      <c r="A810" s="89"/>
      <c r="I810" s="91"/>
      <c r="J810" s="91"/>
      <c r="K810" s="91"/>
    </row>
    <row r="811" spans="1:11" ht="13">
      <c r="A811" s="89"/>
      <c r="I811" s="91"/>
      <c r="J811" s="91"/>
      <c r="K811" s="91"/>
    </row>
    <row r="812" spans="1:11" ht="13">
      <c r="A812" s="89"/>
      <c r="I812" s="91"/>
      <c r="J812" s="91"/>
      <c r="K812" s="91"/>
    </row>
    <row r="813" spans="1:11" ht="13">
      <c r="A813" s="89"/>
      <c r="I813" s="91"/>
      <c r="J813" s="91"/>
      <c r="K813" s="91"/>
    </row>
    <row r="814" spans="1:11" ht="13">
      <c r="A814" s="89"/>
      <c r="I814" s="91"/>
      <c r="J814" s="91"/>
      <c r="K814" s="91"/>
    </row>
    <row r="815" spans="1:11" ht="13">
      <c r="A815" s="89"/>
      <c r="I815" s="91"/>
      <c r="J815" s="91"/>
      <c r="K815" s="91"/>
    </row>
    <row r="816" spans="1:11" ht="13">
      <c r="A816" s="89"/>
      <c r="I816" s="91"/>
      <c r="J816" s="91"/>
      <c r="K816" s="91"/>
    </row>
    <row r="817" spans="1:11" ht="13">
      <c r="A817" s="89"/>
      <c r="I817" s="91"/>
      <c r="J817" s="91"/>
      <c r="K817" s="91"/>
    </row>
    <row r="818" spans="1:11" ht="13">
      <c r="A818" s="89"/>
      <c r="I818" s="91"/>
      <c r="J818" s="91"/>
      <c r="K818" s="91"/>
    </row>
    <row r="819" spans="1:11" ht="13">
      <c r="A819" s="89"/>
      <c r="I819" s="91"/>
      <c r="J819" s="91"/>
      <c r="K819" s="91"/>
    </row>
    <row r="820" spans="1:11" ht="13">
      <c r="A820" s="89"/>
      <c r="I820" s="91"/>
      <c r="J820" s="91"/>
      <c r="K820" s="91"/>
    </row>
    <row r="821" spans="1:11" ht="13">
      <c r="A821" s="89"/>
      <c r="I821" s="91"/>
      <c r="J821" s="91"/>
      <c r="K821" s="91"/>
    </row>
    <row r="822" spans="1:11" ht="13">
      <c r="A822" s="89"/>
      <c r="I822" s="91"/>
      <c r="J822" s="91"/>
      <c r="K822" s="91"/>
    </row>
    <row r="823" spans="1:11" ht="13">
      <c r="A823" s="89"/>
      <c r="I823" s="91"/>
      <c r="J823" s="91"/>
      <c r="K823" s="91"/>
    </row>
    <row r="824" spans="1:11" ht="13">
      <c r="A824" s="89"/>
      <c r="I824" s="91"/>
      <c r="J824" s="91"/>
      <c r="K824" s="91"/>
    </row>
    <row r="825" spans="1:11" ht="13">
      <c r="A825" s="89"/>
      <c r="I825" s="91"/>
      <c r="J825" s="91"/>
      <c r="K825" s="91"/>
    </row>
    <row r="826" spans="1:11" ht="13">
      <c r="A826" s="89"/>
      <c r="I826" s="91"/>
      <c r="J826" s="91"/>
      <c r="K826" s="91"/>
    </row>
    <row r="827" spans="1:11" ht="13">
      <c r="A827" s="89"/>
      <c r="I827" s="91"/>
      <c r="J827" s="91"/>
      <c r="K827" s="91"/>
    </row>
    <row r="828" spans="1:11" ht="13">
      <c r="A828" s="89"/>
      <c r="I828" s="91"/>
      <c r="J828" s="91"/>
      <c r="K828" s="91"/>
    </row>
    <row r="829" spans="1:11" ht="13">
      <c r="A829" s="89"/>
      <c r="I829" s="91"/>
      <c r="J829" s="91"/>
      <c r="K829" s="91"/>
    </row>
    <row r="830" spans="1:11" ht="13">
      <c r="A830" s="89"/>
      <c r="I830" s="91"/>
      <c r="J830" s="91"/>
      <c r="K830" s="91"/>
    </row>
    <row r="831" spans="1:11" ht="13">
      <c r="A831" s="89"/>
      <c r="I831" s="91"/>
      <c r="J831" s="91"/>
      <c r="K831" s="91"/>
    </row>
    <row r="832" spans="1:11" ht="13">
      <c r="A832" s="89"/>
      <c r="I832" s="91"/>
      <c r="J832" s="91"/>
      <c r="K832" s="91"/>
    </row>
    <row r="833" spans="1:11" ht="13">
      <c r="A833" s="89"/>
      <c r="I833" s="91"/>
      <c r="J833" s="91"/>
      <c r="K833" s="91"/>
    </row>
    <row r="834" spans="1:11" ht="13">
      <c r="A834" s="89"/>
      <c r="I834" s="91"/>
      <c r="J834" s="91"/>
      <c r="K834" s="91"/>
    </row>
    <row r="835" spans="1:11" ht="13">
      <c r="A835" s="89"/>
      <c r="I835" s="91"/>
      <c r="J835" s="91"/>
      <c r="K835" s="91"/>
    </row>
    <row r="836" spans="1:11" ht="13">
      <c r="A836" s="89"/>
      <c r="I836" s="91"/>
      <c r="J836" s="91"/>
      <c r="K836" s="91"/>
    </row>
    <row r="837" spans="1:11" ht="13">
      <c r="A837" s="89"/>
      <c r="I837" s="91"/>
      <c r="J837" s="91"/>
      <c r="K837" s="91"/>
    </row>
    <row r="838" spans="1:11" ht="13">
      <c r="A838" s="89"/>
      <c r="I838" s="91"/>
      <c r="J838" s="91"/>
      <c r="K838" s="91"/>
    </row>
    <row r="839" spans="1:11" ht="13">
      <c r="A839" s="89"/>
      <c r="I839" s="91"/>
      <c r="J839" s="91"/>
      <c r="K839" s="91"/>
    </row>
    <row r="840" spans="1:11" ht="13">
      <c r="A840" s="89"/>
      <c r="I840" s="91"/>
      <c r="J840" s="91"/>
      <c r="K840" s="91"/>
    </row>
    <row r="841" spans="1:11" ht="13">
      <c r="A841" s="89"/>
      <c r="I841" s="91"/>
      <c r="J841" s="91"/>
      <c r="K841" s="91"/>
    </row>
    <row r="842" spans="1:11" ht="13">
      <c r="A842" s="89"/>
      <c r="I842" s="91"/>
      <c r="J842" s="91"/>
      <c r="K842" s="91"/>
    </row>
    <row r="843" spans="1:11" ht="13">
      <c r="A843" s="89"/>
      <c r="I843" s="91"/>
      <c r="J843" s="91"/>
      <c r="K843" s="91"/>
    </row>
    <row r="844" spans="1:11" ht="13">
      <c r="A844" s="89"/>
      <c r="I844" s="91"/>
      <c r="J844" s="91"/>
      <c r="K844" s="91"/>
    </row>
    <row r="845" spans="1:11" ht="13">
      <c r="A845" s="89"/>
      <c r="I845" s="91"/>
      <c r="J845" s="91"/>
      <c r="K845" s="91"/>
    </row>
    <row r="846" spans="1:11" ht="13">
      <c r="A846" s="89"/>
      <c r="I846" s="91"/>
      <c r="J846" s="91"/>
      <c r="K846" s="91"/>
    </row>
    <row r="847" spans="1:11" ht="13">
      <c r="A847" s="89"/>
      <c r="I847" s="91"/>
      <c r="J847" s="91"/>
      <c r="K847" s="91"/>
    </row>
    <row r="848" spans="1:11" ht="13">
      <c r="A848" s="89"/>
      <c r="I848" s="91"/>
      <c r="J848" s="91"/>
      <c r="K848" s="91"/>
    </row>
    <row r="849" spans="1:11" ht="13">
      <c r="A849" s="89"/>
      <c r="I849" s="91"/>
      <c r="J849" s="91"/>
      <c r="K849" s="91"/>
    </row>
    <row r="850" spans="1:11" ht="13">
      <c r="A850" s="89"/>
      <c r="I850" s="91"/>
      <c r="J850" s="91"/>
      <c r="K850" s="91"/>
    </row>
    <row r="851" spans="1:11" ht="13">
      <c r="A851" s="89"/>
      <c r="I851" s="91"/>
      <c r="J851" s="91"/>
      <c r="K851" s="91"/>
    </row>
    <row r="852" spans="1:11" ht="13">
      <c r="A852" s="89"/>
      <c r="I852" s="91"/>
      <c r="J852" s="91"/>
      <c r="K852" s="91"/>
    </row>
    <row r="853" spans="1:11" ht="13">
      <c r="A853" s="89"/>
      <c r="I853" s="91"/>
      <c r="J853" s="91"/>
      <c r="K853" s="91"/>
    </row>
    <row r="854" spans="1:11" ht="13">
      <c r="A854" s="89"/>
      <c r="I854" s="91"/>
      <c r="J854" s="91"/>
      <c r="K854" s="91"/>
    </row>
    <row r="855" spans="1:11" ht="13">
      <c r="A855" s="89"/>
      <c r="I855" s="91"/>
      <c r="J855" s="91"/>
      <c r="K855" s="91"/>
    </row>
    <row r="856" spans="1:11" ht="13">
      <c r="A856" s="89"/>
      <c r="I856" s="91"/>
      <c r="J856" s="91"/>
      <c r="K856" s="91"/>
    </row>
    <row r="857" spans="1:11" ht="13">
      <c r="A857" s="89"/>
      <c r="I857" s="91"/>
      <c r="J857" s="91"/>
      <c r="K857" s="91"/>
    </row>
    <row r="858" spans="1:11" ht="13">
      <c r="A858" s="89"/>
      <c r="I858" s="91"/>
      <c r="J858" s="91"/>
      <c r="K858" s="91"/>
    </row>
    <row r="859" spans="1:11" ht="13">
      <c r="A859" s="89"/>
      <c r="I859" s="91"/>
      <c r="J859" s="91"/>
      <c r="K859" s="91"/>
    </row>
    <row r="860" spans="1:11" ht="13">
      <c r="A860" s="89"/>
      <c r="I860" s="91"/>
      <c r="J860" s="91"/>
      <c r="K860" s="91"/>
    </row>
    <row r="861" spans="1:11" ht="13">
      <c r="A861" s="89"/>
      <c r="I861" s="91"/>
      <c r="J861" s="91"/>
      <c r="K861" s="91"/>
    </row>
    <row r="862" spans="1:11" ht="13">
      <c r="A862" s="89"/>
      <c r="I862" s="91"/>
      <c r="J862" s="91"/>
      <c r="K862" s="91"/>
    </row>
    <row r="863" spans="1:11" ht="13">
      <c r="A863" s="89"/>
      <c r="I863" s="91"/>
      <c r="J863" s="91"/>
      <c r="K863" s="91"/>
    </row>
    <row r="864" spans="1:11" ht="13">
      <c r="A864" s="89"/>
      <c r="I864" s="91"/>
      <c r="J864" s="91"/>
      <c r="K864" s="91"/>
    </row>
    <row r="865" spans="1:11" ht="13">
      <c r="A865" s="89"/>
      <c r="I865" s="91"/>
      <c r="J865" s="91"/>
      <c r="K865" s="91"/>
    </row>
    <row r="866" spans="1:11" ht="13">
      <c r="A866" s="89"/>
      <c r="I866" s="91"/>
      <c r="J866" s="91"/>
      <c r="K866" s="91"/>
    </row>
    <row r="867" spans="1:11" ht="13">
      <c r="A867" s="89"/>
      <c r="I867" s="91"/>
      <c r="J867" s="91"/>
      <c r="K867" s="91"/>
    </row>
    <row r="868" spans="1:11" ht="13">
      <c r="A868" s="89"/>
      <c r="I868" s="91"/>
      <c r="J868" s="91"/>
      <c r="K868" s="91"/>
    </row>
    <row r="869" spans="1:11" ht="13">
      <c r="A869" s="89"/>
      <c r="I869" s="91"/>
      <c r="J869" s="91"/>
      <c r="K869" s="91"/>
    </row>
    <row r="870" spans="1:11" ht="13">
      <c r="A870" s="89"/>
      <c r="I870" s="91"/>
      <c r="J870" s="91"/>
      <c r="K870" s="91"/>
    </row>
    <row r="871" spans="1:11" ht="13">
      <c r="A871" s="89"/>
      <c r="I871" s="91"/>
      <c r="J871" s="91"/>
      <c r="K871" s="91"/>
    </row>
    <row r="872" spans="1:11" ht="13">
      <c r="A872" s="89"/>
      <c r="I872" s="91"/>
      <c r="J872" s="91"/>
      <c r="K872" s="91"/>
    </row>
    <row r="873" spans="1:11" ht="13">
      <c r="A873" s="89"/>
      <c r="I873" s="91"/>
      <c r="J873" s="91"/>
      <c r="K873" s="91"/>
    </row>
    <row r="874" spans="1:11" ht="13">
      <c r="A874" s="89"/>
      <c r="I874" s="91"/>
      <c r="J874" s="91"/>
      <c r="K874" s="91"/>
    </row>
    <row r="875" spans="1:11" ht="13">
      <c r="A875" s="89"/>
      <c r="I875" s="91"/>
      <c r="J875" s="91"/>
      <c r="K875" s="91"/>
    </row>
    <row r="876" spans="1:11" ht="13">
      <c r="A876" s="89"/>
      <c r="I876" s="91"/>
      <c r="J876" s="91"/>
      <c r="K876" s="91"/>
    </row>
    <row r="877" spans="1:11" ht="13">
      <c r="A877" s="89"/>
      <c r="I877" s="91"/>
      <c r="J877" s="91"/>
      <c r="K877" s="91"/>
    </row>
    <row r="878" spans="1:11" ht="13">
      <c r="A878" s="89"/>
      <c r="I878" s="91"/>
      <c r="J878" s="91"/>
      <c r="K878" s="91"/>
    </row>
    <row r="879" spans="1:11" ht="13">
      <c r="A879" s="89"/>
      <c r="I879" s="91"/>
      <c r="J879" s="91"/>
      <c r="K879" s="91"/>
    </row>
    <row r="880" spans="1:11" ht="13">
      <c r="A880" s="89"/>
      <c r="I880" s="91"/>
      <c r="J880" s="91"/>
      <c r="K880" s="91"/>
    </row>
    <row r="881" spans="1:11" ht="13">
      <c r="A881" s="89"/>
      <c r="I881" s="91"/>
      <c r="J881" s="91"/>
      <c r="K881" s="91"/>
    </row>
    <row r="882" spans="1:11" ht="13">
      <c r="A882" s="89"/>
      <c r="I882" s="91"/>
      <c r="J882" s="91"/>
      <c r="K882" s="91"/>
    </row>
    <row r="883" spans="1:11" ht="13">
      <c r="A883" s="89"/>
      <c r="I883" s="91"/>
      <c r="J883" s="91"/>
      <c r="K883" s="91"/>
    </row>
    <row r="884" spans="1:11" ht="13">
      <c r="A884" s="89"/>
      <c r="I884" s="91"/>
      <c r="J884" s="91"/>
      <c r="K884" s="91"/>
    </row>
    <row r="885" spans="1:11" ht="13">
      <c r="A885" s="89"/>
      <c r="I885" s="91"/>
      <c r="J885" s="91"/>
      <c r="K885" s="91"/>
    </row>
    <row r="886" spans="1:11" ht="13">
      <c r="A886" s="89"/>
      <c r="I886" s="91"/>
      <c r="J886" s="91"/>
      <c r="K886" s="91"/>
    </row>
    <row r="887" spans="1:11" ht="13">
      <c r="A887" s="89"/>
      <c r="I887" s="91"/>
      <c r="J887" s="91"/>
      <c r="K887" s="91"/>
    </row>
    <row r="888" spans="1:11" ht="13">
      <c r="A888" s="89"/>
      <c r="I888" s="91"/>
      <c r="J888" s="91"/>
      <c r="K888" s="91"/>
    </row>
    <row r="889" spans="1:11" ht="13">
      <c r="A889" s="89"/>
      <c r="I889" s="91"/>
      <c r="J889" s="91"/>
      <c r="K889" s="91"/>
    </row>
    <row r="890" spans="1:11" ht="13">
      <c r="A890" s="89"/>
      <c r="I890" s="91"/>
      <c r="J890" s="91"/>
      <c r="K890" s="91"/>
    </row>
    <row r="891" spans="1:11" ht="13">
      <c r="A891" s="89"/>
      <c r="I891" s="91"/>
      <c r="J891" s="91"/>
      <c r="K891" s="91"/>
    </row>
    <row r="892" spans="1:11" ht="13">
      <c r="A892" s="89"/>
      <c r="I892" s="91"/>
      <c r="J892" s="91"/>
      <c r="K892" s="91"/>
    </row>
    <row r="893" spans="1:11" ht="13">
      <c r="A893" s="89"/>
      <c r="I893" s="91"/>
      <c r="J893" s="91"/>
      <c r="K893" s="91"/>
    </row>
    <row r="894" spans="1:11" ht="13">
      <c r="A894" s="89"/>
      <c r="I894" s="91"/>
      <c r="J894" s="91"/>
      <c r="K894" s="91"/>
    </row>
    <row r="895" spans="1:11" ht="13">
      <c r="A895" s="89"/>
      <c r="I895" s="91"/>
      <c r="J895" s="91"/>
      <c r="K895" s="91"/>
    </row>
    <row r="896" spans="1:11" ht="13">
      <c r="A896" s="89"/>
      <c r="I896" s="91"/>
      <c r="J896" s="91"/>
      <c r="K896" s="91"/>
    </row>
    <row r="897" spans="1:11" ht="13">
      <c r="A897" s="89"/>
      <c r="I897" s="91"/>
      <c r="J897" s="91"/>
      <c r="K897" s="91"/>
    </row>
    <row r="898" spans="1:11" ht="13">
      <c r="A898" s="89"/>
      <c r="I898" s="91"/>
      <c r="J898" s="91"/>
      <c r="K898" s="91"/>
    </row>
    <row r="899" spans="1:11" ht="13">
      <c r="A899" s="89"/>
      <c r="I899" s="91"/>
      <c r="J899" s="91"/>
      <c r="K899" s="91"/>
    </row>
    <row r="900" spans="1:11" ht="13">
      <c r="A900" s="89"/>
      <c r="I900" s="91"/>
      <c r="J900" s="91"/>
      <c r="K900" s="91"/>
    </row>
    <row r="901" spans="1:11" ht="13">
      <c r="A901" s="89"/>
      <c r="I901" s="91"/>
      <c r="J901" s="91"/>
      <c r="K901" s="91"/>
    </row>
    <row r="902" spans="1:11" ht="13">
      <c r="A902" s="89"/>
      <c r="I902" s="91"/>
      <c r="J902" s="91"/>
      <c r="K902" s="91"/>
    </row>
    <row r="903" spans="1:11" ht="13">
      <c r="A903" s="89"/>
      <c r="I903" s="91"/>
      <c r="J903" s="91"/>
      <c r="K903" s="91"/>
    </row>
    <row r="904" spans="1:11" ht="13">
      <c r="A904" s="89"/>
      <c r="I904" s="91"/>
      <c r="J904" s="91"/>
      <c r="K904" s="91"/>
    </row>
    <row r="905" spans="1:11" ht="13">
      <c r="A905" s="89"/>
      <c r="I905" s="91"/>
      <c r="J905" s="91"/>
      <c r="K905" s="91"/>
    </row>
    <row r="906" spans="1:11" ht="13">
      <c r="A906" s="89"/>
      <c r="I906" s="91"/>
      <c r="J906" s="91"/>
      <c r="K906" s="91"/>
    </row>
    <row r="907" spans="1:11" ht="13">
      <c r="A907" s="89"/>
      <c r="I907" s="91"/>
      <c r="J907" s="91"/>
      <c r="K907" s="91"/>
    </row>
    <row r="908" spans="1:11" ht="13">
      <c r="A908" s="89"/>
      <c r="I908" s="91"/>
      <c r="J908" s="91"/>
      <c r="K908" s="91"/>
    </row>
    <row r="909" spans="1:11" ht="13">
      <c r="A909" s="89"/>
      <c r="I909" s="91"/>
      <c r="J909" s="91"/>
      <c r="K909" s="91"/>
    </row>
    <row r="910" spans="1:11" ht="13">
      <c r="A910" s="89"/>
      <c r="I910" s="91"/>
      <c r="J910" s="91"/>
      <c r="K910" s="91"/>
    </row>
    <row r="911" spans="1:11" ht="13">
      <c r="A911" s="89"/>
      <c r="I911" s="91"/>
      <c r="J911" s="91"/>
      <c r="K911" s="91"/>
    </row>
    <row r="912" spans="1:11" ht="13">
      <c r="A912" s="89"/>
      <c r="I912" s="91"/>
      <c r="J912" s="91"/>
      <c r="K912" s="91"/>
    </row>
    <row r="913" spans="1:11" ht="13">
      <c r="A913" s="89"/>
      <c r="I913" s="91"/>
      <c r="J913" s="91"/>
      <c r="K913" s="91"/>
    </row>
    <row r="914" spans="1:11" ht="13">
      <c r="A914" s="89"/>
      <c r="I914" s="91"/>
      <c r="J914" s="91"/>
      <c r="K914" s="91"/>
    </row>
    <row r="915" spans="1:11" ht="13">
      <c r="A915" s="89"/>
      <c r="I915" s="91"/>
      <c r="J915" s="91"/>
      <c r="K915" s="91"/>
    </row>
    <row r="916" spans="1:11" ht="13">
      <c r="A916" s="89"/>
      <c r="I916" s="91"/>
      <c r="J916" s="91"/>
      <c r="K916" s="91"/>
    </row>
    <row r="917" spans="1:11" ht="13">
      <c r="A917" s="89"/>
      <c r="I917" s="91"/>
      <c r="J917" s="91"/>
      <c r="K917" s="91"/>
    </row>
    <row r="918" spans="1:11" ht="13">
      <c r="A918" s="89"/>
      <c r="I918" s="91"/>
      <c r="J918" s="91"/>
      <c r="K918" s="91"/>
    </row>
    <row r="919" spans="1:11" ht="13">
      <c r="A919" s="89"/>
      <c r="I919" s="91"/>
      <c r="J919" s="91"/>
      <c r="K919" s="91"/>
    </row>
    <row r="920" spans="1:11" ht="13">
      <c r="A920" s="89"/>
      <c r="I920" s="91"/>
      <c r="J920" s="91"/>
      <c r="K920" s="91"/>
    </row>
    <row r="921" spans="1:11" ht="13">
      <c r="A921" s="89"/>
      <c r="I921" s="91"/>
      <c r="J921" s="91"/>
      <c r="K921" s="91"/>
    </row>
    <row r="922" spans="1:11" ht="13">
      <c r="A922" s="89"/>
      <c r="I922" s="91"/>
      <c r="J922" s="91"/>
      <c r="K922" s="91"/>
    </row>
    <row r="923" spans="1:11" ht="13">
      <c r="A923" s="89"/>
      <c r="I923" s="91"/>
      <c r="J923" s="91"/>
      <c r="K923" s="91"/>
    </row>
    <row r="924" spans="1:11" ht="13">
      <c r="A924" s="89"/>
      <c r="I924" s="91"/>
      <c r="J924" s="91"/>
      <c r="K924" s="91"/>
    </row>
    <row r="925" spans="1:11" ht="13">
      <c r="A925" s="89"/>
      <c r="I925" s="91"/>
      <c r="J925" s="91"/>
      <c r="K925" s="91"/>
    </row>
    <row r="926" spans="1:11" ht="13">
      <c r="A926" s="89"/>
      <c r="I926" s="91"/>
      <c r="J926" s="91"/>
      <c r="K926" s="91"/>
    </row>
    <row r="927" spans="1:11" ht="13">
      <c r="A927" s="89"/>
      <c r="I927" s="91"/>
      <c r="J927" s="91"/>
      <c r="K927" s="91"/>
    </row>
    <row r="928" spans="1:11" ht="13">
      <c r="A928" s="89"/>
      <c r="I928" s="91"/>
      <c r="J928" s="91"/>
      <c r="K928" s="91"/>
    </row>
    <row r="929" spans="1:11" ht="13">
      <c r="A929" s="89"/>
      <c r="I929" s="91"/>
      <c r="J929" s="91"/>
      <c r="K929" s="91"/>
    </row>
    <row r="930" spans="1:11" ht="13">
      <c r="A930" s="89"/>
      <c r="I930" s="91"/>
      <c r="J930" s="91"/>
      <c r="K930" s="91"/>
    </row>
    <row r="931" spans="1:11" ht="13">
      <c r="A931" s="89"/>
      <c r="I931" s="91"/>
      <c r="J931" s="91"/>
      <c r="K931" s="91"/>
    </row>
    <row r="932" spans="1:11" ht="13">
      <c r="A932" s="89"/>
      <c r="I932" s="91"/>
      <c r="J932" s="91"/>
      <c r="K932" s="91"/>
    </row>
    <row r="933" spans="1:11" ht="13">
      <c r="A933" s="89"/>
      <c r="I933" s="91"/>
      <c r="J933" s="91"/>
      <c r="K933" s="91"/>
    </row>
    <row r="934" spans="1:11" ht="13">
      <c r="A934" s="89"/>
      <c r="I934" s="91"/>
      <c r="J934" s="91"/>
      <c r="K934" s="91"/>
    </row>
    <row r="935" spans="1:11" ht="13">
      <c r="A935" s="89"/>
      <c r="I935" s="91"/>
      <c r="J935" s="91"/>
      <c r="K935" s="91"/>
    </row>
    <row r="936" spans="1:11" ht="13">
      <c r="A936" s="89"/>
      <c r="I936" s="91"/>
      <c r="J936" s="91"/>
      <c r="K936" s="91"/>
    </row>
    <row r="937" spans="1:11" ht="13">
      <c r="A937" s="89"/>
      <c r="I937" s="91"/>
      <c r="J937" s="91"/>
      <c r="K937" s="91"/>
    </row>
    <row r="938" spans="1:11" ht="13">
      <c r="A938" s="89"/>
      <c r="I938" s="91"/>
      <c r="J938" s="91"/>
      <c r="K938" s="91"/>
    </row>
    <row r="939" spans="1:11" ht="13">
      <c r="A939" s="89"/>
      <c r="I939" s="91"/>
      <c r="J939" s="91"/>
      <c r="K939" s="91"/>
    </row>
    <row r="940" spans="1:11" ht="13">
      <c r="A940" s="89"/>
      <c r="I940" s="91"/>
      <c r="J940" s="91"/>
      <c r="K940" s="91"/>
    </row>
    <row r="941" spans="1:11" ht="13">
      <c r="A941" s="89"/>
      <c r="I941" s="91"/>
      <c r="J941" s="91"/>
      <c r="K941" s="91"/>
    </row>
    <row r="942" spans="1:11" ht="13">
      <c r="A942" s="89"/>
      <c r="I942" s="91"/>
      <c r="J942" s="91"/>
      <c r="K942" s="91"/>
    </row>
    <row r="943" spans="1:11" ht="13">
      <c r="A943" s="89"/>
      <c r="I943" s="91"/>
      <c r="J943" s="91"/>
      <c r="K943" s="91"/>
    </row>
    <row r="944" spans="1:11" ht="13">
      <c r="A944" s="89"/>
      <c r="I944" s="91"/>
      <c r="J944" s="91"/>
      <c r="K944" s="91"/>
    </row>
    <row r="945" spans="1:11" ht="13">
      <c r="A945" s="89"/>
      <c r="I945" s="91"/>
      <c r="J945" s="91"/>
      <c r="K945" s="91"/>
    </row>
    <row r="946" spans="1:11" ht="13">
      <c r="A946" s="89"/>
      <c r="I946" s="91"/>
      <c r="J946" s="91"/>
      <c r="K946" s="91"/>
    </row>
    <row r="947" spans="1:11" ht="13">
      <c r="A947" s="89"/>
      <c r="I947" s="91"/>
      <c r="J947" s="91"/>
      <c r="K947" s="91"/>
    </row>
    <row r="948" spans="1:11" ht="13">
      <c r="A948" s="89"/>
      <c r="I948" s="91"/>
      <c r="J948" s="91"/>
      <c r="K948" s="91"/>
    </row>
    <row r="949" spans="1:11" ht="13">
      <c r="A949" s="89"/>
      <c r="I949" s="91"/>
      <c r="J949" s="91"/>
      <c r="K949" s="91"/>
    </row>
    <row r="950" spans="1:11" ht="13">
      <c r="A950" s="89"/>
      <c r="I950" s="91"/>
      <c r="J950" s="91"/>
      <c r="K950" s="91"/>
    </row>
    <row r="951" spans="1:11" ht="13">
      <c r="A951" s="89"/>
      <c r="I951" s="91"/>
      <c r="J951" s="91"/>
      <c r="K951" s="91"/>
    </row>
    <row r="952" spans="1:11" ht="13">
      <c r="A952" s="89"/>
      <c r="I952" s="91"/>
      <c r="J952" s="91"/>
      <c r="K952" s="91"/>
    </row>
    <row r="953" spans="1:11" ht="13">
      <c r="A953" s="89"/>
      <c r="I953" s="91"/>
      <c r="J953" s="91"/>
      <c r="K953" s="91"/>
    </row>
    <row r="954" spans="1:11" ht="13">
      <c r="A954" s="89"/>
      <c r="I954" s="91"/>
      <c r="J954" s="91"/>
      <c r="K954" s="91"/>
    </row>
    <row r="955" spans="1:11" ht="13">
      <c r="A955" s="89"/>
      <c r="I955" s="91"/>
      <c r="J955" s="91"/>
      <c r="K955" s="91"/>
    </row>
    <row r="956" spans="1:11" ht="13">
      <c r="A956" s="89"/>
      <c r="I956" s="91"/>
      <c r="J956" s="91"/>
      <c r="K956" s="91"/>
    </row>
    <row r="957" spans="1:11" ht="13">
      <c r="A957" s="89"/>
      <c r="I957" s="91"/>
      <c r="J957" s="91"/>
      <c r="K957" s="91"/>
    </row>
    <row r="958" spans="1:11" ht="13">
      <c r="A958" s="89"/>
      <c r="I958" s="91"/>
      <c r="J958" s="91"/>
      <c r="K958" s="91"/>
    </row>
    <row r="959" spans="1:11" ht="13">
      <c r="A959" s="89"/>
      <c r="I959" s="91"/>
      <c r="J959" s="91"/>
      <c r="K959" s="91"/>
    </row>
    <row r="960" spans="1:11" ht="13">
      <c r="A960" s="89"/>
      <c r="I960" s="91"/>
      <c r="J960" s="91"/>
      <c r="K960" s="91"/>
    </row>
    <row r="961" spans="1:11" ht="13">
      <c r="A961" s="89"/>
      <c r="I961" s="91"/>
      <c r="J961" s="91"/>
      <c r="K961" s="91"/>
    </row>
    <row r="962" spans="1:11" ht="13">
      <c r="A962" s="89"/>
      <c r="I962" s="91"/>
      <c r="J962" s="91"/>
      <c r="K962" s="91"/>
    </row>
    <row r="963" spans="1:11" ht="13">
      <c r="A963" s="89"/>
      <c r="I963" s="91"/>
      <c r="J963" s="91"/>
      <c r="K963" s="91"/>
    </row>
    <row r="964" spans="1:11" ht="13">
      <c r="A964" s="89"/>
      <c r="I964" s="91"/>
      <c r="J964" s="91"/>
      <c r="K964" s="91"/>
    </row>
    <row r="965" spans="1:11" ht="13">
      <c r="A965" s="89"/>
      <c r="I965" s="91"/>
      <c r="J965" s="91"/>
      <c r="K965" s="91"/>
    </row>
    <row r="966" spans="1:11" ht="13">
      <c r="A966" s="89"/>
      <c r="I966" s="91"/>
      <c r="J966" s="91"/>
      <c r="K966" s="91"/>
    </row>
    <row r="967" spans="1:11" ht="13">
      <c r="A967" s="89"/>
      <c r="I967" s="91"/>
      <c r="J967" s="91"/>
      <c r="K967" s="91"/>
    </row>
    <row r="968" spans="1:11" ht="13">
      <c r="A968" s="89"/>
      <c r="I968" s="91"/>
      <c r="J968" s="91"/>
      <c r="K968" s="91"/>
    </row>
    <row r="969" spans="1:11" ht="13">
      <c r="A969" s="89"/>
      <c r="I969" s="91"/>
      <c r="J969" s="91"/>
      <c r="K969" s="91"/>
    </row>
    <row r="970" spans="1:11" ht="13">
      <c r="A970" s="89"/>
      <c r="I970" s="91"/>
      <c r="J970" s="91"/>
      <c r="K970" s="91"/>
    </row>
    <row r="971" spans="1:11" ht="13">
      <c r="A971" s="89"/>
      <c r="I971" s="91"/>
      <c r="J971" s="91"/>
      <c r="K971" s="91"/>
    </row>
    <row r="972" spans="1:11" ht="13">
      <c r="A972" s="89"/>
      <c r="I972" s="91"/>
      <c r="J972" s="91"/>
      <c r="K972" s="91"/>
    </row>
    <row r="973" spans="1:11" ht="13">
      <c r="A973" s="89"/>
      <c r="I973" s="91"/>
      <c r="J973" s="91"/>
      <c r="K973" s="91"/>
    </row>
    <row r="974" spans="1:11" ht="13">
      <c r="A974" s="89"/>
      <c r="I974" s="91"/>
      <c r="J974" s="91"/>
      <c r="K974" s="91"/>
    </row>
    <row r="975" spans="1:11" ht="13">
      <c r="A975" s="89"/>
      <c r="I975" s="91"/>
      <c r="J975" s="91"/>
      <c r="K975" s="91"/>
    </row>
    <row r="976" spans="1:11" ht="13">
      <c r="A976" s="89"/>
      <c r="I976" s="91"/>
      <c r="J976" s="91"/>
      <c r="K976" s="91"/>
    </row>
    <row r="977" spans="1:11" ht="13">
      <c r="A977" s="89"/>
      <c r="I977" s="91"/>
      <c r="J977" s="91"/>
      <c r="K977" s="91"/>
    </row>
    <row r="978" spans="1:11" ht="13">
      <c r="A978" s="89"/>
      <c r="I978" s="91"/>
      <c r="J978" s="91"/>
      <c r="K978" s="91"/>
    </row>
    <row r="979" spans="1:11" ht="13">
      <c r="A979" s="89"/>
      <c r="I979" s="91"/>
      <c r="J979" s="91"/>
      <c r="K979" s="91"/>
    </row>
    <row r="980" spans="1:11" ht="13">
      <c r="A980" s="89"/>
      <c r="I980" s="91"/>
      <c r="J980" s="91"/>
      <c r="K980" s="91"/>
    </row>
    <row r="981" spans="1:11" ht="13">
      <c r="A981" s="89"/>
      <c r="I981" s="91"/>
      <c r="J981" s="91"/>
      <c r="K981" s="91"/>
    </row>
    <row r="982" spans="1:11" ht="13">
      <c r="A982" s="89"/>
      <c r="I982" s="91"/>
      <c r="J982" s="91"/>
      <c r="K982" s="91"/>
    </row>
    <row r="983" spans="1:11" ht="13">
      <c r="A983" s="89"/>
      <c r="I983" s="91"/>
      <c r="J983" s="91"/>
      <c r="K983" s="91"/>
    </row>
    <row r="984" spans="1:11" ht="13">
      <c r="A984" s="89"/>
      <c r="I984" s="91"/>
      <c r="J984" s="91"/>
      <c r="K984" s="91"/>
    </row>
    <row r="985" spans="1:11" ht="13">
      <c r="A985" s="89"/>
      <c r="I985" s="91"/>
      <c r="J985" s="91"/>
      <c r="K985" s="91"/>
    </row>
    <row r="986" spans="1:11" ht="13">
      <c r="A986" s="89"/>
      <c r="I986" s="91"/>
      <c r="J986" s="91"/>
      <c r="K986" s="91"/>
    </row>
    <row r="987" spans="1:11" ht="13">
      <c r="A987" s="89"/>
      <c r="I987" s="91"/>
      <c r="J987" s="91"/>
      <c r="K987" s="91"/>
    </row>
    <row r="988" spans="1:11" ht="13">
      <c r="A988" s="89"/>
      <c r="I988" s="91"/>
      <c r="J988" s="91"/>
      <c r="K988" s="91"/>
    </row>
    <row r="989" spans="1:11" ht="13">
      <c r="A989" s="89"/>
      <c r="I989" s="91"/>
      <c r="J989" s="91"/>
      <c r="K989" s="91"/>
    </row>
    <row r="990" spans="1:11" ht="13">
      <c r="A990" s="89"/>
      <c r="I990" s="91"/>
      <c r="J990" s="91"/>
      <c r="K990" s="91"/>
    </row>
    <row r="991" spans="1:11" ht="13">
      <c r="A991" s="89"/>
      <c r="I991" s="91"/>
      <c r="J991" s="91"/>
      <c r="K991" s="91"/>
    </row>
    <row r="992" spans="1:11" ht="13">
      <c r="A992" s="89"/>
      <c r="I992" s="91"/>
      <c r="J992" s="91"/>
      <c r="K992" s="91"/>
    </row>
    <row r="993" spans="1:11" ht="13">
      <c r="A993" s="89"/>
      <c r="I993" s="91"/>
      <c r="J993" s="91"/>
      <c r="K993" s="91"/>
    </row>
    <row r="994" spans="1:11" ht="13">
      <c r="A994" s="89"/>
      <c r="I994" s="91"/>
      <c r="J994" s="91"/>
      <c r="K994" s="91"/>
    </row>
    <row r="995" spans="1:11" ht="13">
      <c r="A995" s="89"/>
      <c r="I995" s="91"/>
      <c r="J995" s="91"/>
      <c r="K995" s="91"/>
    </row>
    <row r="996" spans="1:11" ht="13">
      <c r="A996" s="89"/>
      <c r="I996" s="91"/>
      <c r="J996" s="91"/>
      <c r="K996" s="91"/>
    </row>
    <row r="997" spans="1:11" ht="13">
      <c r="A997" s="89"/>
      <c r="I997" s="91"/>
      <c r="J997" s="91"/>
      <c r="K997" s="91"/>
    </row>
    <row r="998" spans="1:11" ht="13">
      <c r="A998" s="89"/>
      <c r="I998" s="91"/>
      <c r="J998" s="91"/>
      <c r="K998" s="91"/>
    </row>
    <row r="999" spans="1:11" ht="13">
      <c r="A999" s="89"/>
      <c r="I999" s="91"/>
      <c r="J999" s="91"/>
      <c r="K999" s="91"/>
    </row>
    <row r="1000" spans="1:11" ht="13">
      <c r="A1000" s="89"/>
      <c r="I1000" s="91"/>
      <c r="J1000" s="91"/>
      <c r="K1000" s="91"/>
    </row>
    <row r="1001" spans="1:11" ht="13">
      <c r="A1001" s="89"/>
      <c r="I1001" s="91"/>
      <c r="J1001" s="91"/>
      <c r="K1001" s="91"/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C3B7-0E18-406C-8B43-92410E1F278C}">
  <sheetPr>
    <tabColor theme="0"/>
  </sheetPr>
  <dimension ref="A1"/>
  <sheetViews>
    <sheetView showGridLines="0" workbookViewId="0">
      <selection activeCell="H9" sqref="H9"/>
    </sheetView>
  </sheetViews>
  <sheetFormatPr defaultRowHeight="12.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F77C-953E-4D0F-8ABC-F6EBC561D761}">
  <sheetPr>
    <tabColor rgb="FFFF0000"/>
  </sheetPr>
  <dimension ref="A1:J19"/>
  <sheetViews>
    <sheetView workbookViewId="0">
      <selection activeCell="H2" sqref="H2:J18"/>
    </sheetView>
  </sheetViews>
  <sheetFormatPr defaultColWidth="13.81640625" defaultRowHeight="12.5"/>
  <cols>
    <col min="1" max="1" width="16" customWidth="1"/>
    <col min="2" max="2" width="16.453125" customWidth="1"/>
    <col min="3" max="3" width="13.81640625" customWidth="1"/>
    <col min="4" max="4" width="13" customWidth="1"/>
    <col min="5" max="5" width="17.453125" customWidth="1"/>
    <col min="6" max="6" width="16" customWidth="1"/>
    <col min="7" max="7" width="18.1796875" customWidth="1"/>
    <col min="8" max="8" width="10.90625" customWidth="1"/>
    <col min="9" max="9" width="11.26953125" customWidth="1"/>
    <col min="10" max="10" width="13.54296875" customWidth="1"/>
  </cols>
  <sheetData>
    <row r="1" spans="1:10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218</v>
      </c>
      <c r="I1" t="s">
        <v>217</v>
      </c>
      <c r="J1" t="s">
        <v>219</v>
      </c>
    </row>
    <row r="2" spans="1:10">
      <c r="A2" t="s">
        <v>154</v>
      </c>
      <c r="B2" t="s">
        <v>155</v>
      </c>
      <c r="C2" t="s">
        <v>156</v>
      </c>
      <c r="D2">
        <v>1</v>
      </c>
      <c r="E2" t="s">
        <v>157</v>
      </c>
      <c r="F2" t="s">
        <v>102</v>
      </c>
      <c r="G2" t="s">
        <v>158</v>
      </c>
      <c r="H2" s="105">
        <v>1.0848</v>
      </c>
      <c r="I2" s="105">
        <v>4</v>
      </c>
      <c r="J2" s="105">
        <v>2.9152</v>
      </c>
    </row>
    <row r="3" spans="1:10">
      <c r="A3" t="s">
        <v>159</v>
      </c>
      <c r="B3" t="s">
        <v>160</v>
      </c>
      <c r="C3" t="s">
        <v>161</v>
      </c>
      <c r="D3">
        <v>1</v>
      </c>
      <c r="E3" t="s">
        <v>157</v>
      </c>
      <c r="F3" t="s">
        <v>102</v>
      </c>
      <c r="G3" t="s">
        <v>158</v>
      </c>
      <c r="H3" s="105">
        <v>1.6272</v>
      </c>
      <c r="I3" s="105">
        <v>6</v>
      </c>
      <c r="J3" s="105">
        <v>4.3727999999999998</v>
      </c>
    </row>
    <row r="4" spans="1:10">
      <c r="A4" t="s">
        <v>162</v>
      </c>
      <c r="B4" t="s">
        <v>163</v>
      </c>
      <c r="C4" t="s">
        <v>164</v>
      </c>
      <c r="D4">
        <v>2</v>
      </c>
      <c r="E4" t="s">
        <v>165</v>
      </c>
      <c r="F4" t="s">
        <v>102</v>
      </c>
      <c r="G4" t="s">
        <v>158</v>
      </c>
      <c r="H4" s="105">
        <v>2.1696</v>
      </c>
      <c r="I4" s="105">
        <v>8</v>
      </c>
      <c r="J4" s="105">
        <v>5.8304</v>
      </c>
    </row>
    <row r="5" spans="1:10">
      <c r="A5" t="s">
        <v>101</v>
      </c>
      <c r="B5" t="s">
        <v>166</v>
      </c>
      <c r="C5" t="s">
        <v>167</v>
      </c>
      <c r="D5">
        <v>2</v>
      </c>
      <c r="E5" t="s">
        <v>165</v>
      </c>
      <c r="F5" t="s">
        <v>102</v>
      </c>
      <c r="G5" t="s">
        <v>158</v>
      </c>
      <c r="H5" s="105">
        <v>2.7119999999999997</v>
      </c>
      <c r="I5" s="105">
        <v>10</v>
      </c>
      <c r="J5" s="105">
        <v>7.2880000000000003</v>
      </c>
    </row>
    <row r="6" spans="1:10">
      <c r="A6" t="s">
        <v>168</v>
      </c>
      <c r="B6" t="s">
        <v>169</v>
      </c>
      <c r="C6" t="s">
        <v>170</v>
      </c>
      <c r="D6">
        <v>2</v>
      </c>
      <c r="E6" t="s">
        <v>165</v>
      </c>
      <c r="F6" t="s">
        <v>102</v>
      </c>
      <c r="G6" t="s">
        <v>158</v>
      </c>
      <c r="H6" s="105">
        <v>3.2544</v>
      </c>
      <c r="I6" s="105">
        <v>12</v>
      </c>
      <c r="J6" s="105">
        <v>8.7455999999999996</v>
      </c>
    </row>
    <row r="7" spans="1:10">
      <c r="A7" t="s">
        <v>171</v>
      </c>
      <c r="B7" t="s">
        <v>172</v>
      </c>
      <c r="C7" t="s">
        <v>173</v>
      </c>
      <c r="D7">
        <v>3</v>
      </c>
      <c r="E7" t="s">
        <v>174</v>
      </c>
      <c r="F7" t="s">
        <v>102</v>
      </c>
      <c r="G7" t="s">
        <v>158</v>
      </c>
      <c r="H7" s="105">
        <v>3.7968000000000002</v>
      </c>
      <c r="I7" s="105">
        <v>14</v>
      </c>
      <c r="J7" s="105">
        <v>10.203199999999999</v>
      </c>
    </row>
    <row r="8" spans="1:10">
      <c r="A8" t="s">
        <v>175</v>
      </c>
      <c r="B8" t="s">
        <v>176</v>
      </c>
      <c r="C8" t="s">
        <v>177</v>
      </c>
      <c r="D8">
        <v>3</v>
      </c>
      <c r="E8" t="s">
        <v>174</v>
      </c>
      <c r="F8" t="s">
        <v>102</v>
      </c>
      <c r="G8" t="s">
        <v>158</v>
      </c>
      <c r="H8" s="105">
        <v>4.3391999999999999</v>
      </c>
      <c r="I8" s="105">
        <v>16</v>
      </c>
      <c r="J8" s="105">
        <v>11.6608</v>
      </c>
    </row>
    <row r="9" spans="1:10">
      <c r="A9" t="s">
        <v>178</v>
      </c>
      <c r="B9" t="s">
        <v>179</v>
      </c>
      <c r="C9" t="s">
        <v>180</v>
      </c>
      <c r="D9">
        <v>3</v>
      </c>
      <c r="E9" t="s">
        <v>174</v>
      </c>
      <c r="F9" t="s">
        <v>102</v>
      </c>
      <c r="G9" t="s">
        <v>158</v>
      </c>
      <c r="H9" s="105">
        <v>4.8815999999999997</v>
      </c>
      <c r="I9" s="105">
        <v>18</v>
      </c>
      <c r="J9" s="105">
        <v>13.118400000000001</v>
      </c>
    </row>
    <row r="10" spans="1:10">
      <c r="A10" t="s">
        <v>104</v>
      </c>
      <c r="B10" t="s">
        <v>181</v>
      </c>
      <c r="C10" t="s">
        <v>182</v>
      </c>
      <c r="D10">
        <v>4</v>
      </c>
      <c r="E10" t="s">
        <v>183</v>
      </c>
      <c r="F10" t="s">
        <v>102</v>
      </c>
      <c r="G10" t="s">
        <v>158</v>
      </c>
      <c r="H10" s="105">
        <v>5.4239999999999995</v>
      </c>
      <c r="I10" s="105">
        <v>20</v>
      </c>
      <c r="J10" s="105">
        <v>14.576000000000001</v>
      </c>
    </row>
    <row r="11" spans="1:10">
      <c r="A11" t="s">
        <v>184</v>
      </c>
      <c r="B11" t="s">
        <v>185</v>
      </c>
      <c r="C11" t="s">
        <v>186</v>
      </c>
      <c r="D11">
        <v>4</v>
      </c>
      <c r="E11" t="s">
        <v>183</v>
      </c>
      <c r="F11" t="s">
        <v>102</v>
      </c>
      <c r="G11" t="s">
        <v>158</v>
      </c>
      <c r="H11" s="105">
        <v>5.9664000000000001</v>
      </c>
      <c r="I11" s="105">
        <v>22</v>
      </c>
      <c r="J11" s="105">
        <v>16.0336</v>
      </c>
    </row>
    <row r="12" spans="1:10">
      <c r="A12" t="s">
        <v>187</v>
      </c>
      <c r="B12" t="s">
        <v>188</v>
      </c>
      <c r="C12" t="s">
        <v>189</v>
      </c>
      <c r="D12">
        <v>4</v>
      </c>
      <c r="E12" t="s">
        <v>183</v>
      </c>
      <c r="F12" t="s">
        <v>102</v>
      </c>
      <c r="G12" t="s">
        <v>158</v>
      </c>
      <c r="H12" s="105">
        <v>6.5087999999999999</v>
      </c>
      <c r="I12" s="105">
        <v>24</v>
      </c>
      <c r="J12" s="105">
        <v>17.491199999999999</v>
      </c>
    </row>
    <row r="13" spans="1:10">
      <c r="A13" t="s">
        <v>190</v>
      </c>
      <c r="B13" t="s">
        <v>191</v>
      </c>
      <c r="C13" t="s">
        <v>192</v>
      </c>
      <c r="D13">
        <v>5</v>
      </c>
      <c r="E13" t="s">
        <v>193</v>
      </c>
      <c r="F13" t="s">
        <v>102</v>
      </c>
      <c r="G13" t="s">
        <v>158</v>
      </c>
      <c r="H13" s="105">
        <v>7.5936000000000003</v>
      </c>
      <c r="I13" s="105">
        <v>26</v>
      </c>
      <c r="J13" s="105">
        <v>18.406399999999998</v>
      </c>
    </row>
    <row r="14" spans="1:10">
      <c r="A14" t="s">
        <v>194</v>
      </c>
      <c r="B14" t="s">
        <v>195</v>
      </c>
      <c r="C14" t="s">
        <v>196</v>
      </c>
      <c r="D14">
        <v>5</v>
      </c>
      <c r="E14" t="s">
        <v>193</v>
      </c>
      <c r="F14" t="s">
        <v>102</v>
      </c>
      <c r="G14" t="s">
        <v>158</v>
      </c>
      <c r="H14" s="105">
        <v>8.6783999999999999</v>
      </c>
      <c r="I14" s="105">
        <v>28</v>
      </c>
      <c r="J14" s="105">
        <v>19.3216</v>
      </c>
    </row>
    <row r="15" spans="1:10">
      <c r="A15" t="s">
        <v>197</v>
      </c>
      <c r="B15" t="s">
        <v>198</v>
      </c>
      <c r="C15" t="s">
        <v>199</v>
      </c>
      <c r="D15">
        <v>5</v>
      </c>
      <c r="E15" t="s">
        <v>193</v>
      </c>
      <c r="F15" t="s">
        <v>102</v>
      </c>
      <c r="G15" t="s">
        <v>158</v>
      </c>
      <c r="H15" s="105">
        <v>9.7631999999999994</v>
      </c>
      <c r="I15" s="105">
        <v>30</v>
      </c>
      <c r="J15" s="105">
        <v>20.236800000000002</v>
      </c>
    </row>
    <row r="16" spans="1:10">
      <c r="A16" t="s">
        <v>200</v>
      </c>
      <c r="B16" t="s">
        <v>201</v>
      </c>
      <c r="C16" t="s">
        <v>202</v>
      </c>
      <c r="D16">
        <v>5</v>
      </c>
      <c r="E16" t="s">
        <v>193</v>
      </c>
      <c r="F16" t="s">
        <v>102</v>
      </c>
      <c r="G16" t="s">
        <v>158</v>
      </c>
      <c r="H16" s="105">
        <v>10.847999999999999</v>
      </c>
      <c r="I16" s="105">
        <v>32</v>
      </c>
      <c r="J16" s="105">
        <v>21.152000000000001</v>
      </c>
    </row>
    <row r="17" spans="1:10">
      <c r="A17" t="s">
        <v>203</v>
      </c>
      <c r="B17" t="s">
        <v>204</v>
      </c>
      <c r="C17" t="s">
        <v>205</v>
      </c>
      <c r="D17">
        <v>6</v>
      </c>
      <c r="E17" t="s">
        <v>206</v>
      </c>
      <c r="F17" t="s">
        <v>102</v>
      </c>
      <c r="G17" t="s">
        <v>158</v>
      </c>
      <c r="H17" s="105">
        <v>14.102399999999999</v>
      </c>
      <c r="I17" s="105">
        <v>40</v>
      </c>
      <c r="J17" s="105">
        <v>25.897600000000001</v>
      </c>
    </row>
    <row r="18" spans="1:10">
      <c r="A18" t="s">
        <v>207</v>
      </c>
      <c r="B18" t="s">
        <v>208</v>
      </c>
      <c r="C18" t="s">
        <v>209</v>
      </c>
      <c r="D18">
        <v>6</v>
      </c>
      <c r="E18" t="s">
        <v>206</v>
      </c>
      <c r="F18" t="s">
        <v>102</v>
      </c>
      <c r="G18" t="s">
        <v>158</v>
      </c>
      <c r="H18" s="105">
        <v>17.3568</v>
      </c>
      <c r="I18" s="105">
        <v>50</v>
      </c>
      <c r="J18" s="105">
        <v>32.6432</v>
      </c>
    </row>
    <row r="19" spans="1:10">
      <c r="A19" t="s">
        <v>112</v>
      </c>
      <c r="B19" t="s">
        <v>106</v>
      </c>
      <c r="C19" t="s">
        <v>106</v>
      </c>
      <c r="D19" t="s">
        <v>106</v>
      </c>
      <c r="E19" t="s">
        <v>106</v>
      </c>
      <c r="F19" t="s">
        <v>106</v>
      </c>
      <c r="G19" t="s">
        <v>106</v>
      </c>
      <c r="H19" t="s">
        <v>106</v>
      </c>
      <c r="I19" t="s">
        <v>106</v>
      </c>
      <c r="J19" t="s">
        <v>106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47E-09C6-453A-BC39-CAC183ED18FD}">
  <sheetPr>
    <tabColor rgb="FFFF0000"/>
  </sheetPr>
  <dimension ref="A1:I1048576"/>
  <sheetViews>
    <sheetView workbookViewId="0">
      <selection activeCell="C3" sqref="C3"/>
    </sheetView>
  </sheetViews>
  <sheetFormatPr defaultRowHeight="12.5"/>
  <cols>
    <col min="1" max="1" width="16" style="52" customWidth="1"/>
    <col min="2" max="2" width="16.54296875" customWidth="1"/>
    <col min="3" max="3" width="15.81640625" customWidth="1"/>
    <col min="4" max="4" width="27.1796875" customWidth="1"/>
    <col min="5" max="5" width="22" customWidth="1"/>
    <col min="6" max="6" width="15.54296875" customWidth="1"/>
    <col min="7" max="7" width="19.36328125" customWidth="1"/>
    <col min="8" max="8" width="9.08984375" customWidth="1"/>
  </cols>
  <sheetData>
    <row r="1" spans="1:9" ht="18">
      <c r="A1" s="67" t="s">
        <v>93</v>
      </c>
      <c r="B1" s="67" t="s">
        <v>94</v>
      </c>
      <c r="C1" s="67" t="s">
        <v>95</v>
      </c>
      <c r="D1" s="67" t="s">
        <v>96</v>
      </c>
      <c r="E1" s="67" t="s">
        <v>97</v>
      </c>
      <c r="F1" s="67" t="s">
        <v>98</v>
      </c>
      <c r="G1" s="67" t="s">
        <v>99</v>
      </c>
      <c r="H1" s="68" t="s">
        <v>100</v>
      </c>
      <c r="I1" s="69" t="s">
        <v>111</v>
      </c>
    </row>
    <row r="2" spans="1:9">
      <c r="A2" s="73" t="s">
        <v>90</v>
      </c>
      <c r="B2" s="74" t="s">
        <v>101</v>
      </c>
      <c r="C2" s="74" t="s">
        <v>102</v>
      </c>
      <c r="D2" s="74">
        <v>1</v>
      </c>
      <c r="E2" s="74">
        <v>10</v>
      </c>
      <c r="F2" s="74">
        <v>10</v>
      </c>
      <c r="G2" s="74" t="s">
        <v>103</v>
      </c>
      <c r="H2" s="75">
        <v>2</v>
      </c>
      <c r="I2" s="76">
        <v>0.5</v>
      </c>
    </row>
    <row r="3" spans="1:9">
      <c r="A3" s="73" t="s">
        <v>91</v>
      </c>
      <c r="B3" s="74" t="s">
        <v>104</v>
      </c>
      <c r="C3" s="74" t="s">
        <v>102</v>
      </c>
      <c r="D3" s="74">
        <v>2</v>
      </c>
      <c r="E3" s="74">
        <v>25</v>
      </c>
      <c r="F3" s="74">
        <v>25</v>
      </c>
      <c r="G3" s="74" t="s">
        <v>103</v>
      </c>
      <c r="H3" s="75">
        <v>3.5</v>
      </c>
      <c r="I3" s="76">
        <v>1</v>
      </c>
    </row>
    <row r="4" spans="1:9">
      <c r="A4" s="77" t="s">
        <v>92</v>
      </c>
      <c r="B4" s="78" t="s">
        <v>105</v>
      </c>
      <c r="C4" s="78" t="s">
        <v>102</v>
      </c>
      <c r="D4" s="78">
        <v>5</v>
      </c>
      <c r="E4" s="78" t="s">
        <v>102</v>
      </c>
      <c r="F4" s="78" t="s">
        <v>102</v>
      </c>
      <c r="G4" s="78" t="s">
        <v>103</v>
      </c>
      <c r="H4" s="79">
        <v>5</v>
      </c>
      <c r="I4" s="76">
        <v>1.5</v>
      </c>
    </row>
    <row r="5" spans="1:9">
      <c r="A5" s="72" t="s">
        <v>112</v>
      </c>
      <c r="B5" s="62" t="s">
        <v>106</v>
      </c>
      <c r="C5" s="71" t="s">
        <v>106</v>
      </c>
      <c r="D5" s="71" t="s">
        <v>106</v>
      </c>
      <c r="E5" s="71" t="s">
        <v>106</v>
      </c>
      <c r="F5" s="71" t="s">
        <v>106</v>
      </c>
      <c r="G5" s="71" t="s">
        <v>106</v>
      </c>
      <c r="H5" s="71" t="s">
        <v>106</v>
      </c>
      <c r="I5" s="71" t="s">
        <v>106</v>
      </c>
    </row>
    <row r="6" spans="1:9">
      <c r="A6" s="51"/>
      <c r="B6" s="58"/>
      <c r="C6" s="59"/>
      <c r="D6" s="59"/>
      <c r="E6" s="59"/>
      <c r="F6" s="59"/>
      <c r="G6" s="59"/>
      <c r="H6" s="60"/>
    </row>
    <row r="7" spans="1:9">
      <c r="A7" s="51"/>
      <c r="B7" s="58"/>
      <c r="C7" s="59"/>
      <c r="D7" s="59"/>
      <c r="E7" s="59"/>
      <c r="F7" s="59"/>
      <c r="G7" s="59"/>
      <c r="H7" s="60"/>
    </row>
    <row r="8" spans="1:9">
      <c r="A8" s="51"/>
      <c r="B8" s="58"/>
      <c r="C8" s="59"/>
      <c r="D8" s="59"/>
      <c r="E8" s="59"/>
      <c r="F8" s="59"/>
      <c r="G8" s="59"/>
      <c r="H8" s="60"/>
    </row>
    <row r="9" spans="1:9">
      <c r="A9" s="51"/>
      <c r="B9" s="58"/>
      <c r="C9" s="59"/>
      <c r="D9" s="59"/>
      <c r="E9" s="59"/>
      <c r="F9" s="59"/>
      <c r="G9" s="59"/>
      <c r="H9" s="60"/>
    </row>
    <row r="10" spans="1:9">
      <c r="A10" s="51"/>
      <c r="B10" s="58"/>
      <c r="C10" s="59"/>
      <c r="D10" s="59"/>
      <c r="E10" s="59"/>
      <c r="F10" s="59"/>
      <c r="G10" s="59"/>
      <c r="H10" s="60"/>
    </row>
    <row r="11" spans="1:9">
      <c r="A11" s="51"/>
      <c r="B11" s="58"/>
      <c r="C11" s="59"/>
      <c r="D11" s="59"/>
      <c r="E11" s="59"/>
      <c r="F11" s="59"/>
      <c r="G11" s="59"/>
      <c r="H11" s="60"/>
    </row>
    <row r="12" spans="1:9">
      <c r="A12" s="51"/>
      <c r="B12" s="58"/>
      <c r="C12" s="59"/>
      <c r="D12" s="59"/>
      <c r="E12" s="59"/>
      <c r="F12" s="59"/>
      <c r="G12" s="59"/>
      <c r="H12" s="60"/>
    </row>
    <row r="13" spans="1:9">
      <c r="A13" s="51"/>
      <c r="B13" s="58"/>
      <c r="C13" s="59"/>
      <c r="D13" s="59"/>
      <c r="E13" s="59"/>
      <c r="F13" s="59"/>
      <c r="G13" s="59"/>
      <c r="H13" s="60"/>
    </row>
    <row r="14" spans="1:9">
      <c r="A14" s="51"/>
      <c r="B14" s="58"/>
      <c r="C14" s="59"/>
      <c r="D14" s="59"/>
      <c r="E14" s="59"/>
      <c r="F14" s="59"/>
      <c r="G14" s="59"/>
      <c r="H14" s="60"/>
    </row>
    <row r="15" spans="1:9">
      <c r="A15" s="51"/>
      <c r="B15" s="58"/>
      <c r="C15" s="59"/>
      <c r="D15" s="59"/>
      <c r="E15" s="59"/>
      <c r="F15" s="59"/>
      <c r="G15" s="59"/>
      <c r="H15" s="60"/>
    </row>
    <row r="16" spans="1:9">
      <c r="A16" s="51"/>
      <c r="B16" s="58"/>
      <c r="C16" s="59"/>
      <c r="D16" s="59"/>
      <c r="E16" s="59"/>
      <c r="F16" s="59"/>
      <c r="G16" s="59"/>
      <c r="H16" s="60"/>
    </row>
    <row r="17" spans="1:8">
      <c r="A17" s="51"/>
      <c r="B17" s="58"/>
      <c r="C17" s="59"/>
      <c r="D17" s="59"/>
      <c r="E17" s="59"/>
      <c r="F17" s="59"/>
      <c r="G17" s="59"/>
      <c r="H17" s="60"/>
    </row>
    <row r="18" spans="1:8">
      <c r="A18" s="51"/>
      <c r="B18" s="58"/>
      <c r="C18" s="59"/>
      <c r="D18" s="59"/>
      <c r="E18" s="59"/>
      <c r="F18" s="59"/>
      <c r="G18" s="59"/>
      <c r="H18" s="60"/>
    </row>
    <row r="19" spans="1:8">
      <c r="A19" s="51"/>
      <c r="B19" s="58"/>
      <c r="C19" s="59"/>
      <c r="D19" s="59"/>
      <c r="E19" s="59"/>
      <c r="F19" s="59"/>
      <c r="G19" s="59"/>
      <c r="H19" s="60"/>
    </row>
    <row r="20" spans="1:8">
      <c r="A20" s="51"/>
      <c r="B20" s="58"/>
      <c r="C20" s="59"/>
      <c r="D20" s="59"/>
      <c r="E20" s="59"/>
      <c r="F20" s="59"/>
      <c r="G20" s="59"/>
      <c r="H20" s="60"/>
    </row>
    <row r="21" spans="1:8">
      <c r="A21" s="51"/>
      <c r="B21" s="58"/>
      <c r="C21" s="59"/>
      <c r="D21" s="59"/>
      <c r="E21" s="59"/>
      <c r="F21" s="59"/>
      <c r="G21" s="59"/>
      <c r="H21" s="60"/>
    </row>
    <row r="22" spans="1:8">
      <c r="A22" s="51"/>
      <c r="B22" s="58"/>
      <c r="C22" s="59"/>
      <c r="D22" s="59"/>
      <c r="E22" s="59"/>
      <c r="F22" s="59"/>
      <c r="G22" s="59"/>
      <c r="H22" s="60"/>
    </row>
    <row r="23" spans="1:8">
      <c r="A23" s="51"/>
      <c r="B23" s="58"/>
      <c r="C23" s="59"/>
      <c r="D23" s="59"/>
      <c r="E23" s="59"/>
      <c r="F23" s="59"/>
      <c r="G23" s="59"/>
      <c r="H23" s="60"/>
    </row>
    <row r="24" spans="1:8">
      <c r="A24" s="51"/>
      <c r="B24" s="58"/>
      <c r="C24" s="59"/>
      <c r="D24" s="59"/>
      <c r="E24" s="59"/>
      <c r="F24" s="59"/>
      <c r="G24" s="59"/>
      <c r="H24" s="60"/>
    </row>
    <row r="25" spans="1:8">
      <c r="A25" s="51"/>
      <c r="B25" s="58"/>
      <c r="C25" s="59"/>
      <c r="D25" s="59"/>
      <c r="E25" s="59"/>
      <c r="F25" s="59"/>
      <c r="G25" s="59"/>
      <c r="H25" s="60"/>
    </row>
    <row r="26" spans="1:8">
      <c r="A26" s="51"/>
      <c r="B26" s="58"/>
      <c r="C26" s="59"/>
      <c r="D26" s="59"/>
      <c r="E26" s="59"/>
      <c r="F26" s="59"/>
      <c r="G26" s="59"/>
      <c r="H26" s="60"/>
    </row>
    <row r="27" spans="1:8">
      <c r="A27" s="51"/>
      <c r="B27" s="58"/>
      <c r="C27" s="59"/>
      <c r="D27" s="59"/>
      <c r="E27" s="59"/>
      <c r="F27" s="59"/>
      <c r="G27" s="59"/>
      <c r="H27" s="60"/>
    </row>
    <row r="28" spans="1:8">
      <c r="A28" s="51"/>
      <c r="B28" s="58"/>
      <c r="C28" s="59"/>
      <c r="D28" s="59"/>
      <c r="E28" s="59"/>
      <c r="F28" s="59"/>
      <c r="G28" s="59"/>
      <c r="H28" s="60"/>
    </row>
    <row r="29" spans="1:8">
      <c r="A29" s="51"/>
      <c r="B29" s="58"/>
      <c r="C29" s="59"/>
      <c r="D29" s="59"/>
      <c r="E29" s="59"/>
      <c r="F29" s="59"/>
      <c r="G29" s="59"/>
      <c r="H29" s="60"/>
    </row>
    <row r="30" spans="1:8">
      <c r="A30" s="51"/>
      <c r="B30" s="58"/>
      <c r="C30" s="59"/>
      <c r="D30" s="59"/>
      <c r="E30" s="59"/>
      <c r="F30" s="59"/>
      <c r="G30" s="59"/>
      <c r="H30" s="60"/>
    </row>
    <row r="31" spans="1:8">
      <c r="A31" s="51"/>
      <c r="B31" s="58"/>
      <c r="C31" s="59"/>
      <c r="D31" s="59"/>
      <c r="E31" s="59"/>
      <c r="F31" s="59"/>
      <c r="G31" s="59"/>
      <c r="H31" s="60"/>
    </row>
    <row r="32" spans="1:8">
      <c r="A32" s="51"/>
      <c r="B32" s="58"/>
      <c r="C32" s="59"/>
      <c r="D32" s="59"/>
      <c r="E32" s="59"/>
      <c r="F32" s="59"/>
      <c r="G32" s="59"/>
      <c r="H32" s="60"/>
    </row>
    <row r="33" spans="1:8">
      <c r="A33" s="51"/>
      <c r="B33" s="58"/>
      <c r="C33" s="59"/>
      <c r="D33" s="59"/>
      <c r="E33" s="59"/>
      <c r="F33" s="59"/>
      <c r="G33" s="59"/>
      <c r="H33" s="60"/>
    </row>
    <row r="34" spans="1:8">
      <c r="A34" s="51"/>
      <c r="B34" s="58"/>
      <c r="C34" s="59"/>
      <c r="D34" s="59"/>
      <c r="E34" s="59"/>
      <c r="F34" s="59"/>
      <c r="G34" s="59"/>
      <c r="H34" s="60"/>
    </row>
    <row r="35" spans="1:8">
      <c r="A35" s="51"/>
      <c r="B35" s="58"/>
      <c r="C35" s="59"/>
      <c r="D35" s="59"/>
      <c r="E35" s="59"/>
      <c r="F35" s="59"/>
      <c r="G35" s="59"/>
      <c r="H35" s="60"/>
    </row>
    <row r="36" spans="1:8">
      <c r="A36" s="51"/>
      <c r="B36" s="58"/>
      <c r="C36" s="59"/>
      <c r="D36" s="59"/>
      <c r="E36" s="59"/>
      <c r="F36" s="59"/>
      <c r="G36" s="59"/>
      <c r="H36" s="60"/>
    </row>
    <row r="37" spans="1:8">
      <c r="A37" s="51"/>
      <c r="B37" s="58"/>
      <c r="C37" s="59"/>
      <c r="D37" s="59"/>
      <c r="E37" s="59"/>
      <c r="F37" s="59"/>
      <c r="G37" s="59"/>
      <c r="H37" s="60"/>
    </row>
    <row r="38" spans="1:8">
      <c r="A38" s="51"/>
      <c r="B38" s="58"/>
      <c r="C38" s="59"/>
      <c r="D38" s="59"/>
      <c r="E38" s="59"/>
      <c r="F38" s="59"/>
      <c r="G38" s="59"/>
      <c r="H38" s="60"/>
    </row>
    <row r="39" spans="1:8">
      <c r="A39" s="51"/>
      <c r="B39" s="58"/>
      <c r="C39" s="59"/>
      <c r="D39" s="59"/>
      <c r="E39" s="59"/>
      <c r="F39" s="59"/>
      <c r="G39" s="59"/>
      <c r="H39" s="60"/>
    </row>
    <row r="40" spans="1:8">
      <c r="A40" s="51"/>
      <c r="B40" s="58"/>
      <c r="C40" s="59"/>
      <c r="D40" s="59"/>
      <c r="E40" s="59"/>
      <c r="F40" s="59"/>
      <c r="G40" s="59"/>
      <c r="H40" s="60"/>
    </row>
    <row r="41" spans="1:8">
      <c r="A41" s="51"/>
      <c r="B41" s="58"/>
      <c r="C41" s="59"/>
      <c r="D41" s="59"/>
      <c r="E41" s="59"/>
      <c r="F41" s="59"/>
      <c r="G41" s="59"/>
      <c r="H41" s="60"/>
    </row>
    <row r="42" spans="1:8">
      <c r="A42" s="51"/>
      <c r="B42" s="58"/>
      <c r="C42" s="59"/>
      <c r="D42" s="59"/>
      <c r="E42" s="59"/>
      <c r="F42" s="59"/>
      <c r="G42" s="59"/>
      <c r="H42" s="60"/>
    </row>
    <row r="43" spans="1:8">
      <c r="A43" s="51"/>
      <c r="B43" s="58"/>
      <c r="C43" s="59"/>
      <c r="D43" s="59"/>
      <c r="E43" s="59"/>
      <c r="F43" s="59"/>
      <c r="G43" s="59"/>
      <c r="H43" s="60"/>
    </row>
    <row r="44" spans="1:8">
      <c r="A44" s="51"/>
      <c r="B44" s="58"/>
      <c r="C44" s="59"/>
      <c r="D44" s="59"/>
      <c r="E44" s="59"/>
      <c r="F44" s="59"/>
      <c r="G44" s="59"/>
      <c r="H44" s="60"/>
    </row>
    <row r="45" spans="1:8">
      <c r="A45" s="51"/>
      <c r="B45" s="58"/>
      <c r="C45" s="59"/>
      <c r="D45" s="59"/>
      <c r="E45" s="59"/>
      <c r="F45" s="59"/>
      <c r="G45" s="59"/>
      <c r="H45" s="60"/>
    </row>
    <row r="46" spans="1:8">
      <c r="A46" s="51"/>
      <c r="B46" s="58"/>
      <c r="C46" s="59"/>
      <c r="D46" s="59"/>
      <c r="E46" s="59"/>
      <c r="F46" s="59"/>
      <c r="G46" s="59"/>
      <c r="H46" s="60"/>
    </row>
    <row r="47" spans="1:8">
      <c r="A47" s="51"/>
      <c r="B47" s="58"/>
      <c r="C47" s="59"/>
      <c r="D47" s="59"/>
      <c r="E47" s="59"/>
      <c r="F47" s="59"/>
      <c r="G47" s="59"/>
      <c r="H47" s="60"/>
    </row>
    <row r="48" spans="1:8">
      <c r="A48" s="51"/>
      <c r="B48" s="58"/>
      <c r="C48" s="59"/>
      <c r="D48" s="59"/>
      <c r="E48" s="59"/>
      <c r="F48" s="59"/>
      <c r="G48" s="59"/>
      <c r="H48" s="60"/>
    </row>
    <row r="49" spans="1:8">
      <c r="A49" s="51"/>
      <c r="B49" s="58"/>
      <c r="C49" s="59"/>
      <c r="D49" s="59"/>
      <c r="E49" s="59"/>
      <c r="F49" s="59"/>
      <c r="G49" s="59"/>
      <c r="H49" s="60"/>
    </row>
    <row r="50" spans="1:8">
      <c r="A50" s="51"/>
      <c r="B50" s="58"/>
      <c r="C50" s="59"/>
      <c r="D50" s="59"/>
      <c r="E50" s="59"/>
      <c r="F50" s="59"/>
      <c r="G50" s="59"/>
      <c r="H50" s="60"/>
    </row>
    <row r="51" spans="1:8">
      <c r="A51" s="51"/>
      <c r="B51" s="58"/>
      <c r="C51" s="59"/>
      <c r="D51" s="59"/>
      <c r="E51" s="59"/>
      <c r="F51" s="59"/>
      <c r="G51" s="59"/>
      <c r="H51" s="60"/>
    </row>
    <row r="52" spans="1:8">
      <c r="A52" s="51"/>
      <c r="B52" s="58"/>
      <c r="C52" s="59"/>
      <c r="D52" s="59"/>
      <c r="E52" s="59"/>
      <c r="F52" s="59"/>
      <c r="G52" s="59"/>
      <c r="H52" s="60"/>
    </row>
    <row r="53" spans="1:8">
      <c r="A53" s="51"/>
      <c r="B53" s="58"/>
      <c r="C53" s="59"/>
      <c r="D53" s="59"/>
      <c r="E53" s="59"/>
      <c r="F53" s="59"/>
      <c r="G53" s="59"/>
      <c r="H53" s="60"/>
    </row>
    <row r="54" spans="1:8">
      <c r="A54" s="51"/>
      <c r="B54" s="58"/>
      <c r="C54" s="59"/>
      <c r="D54" s="59"/>
      <c r="E54" s="59"/>
      <c r="F54" s="59"/>
      <c r="G54" s="59"/>
      <c r="H54" s="60"/>
    </row>
    <row r="55" spans="1:8">
      <c r="A55" s="51"/>
      <c r="B55" s="58"/>
      <c r="C55" s="59"/>
      <c r="D55" s="59"/>
      <c r="E55" s="59"/>
      <c r="F55" s="59"/>
      <c r="G55" s="59"/>
      <c r="H55" s="60"/>
    </row>
    <row r="56" spans="1:8">
      <c r="A56" s="51"/>
      <c r="B56" s="58"/>
      <c r="C56" s="59"/>
      <c r="D56" s="59"/>
      <c r="E56" s="59"/>
      <c r="F56" s="59"/>
      <c r="G56" s="59"/>
      <c r="H56" s="60"/>
    </row>
    <row r="57" spans="1:8">
      <c r="A57" s="51"/>
      <c r="B57" s="58"/>
      <c r="C57" s="59"/>
      <c r="D57" s="59"/>
      <c r="E57" s="59"/>
      <c r="F57" s="59"/>
      <c r="G57" s="59"/>
      <c r="H57" s="60"/>
    </row>
    <row r="58" spans="1:8">
      <c r="A58" s="51"/>
      <c r="B58" s="58"/>
      <c r="C58" s="59"/>
      <c r="D58" s="59"/>
      <c r="E58" s="59"/>
      <c r="F58" s="59"/>
      <c r="G58" s="59"/>
      <c r="H58" s="60"/>
    </row>
    <row r="59" spans="1:8">
      <c r="A59" s="51"/>
      <c r="B59" s="58"/>
      <c r="C59" s="59"/>
      <c r="D59" s="59"/>
      <c r="E59" s="59"/>
      <c r="F59" s="59"/>
      <c r="G59" s="59"/>
      <c r="H59" s="60"/>
    </row>
    <row r="60" spans="1:8">
      <c r="A60" s="51"/>
      <c r="B60" s="58"/>
      <c r="C60" s="59"/>
      <c r="D60" s="59"/>
      <c r="E60" s="59"/>
      <c r="F60" s="59"/>
      <c r="G60" s="59"/>
      <c r="H60" s="60"/>
    </row>
    <row r="61" spans="1:8">
      <c r="A61" s="51"/>
      <c r="B61" s="58"/>
      <c r="C61" s="59"/>
      <c r="D61" s="59"/>
      <c r="E61" s="59"/>
      <c r="F61" s="59"/>
      <c r="G61" s="59"/>
      <c r="H61" s="60"/>
    </row>
    <row r="62" spans="1:8">
      <c r="A62" s="51"/>
      <c r="B62" s="58"/>
      <c r="C62" s="59"/>
      <c r="D62" s="59"/>
      <c r="E62" s="59"/>
      <c r="F62" s="59"/>
      <c r="G62" s="59"/>
      <c r="H62" s="60"/>
    </row>
    <row r="63" spans="1:8">
      <c r="A63" s="51"/>
      <c r="B63" s="58"/>
      <c r="C63" s="59"/>
      <c r="D63" s="59"/>
      <c r="E63" s="59"/>
      <c r="F63" s="59"/>
      <c r="G63" s="59"/>
      <c r="H63" s="60"/>
    </row>
    <row r="64" spans="1:8">
      <c r="A64" s="51"/>
      <c r="B64" s="58"/>
      <c r="C64" s="59"/>
      <c r="D64" s="59"/>
      <c r="E64" s="59"/>
      <c r="F64" s="59"/>
      <c r="G64" s="59"/>
      <c r="H64" s="60"/>
    </row>
    <row r="65" spans="1:8">
      <c r="A65" s="51"/>
      <c r="B65" s="58"/>
      <c r="C65" s="59"/>
      <c r="D65" s="59"/>
      <c r="E65" s="59"/>
      <c r="F65" s="59"/>
      <c r="G65" s="59"/>
      <c r="H65" s="60"/>
    </row>
    <row r="66" spans="1:8">
      <c r="A66" s="51"/>
      <c r="B66" s="58"/>
      <c r="C66" s="59"/>
      <c r="D66" s="59"/>
      <c r="E66" s="59"/>
      <c r="F66" s="59"/>
      <c r="G66" s="59"/>
      <c r="H66" s="60"/>
    </row>
    <row r="67" spans="1:8">
      <c r="A67" s="51"/>
      <c r="B67" s="58"/>
      <c r="C67" s="59"/>
      <c r="D67" s="59"/>
      <c r="E67" s="59"/>
      <c r="F67" s="59"/>
      <c r="G67" s="59"/>
      <c r="H67" s="60"/>
    </row>
    <row r="68" spans="1:8">
      <c r="A68" s="51"/>
      <c r="B68" s="58"/>
      <c r="C68" s="59"/>
      <c r="D68" s="59"/>
      <c r="E68" s="59"/>
      <c r="F68" s="59"/>
      <c r="G68" s="59"/>
      <c r="H68" s="60"/>
    </row>
    <row r="69" spans="1:8">
      <c r="A69" s="51"/>
      <c r="B69" s="58"/>
      <c r="C69" s="59"/>
      <c r="D69" s="59"/>
      <c r="E69" s="59"/>
      <c r="F69" s="59"/>
      <c r="G69" s="59"/>
      <c r="H69" s="60"/>
    </row>
    <row r="70" spans="1:8">
      <c r="A70" s="51"/>
      <c r="B70" s="58"/>
      <c r="C70" s="59"/>
      <c r="D70" s="59"/>
      <c r="E70" s="59"/>
      <c r="F70" s="59"/>
      <c r="G70" s="59"/>
      <c r="H70" s="60"/>
    </row>
    <row r="71" spans="1:8">
      <c r="A71" s="51"/>
      <c r="B71" s="58"/>
      <c r="C71" s="59"/>
      <c r="D71" s="59"/>
      <c r="E71" s="59"/>
      <c r="F71" s="59"/>
      <c r="G71" s="59"/>
      <c r="H71" s="60"/>
    </row>
    <row r="72" spans="1:8">
      <c r="A72" s="51"/>
      <c r="B72" s="58"/>
      <c r="C72" s="59"/>
      <c r="D72" s="59"/>
      <c r="E72" s="59"/>
      <c r="F72" s="59"/>
      <c r="G72" s="59"/>
      <c r="H72" s="60"/>
    </row>
    <row r="73" spans="1:8">
      <c r="A73" s="51"/>
      <c r="B73" s="58"/>
      <c r="C73" s="59"/>
      <c r="D73" s="59"/>
      <c r="E73" s="59"/>
      <c r="F73" s="59"/>
      <c r="G73" s="59"/>
      <c r="H73" s="60"/>
    </row>
    <row r="74" spans="1:8">
      <c r="A74" s="51"/>
      <c r="B74" s="58"/>
      <c r="C74" s="59"/>
      <c r="D74" s="59"/>
      <c r="E74" s="59"/>
      <c r="F74" s="59"/>
      <c r="G74" s="59"/>
      <c r="H74" s="60"/>
    </row>
    <row r="75" spans="1:8">
      <c r="A75" s="51"/>
      <c r="B75" s="58"/>
      <c r="C75" s="59"/>
      <c r="D75" s="59"/>
      <c r="E75" s="59"/>
      <c r="F75" s="59"/>
      <c r="G75" s="59"/>
      <c r="H75" s="60"/>
    </row>
    <row r="76" spans="1:8">
      <c r="A76" s="51"/>
      <c r="B76" s="58"/>
      <c r="C76" s="59"/>
      <c r="D76" s="59"/>
      <c r="E76" s="59"/>
      <c r="F76" s="59"/>
      <c r="G76" s="59"/>
      <c r="H76" s="60"/>
    </row>
    <row r="77" spans="1:8">
      <c r="A77" s="51"/>
      <c r="B77" s="58"/>
      <c r="C77" s="59"/>
      <c r="D77" s="59"/>
      <c r="E77" s="59"/>
      <c r="F77" s="59"/>
      <c r="G77" s="59"/>
      <c r="H77" s="60"/>
    </row>
    <row r="78" spans="1:8">
      <c r="A78" s="51"/>
      <c r="B78" s="58"/>
      <c r="C78" s="59"/>
      <c r="D78" s="59"/>
      <c r="E78" s="59"/>
      <c r="F78" s="59"/>
      <c r="G78" s="59"/>
      <c r="H78" s="60"/>
    </row>
    <row r="79" spans="1:8">
      <c r="A79" s="51"/>
      <c r="B79" s="58"/>
      <c r="C79" s="59"/>
      <c r="D79" s="59"/>
      <c r="E79" s="59"/>
      <c r="F79" s="59"/>
      <c r="G79" s="59"/>
      <c r="H79" s="60"/>
    </row>
    <row r="80" spans="1:8">
      <c r="A80" s="51"/>
      <c r="B80" s="58"/>
      <c r="C80" s="59"/>
      <c r="D80" s="59"/>
      <c r="E80" s="59"/>
      <c r="F80" s="59"/>
      <c r="G80" s="59"/>
      <c r="H80" s="60"/>
    </row>
    <row r="81" spans="1:8">
      <c r="A81" s="51"/>
      <c r="B81" s="58"/>
      <c r="C81" s="59"/>
      <c r="D81" s="59"/>
      <c r="E81" s="59"/>
      <c r="F81" s="59"/>
      <c r="G81" s="59"/>
      <c r="H81" s="60"/>
    </row>
    <row r="82" spans="1:8">
      <c r="A82" s="51"/>
      <c r="B82" s="58"/>
      <c r="C82" s="59"/>
      <c r="D82" s="59"/>
      <c r="E82" s="59"/>
      <c r="F82" s="59"/>
      <c r="G82" s="59"/>
      <c r="H82" s="60"/>
    </row>
    <row r="83" spans="1:8">
      <c r="A83" s="51"/>
      <c r="B83" s="58"/>
      <c r="C83" s="59"/>
      <c r="D83" s="59"/>
      <c r="E83" s="59"/>
      <c r="F83" s="59"/>
      <c r="G83" s="59"/>
      <c r="H83" s="60"/>
    </row>
    <row r="84" spans="1:8">
      <c r="A84" s="51"/>
      <c r="B84" s="58"/>
      <c r="C84" s="59"/>
      <c r="D84" s="59"/>
      <c r="E84" s="59"/>
      <c r="F84" s="59"/>
      <c r="G84" s="59"/>
      <c r="H84" s="60"/>
    </row>
    <row r="85" spans="1:8">
      <c r="A85" s="51"/>
      <c r="B85" s="58"/>
      <c r="C85" s="59"/>
      <c r="D85" s="59"/>
      <c r="E85" s="59"/>
      <c r="F85" s="59"/>
      <c r="G85" s="59"/>
      <c r="H85" s="60"/>
    </row>
    <row r="86" spans="1:8">
      <c r="A86" s="51"/>
      <c r="B86" s="58"/>
      <c r="C86" s="59"/>
      <c r="D86" s="59"/>
      <c r="E86" s="59"/>
      <c r="F86" s="59"/>
      <c r="G86" s="59"/>
      <c r="H86" s="60"/>
    </row>
    <row r="87" spans="1:8">
      <c r="A87" s="51"/>
      <c r="B87" s="58"/>
      <c r="C87" s="59"/>
      <c r="D87" s="59"/>
      <c r="E87" s="59"/>
      <c r="F87" s="59"/>
      <c r="G87" s="59"/>
      <c r="H87" s="60"/>
    </row>
    <row r="88" spans="1:8">
      <c r="A88" s="51"/>
      <c r="B88" s="58"/>
      <c r="C88" s="59"/>
      <c r="D88" s="59"/>
      <c r="E88" s="59"/>
      <c r="F88" s="59"/>
      <c r="G88" s="59"/>
      <c r="H88" s="60"/>
    </row>
    <row r="89" spans="1:8">
      <c r="A89" s="51"/>
      <c r="B89" s="58"/>
      <c r="C89" s="59"/>
      <c r="D89" s="59"/>
      <c r="E89" s="59"/>
      <c r="F89" s="59"/>
      <c r="G89" s="59"/>
      <c r="H89" s="60"/>
    </row>
    <row r="90" spans="1:8">
      <c r="A90" s="51"/>
      <c r="B90" s="58"/>
      <c r="C90" s="59"/>
      <c r="D90" s="59"/>
      <c r="E90" s="59"/>
      <c r="F90" s="59"/>
      <c r="G90" s="59"/>
      <c r="H90" s="60"/>
    </row>
    <row r="91" spans="1:8">
      <c r="A91" s="51"/>
      <c r="B91" s="58"/>
      <c r="C91" s="59"/>
      <c r="D91" s="59"/>
      <c r="E91" s="59"/>
      <c r="F91" s="59"/>
      <c r="G91" s="59"/>
      <c r="H91" s="60"/>
    </row>
    <row r="92" spans="1:8">
      <c r="A92" s="51"/>
      <c r="B92" s="58"/>
      <c r="C92" s="59"/>
      <c r="D92" s="59"/>
      <c r="E92" s="59"/>
      <c r="F92" s="59"/>
      <c r="G92" s="59"/>
      <c r="H92" s="60"/>
    </row>
    <row r="93" spans="1:8">
      <c r="A93" s="51"/>
      <c r="B93" s="58"/>
      <c r="C93" s="59"/>
      <c r="D93" s="59"/>
      <c r="E93" s="59"/>
      <c r="F93" s="59"/>
      <c r="G93" s="59"/>
      <c r="H93" s="60"/>
    </row>
    <row r="94" spans="1:8">
      <c r="A94" s="51"/>
      <c r="B94" s="58"/>
      <c r="C94" s="59"/>
      <c r="D94" s="59"/>
      <c r="E94" s="59"/>
      <c r="F94" s="59"/>
      <c r="G94" s="59"/>
      <c r="H94" s="60"/>
    </row>
    <row r="95" spans="1:8">
      <c r="A95" s="51"/>
      <c r="B95" s="58"/>
      <c r="C95" s="59"/>
      <c r="D95" s="59"/>
      <c r="E95" s="59"/>
      <c r="F95" s="59"/>
      <c r="G95" s="59"/>
      <c r="H95" s="60"/>
    </row>
    <row r="96" spans="1:8">
      <c r="A96" s="51"/>
      <c r="B96" s="58"/>
      <c r="C96" s="59"/>
      <c r="D96" s="59"/>
      <c r="E96" s="59"/>
      <c r="F96" s="59"/>
      <c r="G96" s="59"/>
      <c r="H96" s="60"/>
    </row>
    <row r="97" spans="1:8">
      <c r="A97" s="51"/>
      <c r="B97" s="58"/>
      <c r="C97" s="59"/>
      <c r="D97" s="59"/>
      <c r="E97" s="59"/>
      <c r="F97" s="59"/>
      <c r="G97" s="59"/>
      <c r="H97" s="60"/>
    </row>
    <row r="98" spans="1:8">
      <c r="A98" s="51"/>
      <c r="B98" s="58"/>
      <c r="C98" s="59"/>
      <c r="D98" s="59"/>
      <c r="E98" s="59"/>
      <c r="F98" s="59"/>
      <c r="G98" s="59"/>
      <c r="H98" s="60"/>
    </row>
    <row r="99" spans="1:8">
      <c r="A99" s="51"/>
      <c r="B99" s="58"/>
      <c r="C99" s="59"/>
      <c r="D99" s="59"/>
      <c r="E99" s="59"/>
      <c r="F99" s="59"/>
      <c r="G99" s="59"/>
      <c r="H99" s="60"/>
    </row>
    <row r="100" spans="1:8">
      <c r="A100" s="51"/>
      <c r="B100" s="58"/>
      <c r="C100" s="59"/>
      <c r="D100" s="59"/>
      <c r="E100" s="59"/>
      <c r="F100" s="59"/>
      <c r="G100" s="59"/>
      <c r="H100" s="60"/>
    </row>
    <row r="101" spans="1:8">
      <c r="A101" s="53"/>
      <c r="B101" s="61"/>
      <c r="C101" s="55"/>
      <c r="D101" s="55"/>
      <c r="E101" s="55"/>
      <c r="F101" s="55"/>
      <c r="G101" s="55"/>
      <c r="H101" s="56"/>
    </row>
    <row r="1048576" spans="1:1">
      <c r="A1048576" s="54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9F57-57AB-4E19-8766-46C1584FC620}">
  <dimension ref="A1:A1048576"/>
  <sheetViews>
    <sheetView workbookViewId="0">
      <selection activeCell="C9" sqref="C9"/>
    </sheetView>
  </sheetViews>
  <sheetFormatPr defaultRowHeight="12.5"/>
  <cols>
    <col min="1" max="1" width="14.90625" style="51" bestFit="1" customWidth="1"/>
  </cols>
  <sheetData>
    <row r="1" spans="1:1" ht="18">
      <c r="A1" s="57" t="s">
        <v>88</v>
      </c>
    </row>
    <row r="2" spans="1:1">
      <c r="A2" s="51">
        <v>0.01</v>
      </c>
    </row>
    <row r="3" spans="1:1">
      <c r="A3" s="51">
        <v>0.02</v>
      </c>
    </row>
    <row r="4" spans="1:1">
      <c r="A4" s="51">
        <v>0.03</v>
      </c>
    </row>
    <row r="5" spans="1:1">
      <c r="A5" s="51">
        <v>0.04</v>
      </c>
    </row>
    <row r="6" spans="1:1">
      <c r="A6" s="51">
        <v>0.05</v>
      </c>
    </row>
    <row r="7" spans="1:1">
      <c r="A7" s="51">
        <v>0.06</v>
      </c>
    </row>
    <row r="8" spans="1:1">
      <c r="A8" s="51">
        <v>7.0000000000000007E-2</v>
      </c>
    </row>
    <row r="9" spans="1:1">
      <c r="A9" s="51">
        <v>0.08</v>
      </c>
    </row>
    <row r="10" spans="1:1">
      <c r="A10" s="51">
        <v>0.09</v>
      </c>
    </row>
    <row r="11" spans="1:1">
      <c r="A11" s="51">
        <v>0.1</v>
      </c>
    </row>
    <row r="12" spans="1:1">
      <c r="A12" s="51">
        <v>0.11</v>
      </c>
    </row>
    <row r="13" spans="1:1">
      <c r="A13" s="51">
        <v>0.12</v>
      </c>
    </row>
    <row r="14" spans="1:1">
      <c r="A14" s="51">
        <v>0.13</v>
      </c>
    </row>
    <row r="15" spans="1:1">
      <c r="A15" s="51">
        <v>0.14000000000000001</v>
      </c>
    </row>
    <row r="16" spans="1:1">
      <c r="A16" s="51">
        <v>0.15</v>
      </c>
    </row>
    <row r="17" spans="1:1">
      <c r="A17" s="51">
        <v>0.16</v>
      </c>
    </row>
    <row r="18" spans="1:1">
      <c r="A18" s="51">
        <v>0.17</v>
      </c>
    </row>
    <row r="19" spans="1:1">
      <c r="A19" s="51">
        <v>0.18</v>
      </c>
    </row>
    <row r="20" spans="1:1">
      <c r="A20" s="51">
        <v>0.19</v>
      </c>
    </row>
    <row r="21" spans="1:1">
      <c r="A21" s="51">
        <v>0.2</v>
      </c>
    </row>
    <row r="22" spans="1:1">
      <c r="A22" s="51">
        <v>0.21</v>
      </c>
    </row>
    <row r="23" spans="1:1">
      <c r="A23" s="51">
        <v>0.22</v>
      </c>
    </row>
    <row r="24" spans="1:1">
      <c r="A24" s="51">
        <v>0.23</v>
      </c>
    </row>
    <row r="25" spans="1:1">
      <c r="A25" s="51">
        <v>0.24</v>
      </c>
    </row>
    <row r="26" spans="1:1">
      <c r="A26" s="51">
        <v>0.25</v>
      </c>
    </row>
    <row r="27" spans="1:1">
      <c r="A27" s="51">
        <v>0.26</v>
      </c>
    </row>
    <row r="28" spans="1:1">
      <c r="A28" s="51">
        <v>0.27</v>
      </c>
    </row>
    <row r="29" spans="1:1">
      <c r="A29" s="51">
        <v>0.28000000000000003</v>
      </c>
    </row>
    <row r="30" spans="1:1">
      <c r="A30" s="51">
        <v>0.28999999999999998</v>
      </c>
    </row>
    <row r="31" spans="1:1">
      <c r="A31" s="51">
        <v>0.3</v>
      </c>
    </row>
    <row r="32" spans="1:1">
      <c r="A32" s="51">
        <v>0.31</v>
      </c>
    </row>
    <row r="33" spans="1:1">
      <c r="A33" s="51">
        <v>0.32</v>
      </c>
    </row>
    <row r="34" spans="1:1">
      <c r="A34" s="51">
        <v>0.33</v>
      </c>
    </row>
    <row r="35" spans="1:1">
      <c r="A35" s="51">
        <v>0.34</v>
      </c>
    </row>
    <row r="36" spans="1:1">
      <c r="A36" s="51">
        <v>0.35</v>
      </c>
    </row>
    <row r="37" spans="1:1">
      <c r="A37" s="51">
        <v>0.36</v>
      </c>
    </row>
    <row r="38" spans="1:1">
      <c r="A38" s="51">
        <v>0.37</v>
      </c>
    </row>
    <row r="39" spans="1:1">
      <c r="A39" s="51">
        <v>0.38</v>
      </c>
    </row>
    <row r="40" spans="1:1">
      <c r="A40" s="51">
        <v>0.39</v>
      </c>
    </row>
    <row r="41" spans="1:1">
      <c r="A41" s="51">
        <v>0.4</v>
      </c>
    </row>
    <row r="42" spans="1:1">
      <c r="A42" s="51">
        <v>0.41</v>
      </c>
    </row>
    <row r="43" spans="1:1">
      <c r="A43" s="51">
        <v>0.42</v>
      </c>
    </row>
    <row r="44" spans="1:1">
      <c r="A44" s="51">
        <v>0.43</v>
      </c>
    </row>
    <row r="45" spans="1:1">
      <c r="A45" s="51">
        <v>0.44</v>
      </c>
    </row>
    <row r="46" spans="1:1">
      <c r="A46" s="51">
        <v>0.45</v>
      </c>
    </row>
    <row r="47" spans="1:1">
      <c r="A47" s="51">
        <v>0.46</v>
      </c>
    </row>
    <row r="48" spans="1:1">
      <c r="A48" s="51">
        <v>0.47</v>
      </c>
    </row>
    <row r="49" spans="1:1">
      <c r="A49" s="51">
        <v>0.48</v>
      </c>
    </row>
    <row r="50" spans="1:1">
      <c r="A50" s="51">
        <v>0.49</v>
      </c>
    </row>
    <row r="51" spans="1:1">
      <c r="A51" s="51">
        <v>0.5</v>
      </c>
    </row>
    <row r="52" spans="1:1">
      <c r="A52" s="51">
        <v>0.51</v>
      </c>
    </row>
    <row r="53" spans="1:1">
      <c r="A53" s="51">
        <v>0.52</v>
      </c>
    </row>
    <row r="54" spans="1:1">
      <c r="A54" s="51">
        <v>0.53</v>
      </c>
    </row>
    <row r="55" spans="1:1">
      <c r="A55" s="51">
        <v>0.54</v>
      </c>
    </row>
    <row r="56" spans="1:1">
      <c r="A56" s="51">
        <v>0.55000000000000004</v>
      </c>
    </row>
    <row r="57" spans="1:1">
      <c r="A57" s="51">
        <v>0.56000000000000005</v>
      </c>
    </row>
    <row r="58" spans="1:1">
      <c r="A58" s="51">
        <v>0.56999999999999995</v>
      </c>
    </row>
    <row r="59" spans="1:1">
      <c r="A59" s="51">
        <v>0.57999999999999996</v>
      </c>
    </row>
    <row r="60" spans="1:1">
      <c r="A60" s="51">
        <v>0.59</v>
      </c>
    </row>
    <row r="61" spans="1:1">
      <c r="A61" s="51">
        <v>0.6</v>
      </c>
    </row>
    <row r="62" spans="1:1">
      <c r="A62" s="51">
        <v>0.61</v>
      </c>
    </row>
    <row r="63" spans="1:1">
      <c r="A63" s="51">
        <v>0.62</v>
      </c>
    </row>
    <row r="64" spans="1:1">
      <c r="A64" s="51">
        <v>0.63</v>
      </c>
    </row>
    <row r="65" spans="1:1">
      <c r="A65" s="51">
        <v>0.64</v>
      </c>
    </row>
    <row r="66" spans="1:1">
      <c r="A66" s="51">
        <v>0.65</v>
      </c>
    </row>
    <row r="67" spans="1:1">
      <c r="A67" s="51">
        <v>0.66</v>
      </c>
    </row>
    <row r="68" spans="1:1">
      <c r="A68" s="51">
        <v>0.67</v>
      </c>
    </row>
    <row r="69" spans="1:1">
      <c r="A69" s="51">
        <v>0.68</v>
      </c>
    </row>
    <row r="70" spans="1:1">
      <c r="A70" s="51">
        <v>0.69</v>
      </c>
    </row>
    <row r="71" spans="1:1">
      <c r="A71" s="51">
        <v>0.7</v>
      </c>
    </row>
    <row r="72" spans="1:1">
      <c r="A72" s="51">
        <v>0.71</v>
      </c>
    </row>
    <row r="73" spans="1:1">
      <c r="A73" s="51">
        <v>0.72</v>
      </c>
    </row>
    <row r="74" spans="1:1">
      <c r="A74" s="51">
        <v>0.73</v>
      </c>
    </row>
    <row r="75" spans="1:1">
      <c r="A75" s="51">
        <v>0.74</v>
      </c>
    </row>
    <row r="76" spans="1:1">
      <c r="A76" s="51">
        <v>0.75</v>
      </c>
    </row>
    <row r="77" spans="1:1">
      <c r="A77" s="51">
        <v>0.76</v>
      </c>
    </row>
    <row r="78" spans="1:1">
      <c r="A78" s="51">
        <v>0.77</v>
      </c>
    </row>
    <row r="79" spans="1:1">
      <c r="A79" s="51">
        <v>0.78</v>
      </c>
    </row>
    <row r="80" spans="1:1">
      <c r="A80" s="51">
        <v>0.79</v>
      </c>
    </row>
    <row r="81" spans="1:1">
      <c r="A81" s="51">
        <v>0.8</v>
      </c>
    </row>
    <row r="82" spans="1:1">
      <c r="A82" s="51">
        <v>0.81</v>
      </c>
    </row>
    <row r="83" spans="1:1">
      <c r="A83" s="51">
        <v>0.82</v>
      </c>
    </row>
    <row r="84" spans="1:1">
      <c r="A84" s="51">
        <v>0.83</v>
      </c>
    </row>
    <row r="85" spans="1:1">
      <c r="A85" s="51">
        <v>0.84</v>
      </c>
    </row>
    <row r="86" spans="1:1">
      <c r="A86" s="51">
        <v>0.85</v>
      </c>
    </row>
    <row r="87" spans="1:1">
      <c r="A87" s="51">
        <v>0.86</v>
      </c>
    </row>
    <row r="88" spans="1:1">
      <c r="A88" s="51">
        <v>0.87</v>
      </c>
    </row>
    <row r="89" spans="1:1">
      <c r="A89" s="51">
        <v>0.88</v>
      </c>
    </row>
    <row r="90" spans="1:1">
      <c r="A90" s="51">
        <v>0.89</v>
      </c>
    </row>
    <row r="91" spans="1:1">
      <c r="A91" s="51">
        <v>0.9</v>
      </c>
    </row>
    <row r="92" spans="1:1">
      <c r="A92" s="51">
        <v>0.91</v>
      </c>
    </row>
    <row r="93" spans="1:1">
      <c r="A93" s="51">
        <v>0.92</v>
      </c>
    </row>
    <row r="94" spans="1:1">
      <c r="A94" s="51">
        <v>0.93</v>
      </c>
    </row>
    <row r="95" spans="1:1">
      <c r="A95" s="51">
        <v>0.94</v>
      </c>
    </row>
    <row r="96" spans="1:1">
      <c r="A96" s="51">
        <v>0.95</v>
      </c>
    </row>
    <row r="97" spans="1:1">
      <c r="A97" s="51">
        <v>0.96</v>
      </c>
    </row>
    <row r="98" spans="1:1">
      <c r="A98" s="51">
        <v>0.97</v>
      </c>
    </row>
    <row r="99" spans="1:1">
      <c r="A99" s="51">
        <v>0.98</v>
      </c>
    </row>
    <row r="100" spans="1:1">
      <c r="A100" s="51">
        <v>0.99</v>
      </c>
    </row>
    <row r="101" spans="1:1">
      <c r="A101" s="53">
        <v>1</v>
      </c>
    </row>
    <row r="1048576" spans="1:1">
      <c r="A1048576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CD04-523D-40F9-8D3C-106D6B215D6C}">
  <dimension ref="A1:Q98"/>
  <sheetViews>
    <sheetView showGridLines="0" zoomScaleNormal="100" workbookViewId="0">
      <pane xSplit="2" ySplit="4" topLeftCell="I5" activePane="bottomRight" state="frozen"/>
      <selection activeCell="C20" sqref="C20"/>
      <selection pane="topRight" activeCell="C20" sqref="C20"/>
      <selection pane="bottomLeft" activeCell="C20" sqref="C20"/>
      <selection pane="bottomRight"/>
    </sheetView>
  </sheetViews>
  <sheetFormatPr defaultColWidth="12.7265625" defaultRowHeight="18" customHeight="1" outlineLevelRow="2"/>
  <cols>
    <col min="1" max="1" width="2.7265625" style="160" customWidth="1"/>
    <col min="2" max="2" width="31.453125" style="1" customWidth="1"/>
    <col min="3" max="14" width="14.54296875" style="29" bestFit="1" customWidth="1"/>
    <col min="15" max="15" width="17.36328125" style="29" customWidth="1"/>
    <col min="16" max="16" width="13.90625" style="30" customWidth="1"/>
    <col min="17" max="16384" width="12.7265625" style="29"/>
  </cols>
  <sheetData>
    <row r="1" spans="1:16" s="1" customFormat="1" ht="25.5" customHeight="1">
      <c r="A1" s="145" t="s">
        <v>89</v>
      </c>
      <c r="B1" s="182" t="s">
        <v>2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6" s="1" customFormat="1" ht="6.5" hidden="1" customHeight="1">
      <c r="A2" s="145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</row>
    <row r="3" spans="1:16" s="2" customFormat="1" ht="19.5" customHeight="1">
      <c r="A3" s="146"/>
      <c r="B3" s="183" t="s">
        <v>3</v>
      </c>
      <c r="C3" s="183" t="s">
        <v>4</v>
      </c>
      <c r="D3" s="183" t="s">
        <v>5</v>
      </c>
      <c r="E3" s="183" t="s">
        <v>6</v>
      </c>
      <c r="F3" s="183" t="s">
        <v>7</v>
      </c>
      <c r="G3" s="183" t="s">
        <v>8</v>
      </c>
      <c r="H3" s="183" t="s">
        <v>9</v>
      </c>
      <c r="I3" s="183" t="s">
        <v>10</v>
      </c>
      <c r="J3" s="183" t="s">
        <v>11</v>
      </c>
      <c r="K3" s="183" t="s">
        <v>12</v>
      </c>
      <c r="L3" s="183" t="s">
        <v>13</v>
      </c>
      <c r="M3" s="183" t="s">
        <v>14</v>
      </c>
      <c r="N3" s="183" t="s">
        <v>15</v>
      </c>
      <c r="O3" s="183" t="s">
        <v>16</v>
      </c>
      <c r="P3" s="183" t="s">
        <v>17</v>
      </c>
    </row>
    <row r="4" spans="1:16" s="4" customFormat="1" ht="5" hidden="1" customHeight="1">
      <c r="A4" s="147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</row>
    <row r="5" spans="1:16" s="4" customFormat="1" ht="19" customHeight="1">
      <c r="A5" s="148"/>
      <c r="B5" s="5" t="s">
        <v>18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"/>
    </row>
    <row r="6" spans="1:16" s="9" customFormat="1" ht="18" customHeight="1">
      <c r="A6" s="149"/>
      <c r="B6" s="7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31"/>
    </row>
    <row r="7" spans="1:16" s="9" customFormat="1" ht="7" customHeight="1" thickBot="1">
      <c r="A7" s="15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31"/>
    </row>
    <row r="8" spans="1:16" s="9" customFormat="1" ht="18" customHeight="1" outlineLevel="1" thickTop="1" thickBot="1">
      <c r="A8" s="150"/>
      <c r="B8" s="11" t="s">
        <v>20</v>
      </c>
      <c r="C8" s="37">
        <v>86134</v>
      </c>
      <c r="D8" s="37">
        <v>88696</v>
      </c>
      <c r="E8" s="37">
        <v>91669</v>
      </c>
      <c r="F8" s="37">
        <v>88508</v>
      </c>
      <c r="G8" s="37">
        <v>66951</v>
      </c>
      <c r="H8" s="37">
        <v>70465</v>
      </c>
      <c r="I8" s="37">
        <v>95261</v>
      </c>
      <c r="J8" s="37">
        <v>56640</v>
      </c>
      <c r="K8" s="37">
        <v>87460</v>
      </c>
      <c r="L8" s="37">
        <v>74427</v>
      </c>
      <c r="M8" s="37">
        <v>51822</v>
      </c>
      <c r="N8" s="37">
        <v>70250</v>
      </c>
      <c r="O8" s="37">
        <f>SUM(C8:N8)</f>
        <v>928283</v>
      </c>
      <c r="P8" s="31"/>
    </row>
    <row r="9" spans="1:16" s="9" customFormat="1" ht="18" customHeight="1" outlineLevel="1" thickTop="1" thickBot="1">
      <c r="A9" s="150"/>
      <c r="B9" s="11" t="s">
        <v>21</v>
      </c>
      <c r="C9" s="37">
        <v>94596</v>
      </c>
      <c r="D9" s="37">
        <v>93303</v>
      </c>
      <c r="E9" s="37">
        <v>88529</v>
      </c>
      <c r="F9" s="37">
        <v>93240</v>
      </c>
      <c r="G9" s="37">
        <v>51638</v>
      </c>
      <c r="H9" s="37">
        <v>88657</v>
      </c>
      <c r="I9" s="37">
        <v>93933</v>
      </c>
      <c r="J9" s="37">
        <v>69780</v>
      </c>
      <c r="K9" s="37">
        <v>83604</v>
      </c>
      <c r="L9" s="37">
        <v>84878</v>
      </c>
      <c r="M9" s="37">
        <v>87596</v>
      </c>
      <c r="N9" s="37">
        <v>81028</v>
      </c>
      <c r="O9" s="37">
        <f t="shared" ref="O9:O11" si="0">SUM(C9:N9)</f>
        <v>1010782</v>
      </c>
      <c r="P9" s="31"/>
    </row>
    <row r="10" spans="1:16" s="9" customFormat="1" ht="18" customHeight="1" outlineLevel="1" thickTop="1" thickBot="1">
      <c r="A10" s="150"/>
      <c r="B10" s="11" t="s">
        <v>22</v>
      </c>
      <c r="C10" s="37">
        <v>94212</v>
      </c>
      <c r="D10" s="37">
        <v>88680</v>
      </c>
      <c r="E10" s="37">
        <v>98253</v>
      </c>
      <c r="F10" s="37">
        <v>69485</v>
      </c>
      <c r="G10" s="37">
        <v>73496</v>
      </c>
      <c r="H10" s="37">
        <v>96673</v>
      </c>
      <c r="I10" s="37">
        <v>73440</v>
      </c>
      <c r="J10" s="37">
        <v>68330</v>
      </c>
      <c r="K10" s="37">
        <v>89573</v>
      </c>
      <c r="L10" s="37">
        <v>70548</v>
      </c>
      <c r="M10" s="37">
        <v>78272</v>
      </c>
      <c r="N10" s="37">
        <v>87785</v>
      </c>
      <c r="O10" s="37">
        <f t="shared" si="0"/>
        <v>988747</v>
      </c>
      <c r="P10" s="31"/>
    </row>
    <row r="11" spans="1:16" s="9" customFormat="1" ht="18" customHeight="1" outlineLevel="1" thickTop="1" thickBot="1">
      <c r="A11" s="150"/>
      <c r="B11" s="11" t="s">
        <v>23</v>
      </c>
      <c r="C11" s="37">
        <v>69684</v>
      </c>
      <c r="D11" s="37">
        <v>95649</v>
      </c>
      <c r="E11" s="37">
        <v>89718</v>
      </c>
      <c r="F11" s="37">
        <v>58312</v>
      </c>
      <c r="G11" s="37">
        <v>54063</v>
      </c>
      <c r="H11" s="37">
        <v>52849</v>
      </c>
      <c r="I11" s="37">
        <v>98536</v>
      </c>
      <c r="J11" s="37">
        <v>96859</v>
      </c>
      <c r="K11" s="37">
        <v>85075</v>
      </c>
      <c r="L11" s="37">
        <v>70235</v>
      </c>
      <c r="M11" s="37">
        <v>87551</v>
      </c>
      <c r="N11" s="37">
        <v>98234</v>
      </c>
      <c r="O11" s="37">
        <f t="shared" si="0"/>
        <v>956765</v>
      </c>
      <c r="P11" s="31"/>
    </row>
    <row r="12" spans="1:16" s="9" customFormat="1" ht="13" customHeight="1" thickTop="1">
      <c r="A12" s="150"/>
      <c r="B12" s="12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1"/>
    </row>
    <row r="13" spans="1:16" s="9" customFormat="1" ht="18" customHeight="1" thickBot="1">
      <c r="A13" s="151"/>
      <c r="B13" s="13" t="s">
        <v>24</v>
      </c>
      <c r="C13" s="39">
        <f t="shared" ref="C13:N13" si="1">SUM(C8:C11)</f>
        <v>344626</v>
      </c>
      <c r="D13" s="39">
        <f t="shared" si="1"/>
        <v>366328</v>
      </c>
      <c r="E13" s="39">
        <f t="shared" si="1"/>
        <v>368169</v>
      </c>
      <c r="F13" s="39">
        <f t="shared" si="1"/>
        <v>309545</v>
      </c>
      <c r="G13" s="39">
        <f t="shared" si="1"/>
        <v>246148</v>
      </c>
      <c r="H13" s="39">
        <f t="shared" si="1"/>
        <v>308644</v>
      </c>
      <c r="I13" s="39">
        <f t="shared" si="1"/>
        <v>361170</v>
      </c>
      <c r="J13" s="39">
        <f t="shared" si="1"/>
        <v>291609</v>
      </c>
      <c r="K13" s="39">
        <f t="shared" si="1"/>
        <v>345712</v>
      </c>
      <c r="L13" s="39">
        <f t="shared" si="1"/>
        <v>300088</v>
      </c>
      <c r="M13" s="39">
        <f t="shared" si="1"/>
        <v>305241</v>
      </c>
      <c r="N13" s="39">
        <f t="shared" si="1"/>
        <v>337297</v>
      </c>
      <c r="O13" s="39">
        <f>SUM(O8:O11)</f>
        <v>3884577</v>
      </c>
      <c r="P13" s="31"/>
    </row>
    <row r="14" spans="1:16" s="9" customFormat="1" ht="18" customHeight="1" thickTop="1">
      <c r="A14" s="150"/>
      <c r="B14" s="12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1"/>
    </row>
    <row r="15" spans="1:16" s="9" customFormat="1" ht="18" customHeight="1">
      <c r="A15" s="149"/>
      <c r="B15" s="7" t="s">
        <v>25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31"/>
    </row>
    <row r="16" spans="1:16" s="9" customFormat="1" ht="7" customHeight="1">
      <c r="A16" s="150"/>
      <c r="B16" s="1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31"/>
    </row>
    <row r="17" spans="1:16" s="9" customFormat="1" ht="18" hidden="1" customHeight="1" outlineLevel="1" thickTop="1" thickBot="1">
      <c r="A17" s="150"/>
      <c r="B17" s="11" t="s">
        <v>26</v>
      </c>
      <c r="C17" s="37">
        <v>32795</v>
      </c>
      <c r="D17" s="37">
        <v>48587</v>
      </c>
      <c r="E17" s="37">
        <v>31930</v>
      </c>
      <c r="F17" s="37">
        <v>44490</v>
      </c>
      <c r="G17" s="37">
        <v>34711</v>
      </c>
      <c r="H17" s="37">
        <v>42814</v>
      </c>
      <c r="I17" s="37">
        <v>46520</v>
      </c>
      <c r="J17" s="37">
        <v>46614</v>
      </c>
      <c r="K17" s="37">
        <v>42899</v>
      </c>
      <c r="L17" s="37">
        <v>43750</v>
      </c>
      <c r="M17" s="37">
        <v>35077</v>
      </c>
      <c r="N17" s="37">
        <v>48026</v>
      </c>
      <c r="O17" s="37">
        <f>SUM(C17:N17)</f>
        <v>498213</v>
      </c>
      <c r="P17" s="31"/>
    </row>
    <row r="18" spans="1:16" s="9" customFormat="1" ht="18" hidden="1" customHeight="1" outlineLevel="1" thickTop="1" thickBot="1">
      <c r="A18" s="150"/>
      <c r="B18" s="11" t="s">
        <v>27</v>
      </c>
      <c r="C18" s="37">
        <v>49556</v>
      </c>
      <c r="D18" s="37">
        <v>40486</v>
      </c>
      <c r="E18" s="37">
        <v>44840</v>
      </c>
      <c r="F18" s="37">
        <v>45302</v>
      </c>
      <c r="G18" s="37">
        <v>40991</v>
      </c>
      <c r="H18" s="37">
        <v>36891</v>
      </c>
      <c r="I18" s="37">
        <v>40601</v>
      </c>
      <c r="J18" s="37">
        <v>43127</v>
      </c>
      <c r="K18" s="37">
        <v>36852</v>
      </c>
      <c r="L18" s="37">
        <v>37261</v>
      </c>
      <c r="M18" s="37">
        <v>46312</v>
      </c>
      <c r="N18" s="37">
        <v>48508</v>
      </c>
      <c r="O18" s="37">
        <f t="shared" ref="O18:O21" si="2">SUM(C18:N18)</f>
        <v>510727</v>
      </c>
      <c r="P18" s="31"/>
    </row>
    <row r="19" spans="1:16" s="9" customFormat="1" ht="18" hidden="1" customHeight="1" outlineLevel="1" thickTop="1" thickBot="1">
      <c r="A19" s="150"/>
      <c r="B19" s="11" t="s">
        <v>28</v>
      </c>
      <c r="C19" s="37">
        <v>32026</v>
      </c>
      <c r="D19" s="37">
        <v>45367</v>
      </c>
      <c r="E19" s="37">
        <v>31341</v>
      </c>
      <c r="F19" s="37">
        <v>49837</v>
      </c>
      <c r="G19" s="37">
        <v>38373</v>
      </c>
      <c r="H19" s="37">
        <v>38301</v>
      </c>
      <c r="I19" s="37">
        <v>31781</v>
      </c>
      <c r="J19" s="37">
        <v>48915</v>
      </c>
      <c r="K19" s="37">
        <v>49883</v>
      </c>
      <c r="L19" s="37">
        <v>49005</v>
      </c>
      <c r="M19" s="37">
        <v>46719</v>
      </c>
      <c r="N19" s="37">
        <v>32893</v>
      </c>
      <c r="O19" s="37">
        <f t="shared" si="2"/>
        <v>494441</v>
      </c>
      <c r="P19" s="31"/>
    </row>
    <row r="20" spans="1:16" s="9" customFormat="1" ht="18" hidden="1" customHeight="1" outlineLevel="1" thickTop="1" thickBot="1">
      <c r="A20" s="150"/>
      <c r="B20" s="11" t="s">
        <v>29</v>
      </c>
      <c r="C20" s="37">
        <v>49903</v>
      </c>
      <c r="D20" s="37">
        <v>47343</v>
      </c>
      <c r="E20" s="37">
        <v>34032</v>
      </c>
      <c r="F20" s="37">
        <v>43420</v>
      </c>
      <c r="G20" s="37">
        <v>32303</v>
      </c>
      <c r="H20" s="37">
        <v>33168</v>
      </c>
      <c r="I20" s="37">
        <v>49940</v>
      </c>
      <c r="J20" s="37">
        <v>31431</v>
      </c>
      <c r="K20" s="37">
        <v>34467</v>
      </c>
      <c r="L20" s="37">
        <v>32520</v>
      </c>
      <c r="M20" s="37">
        <v>48564</v>
      </c>
      <c r="N20" s="37">
        <v>38484</v>
      </c>
      <c r="O20" s="37">
        <f t="shared" si="2"/>
        <v>475575</v>
      </c>
      <c r="P20" s="31"/>
    </row>
    <row r="21" spans="1:16" s="9" customFormat="1" ht="18" hidden="1" customHeight="1" outlineLevel="1" thickTop="1" thickBot="1">
      <c r="A21" s="150"/>
      <c r="B21" s="11" t="s">
        <v>30</v>
      </c>
      <c r="C21" s="37">
        <v>39253</v>
      </c>
      <c r="D21" s="37">
        <v>31787</v>
      </c>
      <c r="E21" s="37">
        <v>42719</v>
      </c>
      <c r="F21" s="37">
        <v>34853</v>
      </c>
      <c r="G21" s="37">
        <v>38651</v>
      </c>
      <c r="H21" s="37">
        <v>49764</v>
      </c>
      <c r="I21" s="37">
        <v>47996</v>
      </c>
      <c r="J21" s="37">
        <v>38953</v>
      </c>
      <c r="K21" s="37">
        <v>35711</v>
      </c>
      <c r="L21" s="37">
        <v>33829</v>
      </c>
      <c r="M21" s="37">
        <v>42874</v>
      </c>
      <c r="N21" s="37">
        <v>40949</v>
      </c>
      <c r="O21" s="37">
        <f t="shared" si="2"/>
        <v>477339</v>
      </c>
      <c r="P21" s="31"/>
    </row>
    <row r="22" spans="1:16" s="9" customFormat="1" ht="12.5" customHeight="1" collapsed="1">
      <c r="A22" s="150"/>
      <c r="B22" s="12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1"/>
    </row>
    <row r="23" spans="1:16" s="9" customFormat="1" ht="18" customHeight="1" thickBot="1">
      <c r="A23" s="151"/>
      <c r="B23" s="13" t="s">
        <v>31</v>
      </c>
      <c r="C23" s="39">
        <f t="shared" ref="C23:O23" si="3">SUM(C17:C21)</f>
        <v>203533</v>
      </c>
      <c r="D23" s="39">
        <f t="shared" si="3"/>
        <v>213570</v>
      </c>
      <c r="E23" s="39">
        <f t="shared" si="3"/>
        <v>184862</v>
      </c>
      <c r="F23" s="39">
        <f t="shared" si="3"/>
        <v>217902</v>
      </c>
      <c r="G23" s="39">
        <f t="shared" si="3"/>
        <v>185029</v>
      </c>
      <c r="H23" s="39">
        <f t="shared" si="3"/>
        <v>200938</v>
      </c>
      <c r="I23" s="39">
        <f t="shared" si="3"/>
        <v>216838</v>
      </c>
      <c r="J23" s="39">
        <f t="shared" si="3"/>
        <v>209040</v>
      </c>
      <c r="K23" s="39">
        <f t="shared" si="3"/>
        <v>199812</v>
      </c>
      <c r="L23" s="39">
        <f t="shared" si="3"/>
        <v>196365</v>
      </c>
      <c r="M23" s="39">
        <f t="shared" si="3"/>
        <v>219546</v>
      </c>
      <c r="N23" s="39">
        <f t="shared" si="3"/>
        <v>208860</v>
      </c>
      <c r="O23" s="39">
        <f t="shared" si="3"/>
        <v>2456295</v>
      </c>
      <c r="P23" s="31"/>
    </row>
    <row r="24" spans="1:16" s="9" customFormat="1" ht="18" customHeight="1" thickTop="1">
      <c r="A24" s="150"/>
      <c r="B24" s="12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1"/>
    </row>
    <row r="25" spans="1:16" s="16" customFormat="1" ht="18" customHeight="1" thickBot="1">
      <c r="A25" s="152"/>
      <c r="B25" s="14" t="s">
        <v>32</v>
      </c>
      <c r="C25" s="15">
        <f t="shared" ref="C25:O25" si="4">C13-C23</f>
        <v>141093</v>
      </c>
      <c r="D25" s="15">
        <f t="shared" si="4"/>
        <v>152758</v>
      </c>
      <c r="E25" s="15">
        <f t="shared" si="4"/>
        <v>183307</v>
      </c>
      <c r="F25" s="15">
        <f t="shared" si="4"/>
        <v>91643</v>
      </c>
      <c r="G25" s="15">
        <f t="shared" si="4"/>
        <v>61119</v>
      </c>
      <c r="H25" s="15">
        <f t="shared" si="4"/>
        <v>107706</v>
      </c>
      <c r="I25" s="15">
        <f t="shared" si="4"/>
        <v>144332</v>
      </c>
      <c r="J25" s="15">
        <f t="shared" si="4"/>
        <v>82569</v>
      </c>
      <c r="K25" s="15">
        <f t="shared" si="4"/>
        <v>145900</v>
      </c>
      <c r="L25" s="15">
        <f t="shared" si="4"/>
        <v>103723</v>
      </c>
      <c r="M25" s="15">
        <f t="shared" si="4"/>
        <v>85695</v>
      </c>
      <c r="N25" s="15">
        <f t="shared" si="4"/>
        <v>128437</v>
      </c>
      <c r="O25" s="15">
        <f t="shared" si="4"/>
        <v>1428282</v>
      </c>
      <c r="P25" s="31"/>
    </row>
    <row r="26" spans="1:16" s="9" customFormat="1" ht="18" customHeight="1" thickTop="1">
      <c r="A26" s="150"/>
      <c r="B26" s="12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1"/>
    </row>
    <row r="27" spans="1:16" s="9" customFormat="1" ht="18" customHeight="1">
      <c r="A27" s="149"/>
      <c r="B27" s="7" t="s">
        <v>33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1"/>
    </row>
    <row r="28" spans="1:16" s="9" customFormat="1" ht="7" customHeight="1" thickBot="1">
      <c r="A28" s="150"/>
      <c r="B28" s="1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</row>
    <row r="29" spans="1:16" s="9" customFormat="1" ht="18" customHeight="1" outlineLevel="1" thickTop="1" thickBot="1">
      <c r="A29" s="150"/>
      <c r="B29" s="11" t="s">
        <v>34</v>
      </c>
      <c r="C29" s="37">
        <v>6218</v>
      </c>
      <c r="D29" s="37">
        <v>5441</v>
      </c>
      <c r="E29" s="37">
        <v>6339</v>
      </c>
      <c r="F29" s="37">
        <v>7933</v>
      </c>
      <c r="G29" s="37">
        <v>7253</v>
      </c>
      <c r="H29" s="37">
        <v>8875</v>
      </c>
      <c r="I29" s="37">
        <v>6784</v>
      </c>
      <c r="J29" s="37">
        <v>6550</v>
      </c>
      <c r="K29" s="37">
        <v>6852</v>
      </c>
      <c r="L29" s="37">
        <v>7192</v>
      </c>
      <c r="M29" s="37">
        <v>5638</v>
      </c>
      <c r="N29" s="37">
        <v>8872</v>
      </c>
      <c r="O29" s="37">
        <f>SUM(C29:N29)</f>
        <v>83947</v>
      </c>
      <c r="P29" s="31"/>
    </row>
    <row r="30" spans="1:16" s="9" customFormat="1" ht="18" customHeight="1" outlineLevel="1" thickTop="1" thickBot="1">
      <c r="A30" s="150"/>
      <c r="B30" s="11" t="s">
        <v>35</v>
      </c>
      <c r="C30" s="37">
        <v>8587</v>
      </c>
      <c r="D30" s="37">
        <v>5028</v>
      </c>
      <c r="E30" s="37">
        <v>8404</v>
      </c>
      <c r="F30" s="37">
        <v>7868</v>
      </c>
      <c r="G30" s="37">
        <v>8183</v>
      </c>
      <c r="H30" s="37">
        <v>7119</v>
      </c>
      <c r="I30" s="37">
        <v>7270</v>
      </c>
      <c r="J30" s="37">
        <v>6277</v>
      </c>
      <c r="K30" s="37">
        <v>5463</v>
      </c>
      <c r="L30" s="37">
        <v>9276</v>
      </c>
      <c r="M30" s="37">
        <v>8893</v>
      </c>
      <c r="N30" s="37">
        <v>8007</v>
      </c>
      <c r="O30" s="37">
        <f t="shared" ref="O30:O32" si="5">SUM(C30:N30)</f>
        <v>90375</v>
      </c>
      <c r="P30" s="31"/>
    </row>
    <row r="31" spans="1:16" s="9" customFormat="1" ht="18" customHeight="1" outlineLevel="1" thickTop="1" thickBot="1">
      <c r="A31" s="150"/>
      <c r="B31" s="11" t="s">
        <v>36</v>
      </c>
      <c r="C31" s="37">
        <v>9615</v>
      </c>
      <c r="D31" s="37">
        <v>5164</v>
      </c>
      <c r="E31" s="37">
        <v>6749</v>
      </c>
      <c r="F31" s="37">
        <v>6244</v>
      </c>
      <c r="G31" s="37">
        <v>8907</v>
      </c>
      <c r="H31" s="37">
        <v>5602</v>
      </c>
      <c r="I31" s="37">
        <v>9607</v>
      </c>
      <c r="J31" s="37">
        <v>8938</v>
      </c>
      <c r="K31" s="37">
        <v>9535</v>
      </c>
      <c r="L31" s="37">
        <v>7473</v>
      </c>
      <c r="M31" s="37">
        <v>7255</v>
      </c>
      <c r="N31" s="37">
        <v>6743</v>
      </c>
      <c r="O31" s="37">
        <f t="shared" si="5"/>
        <v>91832</v>
      </c>
      <c r="P31" s="31"/>
    </row>
    <row r="32" spans="1:16" s="9" customFormat="1" ht="18" customHeight="1" outlineLevel="1" thickTop="1" thickBot="1">
      <c r="A32" s="150"/>
      <c r="B32" s="11" t="s">
        <v>37</v>
      </c>
      <c r="C32" s="37">
        <v>8044</v>
      </c>
      <c r="D32" s="37">
        <v>8935</v>
      </c>
      <c r="E32" s="37">
        <v>9878</v>
      </c>
      <c r="F32" s="37">
        <v>7402</v>
      </c>
      <c r="G32" s="37">
        <v>7028</v>
      </c>
      <c r="H32" s="37">
        <v>7866</v>
      </c>
      <c r="I32" s="37">
        <v>6228</v>
      </c>
      <c r="J32" s="37">
        <v>5772</v>
      </c>
      <c r="K32" s="37">
        <v>6423</v>
      </c>
      <c r="L32" s="37">
        <v>5814</v>
      </c>
      <c r="M32" s="37">
        <v>6897</v>
      </c>
      <c r="N32" s="37">
        <v>5311</v>
      </c>
      <c r="O32" s="37">
        <f t="shared" si="5"/>
        <v>85598</v>
      </c>
      <c r="P32" s="31"/>
    </row>
    <row r="33" spans="1:16" s="9" customFormat="1" ht="13.5" customHeight="1" thickTop="1">
      <c r="A33" s="150"/>
      <c r="B33" s="12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1"/>
    </row>
    <row r="34" spans="1:16" s="9" customFormat="1" ht="18" customHeight="1" thickBot="1">
      <c r="A34" s="151"/>
      <c r="B34" s="13" t="s">
        <v>38</v>
      </c>
      <c r="C34" s="39">
        <f t="shared" ref="C34:O34" si="6">SUM(C29:C32)</f>
        <v>32464</v>
      </c>
      <c r="D34" s="39">
        <f t="shared" si="6"/>
        <v>24568</v>
      </c>
      <c r="E34" s="39">
        <f t="shared" si="6"/>
        <v>31370</v>
      </c>
      <c r="F34" s="39">
        <f t="shared" si="6"/>
        <v>29447</v>
      </c>
      <c r="G34" s="39">
        <f t="shared" si="6"/>
        <v>31371</v>
      </c>
      <c r="H34" s="39">
        <f t="shared" si="6"/>
        <v>29462</v>
      </c>
      <c r="I34" s="39">
        <f t="shared" si="6"/>
        <v>29889</v>
      </c>
      <c r="J34" s="39">
        <f t="shared" si="6"/>
        <v>27537</v>
      </c>
      <c r="K34" s="39">
        <f t="shared" si="6"/>
        <v>28273</v>
      </c>
      <c r="L34" s="39">
        <f t="shared" si="6"/>
        <v>29755</v>
      </c>
      <c r="M34" s="39">
        <f t="shared" si="6"/>
        <v>28683</v>
      </c>
      <c r="N34" s="39">
        <f t="shared" si="6"/>
        <v>28933</v>
      </c>
      <c r="O34" s="39">
        <f t="shared" si="6"/>
        <v>351752</v>
      </c>
      <c r="P34" s="31"/>
    </row>
    <row r="35" spans="1:16" s="9" customFormat="1" ht="18" customHeight="1" thickTop="1">
      <c r="A35" s="150"/>
      <c r="B35" s="12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1"/>
    </row>
    <row r="36" spans="1:16" s="18" customFormat="1" ht="20.149999999999999" customHeight="1" thickBot="1">
      <c r="A36" s="153"/>
      <c r="B36" s="17" t="s">
        <v>39</v>
      </c>
      <c r="C36" s="15">
        <f t="shared" ref="C36:O36" si="7">C25+C34</f>
        <v>173557</v>
      </c>
      <c r="D36" s="15">
        <f t="shared" si="7"/>
        <v>177326</v>
      </c>
      <c r="E36" s="15">
        <f t="shared" si="7"/>
        <v>214677</v>
      </c>
      <c r="F36" s="15">
        <f t="shared" si="7"/>
        <v>121090</v>
      </c>
      <c r="G36" s="15">
        <f t="shared" si="7"/>
        <v>92490</v>
      </c>
      <c r="H36" s="15">
        <f t="shared" si="7"/>
        <v>137168</v>
      </c>
      <c r="I36" s="15">
        <f t="shared" si="7"/>
        <v>174221</v>
      </c>
      <c r="J36" s="15">
        <f t="shared" si="7"/>
        <v>110106</v>
      </c>
      <c r="K36" s="15">
        <f t="shared" si="7"/>
        <v>174173</v>
      </c>
      <c r="L36" s="15">
        <f t="shared" si="7"/>
        <v>133478</v>
      </c>
      <c r="M36" s="15">
        <f t="shared" si="7"/>
        <v>114378</v>
      </c>
      <c r="N36" s="15">
        <f t="shared" si="7"/>
        <v>157370</v>
      </c>
      <c r="O36" s="15">
        <f t="shared" si="7"/>
        <v>1780034</v>
      </c>
      <c r="P36" s="31"/>
    </row>
    <row r="37" spans="1:16" s="9" customFormat="1" ht="18" customHeight="1" thickTop="1">
      <c r="A37" s="154"/>
      <c r="B37" s="1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31"/>
    </row>
    <row r="38" spans="1:16" s="9" customFormat="1" ht="20.149999999999999" customHeight="1">
      <c r="A38" s="155"/>
      <c r="B38" s="5" t="s">
        <v>40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31"/>
    </row>
    <row r="39" spans="1:16" s="9" customFormat="1" ht="7" customHeight="1">
      <c r="A39" s="154"/>
      <c r="B39" s="1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31"/>
    </row>
    <row r="40" spans="1:16" s="9" customFormat="1" ht="18" customHeight="1">
      <c r="A40" s="149"/>
      <c r="B40" s="7" t="s">
        <v>41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1"/>
    </row>
    <row r="41" spans="1:16" s="9" customFormat="1" ht="18" customHeight="1" thickBot="1">
      <c r="A41" s="150"/>
      <c r="B41" s="10" t="s">
        <v>42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31"/>
    </row>
    <row r="42" spans="1:16" s="9" customFormat="1" ht="25" customHeight="1" outlineLevel="1" thickTop="1" thickBot="1">
      <c r="A42" s="156"/>
      <c r="B42" s="11" t="s">
        <v>42</v>
      </c>
      <c r="C42" s="37">
        <v>7741</v>
      </c>
      <c r="D42" s="37">
        <v>6077</v>
      </c>
      <c r="E42" s="37">
        <v>7085</v>
      </c>
      <c r="F42" s="37">
        <v>8447</v>
      </c>
      <c r="G42" s="37">
        <v>5279</v>
      </c>
      <c r="H42" s="37">
        <v>8898</v>
      </c>
      <c r="I42" s="37">
        <v>7879</v>
      </c>
      <c r="J42" s="37">
        <v>6890</v>
      </c>
      <c r="K42" s="37">
        <v>6702</v>
      </c>
      <c r="L42" s="37">
        <v>8337</v>
      </c>
      <c r="M42" s="37">
        <v>7365</v>
      </c>
      <c r="N42" s="37">
        <v>5221</v>
      </c>
      <c r="O42" s="37">
        <f>SUM(C42:N42)</f>
        <v>85921</v>
      </c>
      <c r="P42" s="31"/>
    </row>
    <row r="43" spans="1:16" s="9" customFormat="1" ht="18" customHeight="1" outlineLevel="1" thickTop="1" thickBot="1">
      <c r="A43" s="156"/>
      <c r="B43" s="11" t="s">
        <v>43</v>
      </c>
      <c r="C43" s="37">
        <v>7673</v>
      </c>
      <c r="D43" s="37">
        <v>5873</v>
      </c>
      <c r="E43" s="37">
        <v>9991</v>
      </c>
      <c r="F43" s="37">
        <v>8314</v>
      </c>
      <c r="G43" s="37">
        <v>5606</v>
      </c>
      <c r="H43" s="37">
        <v>6405</v>
      </c>
      <c r="I43" s="37">
        <v>5525</v>
      </c>
      <c r="J43" s="37">
        <v>7134</v>
      </c>
      <c r="K43" s="37">
        <v>5387</v>
      </c>
      <c r="L43" s="37">
        <v>7345</v>
      </c>
      <c r="M43" s="37">
        <v>8853</v>
      </c>
      <c r="N43" s="37">
        <v>5573</v>
      </c>
      <c r="O43" s="37">
        <f t="shared" ref="O43:O46" si="8">SUM(C43:N43)</f>
        <v>83679</v>
      </c>
      <c r="P43" s="31"/>
    </row>
    <row r="44" spans="1:16" s="9" customFormat="1" ht="22.5" customHeight="1" outlineLevel="1" thickTop="1" thickBot="1">
      <c r="A44" s="156"/>
      <c r="B44" s="11" t="s">
        <v>44</v>
      </c>
      <c r="C44" s="37">
        <v>7077</v>
      </c>
      <c r="D44" s="37">
        <v>7712</v>
      </c>
      <c r="E44" s="37">
        <v>6857</v>
      </c>
      <c r="F44" s="37">
        <v>5940</v>
      </c>
      <c r="G44" s="37">
        <v>8669</v>
      </c>
      <c r="H44" s="37">
        <v>9348</v>
      </c>
      <c r="I44" s="37">
        <v>5522</v>
      </c>
      <c r="J44" s="37">
        <v>9778</v>
      </c>
      <c r="K44" s="37">
        <v>6370</v>
      </c>
      <c r="L44" s="37">
        <v>8972</v>
      </c>
      <c r="M44" s="37">
        <v>7104</v>
      </c>
      <c r="N44" s="37">
        <v>9194</v>
      </c>
      <c r="O44" s="37">
        <f t="shared" si="8"/>
        <v>92543</v>
      </c>
      <c r="P44" s="31"/>
    </row>
    <row r="45" spans="1:16" s="9" customFormat="1" ht="28" customHeight="1" outlineLevel="1" thickTop="1" thickBot="1">
      <c r="A45" s="156"/>
      <c r="B45" s="11" t="s">
        <v>45</v>
      </c>
      <c r="C45" s="37">
        <v>5338</v>
      </c>
      <c r="D45" s="37">
        <v>6772</v>
      </c>
      <c r="E45" s="37">
        <v>7251</v>
      </c>
      <c r="F45" s="37">
        <v>8281</v>
      </c>
      <c r="G45" s="37">
        <v>7510</v>
      </c>
      <c r="H45" s="37">
        <v>9858</v>
      </c>
      <c r="I45" s="37">
        <v>7178</v>
      </c>
      <c r="J45" s="37">
        <v>5508</v>
      </c>
      <c r="K45" s="37">
        <v>9017</v>
      </c>
      <c r="L45" s="37">
        <v>9295</v>
      </c>
      <c r="M45" s="37">
        <v>5225</v>
      </c>
      <c r="N45" s="37">
        <v>8853</v>
      </c>
      <c r="O45" s="37">
        <f t="shared" si="8"/>
        <v>90086</v>
      </c>
      <c r="P45" s="31"/>
    </row>
    <row r="46" spans="1:16" s="9" customFormat="1" ht="28" customHeight="1" outlineLevel="1" thickTop="1" thickBot="1">
      <c r="A46" s="156"/>
      <c r="B46" s="11" t="s">
        <v>46</v>
      </c>
      <c r="C46" s="37">
        <v>5961</v>
      </c>
      <c r="D46" s="37">
        <v>6609</v>
      </c>
      <c r="E46" s="37">
        <v>7225</v>
      </c>
      <c r="F46" s="37">
        <v>6556</v>
      </c>
      <c r="G46" s="37">
        <v>9110</v>
      </c>
      <c r="H46" s="37">
        <v>9010</v>
      </c>
      <c r="I46" s="37">
        <v>5817</v>
      </c>
      <c r="J46" s="37">
        <v>5370</v>
      </c>
      <c r="K46" s="37">
        <v>5724</v>
      </c>
      <c r="L46" s="37">
        <v>5834</v>
      </c>
      <c r="M46" s="37">
        <v>8695</v>
      </c>
      <c r="N46" s="37">
        <v>8671</v>
      </c>
      <c r="O46" s="37">
        <f t="shared" si="8"/>
        <v>84582</v>
      </c>
      <c r="P46" s="31"/>
    </row>
    <row r="47" spans="1:16" s="9" customFormat="1" ht="18" customHeight="1" thickTop="1">
      <c r="A47" s="156"/>
      <c r="B47" s="20" t="s">
        <v>47</v>
      </c>
      <c r="C47" s="38">
        <f t="shared" ref="C47:O47" si="9">SUM(C42:C46)</f>
        <v>33790</v>
      </c>
      <c r="D47" s="38">
        <f t="shared" si="9"/>
        <v>33043</v>
      </c>
      <c r="E47" s="38">
        <f t="shared" si="9"/>
        <v>38409</v>
      </c>
      <c r="F47" s="38">
        <f t="shared" si="9"/>
        <v>37538</v>
      </c>
      <c r="G47" s="38">
        <f t="shared" si="9"/>
        <v>36174</v>
      </c>
      <c r="H47" s="38">
        <f t="shared" si="9"/>
        <v>43519</v>
      </c>
      <c r="I47" s="38">
        <f t="shared" si="9"/>
        <v>31921</v>
      </c>
      <c r="J47" s="38">
        <f t="shared" si="9"/>
        <v>34680</v>
      </c>
      <c r="K47" s="38">
        <f t="shared" si="9"/>
        <v>33200</v>
      </c>
      <c r="L47" s="38">
        <f t="shared" si="9"/>
        <v>39783</v>
      </c>
      <c r="M47" s="38">
        <f t="shared" si="9"/>
        <v>37242</v>
      </c>
      <c r="N47" s="38">
        <f t="shared" si="9"/>
        <v>37512</v>
      </c>
      <c r="O47" s="38">
        <f t="shared" si="9"/>
        <v>436811</v>
      </c>
      <c r="P47" s="31"/>
    </row>
    <row r="48" spans="1:16" s="9" customFormat="1" ht="8.5" customHeight="1">
      <c r="A48" s="156"/>
      <c r="B48" s="21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31"/>
    </row>
    <row r="49" spans="1:16" s="9" customFormat="1" ht="18" customHeight="1">
      <c r="A49" s="150"/>
      <c r="B49" s="10" t="s">
        <v>48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</row>
    <row r="50" spans="1:16" s="9" customFormat="1" ht="20" hidden="1" customHeight="1" outlineLevel="2" thickTop="1" thickBot="1">
      <c r="A50" s="156"/>
      <c r="B50" s="11" t="s">
        <v>49</v>
      </c>
      <c r="C50" s="37">
        <v>1146</v>
      </c>
      <c r="D50" s="37">
        <v>1211</v>
      </c>
      <c r="E50" s="37">
        <v>1026</v>
      </c>
      <c r="F50" s="37">
        <v>1728</v>
      </c>
      <c r="G50" s="37">
        <v>1722</v>
      </c>
      <c r="H50" s="37">
        <v>1322</v>
      </c>
      <c r="I50" s="37">
        <v>1564</v>
      </c>
      <c r="J50" s="37">
        <v>1235</v>
      </c>
      <c r="K50" s="37">
        <v>1997</v>
      </c>
      <c r="L50" s="37">
        <v>1285</v>
      </c>
      <c r="M50" s="37">
        <v>1371</v>
      </c>
      <c r="N50" s="37">
        <v>1078</v>
      </c>
      <c r="O50" s="37">
        <f>SUM(C50:N50)</f>
        <v>16685</v>
      </c>
      <c r="P50" s="31"/>
    </row>
    <row r="51" spans="1:16" s="9" customFormat="1" ht="26" hidden="1" outlineLevel="2" thickTop="1" thickBot="1">
      <c r="A51" s="156"/>
      <c r="B51" s="11" t="s">
        <v>50</v>
      </c>
      <c r="C51" s="37">
        <v>1538</v>
      </c>
      <c r="D51" s="37">
        <v>1892</v>
      </c>
      <c r="E51" s="37">
        <v>1081</v>
      </c>
      <c r="F51" s="37">
        <v>1133</v>
      </c>
      <c r="G51" s="37">
        <v>1830</v>
      </c>
      <c r="H51" s="37">
        <v>1037</v>
      </c>
      <c r="I51" s="37">
        <v>1457</v>
      </c>
      <c r="J51" s="37">
        <v>1665</v>
      </c>
      <c r="K51" s="37">
        <v>1752</v>
      </c>
      <c r="L51" s="37">
        <v>1259</v>
      </c>
      <c r="M51" s="37">
        <v>1078</v>
      </c>
      <c r="N51" s="37">
        <v>1001</v>
      </c>
      <c r="O51" s="37">
        <f t="shared" ref="O51:O54" si="10">SUM(C51:N51)</f>
        <v>16723</v>
      </c>
      <c r="P51" s="31"/>
    </row>
    <row r="52" spans="1:16" s="9" customFormat="1" ht="18" hidden="1" customHeight="1" outlineLevel="2" thickTop="1" thickBot="1">
      <c r="A52" s="156"/>
      <c r="B52" s="11" t="s">
        <v>51</v>
      </c>
      <c r="C52" s="37">
        <v>1996</v>
      </c>
      <c r="D52" s="37">
        <v>1626</v>
      </c>
      <c r="E52" s="37">
        <v>1620</v>
      </c>
      <c r="F52" s="37">
        <v>1477</v>
      </c>
      <c r="G52" s="37">
        <v>1825</v>
      </c>
      <c r="H52" s="37">
        <v>1485</v>
      </c>
      <c r="I52" s="37">
        <v>1317</v>
      </c>
      <c r="J52" s="37">
        <v>1717</v>
      </c>
      <c r="K52" s="37">
        <v>1741</v>
      </c>
      <c r="L52" s="37">
        <v>1648</v>
      </c>
      <c r="M52" s="37">
        <v>1048</v>
      </c>
      <c r="N52" s="37">
        <v>1042</v>
      </c>
      <c r="O52" s="37">
        <f t="shared" si="10"/>
        <v>18542</v>
      </c>
      <c r="P52" s="31"/>
    </row>
    <row r="53" spans="1:16" s="9" customFormat="1" ht="18" hidden="1" customHeight="1" outlineLevel="2" thickTop="1" thickBot="1">
      <c r="A53" s="156"/>
      <c r="B53" s="11" t="s">
        <v>52</v>
      </c>
      <c r="C53" s="37">
        <v>1486</v>
      </c>
      <c r="D53" s="37">
        <v>1286</v>
      </c>
      <c r="E53" s="37">
        <v>1338</v>
      </c>
      <c r="F53" s="37">
        <v>1652</v>
      </c>
      <c r="G53" s="37">
        <v>1031</v>
      </c>
      <c r="H53" s="37">
        <v>1191</v>
      </c>
      <c r="I53" s="37">
        <v>1594</v>
      </c>
      <c r="J53" s="37">
        <v>1225</v>
      </c>
      <c r="K53" s="37">
        <v>1892</v>
      </c>
      <c r="L53" s="37">
        <v>1475</v>
      </c>
      <c r="M53" s="37">
        <v>1686</v>
      </c>
      <c r="N53" s="37">
        <v>1370</v>
      </c>
      <c r="O53" s="37">
        <f t="shared" si="10"/>
        <v>17226</v>
      </c>
      <c r="P53" s="31"/>
    </row>
    <row r="54" spans="1:16" s="9" customFormat="1" ht="31.5" hidden="1" customHeight="1" outlineLevel="2" thickTop="1" thickBot="1">
      <c r="A54" s="156"/>
      <c r="B54" s="11" t="s">
        <v>53</v>
      </c>
      <c r="C54" s="37">
        <v>1198</v>
      </c>
      <c r="D54" s="37">
        <v>1537</v>
      </c>
      <c r="E54" s="37">
        <v>1824</v>
      </c>
      <c r="F54" s="37">
        <v>1803</v>
      </c>
      <c r="G54" s="37">
        <v>1169</v>
      </c>
      <c r="H54" s="37">
        <v>1854</v>
      </c>
      <c r="I54" s="37">
        <v>1655</v>
      </c>
      <c r="J54" s="37">
        <v>1356</v>
      </c>
      <c r="K54" s="37">
        <v>1846</v>
      </c>
      <c r="L54" s="37">
        <v>1214</v>
      </c>
      <c r="M54" s="37">
        <v>1346</v>
      </c>
      <c r="N54" s="37">
        <v>1396</v>
      </c>
      <c r="O54" s="37">
        <f t="shared" si="10"/>
        <v>18198</v>
      </c>
      <c r="P54" s="31"/>
    </row>
    <row r="55" spans="1:16" s="9" customFormat="1" ht="18" customHeight="1" collapsed="1">
      <c r="A55" s="150"/>
      <c r="B55" s="20" t="s">
        <v>54</v>
      </c>
      <c r="C55" s="38">
        <f t="shared" ref="C55:O55" si="11">SUM(C50:C54)</f>
        <v>7364</v>
      </c>
      <c r="D55" s="38">
        <f t="shared" si="11"/>
        <v>7552</v>
      </c>
      <c r="E55" s="38">
        <f t="shared" si="11"/>
        <v>6889</v>
      </c>
      <c r="F55" s="38">
        <f t="shared" si="11"/>
        <v>7793</v>
      </c>
      <c r="G55" s="38">
        <f t="shared" si="11"/>
        <v>7577</v>
      </c>
      <c r="H55" s="38">
        <f t="shared" si="11"/>
        <v>6889</v>
      </c>
      <c r="I55" s="38">
        <f t="shared" si="11"/>
        <v>7587</v>
      </c>
      <c r="J55" s="38">
        <f t="shared" si="11"/>
        <v>7198</v>
      </c>
      <c r="K55" s="38">
        <f t="shared" si="11"/>
        <v>9228</v>
      </c>
      <c r="L55" s="38">
        <f t="shared" si="11"/>
        <v>6881</v>
      </c>
      <c r="M55" s="38">
        <f t="shared" si="11"/>
        <v>6529</v>
      </c>
      <c r="N55" s="38">
        <f t="shared" si="11"/>
        <v>5887</v>
      </c>
      <c r="O55" s="38">
        <f t="shared" si="11"/>
        <v>87374</v>
      </c>
      <c r="P55" s="31"/>
    </row>
    <row r="56" spans="1:16" s="9" customFormat="1" ht="7" customHeight="1">
      <c r="A56" s="156"/>
      <c r="B56" s="2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31"/>
    </row>
    <row r="57" spans="1:16" s="9" customFormat="1" ht="18" customHeight="1">
      <c r="A57" s="150"/>
      <c r="B57" s="10" t="s">
        <v>55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</row>
    <row r="58" spans="1:16" s="9" customFormat="1" ht="27.5" hidden="1" customHeight="1" outlineLevel="1" thickTop="1" thickBot="1">
      <c r="A58" s="156"/>
      <c r="B58" s="11" t="s">
        <v>56</v>
      </c>
      <c r="C58" s="37">
        <v>1613</v>
      </c>
      <c r="D58" s="37">
        <v>1999</v>
      </c>
      <c r="E58" s="37">
        <v>1511</v>
      </c>
      <c r="F58" s="37">
        <v>1234</v>
      </c>
      <c r="G58" s="37">
        <v>1929</v>
      </c>
      <c r="H58" s="37">
        <v>1512</v>
      </c>
      <c r="I58" s="37">
        <v>1893</v>
      </c>
      <c r="J58" s="37">
        <v>1971</v>
      </c>
      <c r="K58" s="37">
        <v>1783</v>
      </c>
      <c r="L58" s="37">
        <v>1908</v>
      </c>
      <c r="M58" s="37">
        <v>1004</v>
      </c>
      <c r="N58" s="37">
        <v>1341</v>
      </c>
      <c r="O58" s="37">
        <f>SUM(C58:N58)</f>
        <v>19698</v>
      </c>
      <c r="P58" s="31"/>
    </row>
    <row r="59" spans="1:16" s="9" customFormat="1" ht="18" hidden="1" customHeight="1" outlineLevel="1" thickTop="1" thickBot="1">
      <c r="A59" s="156"/>
      <c r="B59" s="11" t="s">
        <v>57</v>
      </c>
      <c r="C59" s="37">
        <v>1161</v>
      </c>
      <c r="D59" s="37">
        <v>1961</v>
      </c>
      <c r="E59" s="37">
        <v>1068</v>
      </c>
      <c r="F59" s="37">
        <v>1147</v>
      </c>
      <c r="G59" s="37">
        <v>1193</v>
      </c>
      <c r="H59" s="37">
        <v>1215</v>
      </c>
      <c r="I59" s="37">
        <v>1523</v>
      </c>
      <c r="J59" s="37">
        <v>1024</v>
      </c>
      <c r="K59" s="37">
        <v>1957</v>
      </c>
      <c r="L59" s="37">
        <v>1916</v>
      </c>
      <c r="M59" s="37">
        <v>1935</v>
      </c>
      <c r="N59" s="37">
        <v>1621</v>
      </c>
      <c r="O59" s="37">
        <f t="shared" ref="O59:O71" si="12">SUM(C59:N59)</f>
        <v>17721</v>
      </c>
      <c r="P59" s="31"/>
    </row>
    <row r="60" spans="1:16" s="9" customFormat="1" ht="18" hidden="1" customHeight="1" outlineLevel="1" thickTop="1" thickBot="1">
      <c r="A60" s="156"/>
      <c r="B60" s="11" t="s">
        <v>58</v>
      </c>
      <c r="C60" s="37">
        <v>1045</v>
      </c>
      <c r="D60" s="37">
        <v>1881</v>
      </c>
      <c r="E60" s="37">
        <v>1704</v>
      </c>
      <c r="F60" s="37">
        <v>1575</v>
      </c>
      <c r="G60" s="37">
        <v>1217</v>
      </c>
      <c r="H60" s="37">
        <v>1668</v>
      </c>
      <c r="I60" s="37">
        <v>1638</v>
      </c>
      <c r="J60" s="37">
        <v>1530</v>
      </c>
      <c r="K60" s="37">
        <v>1973</v>
      </c>
      <c r="L60" s="37">
        <v>1591</v>
      </c>
      <c r="M60" s="37">
        <v>1054</v>
      </c>
      <c r="N60" s="37">
        <v>1348</v>
      </c>
      <c r="O60" s="37">
        <f t="shared" si="12"/>
        <v>18224</v>
      </c>
      <c r="P60" s="31"/>
    </row>
    <row r="61" spans="1:16" s="9" customFormat="1" ht="18" hidden="1" customHeight="1" outlineLevel="1" thickTop="1" thickBot="1">
      <c r="A61" s="156"/>
      <c r="B61" s="11" t="s">
        <v>59</v>
      </c>
      <c r="C61" s="37">
        <v>1204</v>
      </c>
      <c r="D61" s="37">
        <v>1338</v>
      </c>
      <c r="E61" s="37">
        <v>1829</v>
      </c>
      <c r="F61" s="37">
        <v>1605</v>
      </c>
      <c r="G61" s="37">
        <v>1046</v>
      </c>
      <c r="H61" s="37">
        <v>1068</v>
      </c>
      <c r="I61" s="37">
        <v>1494</v>
      </c>
      <c r="J61" s="37">
        <v>1952</v>
      </c>
      <c r="K61" s="37">
        <v>1891</v>
      </c>
      <c r="L61" s="37">
        <v>1642</v>
      </c>
      <c r="M61" s="37">
        <v>1807</v>
      </c>
      <c r="N61" s="37">
        <v>1997</v>
      </c>
      <c r="O61" s="37">
        <f t="shared" si="12"/>
        <v>18873</v>
      </c>
      <c r="P61" s="31"/>
    </row>
    <row r="62" spans="1:16" s="9" customFormat="1" ht="18" hidden="1" customHeight="1" outlineLevel="1" thickTop="1" thickBot="1">
      <c r="A62" s="156"/>
      <c r="B62" s="11" t="s">
        <v>60</v>
      </c>
      <c r="C62" s="37">
        <v>1317</v>
      </c>
      <c r="D62" s="37">
        <v>1314</v>
      </c>
      <c r="E62" s="37">
        <v>1425</v>
      </c>
      <c r="F62" s="37">
        <v>1477</v>
      </c>
      <c r="G62" s="37">
        <v>1571</v>
      </c>
      <c r="H62" s="37">
        <v>1326</v>
      </c>
      <c r="I62" s="37">
        <v>1318</v>
      </c>
      <c r="J62" s="37">
        <v>1747</v>
      </c>
      <c r="K62" s="37">
        <v>1004</v>
      </c>
      <c r="L62" s="37">
        <v>1607</v>
      </c>
      <c r="M62" s="37">
        <v>1750</v>
      </c>
      <c r="N62" s="37">
        <v>1183</v>
      </c>
      <c r="O62" s="37">
        <f t="shared" si="12"/>
        <v>17039</v>
      </c>
      <c r="P62" s="31"/>
    </row>
    <row r="63" spans="1:16" s="9" customFormat="1" ht="18" hidden="1" customHeight="1" outlineLevel="1" thickTop="1" thickBot="1">
      <c r="A63" s="156"/>
      <c r="B63" s="11" t="s">
        <v>61</v>
      </c>
      <c r="C63" s="37">
        <v>1541</v>
      </c>
      <c r="D63" s="37">
        <v>1644</v>
      </c>
      <c r="E63" s="37">
        <v>1612</v>
      </c>
      <c r="F63" s="37">
        <v>1747</v>
      </c>
      <c r="G63" s="37">
        <v>1918</v>
      </c>
      <c r="H63" s="37">
        <v>1669</v>
      </c>
      <c r="I63" s="37">
        <v>1534</v>
      </c>
      <c r="J63" s="37">
        <v>1260</v>
      </c>
      <c r="K63" s="37">
        <v>1822</v>
      </c>
      <c r="L63" s="37">
        <v>1976</v>
      </c>
      <c r="M63" s="37">
        <v>1588</v>
      </c>
      <c r="N63" s="37">
        <v>1817</v>
      </c>
      <c r="O63" s="37">
        <f t="shared" si="12"/>
        <v>20128</v>
      </c>
      <c r="P63" s="31"/>
    </row>
    <row r="64" spans="1:16" s="9" customFormat="1" ht="18" hidden="1" customHeight="1" outlineLevel="1" thickTop="1" thickBot="1">
      <c r="A64" s="156"/>
      <c r="B64" s="11" t="s">
        <v>62</v>
      </c>
      <c r="C64" s="37">
        <v>1711</v>
      </c>
      <c r="D64" s="37">
        <v>1065</v>
      </c>
      <c r="E64" s="37">
        <v>1045</v>
      </c>
      <c r="F64" s="37">
        <v>1422</v>
      </c>
      <c r="G64" s="37">
        <v>1442</v>
      </c>
      <c r="H64" s="37">
        <v>1325</v>
      </c>
      <c r="I64" s="37">
        <v>2000</v>
      </c>
      <c r="J64" s="37">
        <v>1103</v>
      </c>
      <c r="K64" s="37">
        <v>1501</v>
      </c>
      <c r="L64" s="37">
        <v>1688</v>
      </c>
      <c r="M64" s="37">
        <v>1963</v>
      </c>
      <c r="N64" s="37">
        <v>1403</v>
      </c>
      <c r="O64" s="37">
        <f t="shared" si="12"/>
        <v>17668</v>
      </c>
      <c r="P64" s="31"/>
    </row>
    <row r="65" spans="1:16" s="9" customFormat="1" ht="18" hidden="1" customHeight="1" outlineLevel="1" thickTop="1" thickBot="1">
      <c r="A65" s="156"/>
      <c r="B65" s="11" t="s">
        <v>63</v>
      </c>
      <c r="C65" s="37">
        <v>1072</v>
      </c>
      <c r="D65" s="37">
        <v>1475</v>
      </c>
      <c r="E65" s="37">
        <v>1585</v>
      </c>
      <c r="F65" s="37">
        <v>1746</v>
      </c>
      <c r="G65" s="37">
        <v>1828</v>
      </c>
      <c r="H65" s="37">
        <v>1573</v>
      </c>
      <c r="I65" s="37">
        <v>1978</v>
      </c>
      <c r="J65" s="37">
        <v>1022</v>
      </c>
      <c r="K65" s="37">
        <v>1444</v>
      </c>
      <c r="L65" s="37">
        <v>1471</v>
      </c>
      <c r="M65" s="37">
        <v>1637</v>
      </c>
      <c r="N65" s="37">
        <v>1994</v>
      </c>
      <c r="O65" s="37">
        <f t="shared" si="12"/>
        <v>18825</v>
      </c>
      <c r="P65" s="31"/>
    </row>
    <row r="66" spans="1:16" s="9" customFormat="1" ht="18" hidden="1" customHeight="1" outlineLevel="1" thickTop="1" thickBot="1">
      <c r="A66" s="156"/>
      <c r="B66" s="11" t="s">
        <v>64</v>
      </c>
      <c r="C66" s="37">
        <v>1766</v>
      </c>
      <c r="D66" s="37">
        <v>1673</v>
      </c>
      <c r="E66" s="37">
        <v>1982</v>
      </c>
      <c r="F66" s="37">
        <v>1121</v>
      </c>
      <c r="G66" s="37">
        <v>1427</v>
      </c>
      <c r="H66" s="37">
        <v>1755</v>
      </c>
      <c r="I66" s="37">
        <v>1183</v>
      </c>
      <c r="J66" s="37">
        <v>1344</v>
      </c>
      <c r="K66" s="37">
        <v>1871</v>
      </c>
      <c r="L66" s="37">
        <v>1899</v>
      </c>
      <c r="M66" s="37">
        <v>1178</v>
      </c>
      <c r="N66" s="37">
        <v>1973</v>
      </c>
      <c r="O66" s="37">
        <f t="shared" si="12"/>
        <v>19172</v>
      </c>
      <c r="P66" s="31"/>
    </row>
    <row r="67" spans="1:16" s="9" customFormat="1" ht="18" hidden="1" customHeight="1" outlineLevel="1" thickTop="1" thickBot="1">
      <c r="A67" s="156"/>
      <c r="B67" s="11" t="s">
        <v>65</v>
      </c>
      <c r="C67" s="37">
        <v>1519</v>
      </c>
      <c r="D67" s="37">
        <v>1145</v>
      </c>
      <c r="E67" s="37">
        <v>1533</v>
      </c>
      <c r="F67" s="37">
        <v>1541</v>
      </c>
      <c r="G67" s="37">
        <v>1067</v>
      </c>
      <c r="H67" s="37">
        <v>1245</v>
      </c>
      <c r="I67" s="37">
        <v>1734</v>
      </c>
      <c r="J67" s="37">
        <v>1514</v>
      </c>
      <c r="K67" s="37">
        <v>1094</v>
      </c>
      <c r="L67" s="37">
        <v>1934</v>
      </c>
      <c r="M67" s="37">
        <v>1212</v>
      </c>
      <c r="N67" s="37">
        <v>1645</v>
      </c>
      <c r="O67" s="37">
        <f t="shared" si="12"/>
        <v>17183</v>
      </c>
      <c r="P67" s="31"/>
    </row>
    <row r="68" spans="1:16" s="9" customFormat="1" ht="28" hidden="1" customHeight="1" outlineLevel="1" thickTop="1" thickBot="1">
      <c r="A68" s="156"/>
      <c r="B68" s="11" t="s">
        <v>66</v>
      </c>
      <c r="C68" s="37">
        <v>1975</v>
      </c>
      <c r="D68" s="37">
        <v>1286</v>
      </c>
      <c r="E68" s="37">
        <v>1754</v>
      </c>
      <c r="F68" s="37">
        <v>1825</v>
      </c>
      <c r="G68" s="37">
        <v>1256</v>
      </c>
      <c r="H68" s="37">
        <v>1914</v>
      </c>
      <c r="I68" s="37">
        <v>1993</v>
      </c>
      <c r="J68" s="37">
        <v>1739</v>
      </c>
      <c r="K68" s="37">
        <v>1506</v>
      </c>
      <c r="L68" s="37">
        <v>1940</v>
      </c>
      <c r="M68" s="37">
        <v>1962</v>
      </c>
      <c r="N68" s="37">
        <v>1840</v>
      </c>
      <c r="O68" s="37">
        <f t="shared" si="12"/>
        <v>20990</v>
      </c>
      <c r="P68" s="31"/>
    </row>
    <row r="69" spans="1:16" s="9" customFormat="1" ht="18" hidden="1" customHeight="1" outlineLevel="1" thickTop="1" thickBot="1">
      <c r="A69" s="156"/>
      <c r="B69" s="11" t="s">
        <v>67</v>
      </c>
      <c r="C69" s="37">
        <v>1747</v>
      </c>
      <c r="D69" s="37">
        <v>1215</v>
      </c>
      <c r="E69" s="37">
        <v>1790</v>
      </c>
      <c r="F69" s="37">
        <v>1670</v>
      </c>
      <c r="G69" s="37">
        <v>1720</v>
      </c>
      <c r="H69" s="37">
        <v>1275</v>
      </c>
      <c r="I69" s="37">
        <v>1014</v>
      </c>
      <c r="J69" s="37">
        <v>1602</v>
      </c>
      <c r="K69" s="37">
        <v>1680</v>
      </c>
      <c r="L69" s="37">
        <v>1220</v>
      </c>
      <c r="M69" s="37">
        <v>1819</v>
      </c>
      <c r="N69" s="37">
        <v>1574</v>
      </c>
      <c r="O69" s="37">
        <f t="shared" si="12"/>
        <v>18326</v>
      </c>
      <c r="P69" s="31"/>
    </row>
    <row r="70" spans="1:16" s="9" customFormat="1" ht="18" hidden="1" customHeight="1" outlineLevel="1" thickTop="1" thickBot="1">
      <c r="A70" s="156"/>
      <c r="B70" s="11" t="s">
        <v>68</v>
      </c>
      <c r="C70" s="37">
        <v>1167</v>
      </c>
      <c r="D70" s="37">
        <v>1205</v>
      </c>
      <c r="E70" s="37">
        <v>1066</v>
      </c>
      <c r="F70" s="37">
        <v>1821</v>
      </c>
      <c r="G70" s="37">
        <v>1980</v>
      </c>
      <c r="H70" s="37">
        <v>1307</v>
      </c>
      <c r="I70" s="37">
        <v>1397</v>
      </c>
      <c r="J70" s="37">
        <v>1568</v>
      </c>
      <c r="K70" s="37">
        <v>1286</v>
      </c>
      <c r="L70" s="37">
        <v>1190</v>
      </c>
      <c r="M70" s="37">
        <v>1673</v>
      </c>
      <c r="N70" s="37">
        <v>1034</v>
      </c>
      <c r="O70" s="37">
        <f t="shared" si="12"/>
        <v>16694</v>
      </c>
      <c r="P70" s="31"/>
    </row>
    <row r="71" spans="1:16" s="9" customFormat="1" ht="18" hidden="1" customHeight="1" outlineLevel="1" thickTop="1" thickBot="1">
      <c r="A71" s="156"/>
      <c r="B71" s="11" t="s">
        <v>69</v>
      </c>
      <c r="C71" s="37">
        <v>1683</v>
      </c>
      <c r="D71" s="37">
        <v>1701</v>
      </c>
      <c r="E71" s="37">
        <v>1808</v>
      </c>
      <c r="F71" s="37">
        <v>1998</v>
      </c>
      <c r="G71" s="37">
        <v>1922</v>
      </c>
      <c r="H71" s="37">
        <v>1026</v>
      </c>
      <c r="I71" s="37">
        <v>1277</v>
      </c>
      <c r="J71" s="37">
        <v>1660</v>
      </c>
      <c r="K71" s="37">
        <v>1707</v>
      </c>
      <c r="L71" s="37">
        <v>1868</v>
      </c>
      <c r="M71" s="37">
        <v>1439</v>
      </c>
      <c r="N71" s="37">
        <v>1585</v>
      </c>
      <c r="O71" s="37">
        <f t="shared" si="12"/>
        <v>19674</v>
      </c>
      <c r="P71" s="31"/>
    </row>
    <row r="72" spans="1:16" s="9" customFormat="1" ht="18" customHeight="1" collapsed="1">
      <c r="A72" s="150"/>
      <c r="B72" s="20" t="s">
        <v>70</v>
      </c>
      <c r="C72" s="38">
        <f t="shared" ref="C72:O72" si="13">SUM(C58:C71)</f>
        <v>20521</v>
      </c>
      <c r="D72" s="38">
        <f t="shared" si="13"/>
        <v>20902</v>
      </c>
      <c r="E72" s="38">
        <f t="shared" si="13"/>
        <v>21712</v>
      </c>
      <c r="F72" s="38">
        <f t="shared" si="13"/>
        <v>21929</v>
      </c>
      <c r="G72" s="38">
        <f t="shared" si="13"/>
        <v>21516</v>
      </c>
      <c r="H72" s="38">
        <f t="shared" si="13"/>
        <v>19878</v>
      </c>
      <c r="I72" s="38">
        <f t="shared" si="13"/>
        <v>21976</v>
      </c>
      <c r="J72" s="38">
        <f t="shared" si="13"/>
        <v>21036</v>
      </c>
      <c r="K72" s="38">
        <f t="shared" si="13"/>
        <v>22519</v>
      </c>
      <c r="L72" s="38">
        <f t="shared" si="13"/>
        <v>23850</v>
      </c>
      <c r="M72" s="38">
        <f t="shared" si="13"/>
        <v>22021</v>
      </c>
      <c r="N72" s="38">
        <f t="shared" si="13"/>
        <v>22355</v>
      </c>
      <c r="O72" s="38">
        <f t="shared" si="13"/>
        <v>260215</v>
      </c>
      <c r="P72" s="31"/>
    </row>
    <row r="73" spans="1:16" s="9" customFormat="1" ht="18" customHeight="1" thickBot="1">
      <c r="A73" s="157"/>
      <c r="B73" s="13" t="s">
        <v>71</v>
      </c>
      <c r="C73" s="39">
        <f t="shared" ref="C73:O73" si="14">C47+C55+C72</f>
        <v>61675</v>
      </c>
      <c r="D73" s="39">
        <f t="shared" si="14"/>
        <v>61497</v>
      </c>
      <c r="E73" s="39">
        <f t="shared" si="14"/>
        <v>67010</v>
      </c>
      <c r="F73" s="39">
        <f t="shared" si="14"/>
        <v>67260</v>
      </c>
      <c r="G73" s="39">
        <f t="shared" si="14"/>
        <v>65267</v>
      </c>
      <c r="H73" s="39">
        <f t="shared" si="14"/>
        <v>70286</v>
      </c>
      <c r="I73" s="39">
        <f t="shared" si="14"/>
        <v>61484</v>
      </c>
      <c r="J73" s="39">
        <f t="shared" si="14"/>
        <v>62914</v>
      </c>
      <c r="K73" s="39">
        <f t="shared" si="14"/>
        <v>64947</v>
      </c>
      <c r="L73" s="39">
        <f t="shared" si="14"/>
        <v>70514</v>
      </c>
      <c r="M73" s="39">
        <f t="shared" si="14"/>
        <v>65792</v>
      </c>
      <c r="N73" s="39">
        <f t="shared" si="14"/>
        <v>65754</v>
      </c>
      <c r="O73" s="39">
        <f t="shared" si="14"/>
        <v>784400</v>
      </c>
      <c r="P73" s="31"/>
    </row>
    <row r="74" spans="1:16" s="24" customFormat="1" ht="18" customHeight="1" thickTop="1">
      <c r="A74" s="150"/>
      <c r="B74" s="23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31"/>
    </row>
    <row r="75" spans="1:16" s="9" customFormat="1" ht="18" customHeight="1">
      <c r="A75" s="149"/>
      <c r="B75" s="25" t="s">
        <v>72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31"/>
    </row>
    <row r="76" spans="1:16" s="9" customFormat="1" ht="7" customHeight="1">
      <c r="A76" s="156"/>
      <c r="B76" s="26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31"/>
    </row>
    <row r="77" spans="1:16" s="9" customFormat="1" ht="18" hidden="1" customHeight="1" outlineLevel="1" thickTop="1" thickBot="1">
      <c r="A77" s="156"/>
      <c r="B77" s="11" t="s">
        <v>73</v>
      </c>
      <c r="C77" s="37">
        <v>571</v>
      </c>
      <c r="D77" s="37">
        <v>954</v>
      </c>
      <c r="E77" s="37">
        <v>837</v>
      </c>
      <c r="F77" s="37">
        <v>995</v>
      </c>
      <c r="G77" s="37">
        <v>962</v>
      </c>
      <c r="H77" s="37">
        <v>567</v>
      </c>
      <c r="I77" s="37">
        <v>801</v>
      </c>
      <c r="J77" s="37">
        <v>553</v>
      </c>
      <c r="K77" s="37">
        <v>871</v>
      </c>
      <c r="L77" s="37">
        <v>839</v>
      </c>
      <c r="M77" s="37">
        <v>700</v>
      </c>
      <c r="N77" s="37">
        <v>560</v>
      </c>
      <c r="O77" s="37">
        <f>SUM(C77:N77)</f>
        <v>9210</v>
      </c>
      <c r="P77" s="31"/>
    </row>
    <row r="78" spans="1:16" s="9" customFormat="1" ht="26" hidden="1" customHeight="1" outlineLevel="1" thickTop="1" thickBot="1">
      <c r="A78" s="156"/>
      <c r="B78" s="11" t="s">
        <v>74</v>
      </c>
      <c r="C78" s="37">
        <v>997</v>
      </c>
      <c r="D78" s="37">
        <v>776</v>
      </c>
      <c r="E78" s="37">
        <v>543</v>
      </c>
      <c r="F78" s="37">
        <v>668</v>
      </c>
      <c r="G78" s="37">
        <v>759</v>
      </c>
      <c r="H78" s="37">
        <v>879</v>
      </c>
      <c r="I78" s="37">
        <v>687</v>
      </c>
      <c r="J78" s="37">
        <v>790</v>
      </c>
      <c r="K78" s="37">
        <v>714</v>
      </c>
      <c r="L78" s="37">
        <v>635</v>
      </c>
      <c r="M78" s="37">
        <v>759</v>
      </c>
      <c r="N78" s="37">
        <v>951</v>
      </c>
      <c r="O78" s="37">
        <f t="shared" ref="O78:O81" si="15">SUM(C78:N78)</f>
        <v>9158</v>
      </c>
      <c r="P78" s="31"/>
    </row>
    <row r="79" spans="1:16" s="9" customFormat="1" ht="26" hidden="1" customHeight="1" outlineLevel="1" thickTop="1" thickBot="1">
      <c r="A79" s="156"/>
      <c r="B79" s="11" t="s">
        <v>75</v>
      </c>
      <c r="C79" s="37">
        <v>573</v>
      </c>
      <c r="D79" s="37">
        <v>618</v>
      </c>
      <c r="E79" s="37">
        <v>519</v>
      </c>
      <c r="F79" s="37">
        <v>633</v>
      </c>
      <c r="G79" s="37">
        <v>700</v>
      </c>
      <c r="H79" s="37">
        <v>710</v>
      </c>
      <c r="I79" s="37">
        <v>901</v>
      </c>
      <c r="J79" s="37">
        <v>592</v>
      </c>
      <c r="K79" s="37">
        <v>859</v>
      </c>
      <c r="L79" s="37">
        <v>668</v>
      </c>
      <c r="M79" s="37">
        <v>677</v>
      </c>
      <c r="N79" s="37">
        <v>520</v>
      </c>
      <c r="O79" s="37">
        <f t="shared" si="15"/>
        <v>7970</v>
      </c>
      <c r="P79" s="31"/>
    </row>
    <row r="80" spans="1:16" s="9" customFormat="1" ht="18" hidden="1" customHeight="1" outlineLevel="1" thickTop="1" thickBot="1">
      <c r="A80" s="156"/>
      <c r="B80" s="11" t="s">
        <v>76</v>
      </c>
      <c r="C80" s="37">
        <v>870</v>
      </c>
      <c r="D80" s="37">
        <v>625</v>
      </c>
      <c r="E80" s="37">
        <v>793</v>
      </c>
      <c r="F80" s="37">
        <v>509</v>
      </c>
      <c r="G80" s="37">
        <v>564</v>
      </c>
      <c r="H80" s="37">
        <v>813</v>
      </c>
      <c r="I80" s="37">
        <v>519</v>
      </c>
      <c r="J80" s="37">
        <v>618</v>
      </c>
      <c r="K80" s="37">
        <v>506</v>
      </c>
      <c r="L80" s="37">
        <v>589</v>
      </c>
      <c r="M80" s="37">
        <v>927</v>
      </c>
      <c r="N80" s="37">
        <v>802</v>
      </c>
      <c r="O80" s="37">
        <f t="shared" si="15"/>
        <v>8135</v>
      </c>
      <c r="P80" s="31"/>
    </row>
    <row r="81" spans="1:16" s="9" customFormat="1" ht="18" hidden="1" customHeight="1" outlineLevel="1" thickTop="1" thickBot="1">
      <c r="A81" s="156"/>
      <c r="B81" s="11" t="s">
        <v>77</v>
      </c>
      <c r="C81" s="37">
        <v>727</v>
      </c>
      <c r="D81" s="37">
        <v>757</v>
      </c>
      <c r="E81" s="37">
        <v>755</v>
      </c>
      <c r="F81" s="37">
        <v>528</v>
      </c>
      <c r="G81" s="37">
        <v>894</v>
      </c>
      <c r="H81" s="37">
        <v>714</v>
      </c>
      <c r="I81" s="37">
        <v>943</v>
      </c>
      <c r="J81" s="37">
        <v>702</v>
      </c>
      <c r="K81" s="37">
        <v>844</v>
      </c>
      <c r="L81" s="37">
        <v>782</v>
      </c>
      <c r="M81" s="37">
        <v>741</v>
      </c>
      <c r="N81" s="37">
        <v>829</v>
      </c>
      <c r="O81" s="37">
        <f t="shared" si="15"/>
        <v>9216</v>
      </c>
      <c r="P81" s="31"/>
    </row>
    <row r="82" spans="1:16" s="9" customFormat="1" ht="11.5" customHeight="1" collapsed="1">
      <c r="A82" s="156"/>
      <c r="B82" s="21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31"/>
    </row>
    <row r="83" spans="1:16" s="9" customFormat="1" ht="11.5" customHeight="1" thickBot="1">
      <c r="A83" s="157"/>
      <c r="B83" s="27" t="s">
        <v>78</v>
      </c>
      <c r="C83" s="39">
        <f t="shared" ref="C83:O83" si="16">SUM(C77:C81)</f>
        <v>3738</v>
      </c>
      <c r="D83" s="39">
        <f t="shared" si="16"/>
        <v>3730</v>
      </c>
      <c r="E83" s="39">
        <f t="shared" si="16"/>
        <v>3447</v>
      </c>
      <c r="F83" s="39">
        <f t="shared" si="16"/>
        <v>3333</v>
      </c>
      <c r="G83" s="39">
        <f t="shared" si="16"/>
        <v>3879</v>
      </c>
      <c r="H83" s="39">
        <f t="shared" si="16"/>
        <v>3683</v>
      </c>
      <c r="I83" s="39">
        <f t="shared" si="16"/>
        <v>3851</v>
      </c>
      <c r="J83" s="39">
        <f t="shared" si="16"/>
        <v>3255</v>
      </c>
      <c r="K83" s="39">
        <f t="shared" si="16"/>
        <v>3794</v>
      </c>
      <c r="L83" s="39">
        <f t="shared" si="16"/>
        <v>3513</v>
      </c>
      <c r="M83" s="39">
        <f t="shared" si="16"/>
        <v>3804</v>
      </c>
      <c r="N83" s="39">
        <f t="shared" si="16"/>
        <v>3662</v>
      </c>
      <c r="O83" s="39">
        <f t="shared" si="16"/>
        <v>43689</v>
      </c>
      <c r="P83" s="31"/>
    </row>
    <row r="84" spans="1:16" s="24" customFormat="1" ht="18" customHeight="1" thickTop="1">
      <c r="A84" s="150"/>
      <c r="B84" s="28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31"/>
    </row>
    <row r="85" spans="1:16" s="18" customFormat="1" ht="20.149999999999999" customHeight="1" thickBot="1">
      <c r="A85" s="158"/>
      <c r="B85" s="15" t="s">
        <v>79</v>
      </c>
      <c r="C85" s="15">
        <f t="shared" ref="C85:O85" si="17">C73+C83</f>
        <v>65413</v>
      </c>
      <c r="D85" s="15">
        <f t="shared" si="17"/>
        <v>65227</v>
      </c>
      <c r="E85" s="15">
        <f t="shared" si="17"/>
        <v>70457</v>
      </c>
      <c r="F85" s="15">
        <f t="shared" si="17"/>
        <v>70593</v>
      </c>
      <c r="G85" s="15">
        <f t="shared" si="17"/>
        <v>69146</v>
      </c>
      <c r="H85" s="15">
        <f t="shared" si="17"/>
        <v>73969</v>
      </c>
      <c r="I85" s="15">
        <f t="shared" si="17"/>
        <v>65335</v>
      </c>
      <c r="J85" s="15">
        <f t="shared" si="17"/>
        <v>66169</v>
      </c>
      <c r="K85" s="15">
        <f t="shared" si="17"/>
        <v>68741</v>
      </c>
      <c r="L85" s="15">
        <f t="shared" si="17"/>
        <v>74027</v>
      </c>
      <c r="M85" s="15">
        <f t="shared" si="17"/>
        <v>69596</v>
      </c>
      <c r="N85" s="15">
        <f t="shared" si="17"/>
        <v>69416</v>
      </c>
      <c r="O85" s="15">
        <f t="shared" si="17"/>
        <v>828089</v>
      </c>
      <c r="P85" s="31"/>
    </row>
    <row r="86" spans="1:16" s="24" customFormat="1" ht="18" customHeight="1" thickTop="1">
      <c r="A86" s="150"/>
      <c r="B86" s="28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31"/>
    </row>
    <row r="87" spans="1:16" s="9" customFormat="1" ht="20.149999999999999" customHeight="1">
      <c r="A87" s="159"/>
      <c r="B87" s="5" t="s">
        <v>80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31"/>
    </row>
    <row r="88" spans="1:16" s="9" customFormat="1" ht="7" customHeight="1" thickBot="1">
      <c r="A88" s="156"/>
      <c r="B88" s="26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31"/>
    </row>
    <row r="89" spans="1:16" s="9" customFormat="1" ht="18" customHeight="1" outlineLevel="1" thickTop="1" thickBot="1">
      <c r="A89" s="156"/>
      <c r="B89" s="11" t="s">
        <v>81</v>
      </c>
      <c r="C89" s="37">
        <v>806</v>
      </c>
      <c r="D89" s="37">
        <v>803</v>
      </c>
      <c r="E89" s="37">
        <v>848</v>
      </c>
      <c r="F89" s="37">
        <v>608</v>
      </c>
      <c r="G89" s="37">
        <v>614</v>
      </c>
      <c r="H89" s="37">
        <v>886</v>
      </c>
      <c r="I89" s="37">
        <v>867</v>
      </c>
      <c r="J89" s="37">
        <v>763</v>
      </c>
      <c r="K89" s="37">
        <v>873</v>
      </c>
      <c r="L89" s="37">
        <v>668</v>
      </c>
      <c r="M89" s="37">
        <v>577</v>
      </c>
      <c r="N89" s="37">
        <v>838</v>
      </c>
      <c r="O89" s="37">
        <f>SUM(C89:N89)</f>
        <v>9151</v>
      </c>
      <c r="P89" s="31"/>
    </row>
    <row r="90" spans="1:16" s="9" customFormat="1" ht="18" customHeight="1" outlineLevel="1" thickTop="1" thickBot="1">
      <c r="A90" s="156"/>
      <c r="B90" s="11" t="s">
        <v>82</v>
      </c>
      <c r="C90" s="37">
        <v>952</v>
      </c>
      <c r="D90" s="37">
        <v>891</v>
      </c>
      <c r="E90" s="37">
        <v>920</v>
      </c>
      <c r="F90" s="37">
        <v>727</v>
      </c>
      <c r="G90" s="37">
        <v>671</v>
      </c>
      <c r="H90" s="37">
        <v>507</v>
      </c>
      <c r="I90" s="37">
        <v>890</v>
      </c>
      <c r="J90" s="37">
        <v>641</v>
      </c>
      <c r="K90" s="37">
        <v>694</v>
      </c>
      <c r="L90" s="37">
        <v>559</v>
      </c>
      <c r="M90" s="37">
        <v>607</v>
      </c>
      <c r="N90" s="37">
        <v>535</v>
      </c>
      <c r="O90" s="37">
        <f t="shared" ref="O90:O92" si="18">SUM(C90:N90)</f>
        <v>8594</v>
      </c>
      <c r="P90" s="31"/>
    </row>
    <row r="91" spans="1:16" s="9" customFormat="1" ht="18" customHeight="1" outlineLevel="1" thickTop="1" thickBot="1">
      <c r="A91" s="156"/>
      <c r="B91" s="11" t="s">
        <v>83</v>
      </c>
      <c r="C91" s="37">
        <v>873</v>
      </c>
      <c r="D91" s="37">
        <v>875</v>
      </c>
      <c r="E91" s="37">
        <v>618</v>
      </c>
      <c r="F91" s="37">
        <v>612</v>
      </c>
      <c r="G91" s="37">
        <v>725</v>
      </c>
      <c r="H91" s="37">
        <v>998</v>
      </c>
      <c r="I91" s="37">
        <v>564</v>
      </c>
      <c r="J91" s="37">
        <v>791</v>
      </c>
      <c r="K91" s="37">
        <v>711</v>
      </c>
      <c r="L91" s="37">
        <v>977</v>
      </c>
      <c r="M91" s="37">
        <v>577</v>
      </c>
      <c r="N91" s="37">
        <v>960</v>
      </c>
      <c r="O91" s="37">
        <f t="shared" si="18"/>
        <v>9281</v>
      </c>
      <c r="P91" s="31"/>
    </row>
    <row r="92" spans="1:16" s="9" customFormat="1" ht="18" customHeight="1" outlineLevel="1" thickTop="1" thickBot="1">
      <c r="A92" s="156"/>
      <c r="B92" s="11" t="s">
        <v>84</v>
      </c>
      <c r="C92" s="37">
        <v>745</v>
      </c>
      <c r="D92" s="37">
        <v>553</v>
      </c>
      <c r="E92" s="37">
        <v>753</v>
      </c>
      <c r="F92" s="37">
        <v>712</v>
      </c>
      <c r="G92" s="37">
        <v>964</v>
      </c>
      <c r="H92" s="37">
        <v>832</v>
      </c>
      <c r="I92" s="37">
        <v>660</v>
      </c>
      <c r="J92" s="37">
        <v>701</v>
      </c>
      <c r="K92" s="37">
        <v>653</v>
      </c>
      <c r="L92" s="37">
        <v>539</v>
      </c>
      <c r="M92" s="37">
        <v>590</v>
      </c>
      <c r="N92" s="37">
        <v>944</v>
      </c>
      <c r="O92" s="37">
        <f t="shared" si="18"/>
        <v>8646</v>
      </c>
      <c r="P92" s="31"/>
    </row>
    <row r="93" spans="1:16" s="24" customFormat="1" ht="12.5" customHeight="1" thickTop="1">
      <c r="A93" s="150"/>
      <c r="B93" s="23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31"/>
    </row>
    <row r="94" spans="1:16" s="9" customFormat="1" ht="20.149999999999999" customHeight="1" thickBot="1">
      <c r="A94" s="158"/>
      <c r="B94" s="17" t="s">
        <v>85</v>
      </c>
      <c r="C94" s="15">
        <f t="shared" ref="C94:O94" si="19">SUM(C89:C92)</f>
        <v>3376</v>
      </c>
      <c r="D94" s="15">
        <f t="shared" si="19"/>
        <v>3122</v>
      </c>
      <c r="E94" s="15">
        <f t="shared" si="19"/>
        <v>3139</v>
      </c>
      <c r="F94" s="15">
        <f t="shared" si="19"/>
        <v>2659</v>
      </c>
      <c r="G94" s="15">
        <f t="shared" si="19"/>
        <v>2974</v>
      </c>
      <c r="H94" s="15">
        <f t="shared" si="19"/>
        <v>3223</v>
      </c>
      <c r="I94" s="15">
        <f t="shared" si="19"/>
        <v>2981</v>
      </c>
      <c r="J94" s="15">
        <f t="shared" si="19"/>
        <v>2896</v>
      </c>
      <c r="K94" s="15">
        <f t="shared" si="19"/>
        <v>2931</v>
      </c>
      <c r="L94" s="15">
        <f t="shared" si="19"/>
        <v>2743</v>
      </c>
      <c r="M94" s="15">
        <f t="shared" si="19"/>
        <v>2351</v>
      </c>
      <c r="N94" s="15">
        <f t="shared" si="19"/>
        <v>3277</v>
      </c>
      <c r="O94" s="15">
        <f t="shared" si="19"/>
        <v>35672</v>
      </c>
      <c r="P94" s="31"/>
    </row>
    <row r="95" spans="1:16" s="9" customFormat="1" ht="18" customHeight="1" thickTop="1">
      <c r="A95" s="154"/>
      <c r="B95" s="19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31"/>
    </row>
    <row r="96" spans="1:16" s="18" customFormat="1" ht="20.149999999999999" customHeight="1">
      <c r="A96" s="159"/>
      <c r="B96" s="5" t="s">
        <v>86</v>
      </c>
      <c r="C96" s="47">
        <f t="shared" ref="C96:O96" si="20">C36-C73-C94</f>
        <v>108506</v>
      </c>
      <c r="D96" s="47">
        <f t="shared" si="20"/>
        <v>112707</v>
      </c>
      <c r="E96" s="47">
        <f t="shared" si="20"/>
        <v>144528</v>
      </c>
      <c r="F96" s="47">
        <f t="shared" si="20"/>
        <v>51171</v>
      </c>
      <c r="G96" s="47">
        <f t="shared" si="20"/>
        <v>24249</v>
      </c>
      <c r="H96" s="47">
        <f t="shared" si="20"/>
        <v>63659</v>
      </c>
      <c r="I96" s="47">
        <f t="shared" si="20"/>
        <v>109756</v>
      </c>
      <c r="J96" s="47">
        <f t="shared" si="20"/>
        <v>44296</v>
      </c>
      <c r="K96" s="47">
        <f t="shared" si="20"/>
        <v>106295</v>
      </c>
      <c r="L96" s="47">
        <f t="shared" si="20"/>
        <v>60221</v>
      </c>
      <c r="M96" s="47">
        <f t="shared" si="20"/>
        <v>46235</v>
      </c>
      <c r="N96" s="47">
        <f t="shared" si="20"/>
        <v>88339</v>
      </c>
      <c r="O96" s="47">
        <f t="shared" si="20"/>
        <v>959962</v>
      </c>
      <c r="P96" s="31"/>
    </row>
    <row r="97" spans="1:17" s="9" customFormat="1" ht="18" customHeight="1">
      <c r="A97" s="154"/>
      <c r="B97" s="19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29"/>
      <c r="P97" s="29"/>
      <c r="Q97" s="29"/>
    </row>
    <row r="98" spans="1:17" ht="18" customHeight="1">
      <c r="P98" s="29"/>
    </row>
  </sheetData>
  <mergeCells count="16">
    <mergeCell ref="B1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P3:P4"/>
    <mergeCell ref="K3:K4"/>
    <mergeCell ref="L3:L4"/>
    <mergeCell ref="M3:M4"/>
    <mergeCell ref="N3:N4"/>
    <mergeCell ref="O3:O4"/>
  </mergeCells>
  <pageMargins left="0.15748031496062992" right="0.15748031496062992" top="0.19685039370078741" bottom="0.19685039370078741" header="0.51181102362204722" footer="0.11811023622047245"/>
  <pageSetup paperSize="9" scale="95" orientation="landscape" r:id="rId1"/>
  <headerFooter alignWithMargins="0">
    <oddFooter>&amp;C&amp;P of &amp;N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4A6B9A9-6806-48D6-919F-F18D79C9CCE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 (MonthWise)'!C8:M8</xm:f>
              <xm:sqref>P8</xm:sqref>
            </x14:sparkline>
            <x14:sparkline>
              <xm:f>'Income Statement (MonthWise)'!C9:M9</xm:f>
              <xm:sqref>P9</xm:sqref>
            </x14:sparkline>
            <x14:sparkline>
              <xm:f>'Income Statement (MonthWise)'!C10:M10</xm:f>
              <xm:sqref>P10</xm:sqref>
            </x14:sparkline>
            <x14:sparkline>
              <xm:f>'Income Statement (MonthWise)'!C11:M11</xm:f>
              <xm:sqref>P11</xm:sqref>
            </x14:sparkline>
            <x14:sparkline>
              <xm:f>'Income Statement (MonthWise)'!C12:M12</xm:f>
              <xm:sqref>P12</xm:sqref>
            </x14:sparkline>
            <x14:sparkline>
              <xm:f>'Income Statement (MonthWise)'!C13:M13</xm:f>
              <xm:sqref>P13</xm:sqref>
            </x14:sparkline>
            <x14:sparkline>
              <xm:f>'Income Statement (MonthWise)'!C14:M14</xm:f>
              <xm:sqref>P14</xm:sqref>
            </x14:sparkline>
            <x14:sparkline>
              <xm:f>'Income Statement (MonthWise)'!C15:M15</xm:f>
              <xm:sqref>P15</xm:sqref>
            </x14:sparkline>
            <x14:sparkline>
              <xm:f>'Income Statement (MonthWise)'!C16:M16</xm:f>
              <xm:sqref>P16</xm:sqref>
            </x14:sparkline>
            <x14:sparkline>
              <xm:f>'Income Statement (MonthWise)'!C17:M17</xm:f>
              <xm:sqref>P17</xm:sqref>
            </x14:sparkline>
            <x14:sparkline>
              <xm:f>'Income Statement (MonthWise)'!C18:M18</xm:f>
              <xm:sqref>P18</xm:sqref>
            </x14:sparkline>
            <x14:sparkline>
              <xm:f>'Income Statement (MonthWise)'!C19:M19</xm:f>
              <xm:sqref>P19</xm:sqref>
            </x14:sparkline>
            <x14:sparkline>
              <xm:f>'Income Statement (MonthWise)'!C20:M20</xm:f>
              <xm:sqref>P20</xm:sqref>
            </x14:sparkline>
            <x14:sparkline>
              <xm:f>'Income Statement (MonthWise)'!C21:M21</xm:f>
              <xm:sqref>P21</xm:sqref>
            </x14:sparkline>
            <x14:sparkline>
              <xm:f>'Income Statement (MonthWise)'!C22:M22</xm:f>
              <xm:sqref>P22</xm:sqref>
            </x14:sparkline>
            <x14:sparkline>
              <xm:f>'Income Statement (MonthWise)'!C23:M23</xm:f>
              <xm:sqref>P23</xm:sqref>
            </x14:sparkline>
            <x14:sparkline>
              <xm:f>'Income Statement (MonthWise)'!C24:M24</xm:f>
              <xm:sqref>P24</xm:sqref>
            </x14:sparkline>
            <x14:sparkline>
              <xm:f>'Income Statement (MonthWise)'!C25:M25</xm:f>
              <xm:sqref>P25</xm:sqref>
            </x14:sparkline>
            <x14:sparkline>
              <xm:f>'Income Statement (MonthWise)'!C26:M26</xm:f>
              <xm:sqref>P26</xm:sqref>
            </x14:sparkline>
            <x14:sparkline>
              <xm:f>'Income Statement (MonthWise)'!C27:M27</xm:f>
              <xm:sqref>P27</xm:sqref>
            </x14:sparkline>
            <x14:sparkline>
              <xm:f>'Income Statement (MonthWise)'!C28:M28</xm:f>
              <xm:sqref>P28</xm:sqref>
            </x14:sparkline>
            <x14:sparkline>
              <xm:f>'Income Statement (MonthWise)'!C29:M29</xm:f>
              <xm:sqref>P29</xm:sqref>
            </x14:sparkline>
            <x14:sparkline>
              <xm:f>'Income Statement (MonthWise)'!C30:M30</xm:f>
              <xm:sqref>P30</xm:sqref>
            </x14:sparkline>
            <x14:sparkline>
              <xm:f>'Income Statement (MonthWise)'!C31:M31</xm:f>
              <xm:sqref>P31</xm:sqref>
            </x14:sparkline>
            <x14:sparkline>
              <xm:f>'Income Statement (MonthWise)'!C32:M32</xm:f>
              <xm:sqref>P32</xm:sqref>
            </x14:sparkline>
            <x14:sparkline>
              <xm:f>'Income Statement (MonthWise)'!C33:M33</xm:f>
              <xm:sqref>P33</xm:sqref>
            </x14:sparkline>
            <x14:sparkline>
              <xm:f>'Income Statement (MonthWise)'!C34:M34</xm:f>
              <xm:sqref>P34</xm:sqref>
            </x14:sparkline>
            <x14:sparkline>
              <xm:f>'Income Statement (MonthWise)'!C35:M35</xm:f>
              <xm:sqref>P35</xm:sqref>
            </x14:sparkline>
            <x14:sparkline>
              <xm:f>'Income Statement (MonthWise)'!C36:M36</xm:f>
              <xm:sqref>P36</xm:sqref>
            </x14:sparkline>
            <x14:sparkline>
              <xm:f>'Income Statement (MonthWise)'!C37:M37</xm:f>
              <xm:sqref>P37</xm:sqref>
            </x14:sparkline>
            <x14:sparkline>
              <xm:f>'Income Statement (MonthWise)'!C38:M38</xm:f>
              <xm:sqref>P38</xm:sqref>
            </x14:sparkline>
            <x14:sparkline>
              <xm:f>'Income Statement (MonthWise)'!C39:M39</xm:f>
              <xm:sqref>P39</xm:sqref>
            </x14:sparkline>
            <x14:sparkline>
              <xm:f>'Income Statement (MonthWise)'!C40:M40</xm:f>
              <xm:sqref>P40</xm:sqref>
            </x14:sparkline>
            <x14:sparkline>
              <xm:f>'Income Statement (MonthWise)'!C41:M41</xm:f>
              <xm:sqref>P41</xm:sqref>
            </x14:sparkline>
            <x14:sparkline>
              <xm:f>'Income Statement (MonthWise)'!C42:M42</xm:f>
              <xm:sqref>P42</xm:sqref>
            </x14:sparkline>
            <x14:sparkline>
              <xm:f>'Income Statement (MonthWise)'!C43:M43</xm:f>
              <xm:sqref>P43</xm:sqref>
            </x14:sparkline>
            <x14:sparkline>
              <xm:f>'Income Statement (MonthWise)'!C44:M44</xm:f>
              <xm:sqref>P44</xm:sqref>
            </x14:sparkline>
            <x14:sparkline>
              <xm:f>'Income Statement (MonthWise)'!C45:M45</xm:f>
              <xm:sqref>P45</xm:sqref>
            </x14:sparkline>
            <x14:sparkline>
              <xm:f>'Income Statement (MonthWise)'!C46:M46</xm:f>
              <xm:sqref>P46</xm:sqref>
            </x14:sparkline>
            <x14:sparkline>
              <xm:f>'Income Statement (MonthWise)'!C47:M47</xm:f>
              <xm:sqref>P47</xm:sqref>
            </x14:sparkline>
            <x14:sparkline>
              <xm:f>'Income Statement (MonthWise)'!C48:M48</xm:f>
              <xm:sqref>P48</xm:sqref>
            </x14:sparkline>
            <x14:sparkline>
              <xm:f>'Income Statement (MonthWise)'!C49:M49</xm:f>
              <xm:sqref>P49</xm:sqref>
            </x14:sparkline>
            <x14:sparkline>
              <xm:f>'Income Statement (MonthWise)'!C50:M50</xm:f>
              <xm:sqref>P50</xm:sqref>
            </x14:sparkline>
            <x14:sparkline>
              <xm:f>'Income Statement (MonthWise)'!C51:M51</xm:f>
              <xm:sqref>P51</xm:sqref>
            </x14:sparkline>
            <x14:sparkline>
              <xm:f>'Income Statement (MonthWise)'!C52:M52</xm:f>
              <xm:sqref>P52</xm:sqref>
            </x14:sparkline>
            <x14:sparkline>
              <xm:f>'Income Statement (MonthWise)'!C53:M53</xm:f>
              <xm:sqref>P53</xm:sqref>
            </x14:sparkline>
            <x14:sparkline>
              <xm:f>'Income Statement (MonthWise)'!C54:M54</xm:f>
              <xm:sqref>P54</xm:sqref>
            </x14:sparkline>
            <x14:sparkline>
              <xm:f>'Income Statement (MonthWise)'!C55:M55</xm:f>
              <xm:sqref>P55</xm:sqref>
            </x14:sparkline>
            <x14:sparkline>
              <xm:f>'Income Statement (MonthWise)'!C56:M56</xm:f>
              <xm:sqref>P56</xm:sqref>
            </x14:sparkline>
            <x14:sparkline>
              <xm:f>'Income Statement (MonthWise)'!C57:M57</xm:f>
              <xm:sqref>P57</xm:sqref>
            </x14:sparkline>
            <x14:sparkline>
              <xm:f>'Income Statement (MonthWise)'!C58:M58</xm:f>
              <xm:sqref>P58</xm:sqref>
            </x14:sparkline>
            <x14:sparkline>
              <xm:f>'Income Statement (MonthWise)'!C59:M59</xm:f>
              <xm:sqref>P59</xm:sqref>
            </x14:sparkline>
            <x14:sparkline>
              <xm:f>'Income Statement (MonthWise)'!C60:M60</xm:f>
              <xm:sqref>P60</xm:sqref>
            </x14:sparkline>
            <x14:sparkline>
              <xm:f>'Income Statement (MonthWise)'!C61:M61</xm:f>
              <xm:sqref>P61</xm:sqref>
            </x14:sparkline>
            <x14:sparkline>
              <xm:f>'Income Statement (MonthWise)'!C62:M62</xm:f>
              <xm:sqref>P62</xm:sqref>
            </x14:sparkline>
            <x14:sparkline>
              <xm:f>'Income Statement (MonthWise)'!C63:M63</xm:f>
              <xm:sqref>P63</xm:sqref>
            </x14:sparkline>
            <x14:sparkline>
              <xm:f>'Income Statement (MonthWise)'!C64:M64</xm:f>
              <xm:sqref>P64</xm:sqref>
            </x14:sparkline>
            <x14:sparkline>
              <xm:f>'Income Statement (MonthWise)'!C65:M65</xm:f>
              <xm:sqref>P65</xm:sqref>
            </x14:sparkline>
            <x14:sparkline>
              <xm:f>'Income Statement (MonthWise)'!C66:M66</xm:f>
              <xm:sqref>P66</xm:sqref>
            </x14:sparkline>
            <x14:sparkline>
              <xm:f>'Income Statement (MonthWise)'!C67:M67</xm:f>
              <xm:sqref>P67</xm:sqref>
            </x14:sparkline>
            <x14:sparkline>
              <xm:f>'Income Statement (MonthWise)'!C68:M68</xm:f>
              <xm:sqref>P68</xm:sqref>
            </x14:sparkline>
            <x14:sparkline>
              <xm:f>'Income Statement (MonthWise)'!C69:M69</xm:f>
              <xm:sqref>P69</xm:sqref>
            </x14:sparkline>
            <x14:sparkline>
              <xm:f>'Income Statement (MonthWise)'!C70:M70</xm:f>
              <xm:sqref>P70</xm:sqref>
            </x14:sparkline>
            <x14:sparkline>
              <xm:f>'Income Statement (MonthWise)'!C71:M71</xm:f>
              <xm:sqref>P71</xm:sqref>
            </x14:sparkline>
            <x14:sparkline>
              <xm:f>'Income Statement (MonthWise)'!C72:M72</xm:f>
              <xm:sqref>P72</xm:sqref>
            </x14:sparkline>
            <x14:sparkline>
              <xm:f>'Income Statement (MonthWise)'!C73:M73</xm:f>
              <xm:sqref>P73</xm:sqref>
            </x14:sparkline>
            <x14:sparkline>
              <xm:f>'Income Statement (MonthWise)'!C74:M74</xm:f>
              <xm:sqref>P74</xm:sqref>
            </x14:sparkline>
            <x14:sparkline>
              <xm:f>'Income Statement (MonthWise)'!C75:M75</xm:f>
              <xm:sqref>P75</xm:sqref>
            </x14:sparkline>
            <x14:sparkline>
              <xm:f>'Income Statement (MonthWise)'!C76:M76</xm:f>
              <xm:sqref>P76</xm:sqref>
            </x14:sparkline>
            <x14:sparkline>
              <xm:f>'Income Statement (MonthWise)'!C77:M77</xm:f>
              <xm:sqref>P77</xm:sqref>
            </x14:sparkline>
            <x14:sparkline>
              <xm:f>'Income Statement (MonthWise)'!C78:M78</xm:f>
              <xm:sqref>P78</xm:sqref>
            </x14:sparkline>
            <x14:sparkline>
              <xm:f>'Income Statement (MonthWise)'!C79:M79</xm:f>
              <xm:sqref>P79</xm:sqref>
            </x14:sparkline>
            <x14:sparkline>
              <xm:f>'Income Statement (MonthWise)'!C80:M80</xm:f>
              <xm:sqref>P80</xm:sqref>
            </x14:sparkline>
            <x14:sparkline>
              <xm:f>'Income Statement (MonthWise)'!C81:M81</xm:f>
              <xm:sqref>P81</xm:sqref>
            </x14:sparkline>
            <x14:sparkline>
              <xm:f>'Income Statement (MonthWise)'!C82:M82</xm:f>
              <xm:sqref>P82</xm:sqref>
            </x14:sparkline>
            <x14:sparkline>
              <xm:f>'Income Statement (MonthWise)'!C83:M83</xm:f>
              <xm:sqref>P83</xm:sqref>
            </x14:sparkline>
            <x14:sparkline>
              <xm:f>'Income Statement (MonthWise)'!C84:M84</xm:f>
              <xm:sqref>P84</xm:sqref>
            </x14:sparkline>
            <x14:sparkline>
              <xm:f>'Income Statement (MonthWise)'!C85:M85</xm:f>
              <xm:sqref>P85</xm:sqref>
            </x14:sparkline>
            <x14:sparkline>
              <xm:f>'Income Statement (MonthWise)'!C86:M86</xm:f>
              <xm:sqref>P86</xm:sqref>
            </x14:sparkline>
            <x14:sparkline>
              <xm:f>'Income Statement (MonthWise)'!C87:M87</xm:f>
              <xm:sqref>P87</xm:sqref>
            </x14:sparkline>
            <x14:sparkline>
              <xm:f>'Income Statement (MonthWise)'!C88:M88</xm:f>
              <xm:sqref>P88</xm:sqref>
            </x14:sparkline>
            <x14:sparkline>
              <xm:f>'Income Statement (MonthWise)'!C89:M89</xm:f>
              <xm:sqref>P89</xm:sqref>
            </x14:sparkline>
            <x14:sparkline>
              <xm:f>'Income Statement (MonthWise)'!C90:M90</xm:f>
              <xm:sqref>P90</xm:sqref>
            </x14:sparkline>
            <x14:sparkline>
              <xm:f>'Income Statement (MonthWise)'!C91:M91</xm:f>
              <xm:sqref>P91</xm:sqref>
            </x14:sparkline>
            <x14:sparkline>
              <xm:f>'Income Statement (MonthWise)'!C92:M92</xm:f>
              <xm:sqref>P92</xm:sqref>
            </x14:sparkline>
            <x14:sparkline>
              <xm:f>'Income Statement (MonthWise)'!C93:M93</xm:f>
              <xm:sqref>P93</xm:sqref>
            </x14:sparkline>
            <x14:sparkline>
              <xm:f>'Income Statement (MonthWise)'!C94:M94</xm:f>
              <xm:sqref>P94</xm:sqref>
            </x14:sparkline>
            <x14:sparkline>
              <xm:f>'Income Statement (MonthWise)'!C95:M95</xm:f>
              <xm:sqref>P95</xm:sqref>
            </x14:sparkline>
            <x14:sparkline>
              <xm:f>'Income Statement (MonthWise)'!C96:M96</xm:f>
              <xm:sqref>P96</xm:sqref>
            </x14:sparkline>
            <x14:sparkline>
              <xm:f>'Income Statement (MonthWise)'!C97:M97</xm:f>
              <xm:sqref>P97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B240-9E16-49C1-8E61-1A6C4A87F4DF}">
  <dimension ref="C1:O14"/>
  <sheetViews>
    <sheetView zoomScale="80" zoomScaleNormal="80" workbookViewId="0">
      <selection activeCell="X9" sqref="X9"/>
    </sheetView>
  </sheetViews>
  <sheetFormatPr defaultRowHeight="12.5"/>
  <cols>
    <col min="1" max="1" width="1.90625" style="181" customWidth="1"/>
    <col min="2" max="2" width="1.7265625" style="181" customWidth="1"/>
    <col min="3" max="3" width="3.90625" style="181" hidden="1" customWidth="1"/>
    <col min="4" max="19" width="8.7265625" style="181"/>
    <col min="20" max="20" width="3.6328125" style="181" customWidth="1"/>
    <col min="21" max="21" width="2.7265625" style="181" customWidth="1"/>
    <col min="22" max="16384" width="8.7265625" style="181"/>
  </cols>
  <sheetData>
    <row r="1" spans="15:15" ht="4" customHeight="1"/>
    <row r="12" spans="15:15">
      <c r="O12" s="181" t="s">
        <v>432</v>
      </c>
    </row>
    <row r="14" spans="15:15" ht="5.5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44C8-CE1E-4F85-971A-33EE5709F44F}">
  <dimension ref="A1:P122"/>
  <sheetViews>
    <sheetView showGridLines="0" zoomScale="85" zoomScaleNormal="85" workbookViewId="0">
      <pane xSplit="2" ySplit="4" topLeftCell="D89" activePane="bottomRight" state="frozen"/>
      <selection pane="topRight" activeCell="C1" sqref="C1"/>
      <selection pane="bottomLeft" activeCell="A5" sqref="A5"/>
      <selection pane="bottomRight"/>
    </sheetView>
  </sheetViews>
  <sheetFormatPr defaultColWidth="9.08984375" defaultRowHeight="15.5" outlineLevelRow="1"/>
  <cols>
    <col min="1" max="1" width="1.90625" style="136" customWidth="1"/>
    <col min="2" max="2" width="43.26953125" style="118" bestFit="1" customWidth="1"/>
    <col min="3" max="3" width="15.36328125" style="118" bestFit="1" customWidth="1"/>
    <col min="4" max="4" width="10.90625" style="119" customWidth="1"/>
    <col min="5" max="16" width="10.90625" style="118" customWidth="1"/>
    <col min="17" max="16384" width="9.08984375" style="118"/>
  </cols>
  <sheetData>
    <row r="1" spans="2:16">
      <c r="B1" s="182" t="s">
        <v>346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2:16"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</row>
    <row r="3" spans="2:16">
      <c r="B3" s="183" t="s">
        <v>3</v>
      </c>
      <c r="C3" s="183" t="s">
        <v>4</v>
      </c>
      <c r="D3" s="183" t="s">
        <v>5</v>
      </c>
      <c r="E3" s="183" t="s">
        <v>6</v>
      </c>
      <c r="F3" s="183" t="s">
        <v>7</v>
      </c>
      <c r="G3" s="183" t="s">
        <v>8</v>
      </c>
      <c r="H3" s="183" t="s">
        <v>9</v>
      </c>
      <c r="I3" s="183" t="s">
        <v>10</v>
      </c>
      <c r="J3" s="183" t="s">
        <v>11</v>
      </c>
      <c r="K3" s="183" t="s">
        <v>12</v>
      </c>
      <c r="L3" s="183" t="s">
        <v>13</v>
      </c>
      <c r="M3" s="183" t="s">
        <v>14</v>
      </c>
      <c r="N3" s="183" t="s">
        <v>15</v>
      </c>
      <c r="O3" s="183" t="s">
        <v>16</v>
      </c>
      <c r="P3" s="183" t="s">
        <v>17</v>
      </c>
    </row>
    <row r="4" spans="2:16" ht="6.5" customHeight="1"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</row>
    <row r="5" spans="2:16" ht="21">
      <c r="B5" s="170" t="s">
        <v>294</v>
      </c>
      <c r="D5" s="118"/>
      <c r="P5" s="136"/>
    </row>
    <row r="6" spans="2:16" outlineLevel="1">
      <c r="B6" s="5" t="s">
        <v>295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36"/>
    </row>
    <row r="7" spans="2:16" outlineLevel="1">
      <c r="B7" s="7" t="s">
        <v>412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36"/>
    </row>
    <row r="8" spans="2:16" ht="6.5" customHeight="1" outlineLevel="1" thickBot="1">
      <c r="B8" s="12"/>
      <c r="D8" s="118"/>
      <c r="P8" s="136"/>
    </row>
    <row r="9" spans="2:16" ht="16.5" outlineLevel="1" thickTop="1" thickBot="1">
      <c r="B9" s="11" t="s">
        <v>396</v>
      </c>
      <c r="C9" s="17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>
        <f>IFERROR(SUM(C9:N9),0)</f>
        <v>0</v>
      </c>
      <c r="P9" s="136"/>
    </row>
    <row r="10" spans="2:16" ht="16.5" outlineLevel="1" thickTop="1" thickBot="1">
      <c r="B10" s="11" t="s">
        <v>397</v>
      </c>
      <c r="C10" s="178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>
        <f t="shared" ref="O10:O11" si="0">IFERROR(SUM(C10:N10),0)</f>
        <v>0</v>
      </c>
      <c r="P10" s="136"/>
    </row>
    <row r="11" spans="2:16" ht="16.5" outlineLevel="1" thickTop="1" thickBot="1">
      <c r="B11" s="11" t="s">
        <v>398</v>
      </c>
      <c r="C11" s="178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>
        <f t="shared" si="0"/>
        <v>0</v>
      </c>
      <c r="P11" s="136"/>
    </row>
    <row r="12" spans="2:16" ht="6.5" customHeight="1" outlineLevel="1" thickTop="1">
      <c r="B12" s="12"/>
      <c r="C12" s="161"/>
      <c r="D12" s="118"/>
      <c r="P12" s="136"/>
    </row>
    <row r="13" spans="2:16" ht="16" outlineLevel="1" thickBot="1">
      <c r="B13" s="164" t="s">
        <v>411</v>
      </c>
      <c r="C13" s="39">
        <f>IFERROR(SUM(C9:C11),0)</f>
        <v>0</v>
      </c>
      <c r="D13" s="39">
        <f t="shared" ref="D13:N13" si="1">IFERROR(SUM(D9:D11),0)</f>
        <v>0</v>
      </c>
      <c r="E13" s="39">
        <f t="shared" si="1"/>
        <v>0</v>
      </c>
      <c r="F13" s="39">
        <f t="shared" si="1"/>
        <v>0</v>
      </c>
      <c r="G13" s="39">
        <f t="shared" si="1"/>
        <v>0</v>
      </c>
      <c r="H13" s="39">
        <f t="shared" si="1"/>
        <v>0</v>
      </c>
      <c r="I13" s="39">
        <f t="shared" si="1"/>
        <v>0</v>
      </c>
      <c r="J13" s="39">
        <f t="shared" si="1"/>
        <v>0</v>
      </c>
      <c r="K13" s="39">
        <f t="shared" si="1"/>
        <v>0</v>
      </c>
      <c r="L13" s="39">
        <f t="shared" si="1"/>
        <v>0</v>
      </c>
      <c r="M13" s="39">
        <f t="shared" si="1"/>
        <v>0</v>
      </c>
      <c r="N13" s="39">
        <f t="shared" si="1"/>
        <v>0</v>
      </c>
      <c r="O13" s="39">
        <f>IFERROR(SUM(C13:N13),0)</f>
        <v>0</v>
      </c>
      <c r="P13" s="136"/>
    </row>
    <row r="14" spans="2:16" ht="6.5" customHeight="1" outlineLevel="1" thickTop="1">
      <c r="B14" s="12"/>
      <c r="C14" s="167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</row>
    <row r="15" spans="2:16" outlineLevel="1">
      <c r="B15" s="7" t="s">
        <v>399</v>
      </c>
      <c r="C15" s="167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</row>
    <row r="16" spans="2:16" ht="6.5" customHeight="1" outlineLevel="1" thickBot="1">
      <c r="B16" s="12"/>
      <c r="C16" s="167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</row>
    <row r="17" spans="2:16" ht="16.5" outlineLevel="1" thickTop="1" thickBot="1">
      <c r="B17" s="11" t="s">
        <v>400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>
        <f>IFERROR(SUM(C17:N17),0)</f>
        <v>0</v>
      </c>
      <c r="P17" s="136"/>
    </row>
    <row r="18" spans="2:16" ht="16.5" outlineLevel="1" thickTop="1" thickBot="1">
      <c r="B18" s="11" t="s">
        <v>401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>
        <f>IFERROR(SUM(C18:N18),0)</f>
        <v>0</v>
      </c>
      <c r="P18" s="136"/>
    </row>
    <row r="19" spans="2:16" ht="16.5" outlineLevel="1" thickTop="1" thickBot="1">
      <c r="B19" s="11" t="s">
        <v>404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>
        <f>IFERROR(SUM(C19:N19),0)</f>
        <v>0</v>
      </c>
      <c r="P19" s="136"/>
    </row>
    <row r="20" spans="2:16" ht="6.5" customHeight="1" outlineLevel="1" thickTop="1">
      <c r="B20" s="12"/>
      <c r="C20" s="161"/>
      <c r="D20" s="118"/>
      <c r="P20" s="136"/>
    </row>
    <row r="21" spans="2:16" ht="23.5" customHeight="1" outlineLevel="1" thickBot="1">
      <c r="B21" s="164" t="s">
        <v>413</v>
      </c>
      <c r="C21" s="39">
        <f>IFERROR(SUM(C17:C19),0)</f>
        <v>0</v>
      </c>
      <c r="D21" s="39">
        <f t="shared" ref="D21:N21" si="2">IFERROR(SUM(D17:D19),0)</f>
        <v>0</v>
      </c>
      <c r="E21" s="39">
        <f t="shared" si="2"/>
        <v>0</v>
      </c>
      <c r="F21" s="39">
        <f t="shared" si="2"/>
        <v>0</v>
      </c>
      <c r="G21" s="39">
        <f t="shared" si="2"/>
        <v>0</v>
      </c>
      <c r="H21" s="39">
        <f t="shared" si="2"/>
        <v>0</v>
      </c>
      <c r="I21" s="39">
        <f t="shared" si="2"/>
        <v>0</v>
      </c>
      <c r="J21" s="39">
        <f t="shared" si="2"/>
        <v>0</v>
      </c>
      <c r="K21" s="39">
        <f t="shared" si="2"/>
        <v>0</v>
      </c>
      <c r="L21" s="39">
        <f t="shared" si="2"/>
        <v>0</v>
      </c>
      <c r="M21" s="39">
        <f t="shared" si="2"/>
        <v>0</v>
      </c>
      <c r="N21" s="39">
        <f t="shared" si="2"/>
        <v>0</v>
      </c>
      <c r="O21" s="39">
        <f>IFERROR(SUM(C21:N21),0)</f>
        <v>0</v>
      </c>
      <c r="P21" s="136"/>
    </row>
    <row r="22" spans="2:16" ht="6.5" customHeight="1" outlineLevel="1" thickTop="1">
      <c r="B22" s="12"/>
      <c r="C22" s="168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</row>
    <row r="23" spans="2:16" outlineLevel="1">
      <c r="B23" s="7" t="s">
        <v>402</v>
      </c>
      <c r="C23" s="167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</row>
    <row r="24" spans="2:16" ht="6.5" customHeight="1" outlineLevel="1" thickBot="1">
      <c r="B24" s="12"/>
      <c r="C24" s="167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</row>
    <row r="25" spans="2:16" ht="16.5" outlineLevel="1" thickTop="1" thickBot="1">
      <c r="B25" s="11" t="s">
        <v>403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>
        <f>IFERROR(SUM(C25:N25),0)</f>
        <v>0</v>
      </c>
      <c r="P25" s="136"/>
    </row>
    <row r="26" spans="2:16" ht="16.5" outlineLevel="1" thickTop="1" thickBot="1">
      <c r="B26" s="11" t="s">
        <v>404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>
        <f>IFERROR(SUM(C26:N26),0)</f>
        <v>0</v>
      </c>
      <c r="P26" s="136"/>
    </row>
    <row r="27" spans="2:16" ht="6.5" customHeight="1" outlineLevel="1" thickTop="1">
      <c r="B27" s="12"/>
      <c r="C27" s="162"/>
      <c r="D27" s="118"/>
      <c r="P27" s="136"/>
    </row>
    <row r="28" spans="2:16" ht="16" outlineLevel="1" thickBot="1">
      <c r="B28" s="164" t="s">
        <v>414</v>
      </c>
      <c r="C28" s="39">
        <f>IFERROR(SUM(C25:C26),0)</f>
        <v>0</v>
      </c>
      <c r="D28" s="39">
        <f t="shared" ref="D28:N28" si="3">IFERROR(SUM(D25:D26),0)</f>
        <v>0</v>
      </c>
      <c r="E28" s="39">
        <f t="shared" si="3"/>
        <v>0</v>
      </c>
      <c r="F28" s="39">
        <f t="shared" si="3"/>
        <v>0</v>
      </c>
      <c r="G28" s="39">
        <f t="shared" si="3"/>
        <v>0</v>
      </c>
      <c r="H28" s="39">
        <f t="shared" si="3"/>
        <v>0</v>
      </c>
      <c r="I28" s="39">
        <f t="shared" si="3"/>
        <v>0</v>
      </c>
      <c r="J28" s="39">
        <f t="shared" si="3"/>
        <v>0</v>
      </c>
      <c r="K28" s="39">
        <f t="shared" si="3"/>
        <v>0</v>
      </c>
      <c r="L28" s="39">
        <f t="shared" si="3"/>
        <v>0</v>
      </c>
      <c r="M28" s="39">
        <f t="shared" si="3"/>
        <v>0</v>
      </c>
      <c r="N28" s="39">
        <f t="shared" si="3"/>
        <v>0</v>
      </c>
      <c r="O28" s="39">
        <f>IFERROR(SUM(C28:N28),0)</f>
        <v>0</v>
      </c>
      <c r="P28" s="136"/>
    </row>
    <row r="29" spans="2:16" ht="6.5" customHeight="1" outlineLevel="1" thickTop="1">
      <c r="B29" s="12"/>
      <c r="C29" s="163"/>
      <c r="D29" s="118"/>
      <c r="P29" s="136"/>
    </row>
    <row r="30" spans="2:16" ht="16" outlineLevel="1" thickBot="1">
      <c r="B30" s="14" t="s">
        <v>296</v>
      </c>
      <c r="C30" s="15">
        <f>IFERROR(SUM(C13,C21,C28),0)</f>
        <v>0</v>
      </c>
      <c r="D30" s="15">
        <f t="shared" ref="D30:M30" si="4">IFERROR(SUM(D13,D21,D28),0)</f>
        <v>0</v>
      </c>
      <c r="E30" s="15">
        <f t="shared" si="4"/>
        <v>0</v>
      </c>
      <c r="F30" s="15">
        <f t="shared" si="4"/>
        <v>0</v>
      </c>
      <c r="G30" s="15">
        <f t="shared" si="4"/>
        <v>0</v>
      </c>
      <c r="H30" s="15">
        <f t="shared" si="4"/>
        <v>0</v>
      </c>
      <c r="I30" s="15">
        <f t="shared" si="4"/>
        <v>0</v>
      </c>
      <c r="J30" s="15">
        <f t="shared" si="4"/>
        <v>0</v>
      </c>
      <c r="K30" s="15">
        <f t="shared" si="4"/>
        <v>0</v>
      </c>
      <c r="L30" s="15">
        <f t="shared" si="4"/>
        <v>0</v>
      </c>
      <c r="M30" s="15">
        <f t="shared" si="4"/>
        <v>0</v>
      </c>
      <c r="N30" s="15">
        <f>IFERROR(SUM(N13,N21,N28),0)</f>
        <v>0</v>
      </c>
      <c r="O30" s="15">
        <f>IFERROR(SUM(C30:N30),0)</f>
        <v>0</v>
      </c>
      <c r="P30" s="136"/>
    </row>
    <row r="31" spans="2:16" ht="6.5" customHeight="1" outlineLevel="1" thickTop="1">
      <c r="B31" s="12"/>
      <c r="C31" s="162"/>
      <c r="D31" s="118"/>
      <c r="P31" s="136"/>
    </row>
    <row r="32" spans="2:16" outlineLevel="1">
      <c r="B32" s="5" t="s">
        <v>297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36"/>
    </row>
    <row r="33" spans="2:16" ht="3.5" customHeight="1" outlineLevel="1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36"/>
    </row>
    <row r="34" spans="2:16" outlineLevel="1">
      <c r="B34" s="7" t="s">
        <v>405</v>
      </c>
      <c r="C34" s="167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</row>
    <row r="35" spans="2:16" ht="6.5" customHeight="1" outlineLevel="1" thickBot="1">
      <c r="B35" s="12"/>
      <c r="C35" s="167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</row>
    <row r="36" spans="2:16" ht="16.5" outlineLevel="1" thickTop="1" thickBot="1">
      <c r="B36" s="11" t="s">
        <v>406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f>IFERROR(SUM(C36:N36),0)</f>
        <v>0</v>
      </c>
      <c r="P36" s="136"/>
    </row>
    <row r="37" spans="2:16" ht="16.5" outlineLevel="1" thickTop="1" thickBot="1">
      <c r="B37" s="11" t="s">
        <v>407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>
        <f>IFERROR(SUM(C37:N37),0)</f>
        <v>0</v>
      </c>
      <c r="P37" s="136"/>
    </row>
    <row r="38" spans="2:16" ht="7.5" customHeight="1" outlineLevel="1" thickTop="1">
      <c r="B38" s="12"/>
      <c r="C38" s="162"/>
      <c r="D38" s="118"/>
      <c r="P38" s="136"/>
    </row>
    <row r="39" spans="2:16" ht="16" outlineLevel="1" thickBot="1">
      <c r="B39" s="164" t="s">
        <v>415</v>
      </c>
      <c r="C39" s="39">
        <f>IFERROR(SUM(C36:C37),0)</f>
        <v>0</v>
      </c>
      <c r="D39" s="39">
        <f t="shared" ref="D39:N39" si="5">IFERROR(SUM(D36:D37),0)</f>
        <v>0</v>
      </c>
      <c r="E39" s="39">
        <f t="shared" si="5"/>
        <v>0</v>
      </c>
      <c r="F39" s="39">
        <f t="shared" si="5"/>
        <v>0</v>
      </c>
      <c r="G39" s="39">
        <f t="shared" si="5"/>
        <v>0</v>
      </c>
      <c r="H39" s="39">
        <f t="shared" si="5"/>
        <v>0</v>
      </c>
      <c r="I39" s="39">
        <f t="shared" si="5"/>
        <v>0</v>
      </c>
      <c r="J39" s="39">
        <f t="shared" si="5"/>
        <v>0</v>
      </c>
      <c r="K39" s="39">
        <f t="shared" si="5"/>
        <v>0</v>
      </c>
      <c r="L39" s="39">
        <f t="shared" si="5"/>
        <v>0</v>
      </c>
      <c r="M39" s="39">
        <f t="shared" si="5"/>
        <v>0</v>
      </c>
      <c r="N39" s="39">
        <f t="shared" si="5"/>
        <v>0</v>
      </c>
      <c r="O39" s="39">
        <f>IFERROR(SUM(C39:N39),0)</f>
        <v>0</v>
      </c>
      <c r="P39" s="136"/>
    </row>
    <row r="40" spans="2:16" ht="6.5" customHeight="1" outlineLevel="1" thickTop="1">
      <c r="B40" s="12"/>
      <c r="C40" s="167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</row>
    <row r="41" spans="2:16" outlineLevel="1">
      <c r="B41" s="7" t="s">
        <v>408</v>
      </c>
      <c r="C41" s="167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</row>
    <row r="42" spans="2:16" ht="6.5" customHeight="1" outlineLevel="1" thickBot="1">
      <c r="B42" s="12"/>
      <c r="C42" s="167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</row>
    <row r="43" spans="2:16" ht="16.5" outlineLevel="1" thickTop="1" thickBot="1">
      <c r="B43" s="11" t="s">
        <v>409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>
        <f>IFERROR(SUM(C43:N43),0)</f>
        <v>0</v>
      </c>
      <c r="P43" s="136"/>
    </row>
    <row r="44" spans="2:16" ht="16.5" outlineLevel="1" thickTop="1" thickBot="1">
      <c r="B44" s="11" t="s">
        <v>417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>
        <f>IFERROR(SUM(C44:N44),0)</f>
        <v>0</v>
      </c>
      <c r="P44" s="136"/>
    </row>
    <row r="45" spans="2:16" ht="6.5" customHeight="1" outlineLevel="1" thickTop="1">
      <c r="B45" s="12"/>
      <c r="C45" s="162"/>
      <c r="D45" s="118"/>
      <c r="P45" s="136"/>
    </row>
    <row r="46" spans="2:16" ht="16" outlineLevel="1" thickBot="1">
      <c r="B46" s="164" t="s">
        <v>416</v>
      </c>
      <c r="C46" s="39">
        <f>IFERROR(SUM(C43:C43:C44),0)</f>
        <v>0</v>
      </c>
      <c r="D46" s="39">
        <f>IFERROR(SUM(D43:D43:D44),0)</f>
        <v>0</v>
      </c>
      <c r="E46" s="39">
        <f>IFERROR(SUM(E43:E43:E44),0)</f>
        <v>0</v>
      </c>
      <c r="F46" s="39">
        <f>IFERROR(SUM(F43:F43:F44),0)</f>
        <v>0</v>
      </c>
      <c r="G46" s="39">
        <f>IFERROR(SUM(G43:G43:G44),0)</f>
        <v>0</v>
      </c>
      <c r="H46" s="39">
        <f>IFERROR(SUM(H43:H43:H44),0)</f>
        <v>0</v>
      </c>
      <c r="I46" s="39">
        <f>IFERROR(SUM(I43:I43:I44),0)</f>
        <v>0</v>
      </c>
      <c r="J46" s="39">
        <f>IFERROR(SUM(J43:J43:J44),0)</f>
        <v>0</v>
      </c>
      <c r="K46" s="39">
        <f>IFERROR(SUM(K43:K43:K44),0)</f>
        <v>0</v>
      </c>
      <c r="L46" s="39">
        <f>IFERROR(SUM(L43:L43:L44),0)</f>
        <v>0</v>
      </c>
      <c r="M46" s="39">
        <f>IFERROR(SUM(M43:M43:M44),0)</f>
        <v>0</v>
      </c>
      <c r="N46" s="39">
        <f>IFERROR(SUM(N43:N43:N44),0)</f>
        <v>0</v>
      </c>
      <c r="O46" s="39">
        <f>IFERROR(SUM(C46:N46),0)</f>
        <v>0</v>
      </c>
      <c r="P46" s="136"/>
    </row>
    <row r="47" spans="2:16" ht="6.5" customHeight="1" outlineLevel="1" thickTop="1">
      <c r="B47" s="12"/>
      <c r="C47" s="167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</row>
    <row r="48" spans="2:16" ht="16" outlineLevel="1" thickBot="1">
      <c r="B48" s="14" t="s">
        <v>298</v>
      </c>
      <c r="C48" s="15">
        <f>IFERROR(SUM(C39,C46),0)</f>
        <v>0</v>
      </c>
      <c r="D48" s="15">
        <f t="shared" ref="D48:N48" si="6">IFERROR(SUM(D39,D46),0)</f>
        <v>0</v>
      </c>
      <c r="E48" s="15">
        <f t="shared" si="6"/>
        <v>0</v>
      </c>
      <c r="F48" s="15">
        <f t="shared" si="6"/>
        <v>0</v>
      </c>
      <c r="G48" s="15">
        <f t="shared" si="6"/>
        <v>0</v>
      </c>
      <c r="H48" s="15">
        <f t="shared" si="6"/>
        <v>0</v>
      </c>
      <c r="I48" s="15">
        <f t="shared" si="6"/>
        <v>0</v>
      </c>
      <c r="J48" s="15">
        <f t="shared" si="6"/>
        <v>0</v>
      </c>
      <c r="K48" s="15">
        <f t="shared" si="6"/>
        <v>0</v>
      </c>
      <c r="L48" s="15">
        <f t="shared" si="6"/>
        <v>0</v>
      </c>
      <c r="M48" s="15">
        <f t="shared" si="6"/>
        <v>0</v>
      </c>
      <c r="N48" s="15">
        <f t="shared" si="6"/>
        <v>0</v>
      </c>
      <c r="O48" s="15">
        <f>IFERROR(SUM(C48:N48),0)</f>
        <v>0</v>
      </c>
      <c r="P48" s="136"/>
    </row>
    <row r="49" spans="2:16" ht="6.5" customHeight="1" outlineLevel="1" thickTop="1">
      <c r="B49" s="12"/>
      <c r="C49" s="167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</row>
    <row r="50" spans="2:16" outlineLevel="1">
      <c r="B50" s="5" t="s">
        <v>420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36"/>
    </row>
    <row r="51" spans="2:16" ht="6.5" customHeight="1" outlineLevel="1" thickBot="1">
      <c r="B51" s="12"/>
      <c r="C51" s="167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</row>
    <row r="52" spans="2:16" ht="16.5" outlineLevel="1" thickTop="1" thickBot="1">
      <c r="B52" s="11" t="s">
        <v>410</v>
      </c>
      <c r="C52" s="174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>
        <f>IFERROR(SUM(C52:N52),0)</f>
        <v>0</v>
      </c>
      <c r="P52" s="136"/>
    </row>
    <row r="53" spans="2:16" ht="16.5" outlineLevel="1" thickTop="1" thickBot="1">
      <c r="B53" s="11" t="s">
        <v>419</v>
      </c>
      <c r="C53" s="174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>
        <f>IFERROR(SUM(C53:N53),0)</f>
        <v>0</v>
      </c>
      <c r="P53" s="136"/>
    </row>
    <row r="54" spans="2:16" ht="6.5" customHeight="1" outlineLevel="1" thickTop="1">
      <c r="B54" s="12"/>
      <c r="C54" s="162"/>
      <c r="D54" s="118"/>
      <c r="P54" s="136"/>
    </row>
    <row r="55" spans="2:16" ht="16" outlineLevel="1" thickBot="1">
      <c r="B55" s="14" t="s">
        <v>421</v>
      </c>
      <c r="C55" s="15">
        <f>IFERROR(SUM(C52:C53),0)</f>
        <v>0</v>
      </c>
      <c r="D55" s="15">
        <f t="shared" ref="D55:M55" si="7">IFERROR(SUM(D52:D53),0)</f>
        <v>0</v>
      </c>
      <c r="E55" s="15">
        <f t="shared" si="7"/>
        <v>0</v>
      </c>
      <c r="F55" s="15">
        <f t="shared" si="7"/>
        <v>0</v>
      </c>
      <c r="G55" s="15">
        <f t="shared" si="7"/>
        <v>0</v>
      </c>
      <c r="H55" s="15">
        <f t="shared" si="7"/>
        <v>0</v>
      </c>
      <c r="I55" s="15">
        <f t="shared" si="7"/>
        <v>0</v>
      </c>
      <c r="J55" s="15">
        <f t="shared" si="7"/>
        <v>0</v>
      </c>
      <c r="K55" s="15">
        <f t="shared" si="7"/>
        <v>0</v>
      </c>
      <c r="L55" s="15">
        <f t="shared" si="7"/>
        <v>0</v>
      </c>
      <c r="M55" s="15">
        <f t="shared" si="7"/>
        <v>0</v>
      </c>
      <c r="N55" s="15">
        <f>IFERROR(SUM(N52:N53),0)</f>
        <v>0</v>
      </c>
      <c r="O55" s="15">
        <f>IFERROR(SUM(C55:N55),0)</f>
        <v>0</v>
      </c>
      <c r="P55" s="136"/>
    </row>
    <row r="56" spans="2:16" ht="16" outlineLevel="1" thickTop="1">
      <c r="B56" s="12"/>
      <c r="C56" s="162"/>
      <c r="D56" s="118"/>
      <c r="P56" s="136"/>
    </row>
    <row r="57" spans="2:16" ht="16" outlineLevel="1" thickBot="1">
      <c r="B57" s="14" t="s">
        <v>418</v>
      </c>
      <c r="C57" s="15">
        <f>IFERROR(SUM(C55,C48),0)</f>
        <v>0</v>
      </c>
      <c r="D57" s="15">
        <f>IFERROR(SUM(D55,D48),0)</f>
        <v>0</v>
      </c>
      <c r="E57" s="15">
        <f t="shared" ref="E57:N57" si="8">IFERROR(SUM(E55,E48),0)</f>
        <v>0</v>
      </c>
      <c r="F57" s="15">
        <f t="shared" si="8"/>
        <v>0</v>
      </c>
      <c r="G57" s="15">
        <f t="shared" si="8"/>
        <v>0</v>
      </c>
      <c r="H57" s="15">
        <f t="shared" si="8"/>
        <v>0</v>
      </c>
      <c r="I57" s="15">
        <f t="shared" si="8"/>
        <v>0</v>
      </c>
      <c r="J57" s="15">
        <f t="shared" si="8"/>
        <v>0</v>
      </c>
      <c r="K57" s="15">
        <f>IFERROR(SUM(K55,K48),0)</f>
        <v>0</v>
      </c>
      <c r="L57" s="15">
        <f t="shared" si="8"/>
        <v>0</v>
      </c>
      <c r="M57" s="15">
        <f t="shared" si="8"/>
        <v>0</v>
      </c>
      <c r="N57" s="15">
        <f t="shared" si="8"/>
        <v>0</v>
      </c>
      <c r="O57" s="15">
        <f>IFERROR(SUM(C57:N57),0)</f>
        <v>0</v>
      </c>
      <c r="P57" s="136"/>
    </row>
    <row r="58" spans="2:16" ht="16" thickTop="1">
      <c r="D58" s="118"/>
      <c r="P58" s="136"/>
    </row>
    <row r="59" spans="2:16">
      <c r="B59" s="121" t="s">
        <v>299</v>
      </c>
      <c r="D59" s="118"/>
      <c r="P59" s="136"/>
    </row>
    <row r="60" spans="2:16">
      <c r="B60" s="122"/>
      <c r="D60" s="118"/>
      <c r="P60" s="136"/>
    </row>
    <row r="61" spans="2:16">
      <c r="D61" s="118"/>
      <c r="P61" s="136"/>
    </row>
    <row r="62" spans="2:16" ht="21">
      <c r="B62" s="170" t="s">
        <v>300</v>
      </c>
      <c r="D62" s="118"/>
      <c r="P62" s="136"/>
    </row>
    <row r="63" spans="2:16" ht="7" customHeight="1"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</row>
    <row r="64" spans="2:16" outlineLevel="1">
      <c r="B64" s="5" t="s">
        <v>301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36"/>
    </row>
    <row r="65" spans="2:16" ht="7" customHeight="1" outlineLevel="1" thickBot="1"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</row>
    <row r="66" spans="2:16" ht="16.5" outlineLevel="1" thickTop="1" thickBot="1">
      <c r="B66" s="11" t="s">
        <v>422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136"/>
    </row>
    <row r="67" spans="2:16" ht="16.5" outlineLevel="1" thickTop="1" thickBot="1">
      <c r="B67" s="11" t="s">
        <v>423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136"/>
    </row>
    <row r="68" spans="2:16" ht="16.5" outlineLevel="1" thickTop="1" thickBot="1">
      <c r="B68" s="11" t="s">
        <v>424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136"/>
    </row>
    <row r="69" spans="2:16" ht="7" customHeight="1" outlineLevel="1" thickTop="1">
      <c r="B69" s="134"/>
      <c r="C69" s="136"/>
      <c r="D69" s="171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</row>
    <row r="70" spans="2:16" ht="16" outlineLevel="1" thickBot="1">
      <c r="B70" s="14" t="s">
        <v>302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36"/>
    </row>
    <row r="71" spans="2:16" ht="7" customHeight="1" outlineLevel="1" thickTop="1">
      <c r="B71" s="172"/>
      <c r="C71" s="172"/>
      <c r="D71" s="173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</row>
    <row r="72" spans="2:16" outlineLevel="1">
      <c r="B72" s="5" t="s">
        <v>303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136"/>
    </row>
    <row r="73" spans="2:16" ht="7" customHeight="1" outlineLevel="1" thickBot="1">
      <c r="B73" s="172"/>
      <c r="C73" s="172"/>
      <c r="D73" s="173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</row>
    <row r="74" spans="2:16" ht="21.5" customHeight="1" outlineLevel="1" thickTop="1" thickBot="1">
      <c r="B74" s="169" t="s">
        <v>425</v>
      </c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36"/>
    </row>
    <row r="75" spans="2:16" ht="16.5" outlineLevel="1" thickTop="1" thickBot="1">
      <c r="B75" s="11" t="s">
        <v>426</v>
      </c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36"/>
    </row>
    <row r="76" spans="2:16" ht="7" customHeight="1" outlineLevel="1" thickTop="1">
      <c r="B76" s="134"/>
      <c r="C76" s="136"/>
      <c r="D76" s="171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</row>
    <row r="77" spans="2:16" ht="16" outlineLevel="1" thickBot="1">
      <c r="B77" s="14" t="s">
        <v>304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36"/>
    </row>
    <row r="78" spans="2:16" ht="7" customHeight="1" outlineLevel="1" thickTop="1">
      <c r="B78" s="172"/>
      <c r="C78" s="172"/>
      <c r="D78" s="173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</row>
    <row r="79" spans="2:16" outlineLevel="1">
      <c r="B79" s="5" t="s">
        <v>305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136"/>
    </row>
    <row r="80" spans="2:16" ht="7" customHeight="1" outlineLevel="1" thickBot="1">
      <c r="B80" s="172"/>
      <c r="C80" s="172"/>
      <c r="D80" s="173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</row>
    <row r="81" spans="2:16" ht="16.5" outlineLevel="1" thickTop="1" thickBot="1">
      <c r="B81" s="169" t="s">
        <v>427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136"/>
    </row>
    <row r="82" spans="2:16" ht="16.5" outlineLevel="1" thickTop="1" thickBot="1">
      <c r="B82" s="11" t="s">
        <v>428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136"/>
    </row>
    <row r="83" spans="2:16" ht="16.5" outlineLevel="1" thickTop="1" thickBot="1">
      <c r="B83" s="169" t="s">
        <v>429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136"/>
    </row>
    <row r="84" spans="2:16" ht="16.5" outlineLevel="1" thickTop="1" thickBot="1">
      <c r="B84" s="11" t="s">
        <v>430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136"/>
    </row>
    <row r="85" spans="2:16" ht="7" customHeight="1" outlineLevel="1" thickTop="1">
      <c r="B85" s="136"/>
      <c r="C85" s="136"/>
      <c r="D85" s="171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</row>
    <row r="86" spans="2:16" ht="16" outlineLevel="1" thickBot="1">
      <c r="B86" s="14" t="s">
        <v>306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36"/>
    </row>
    <row r="87" spans="2:16" ht="16" outlineLevel="1" thickTop="1">
      <c r="B87" s="136"/>
      <c r="C87" s="136"/>
      <c r="D87" s="171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</row>
    <row r="88" spans="2:16" ht="16" outlineLevel="1" thickBot="1">
      <c r="B88" s="14" t="s">
        <v>307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2:16" ht="16" thickTop="1">
      <c r="B89" s="120"/>
    </row>
    <row r="90" spans="2:16">
      <c r="B90" s="121"/>
      <c r="C90" s="122"/>
      <c r="D90" s="123"/>
    </row>
    <row r="91" spans="2:16">
      <c r="B91" s="120"/>
    </row>
    <row r="94" spans="2:16">
      <c r="D94" s="118"/>
    </row>
    <row r="95" spans="2:16">
      <c r="D95" s="118"/>
    </row>
    <row r="96" spans="2:16">
      <c r="D96" s="118"/>
    </row>
    <row r="97" spans="4:4">
      <c r="D97" s="118"/>
    </row>
    <row r="98" spans="4:4">
      <c r="D98" s="118"/>
    </row>
    <row r="99" spans="4:4">
      <c r="D99" s="118"/>
    </row>
    <row r="100" spans="4:4">
      <c r="D100" s="118"/>
    </row>
    <row r="101" spans="4:4">
      <c r="D101" s="118"/>
    </row>
    <row r="102" spans="4:4">
      <c r="D102" s="118"/>
    </row>
    <row r="103" spans="4:4">
      <c r="D103" s="118"/>
    </row>
    <row r="104" spans="4:4">
      <c r="D104" s="118"/>
    </row>
    <row r="105" spans="4:4">
      <c r="D105" s="118"/>
    </row>
    <row r="106" spans="4:4">
      <c r="D106" s="118"/>
    </row>
    <row r="107" spans="4:4">
      <c r="D107" s="118"/>
    </row>
    <row r="108" spans="4:4">
      <c r="D108" s="118"/>
    </row>
    <row r="109" spans="4:4">
      <c r="D109" s="118"/>
    </row>
    <row r="110" spans="4:4">
      <c r="D110" s="118"/>
    </row>
    <row r="111" spans="4:4">
      <c r="D111" s="118"/>
    </row>
    <row r="112" spans="4:4">
      <c r="D112" s="118"/>
    </row>
    <row r="113" spans="4:4">
      <c r="D113" s="118"/>
    </row>
    <row r="114" spans="4:4">
      <c r="D114" s="118"/>
    </row>
    <row r="115" spans="4:4">
      <c r="D115" s="118"/>
    </row>
    <row r="116" spans="4:4">
      <c r="D116" s="118"/>
    </row>
    <row r="117" spans="4:4">
      <c r="D117" s="118"/>
    </row>
    <row r="118" spans="4:4">
      <c r="D118" s="118"/>
    </row>
    <row r="119" spans="4:4">
      <c r="D119" s="118"/>
    </row>
    <row r="120" spans="4:4">
      <c r="D120" s="118"/>
    </row>
    <row r="121" spans="4:4">
      <c r="D121" s="118"/>
    </row>
    <row r="122" spans="4:4">
      <c r="D122" s="118"/>
    </row>
  </sheetData>
  <mergeCells count="16">
    <mergeCell ref="N3:N4"/>
    <mergeCell ref="O3:O4"/>
    <mergeCell ref="P3:P4"/>
    <mergeCell ref="B1:P2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</mergeCells>
  <pageMargins left="0.70866141732283472" right="0.70866141732283472" top="0.74803149606299213" bottom="0.74803149606299213" header="0.31496062992125984" footer="0.31496062992125984"/>
  <pageSetup scale="78" orientation="landscape" r:id="rId1"/>
  <rowBreaks count="2" manualBreakCount="2">
    <brk id="60" max="13" man="1"/>
    <brk id="91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3B30-3814-4CC1-B9D4-2E85F960ABB0}">
  <sheetPr>
    <pageSetUpPr fitToPage="1"/>
  </sheetPr>
  <dimension ref="A1:G44"/>
  <sheetViews>
    <sheetView showGridLines="0" topLeftCell="A25" workbookViewId="0"/>
  </sheetViews>
  <sheetFormatPr defaultColWidth="9.81640625" defaultRowHeight="13"/>
  <cols>
    <col min="1" max="1" width="1.81640625" style="131" customWidth="1"/>
    <col min="2" max="2" width="30.1796875" style="129" customWidth="1"/>
    <col min="3" max="3" width="16.6328125" style="129" customWidth="1"/>
    <col min="4" max="4" width="0.6328125" style="128" customWidth="1"/>
    <col min="5" max="5" width="29.26953125" style="128" customWidth="1"/>
    <col min="6" max="6" width="16.81640625" style="128" customWidth="1"/>
    <col min="7" max="7" width="1.81640625" style="133" customWidth="1"/>
    <col min="8" max="16384" width="9.81640625" style="128"/>
  </cols>
  <sheetData>
    <row r="1" spans="1:7" s="127" customFormat="1" ht="29" thickBot="1">
      <c r="A1" s="130"/>
      <c r="B1" s="184" t="s">
        <v>394</v>
      </c>
      <c r="C1" s="185"/>
      <c r="D1" s="185"/>
      <c r="E1" s="185"/>
      <c r="F1" s="186"/>
      <c r="G1" s="132"/>
    </row>
    <row r="2" spans="1:7" s="127" customFormat="1" ht="15" thickBot="1">
      <c r="A2" s="130"/>
      <c r="B2" s="187" t="s">
        <v>395</v>
      </c>
      <c r="C2" s="188"/>
      <c r="D2" s="188"/>
      <c r="E2" s="188"/>
      <c r="F2" s="189"/>
      <c r="G2" s="132"/>
    </row>
    <row r="3" spans="1:7" s="127" customFormat="1" ht="27.5" customHeight="1" thickBot="1">
      <c r="A3" s="130"/>
      <c r="B3" s="190" t="s">
        <v>295</v>
      </c>
      <c r="C3" s="191"/>
      <c r="D3" s="175"/>
      <c r="E3" s="190" t="s">
        <v>297</v>
      </c>
      <c r="F3" s="191"/>
      <c r="G3" s="132"/>
    </row>
    <row r="4" spans="1:7" s="127" customFormat="1" ht="15.5" thickTop="1" thickBot="1">
      <c r="A4" s="130"/>
      <c r="B4" s="192" t="s">
        <v>347</v>
      </c>
      <c r="C4" s="193"/>
      <c r="D4" s="175"/>
      <c r="E4" s="192" t="s">
        <v>348</v>
      </c>
      <c r="F4" s="193"/>
      <c r="G4" s="132"/>
    </row>
    <row r="5" spans="1:7" s="127" customFormat="1" ht="15.5" thickTop="1" thickBot="1">
      <c r="A5" s="130"/>
      <c r="B5" s="137" t="s">
        <v>349</v>
      </c>
      <c r="C5" s="138">
        <v>1250000</v>
      </c>
      <c r="D5" s="175"/>
      <c r="E5" s="137" t="s">
        <v>350</v>
      </c>
      <c r="F5" s="138">
        <v>923400</v>
      </c>
      <c r="G5" s="132"/>
    </row>
    <row r="6" spans="1:7" s="127" customFormat="1" ht="15.5" thickTop="1" thickBot="1">
      <c r="A6" s="130"/>
      <c r="B6" s="137" t="s">
        <v>351</v>
      </c>
      <c r="C6" s="138">
        <v>50000</v>
      </c>
      <c r="D6" s="175"/>
      <c r="E6" s="137" t="s">
        <v>352</v>
      </c>
      <c r="F6" s="138">
        <v>350000</v>
      </c>
      <c r="G6" s="132"/>
    </row>
    <row r="7" spans="1:7" s="127" customFormat="1" ht="26" thickTop="1" thickBot="1">
      <c r="A7" s="130"/>
      <c r="B7" s="137" t="s">
        <v>353</v>
      </c>
      <c r="C7" s="138">
        <v>200000</v>
      </c>
      <c r="D7" s="175"/>
      <c r="E7" s="137" t="s">
        <v>354</v>
      </c>
      <c r="F7" s="138">
        <v>20000</v>
      </c>
      <c r="G7" s="132"/>
    </row>
    <row r="8" spans="1:7" s="127" customFormat="1" ht="15.5" thickTop="1" thickBot="1">
      <c r="A8" s="130"/>
      <c r="B8" s="137" t="s">
        <v>355</v>
      </c>
      <c r="C8" s="138">
        <v>1753500</v>
      </c>
      <c r="D8" s="175"/>
      <c r="E8" s="137" t="s">
        <v>356</v>
      </c>
      <c r="F8" s="138">
        <v>500000</v>
      </c>
      <c r="G8" s="132"/>
    </row>
    <row r="9" spans="1:7" s="127" customFormat="1" ht="15.5" thickTop="1" thickBot="1">
      <c r="A9" s="130"/>
      <c r="B9" s="137" t="s">
        <v>357</v>
      </c>
      <c r="C9" s="138">
        <v>0</v>
      </c>
      <c r="D9" s="175"/>
      <c r="E9" s="140" t="s">
        <v>358</v>
      </c>
      <c r="F9" s="139">
        <f>SUM(F5:F8)</f>
        <v>1793400</v>
      </c>
      <c r="G9" s="132"/>
    </row>
    <row r="10" spans="1:7" s="127" customFormat="1" ht="15.5" thickTop="1" thickBot="1">
      <c r="A10" s="130"/>
      <c r="B10" s="140" t="s">
        <v>359</v>
      </c>
      <c r="C10" s="139">
        <f>SUM(C5:C9)</f>
        <v>3253500</v>
      </c>
      <c r="D10" s="175"/>
      <c r="E10" s="192" t="s">
        <v>360</v>
      </c>
      <c r="F10" s="193"/>
      <c r="G10" s="132"/>
    </row>
    <row r="11" spans="1:7" s="127" customFormat="1" ht="15.5" thickTop="1" thickBot="1">
      <c r="A11" s="130"/>
      <c r="B11" s="194" t="s">
        <v>361</v>
      </c>
      <c r="C11" s="195"/>
      <c r="D11" s="175"/>
      <c r="E11" s="137" t="s">
        <v>362</v>
      </c>
      <c r="F11" s="138">
        <v>400000</v>
      </c>
      <c r="G11" s="132"/>
    </row>
    <row r="12" spans="1:7" s="127" customFormat="1" ht="15.5" thickTop="1" thickBot="1">
      <c r="A12" s="130"/>
      <c r="B12" s="137" t="s">
        <v>363</v>
      </c>
      <c r="C12" s="138">
        <v>324000</v>
      </c>
      <c r="D12" s="175"/>
      <c r="E12" s="137" t="s">
        <v>364</v>
      </c>
      <c r="F12" s="138">
        <v>150000</v>
      </c>
      <c r="G12" s="132"/>
    </row>
    <row r="13" spans="1:7" s="127" customFormat="1" ht="15.5" thickTop="1" thickBot="1">
      <c r="A13" s="130"/>
      <c r="B13" s="137" t="s">
        <v>365</v>
      </c>
      <c r="C13" s="138">
        <v>0</v>
      </c>
      <c r="D13" s="175"/>
      <c r="E13" s="137" t="s">
        <v>366</v>
      </c>
      <c r="F13" s="138">
        <v>0</v>
      </c>
      <c r="G13" s="132"/>
    </row>
    <row r="14" spans="1:7" s="127" customFormat="1" ht="15.5" thickTop="1" thickBot="1">
      <c r="A14" s="130"/>
      <c r="B14" s="137" t="s">
        <v>367</v>
      </c>
      <c r="C14" s="138">
        <v>0</v>
      </c>
      <c r="D14" s="175"/>
      <c r="E14" s="140" t="s">
        <v>368</v>
      </c>
      <c r="F14" s="139">
        <f>SUM(F11:F13)</f>
        <v>550000</v>
      </c>
      <c r="G14" s="132"/>
    </row>
    <row r="15" spans="1:7" s="127" customFormat="1" ht="15.5" thickTop="1" thickBot="1">
      <c r="A15" s="130"/>
      <c r="B15" s="140" t="s">
        <v>369</v>
      </c>
      <c r="C15" s="139">
        <f>SUM(C12:C14)</f>
        <v>324000</v>
      </c>
      <c r="D15" s="175"/>
      <c r="E15" s="198" t="s">
        <v>370</v>
      </c>
      <c r="F15" s="199">
        <f>F9+F14</f>
        <v>2343400</v>
      </c>
      <c r="G15" s="132"/>
    </row>
    <row r="16" spans="1:7" s="127" customFormat="1" ht="22.25" customHeight="1" thickTop="1" thickBot="1">
      <c r="A16" s="130"/>
      <c r="B16" s="194" t="s">
        <v>371</v>
      </c>
      <c r="C16" s="195"/>
      <c r="D16" s="175"/>
      <c r="E16" s="200"/>
      <c r="F16" s="201"/>
      <c r="G16" s="132"/>
    </row>
    <row r="17" spans="1:7" s="127" customFormat="1" ht="21" customHeight="1" thickTop="1" thickBot="1">
      <c r="A17" s="130"/>
      <c r="B17" s="137" t="s">
        <v>372</v>
      </c>
      <c r="C17" s="138">
        <v>2300000</v>
      </c>
      <c r="D17" s="175"/>
      <c r="E17" s="190" t="s">
        <v>373</v>
      </c>
      <c r="F17" s="191"/>
      <c r="G17" s="132"/>
    </row>
    <row r="18" spans="1:7" s="127" customFormat="1" ht="15.5" thickTop="1" thickBot="1">
      <c r="A18" s="130"/>
      <c r="B18" s="137" t="s">
        <v>374</v>
      </c>
      <c r="C18" s="138">
        <v>1700000</v>
      </c>
      <c r="D18" s="175"/>
      <c r="E18" s="196" t="s">
        <v>375</v>
      </c>
      <c r="F18" s="197"/>
      <c r="G18" s="132"/>
    </row>
    <row r="19" spans="1:7" s="127" customFormat="1" ht="15.5" thickTop="1" thickBot="1">
      <c r="A19" s="130"/>
      <c r="B19" s="137" t="s">
        <v>376</v>
      </c>
      <c r="C19" s="138">
        <v>500000</v>
      </c>
      <c r="D19" s="175"/>
      <c r="E19" s="137" t="s">
        <v>377</v>
      </c>
      <c r="F19" s="138">
        <f>+C10</f>
        <v>3253500</v>
      </c>
      <c r="G19" s="132"/>
    </row>
    <row r="20" spans="1:7" s="127" customFormat="1" ht="15.5" thickTop="1" thickBot="1">
      <c r="A20" s="130"/>
      <c r="B20" s="137" t="s">
        <v>378</v>
      </c>
      <c r="C20" s="138">
        <v>0</v>
      </c>
      <c r="D20" s="175"/>
      <c r="E20" s="137" t="s">
        <v>379</v>
      </c>
      <c r="F20" s="138">
        <f>C15</f>
        <v>324000</v>
      </c>
      <c r="G20" s="132"/>
    </row>
    <row r="21" spans="1:7" s="127" customFormat="1" ht="15.5" thickTop="1" thickBot="1">
      <c r="A21" s="130"/>
      <c r="B21" s="137" t="s">
        <v>378</v>
      </c>
      <c r="C21" s="138">
        <v>0</v>
      </c>
      <c r="D21" s="175"/>
      <c r="E21" s="137" t="s">
        <v>380</v>
      </c>
      <c r="F21" s="138">
        <f>C22</f>
        <v>4500000</v>
      </c>
      <c r="G21" s="132"/>
    </row>
    <row r="22" spans="1:7" s="127" customFormat="1" ht="15.5" thickTop="1" thickBot="1">
      <c r="A22" s="130"/>
      <c r="B22" s="140" t="s">
        <v>381</v>
      </c>
      <c r="C22" s="139">
        <f>SUM(C17:C21)</f>
        <v>4500000</v>
      </c>
      <c r="D22" s="175"/>
      <c r="E22" s="137" t="s">
        <v>382</v>
      </c>
      <c r="F22" s="138">
        <f>C28</f>
        <v>975000</v>
      </c>
      <c r="G22" s="132"/>
    </row>
    <row r="23" spans="1:7" s="127" customFormat="1" ht="15.5" thickTop="1" thickBot="1">
      <c r="A23" s="130"/>
      <c r="B23" s="194" t="s">
        <v>383</v>
      </c>
      <c r="C23" s="195"/>
      <c r="D23" s="175"/>
      <c r="E23" s="140" t="s">
        <v>296</v>
      </c>
      <c r="F23" s="139">
        <f>SUM(F19:F22)</f>
        <v>9052500</v>
      </c>
      <c r="G23" s="132"/>
    </row>
    <row r="24" spans="1:7" s="127" customFormat="1" ht="15.5" thickTop="1" thickBot="1">
      <c r="A24" s="130"/>
      <c r="B24" s="137" t="s">
        <v>384</v>
      </c>
      <c r="C24" s="138">
        <v>525000</v>
      </c>
      <c r="D24" s="175"/>
      <c r="E24" s="196" t="s">
        <v>385</v>
      </c>
      <c r="F24" s="197"/>
      <c r="G24" s="132"/>
    </row>
    <row r="25" spans="1:7" s="127" customFormat="1" ht="15.5" thickTop="1" thickBot="1">
      <c r="A25" s="130"/>
      <c r="B25" s="137" t="s">
        <v>386</v>
      </c>
      <c r="C25" s="138">
        <v>450000</v>
      </c>
      <c r="D25" s="175"/>
      <c r="E25" s="137" t="s">
        <v>387</v>
      </c>
      <c r="F25" s="138">
        <f>F9</f>
        <v>1793400</v>
      </c>
      <c r="G25" s="132"/>
    </row>
    <row r="26" spans="1:7" s="127" customFormat="1" ht="15.5" thickTop="1" thickBot="1">
      <c r="A26" s="130"/>
      <c r="B26" s="137" t="s">
        <v>388</v>
      </c>
      <c r="C26" s="138">
        <v>0</v>
      </c>
      <c r="D26" s="175"/>
      <c r="E26" s="137" t="s">
        <v>389</v>
      </c>
      <c r="F26" s="138">
        <f>F14</f>
        <v>550000</v>
      </c>
      <c r="G26" s="132"/>
    </row>
    <row r="27" spans="1:7" s="127" customFormat="1" ht="15.5" thickTop="1" thickBot="1">
      <c r="A27" s="130"/>
      <c r="B27" s="137" t="s">
        <v>388</v>
      </c>
      <c r="C27" s="138">
        <v>0</v>
      </c>
      <c r="D27" s="175"/>
      <c r="E27" s="140" t="s">
        <v>298</v>
      </c>
      <c r="F27" s="139">
        <f>SUM(F25:F26)</f>
        <v>2343400</v>
      </c>
      <c r="G27" s="132"/>
    </row>
    <row r="28" spans="1:7" s="127" customFormat="1" ht="15.5" thickTop="1" thickBot="1">
      <c r="A28" s="130"/>
      <c r="B28" s="140" t="s">
        <v>390</v>
      </c>
      <c r="C28" s="139">
        <f>SUM(C24:C27)</f>
        <v>975000</v>
      </c>
      <c r="D28" s="175"/>
      <c r="E28" s="198" t="s">
        <v>391</v>
      </c>
      <c r="F28" s="199">
        <f>F23-F27</f>
        <v>6709100</v>
      </c>
      <c r="G28" s="132"/>
    </row>
    <row r="29" spans="1:7" s="127" customFormat="1" ht="15.5" thickTop="1" thickBot="1">
      <c r="A29" s="130"/>
      <c r="B29" s="198" t="s">
        <v>392</v>
      </c>
      <c r="C29" s="199">
        <f>C28+C22+C15+C10</f>
        <v>9052500</v>
      </c>
      <c r="D29" s="175"/>
      <c r="E29" s="176" t="s">
        <v>393</v>
      </c>
      <c r="F29" s="141">
        <f ca="1">TODAY()</f>
        <v>45215</v>
      </c>
      <c r="G29" s="132"/>
    </row>
    <row r="30" spans="1:7" s="127" customFormat="1" ht="17.399999999999999" customHeight="1" thickTop="1" thickBot="1">
      <c r="A30" s="130"/>
      <c r="B30" s="142"/>
      <c r="C30" s="144"/>
      <c r="D30" s="143"/>
      <c r="E30" s="142"/>
      <c r="F30" s="144"/>
      <c r="G30" s="132"/>
    </row>
    <row r="31" spans="1:7" s="127" customFormat="1" ht="12.5">
      <c r="A31" s="130"/>
      <c r="G31" s="132"/>
    </row>
    <row r="32" spans="1:7" s="127" customFormat="1" ht="12.5">
      <c r="A32" s="130"/>
      <c r="G32" s="132"/>
    </row>
    <row r="33" spans="1:7" s="127" customFormat="1" ht="12.5">
      <c r="A33" s="130"/>
      <c r="G33" s="132"/>
    </row>
    <row r="34" spans="1:7" s="127" customFormat="1" ht="12.5">
      <c r="A34" s="130"/>
      <c r="G34" s="132"/>
    </row>
    <row r="35" spans="1:7" s="127" customFormat="1" ht="12.5">
      <c r="A35" s="130"/>
      <c r="G35" s="132"/>
    </row>
    <row r="36" spans="1:7" s="127" customFormat="1" ht="12.5">
      <c r="A36" s="130"/>
      <c r="G36" s="132"/>
    </row>
    <row r="37" spans="1:7" s="127" customFormat="1" ht="12.5">
      <c r="A37" s="130"/>
      <c r="G37" s="132"/>
    </row>
    <row r="38" spans="1:7" s="127" customFormat="1" ht="12.5">
      <c r="A38" s="130"/>
      <c r="G38" s="132"/>
    </row>
    <row r="39" spans="1:7" s="127" customFormat="1" ht="12.5">
      <c r="A39" s="130"/>
      <c r="G39" s="132"/>
    </row>
    <row r="40" spans="1:7" s="127" customFormat="1" ht="12.5">
      <c r="A40" s="130"/>
      <c r="G40" s="132"/>
    </row>
    <row r="41" spans="1:7" s="127" customFormat="1" ht="12.5">
      <c r="A41" s="130"/>
      <c r="G41" s="132"/>
    </row>
    <row r="42" spans="1:7" s="127" customFormat="1" ht="12.5">
      <c r="A42" s="130"/>
      <c r="G42" s="132"/>
    </row>
    <row r="43" spans="1:7" s="127" customFormat="1" ht="12.5">
      <c r="A43" s="130"/>
      <c r="G43" s="132"/>
    </row>
    <row r="44" spans="1:7" s="127" customFormat="1" ht="12.5">
      <c r="A44" s="130"/>
      <c r="G44" s="132"/>
    </row>
  </sheetData>
  <sheetProtection formatCells="0" formatColumns="0" formatRows="0" insertColumns="0" insertRows="0" insertHyperlinks="0" deleteColumns="0" deleteRows="0" sort="0"/>
  <mergeCells count="17">
    <mergeCell ref="E24:F24"/>
    <mergeCell ref="E15:F15"/>
    <mergeCell ref="B29:C29"/>
    <mergeCell ref="E28:F28"/>
    <mergeCell ref="E16:F16"/>
    <mergeCell ref="B23:C23"/>
    <mergeCell ref="E10:F10"/>
    <mergeCell ref="B11:C11"/>
    <mergeCell ref="B16:C16"/>
    <mergeCell ref="E17:F17"/>
    <mergeCell ref="E18:F18"/>
    <mergeCell ref="B1:F1"/>
    <mergeCell ref="B2:F2"/>
    <mergeCell ref="B3:C3"/>
    <mergeCell ref="E3:F3"/>
    <mergeCell ref="B4:C4"/>
    <mergeCell ref="E4:F4"/>
  </mergeCells>
  <printOptions horizontalCentered="1"/>
  <pageMargins left="0.24" right="0.23" top="0.5" bottom="0.5" header="0.5" footer="0.25"/>
  <pageSetup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C212-6F22-4C1E-B64C-79198755EEE0}">
  <dimension ref="A1:P32"/>
  <sheetViews>
    <sheetView showGridLines="0" zoomScale="110" zoomScaleNormal="110" workbookViewId="0">
      <pane xSplit="2" ySplit="4" topLeftCell="C24" activePane="bottomRight" state="frozen"/>
      <selection pane="topRight" activeCell="C1" sqref="C1"/>
      <selection pane="bottomLeft" activeCell="A5" sqref="A5"/>
      <selection pane="bottomRight"/>
    </sheetView>
  </sheetViews>
  <sheetFormatPr defaultRowHeight="14.5" outlineLevelRow="2"/>
  <cols>
    <col min="1" max="1" width="1.453125" style="134" customWidth="1"/>
    <col min="2" max="2" width="26.7265625" customWidth="1"/>
    <col min="3" max="14" width="8.81640625" customWidth="1"/>
    <col min="15" max="15" width="6.81640625" customWidth="1"/>
    <col min="16" max="16" width="43.36328125" bestFit="1" customWidth="1"/>
  </cols>
  <sheetData>
    <row r="1" spans="2:16" ht="14.5" customHeight="1">
      <c r="B1" s="203" t="s">
        <v>345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</row>
    <row r="2" spans="2:16" ht="14.5" customHeight="1"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2:16" ht="12.5" customHeight="1">
      <c r="B3" s="183" t="s">
        <v>3</v>
      </c>
      <c r="C3" s="183" t="s">
        <v>4</v>
      </c>
      <c r="D3" s="183" t="s">
        <v>5</v>
      </c>
      <c r="E3" s="183" t="s">
        <v>6</v>
      </c>
      <c r="F3" s="183" t="s">
        <v>7</v>
      </c>
      <c r="G3" s="183" t="s">
        <v>8</v>
      </c>
      <c r="H3" s="183" t="s">
        <v>9</v>
      </c>
      <c r="I3" s="183" t="s">
        <v>10</v>
      </c>
      <c r="J3" s="183" t="s">
        <v>11</v>
      </c>
      <c r="K3" s="183" t="s">
        <v>12</v>
      </c>
      <c r="L3" s="183" t="s">
        <v>13</v>
      </c>
      <c r="M3" s="183" t="s">
        <v>14</v>
      </c>
      <c r="N3" s="183" t="s">
        <v>15</v>
      </c>
      <c r="O3" s="183" t="s">
        <v>17</v>
      </c>
    </row>
    <row r="4" spans="2:16" ht="5" customHeight="1"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</row>
    <row r="5" spans="2:16" ht="24" customHeight="1">
      <c r="B5" s="5" t="s">
        <v>308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82" t="s">
        <v>431</v>
      </c>
    </row>
    <row r="6" spans="2:16" ht="15" customHeight="1" thickBot="1">
      <c r="B6" s="7" t="s">
        <v>309</v>
      </c>
      <c r="C6" s="8"/>
      <c r="D6" s="8"/>
      <c r="E6" s="8"/>
      <c r="F6" s="8"/>
      <c r="G6" s="7"/>
      <c r="H6" s="8"/>
      <c r="I6" s="8"/>
      <c r="J6" s="8"/>
      <c r="K6" s="8"/>
      <c r="L6" s="7"/>
      <c r="M6" s="8"/>
      <c r="N6" s="8"/>
      <c r="O6" s="134"/>
      <c r="P6" s="182"/>
    </row>
    <row r="7" spans="2:16" ht="15.5" outlineLevel="1" thickTop="1" thickBot="1">
      <c r="B7" s="11" t="s">
        <v>310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34"/>
      <c r="P7" s="125" t="s">
        <v>311</v>
      </c>
    </row>
    <row r="8" spans="2:16" ht="15.5" outlineLevel="1" thickTop="1" thickBot="1">
      <c r="B8" s="11" t="s">
        <v>312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34"/>
      <c r="P8" s="125" t="s">
        <v>313</v>
      </c>
    </row>
    <row r="9" spans="2:16" ht="15.5" outlineLevel="1" thickTop="1" thickBot="1">
      <c r="B9" s="11" t="s">
        <v>314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34"/>
      <c r="P9" s="125" t="s">
        <v>315</v>
      </c>
    </row>
    <row r="10" spans="2:16" ht="15.5" outlineLevel="1" thickTop="1" thickBot="1">
      <c r="B10" s="11" t="s">
        <v>316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34"/>
      <c r="P10" s="125" t="s">
        <v>317</v>
      </c>
    </row>
    <row r="11" spans="2:16" ht="15.5" outlineLevel="1" thickTop="1" thickBot="1">
      <c r="B11" s="11" t="s">
        <v>318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34"/>
      <c r="P11" s="125" t="s">
        <v>319</v>
      </c>
    </row>
    <row r="12" spans="2:16" ht="15" thickTop="1">
      <c r="B12" s="135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202"/>
    </row>
    <row r="13" spans="2:16" ht="15" thickBot="1">
      <c r="B13" s="7" t="s">
        <v>320</v>
      </c>
      <c r="C13" s="8"/>
      <c r="D13" s="8"/>
      <c r="E13" s="8"/>
      <c r="F13" s="8"/>
      <c r="G13" s="7"/>
      <c r="H13" s="8"/>
      <c r="I13" s="8"/>
      <c r="J13" s="8"/>
      <c r="K13" s="8"/>
      <c r="L13" s="7"/>
      <c r="M13" s="8"/>
      <c r="N13" s="8"/>
      <c r="O13" s="134"/>
      <c r="P13" s="202"/>
    </row>
    <row r="14" spans="2:16" ht="15.5" outlineLevel="2" thickTop="1" thickBot="1">
      <c r="B14" s="11" t="s">
        <v>321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34"/>
      <c r="P14" s="125" t="s">
        <v>322</v>
      </c>
    </row>
    <row r="15" spans="2:16" ht="15.5" outlineLevel="2" thickTop="1" thickBot="1">
      <c r="B15" s="11" t="s">
        <v>323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34"/>
      <c r="P15" s="125" t="s">
        <v>324</v>
      </c>
    </row>
    <row r="16" spans="2:16" ht="24.5" customHeight="1" outlineLevel="2" thickTop="1" thickBot="1">
      <c r="B16" s="11" t="s">
        <v>325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34"/>
      <c r="P16" s="126" t="s">
        <v>326</v>
      </c>
    </row>
    <row r="17" spans="2:16" ht="15" thickTop="1">
      <c r="B17" s="135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202"/>
    </row>
    <row r="18" spans="2:16">
      <c r="B18" s="7" t="s">
        <v>327</v>
      </c>
      <c r="C18" s="8"/>
      <c r="D18" s="8"/>
      <c r="E18" s="8"/>
      <c r="F18" s="8"/>
      <c r="G18" s="7"/>
      <c r="H18" s="8"/>
      <c r="I18" s="8"/>
      <c r="J18" s="8"/>
      <c r="K18" s="8"/>
      <c r="L18" s="7"/>
      <c r="M18" s="8"/>
      <c r="N18" s="8"/>
      <c r="O18" s="134"/>
      <c r="P18" s="202"/>
    </row>
    <row r="19" spans="2:16" ht="15.5" hidden="1" outlineLevel="1" thickTop="1" thickBot="1">
      <c r="B19" s="11" t="s">
        <v>328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34"/>
      <c r="P19" s="125" t="s">
        <v>329</v>
      </c>
    </row>
    <row r="20" spans="2:16" ht="22.5" hidden="1" customHeight="1" outlineLevel="1" thickTop="1" thickBot="1">
      <c r="B20" s="11" t="s">
        <v>330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34"/>
      <c r="P20" s="126" t="s">
        <v>331</v>
      </c>
    </row>
    <row r="21" spans="2:16" collapsed="1">
      <c r="B21" s="135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202"/>
    </row>
    <row r="22" spans="2:16" ht="15" thickBot="1">
      <c r="B22" s="7" t="s">
        <v>332</v>
      </c>
      <c r="C22" s="8"/>
      <c r="D22" s="8"/>
      <c r="E22" s="8"/>
      <c r="F22" s="8"/>
      <c r="G22" s="7"/>
      <c r="H22" s="8"/>
      <c r="I22" s="8"/>
      <c r="J22" s="8"/>
      <c r="K22" s="8"/>
      <c r="L22" s="7"/>
      <c r="M22" s="8"/>
      <c r="N22" s="8"/>
      <c r="O22" s="134"/>
      <c r="P22" s="202"/>
    </row>
    <row r="23" spans="2:16" ht="15.5" outlineLevel="1" thickTop="1" thickBot="1">
      <c r="B23" s="11" t="s">
        <v>333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34"/>
      <c r="P23" s="125" t="s">
        <v>334</v>
      </c>
    </row>
    <row r="24" spans="2:16" ht="15.5" outlineLevel="1" thickTop="1" thickBot="1">
      <c r="B24" s="11" t="s">
        <v>335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34"/>
      <c r="P24" s="125" t="s">
        <v>336</v>
      </c>
    </row>
    <row r="25" spans="2:16" ht="15" thickTop="1">
      <c r="B25" s="135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202"/>
    </row>
    <row r="26" spans="2:16">
      <c r="B26" s="135" t="s">
        <v>337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202"/>
    </row>
    <row r="27" spans="2:16" ht="15.5" hidden="1" outlineLevel="1" thickTop="1" thickBot="1">
      <c r="B27" s="11" t="s">
        <v>338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34"/>
      <c r="P27" s="125" t="s">
        <v>339</v>
      </c>
    </row>
    <row r="28" spans="2:16" ht="25.5" hidden="1" customHeight="1" outlineLevel="1" thickTop="1" thickBot="1">
      <c r="B28" s="11" t="s">
        <v>340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34"/>
      <c r="P28" s="126" t="s">
        <v>341</v>
      </c>
    </row>
    <row r="29" spans="2:16" collapsed="1">
      <c r="B29" s="135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202"/>
    </row>
    <row r="30" spans="2:16" ht="15" thickBot="1">
      <c r="B30" s="7" t="s">
        <v>342</v>
      </c>
      <c r="C30" s="8"/>
      <c r="D30" s="8"/>
      <c r="E30" s="8"/>
      <c r="F30" s="8"/>
      <c r="G30" s="7"/>
      <c r="H30" s="8"/>
      <c r="I30" s="8"/>
      <c r="J30" s="8"/>
      <c r="K30" s="8"/>
      <c r="L30" s="7"/>
      <c r="M30" s="8"/>
      <c r="N30" s="8"/>
      <c r="O30" s="134"/>
      <c r="P30" s="202"/>
    </row>
    <row r="31" spans="2:16" ht="15.5" outlineLevel="1" thickTop="1" thickBot="1">
      <c r="B31" s="11" t="s">
        <v>343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34"/>
      <c r="P31" s="125" t="s">
        <v>344</v>
      </c>
    </row>
    <row r="32" spans="2:16" ht="15" thickTop="1"/>
  </sheetData>
  <mergeCells count="21">
    <mergeCell ref="N3:N4"/>
    <mergeCell ref="O3:O4"/>
    <mergeCell ref="B1:O2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  <mergeCell ref="P29:P30"/>
    <mergeCell ref="P5:P6"/>
    <mergeCell ref="P12:P13"/>
    <mergeCell ref="P17:P18"/>
    <mergeCell ref="P21:P22"/>
    <mergeCell ref="P25:P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1CA2-4630-4E9F-BF15-FCB5326674F0}">
  <dimension ref="A1:CV1001"/>
  <sheetViews>
    <sheetView topLeftCell="K1" zoomScale="80" zoomScaleNormal="80" workbookViewId="0">
      <selection activeCell="C12" sqref="C12"/>
    </sheetView>
  </sheetViews>
  <sheetFormatPr defaultColWidth="13.6328125" defaultRowHeight="12.5"/>
  <cols>
    <col min="1" max="1" width="16" bestFit="1" customWidth="1"/>
    <col min="2" max="2" width="18.1796875" style="86" bestFit="1" customWidth="1"/>
    <col min="3" max="3" width="11.90625" bestFit="1" customWidth="1"/>
    <col min="4" max="4" width="10.36328125" customWidth="1"/>
    <col min="5" max="5" width="12.90625" customWidth="1"/>
    <col min="6" max="6" width="15" customWidth="1"/>
    <col min="7" max="7" width="21.81640625" customWidth="1"/>
    <col min="8" max="8" width="12.90625" customWidth="1"/>
    <col min="9" max="9" width="14.7265625" customWidth="1"/>
    <col min="10" max="11" width="9.81640625" customWidth="1"/>
    <col min="12" max="12" width="0.90625" style="82" customWidth="1"/>
    <col min="13" max="13" width="18.54296875" style="97" bestFit="1" customWidth="1"/>
    <col min="14" max="14" width="8.54296875" style="97" bestFit="1" customWidth="1"/>
    <col min="15" max="15" width="1.1796875" style="97" customWidth="1"/>
    <col min="16" max="16" width="17.36328125" style="97" customWidth="1"/>
    <col min="17" max="17" width="8.1796875" style="97" customWidth="1"/>
    <col min="18" max="18" width="1.1796875" style="97" customWidth="1"/>
    <col min="19" max="19" width="17.08984375" style="97" customWidth="1"/>
    <col min="20" max="20" width="7.90625" style="97" customWidth="1"/>
    <col min="21" max="21" width="1.1796875" style="97" customWidth="1"/>
    <col min="22" max="22" width="16.453125" style="97" customWidth="1"/>
    <col min="23" max="23" width="9.81640625" style="97" customWidth="1"/>
    <col min="24" max="100" width="13.6328125" style="97"/>
  </cols>
  <sheetData>
    <row r="1" spans="1:100" s="65" customFormat="1" ht="21.5" customHeight="1" thickBot="1">
      <c r="A1" s="87" t="s">
        <v>122</v>
      </c>
      <c r="B1" s="88" t="s">
        <v>123</v>
      </c>
      <c r="C1" s="87" t="s">
        <v>121</v>
      </c>
      <c r="D1" s="87" t="s">
        <v>120</v>
      </c>
      <c r="E1" s="87" t="s">
        <v>119</v>
      </c>
      <c r="F1" s="87" t="s">
        <v>118</v>
      </c>
      <c r="G1" s="87" t="s">
        <v>117</v>
      </c>
      <c r="H1" s="87" t="s">
        <v>116</v>
      </c>
      <c r="I1" s="87" t="s">
        <v>115</v>
      </c>
      <c r="J1" s="87" t="s">
        <v>113</v>
      </c>
      <c r="K1" s="87" t="s">
        <v>114</v>
      </c>
      <c r="L1" s="81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</row>
    <row r="2" spans="1:100" ht="15.5" thickTop="1" thickBot="1">
      <c r="A2" s="83" t="s">
        <v>144</v>
      </c>
      <c r="B2" s="83">
        <v>45131</v>
      </c>
      <c r="C2" s="11" t="s">
        <v>90</v>
      </c>
      <c r="D2" s="11" t="str">
        <f>IFERROR(INDEX(M[Disk Space], MATCH(C2, M[Plan Name], 0)), "")</f>
        <v>5 GB</v>
      </c>
      <c r="E2" s="11" t="str">
        <f>IFERROR(INDEX(M[Bandwidth], MATCH(C2, M[Plan Name], 0)), "")</f>
        <v>Unmetered</v>
      </c>
      <c r="F2" s="11">
        <f>IFERROR(INDEX(M[Number of Domains], MATCH(C2, M[Plan Name], 0)), "")</f>
        <v>1</v>
      </c>
      <c r="G2" s="11">
        <f>IFERROR(INDEX(M[Email Accounts], MATCH(C2, M[Plan Name], 0)), "")</f>
        <v>10</v>
      </c>
      <c r="H2" s="11">
        <f>IFERROR(INDEX(M[Databases], MATCH(C2, M[Plan Name], 0)), "")</f>
        <v>10</v>
      </c>
      <c r="I2" s="11" t="str">
        <f>IFERROR(INDEX(M[Control Panel], MATCH(C2, M[Plan Name], 0)), "")</f>
        <v>cPanel</v>
      </c>
      <c r="J2" s="37">
        <f>IFERROR(INDEX(M[Price], MATCH(C2, M[Plan Name], 0)), "")</f>
        <v>2</v>
      </c>
      <c r="K2" s="37">
        <f>IFERROR(INDEX(M[Cost], MATCH(C2, M[Plan Name], 0)), "")</f>
        <v>0.5</v>
      </c>
      <c r="M2" s="204" t="s">
        <v>130</v>
      </c>
      <c r="N2" s="204"/>
    </row>
    <row r="3" spans="1:100" ht="15.5" thickTop="1" thickBot="1">
      <c r="A3" s="83" t="s">
        <v>144</v>
      </c>
      <c r="B3" s="83">
        <v>45131</v>
      </c>
      <c r="C3" s="11" t="s">
        <v>91</v>
      </c>
      <c r="D3" s="11" t="str">
        <f>IFERROR(INDEX(M[Disk Space], MATCH(C3, M[Plan Name], 0)), "")</f>
        <v>10 GB</v>
      </c>
      <c r="E3" s="11" t="str">
        <f>IFERROR(INDEX(M[Bandwidth], MATCH(C3, M[Plan Name], 0)), "")</f>
        <v>Unmetered</v>
      </c>
      <c r="F3" s="11">
        <f>IFERROR(INDEX(M[Number of Domains], MATCH(C3, M[Plan Name], 0)), "")</f>
        <v>2</v>
      </c>
      <c r="G3" s="11">
        <f>IFERROR(INDEX(M[Email Accounts], MATCH(C3, M[Plan Name], 0)), "")</f>
        <v>25</v>
      </c>
      <c r="H3" s="11">
        <f>IFERROR(INDEX(M[Databases], MATCH(C3, M[Plan Name], 0)), "")</f>
        <v>25</v>
      </c>
      <c r="I3" s="11" t="str">
        <f>IFERROR(INDEX(M[Control Panel], MATCH(C3, M[Plan Name], 0)), "")</f>
        <v>cPanel</v>
      </c>
      <c r="J3" s="98">
        <f>IFERROR(INDEX(M[Price], MATCH(C3, M[Plan Name], 0)), "")</f>
        <v>3.5</v>
      </c>
      <c r="K3" s="37">
        <f>IFERROR(INDEX(M[Cost], MATCH(C3, M[Plan Name], 0)), "")</f>
        <v>1</v>
      </c>
      <c r="M3" s="70" t="s">
        <v>109</v>
      </c>
      <c r="N3" s="80">
        <f>COUNTIF('SUBSCRIPTION PLAN'!Plan_Name,"Starter")</f>
        <v>2</v>
      </c>
    </row>
    <row r="4" spans="1:100" ht="15.5" thickTop="1" thickBot="1">
      <c r="A4" s="83" t="s">
        <v>144</v>
      </c>
      <c r="B4" s="83">
        <v>45131</v>
      </c>
      <c r="C4" s="11" t="s">
        <v>92</v>
      </c>
      <c r="D4" s="11" t="str">
        <f>IFERROR(INDEX(M[Disk Space], MATCH(C4, M[Plan Name], 0)), "")</f>
        <v>15 GB</v>
      </c>
      <c r="E4" s="11" t="str">
        <f>IFERROR(INDEX(M[Bandwidth], MATCH(C4, M[Plan Name], 0)), "")</f>
        <v>Unmetered</v>
      </c>
      <c r="F4" s="11">
        <f>IFERROR(INDEX(M[Number of Domains], MATCH(C4, M[Plan Name], 0)), "")</f>
        <v>5</v>
      </c>
      <c r="G4" s="11" t="str">
        <f>IFERROR(INDEX(M[Email Accounts], MATCH(C4, M[Plan Name], 0)), "")</f>
        <v>Unmetered</v>
      </c>
      <c r="H4" s="11" t="str">
        <f>IFERROR(INDEX(M[Databases], MATCH(C4, M[Plan Name], 0)), "")</f>
        <v>Unmetered</v>
      </c>
      <c r="I4" s="11" t="str">
        <f>IFERROR(INDEX(M[Control Panel], MATCH(C4, M[Plan Name], 0)), "")</f>
        <v>cPanel</v>
      </c>
      <c r="J4" s="98">
        <f>IFERROR(INDEX(M[Price], MATCH(C4, M[Plan Name], 0)), "")</f>
        <v>5</v>
      </c>
      <c r="K4" s="37">
        <f>IFERROR(INDEX(M[Cost], MATCH(C4, M[Plan Name], 0)), "")</f>
        <v>1.5</v>
      </c>
      <c r="M4" s="70" t="s">
        <v>110</v>
      </c>
      <c r="N4" s="80">
        <f>COUNTIF('SUBSCRIPTION PLAN'!Plan_Name,"Standard")</f>
        <v>5</v>
      </c>
    </row>
    <row r="5" spans="1:100" ht="15.5" thickTop="1" thickBot="1">
      <c r="A5" s="83" t="s">
        <v>144</v>
      </c>
      <c r="B5" s="83">
        <v>45131</v>
      </c>
      <c r="C5" s="11" t="s">
        <v>91</v>
      </c>
      <c r="D5" s="11" t="str">
        <f>IFERROR(INDEX(M[Disk Space], MATCH(C5, M[Plan Name], 0)), "")</f>
        <v>10 GB</v>
      </c>
      <c r="E5" s="11" t="str">
        <f>IFERROR(INDEX(M[Bandwidth], MATCH(C5, M[Plan Name], 0)), "")</f>
        <v>Unmetered</v>
      </c>
      <c r="F5" s="11">
        <f>IFERROR(INDEX(M[Number of Domains], MATCH(C5, M[Plan Name], 0)), "")</f>
        <v>2</v>
      </c>
      <c r="G5" s="11">
        <f>IFERROR(INDEX(M[Email Accounts], MATCH(C5, M[Plan Name], 0)), "")</f>
        <v>25</v>
      </c>
      <c r="H5" s="11">
        <f>IFERROR(INDEX(M[Databases], MATCH(C5, M[Plan Name], 0)), "")</f>
        <v>25</v>
      </c>
      <c r="I5" s="11" t="str">
        <f>IFERROR(INDEX(M[Control Panel], MATCH(C5, M[Plan Name], 0)), "")</f>
        <v>cPanel</v>
      </c>
      <c r="J5" s="98">
        <f>IFERROR(INDEX(M[Price], MATCH(C5, M[Plan Name], 0)), "")</f>
        <v>3.5</v>
      </c>
      <c r="K5" s="37">
        <f>IFERROR(INDEX(M[Cost], MATCH(C5, M[Plan Name], 0)), "")</f>
        <v>1</v>
      </c>
      <c r="M5" s="70" t="s">
        <v>108</v>
      </c>
      <c r="N5" s="80">
        <f>COUNTIF('SUBSCRIPTION PLAN'!Plan_Name,"Advanced")</f>
        <v>4</v>
      </c>
    </row>
    <row r="6" spans="1:100" ht="15.5" thickTop="1" thickBot="1">
      <c r="A6" s="83" t="s">
        <v>144</v>
      </c>
      <c r="B6" s="83">
        <v>45131</v>
      </c>
      <c r="C6" s="11" t="s">
        <v>92</v>
      </c>
      <c r="D6" s="11" t="str">
        <f>IFERROR(INDEX(M[Disk Space], MATCH(C6, M[Plan Name], 0)), "")</f>
        <v>15 GB</v>
      </c>
      <c r="E6" s="11" t="str">
        <f>IFERROR(INDEX(M[Bandwidth], MATCH(C6, M[Plan Name], 0)), "")</f>
        <v>Unmetered</v>
      </c>
      <c r="F6" s="11">
        <f>IFERROR(INDEX(M[Number of Domains], MATCH(C6, M[Plan Name], 0)), "")</f>
        <v>5</v>
      </c>
      <c r="G6" s="11" t="str">
        <f>IFERROR(INDEX(M[Email Accounts], MATCH(C6, M[Plan Name], 0)), "")</f>
        <v>Unmetered</v>
      </c>
      <c r="H6" s="11" t="str">
        <f>IFERROR(INDEX(M[Databases], MATCH(C6, M[Plan Name], 0)), "")</f>
        <v>Unmetered</v>
      </c>
      <c r="I6" s="11" t="str">
        <f>IFERROR(INDEX(M[Control Panel], MATCH(C6, M[Plan Name], 0)), "")</f>
        <v>cPanel</v>
      </c>
      <c r="J6" s="37">
        <f>IFERROR(INDEX(M[Price], MATCH(C6, M[Plan Name], 0)), "")</f>
        <v>5</v>
      </c>
      <c r="K6" s="37">
        <f>IFERROR(INDEX(M[Cost], MATCH(C6, M[Plan Name], 0)), "")</f>
        <v>1.5</v>
      </c>
      <c r="M6" s="70" t="s">
        <v>128</v>
      </c>
      <c r="N6" s="80">
        <f>SUM(N3:N5)</f>
        <v>11</v>
      </c>
    </row>
    <row r="7" spans="1:100" ht="13.5" thickTop="1" thickBot="1">
      <c r="A7" s="83" t="s">
        <v>144</v>
      </c>
      <c r="B7" s="83">
        <v>45131</v>
      </c>
      <c r="C7" s="11" t="s">
        <v>90</v>
      </c>
      <c r="D7" s="11" t="str">
        <f>IFERROR(INDEX(M[Disk Space], MATCH(C7, M[Plan Name], 0)), "")</f>
        <v>5 GB</v>
      </c>
      <c r="E7" s="11" t="str">
        <f>IFERROR(INDEX(M[Bandwidth], MATCH(C7, M[Plan Name], 0)), "")</f>
        <v>Unmetered</v>
      </c>
      <c r="F7" s="11">
        <f>IFERROR(INDEX(M[Number of Domains], MATCH(C7, M[Plan Name], 0)), "")</f>
        <v>1</v>
      </c>
      <c r="G7" s="11">
        <f>IFERROR(INDEX(M[Email Accounts], MATCH(C7, M[Plan Name], 0)), "")</f>
        <v>10</v>
      </c>
      <c r="H7" s="11">
        <f>IFERROR(INDEX(M[Databases], MATCH(C7, M[Plan Name], 0)), "")</f>
        <v>10</v>
      </c>
      <c r="I7" s="11" t="str">
        <f>IFERROR(INDEX(M[Control Panel], MATCH(C7, M[Plan Name], 0)), "")</f>
        <v>cPanel</v>
      </c>
      <c r="J7" s="37">
        <f>IFERROR(INDEX(M[Price], MATCH(C7, M[Plan Name], 0)), "")</f>
        <v>2</v>
      </c>
      <c r="K7" s="37">
        <f>IFERROR(INDEX(M[Cost], MATCH(C7, M[Plan Name], 0)), "")</f>
        <v>0.5</v>
      </c>
    </row>
    <row r="8" spans="1:100" ht="15.5" thickTop="1" thickBot="1">
      <c r="A8" s="83" t="s">
        <v>144</v>
      </c>
      <c r="B8" s="83">
        <v>45131</v>
      </c>
      <c r="C8" s="11" t="s">
        <v>92</v>
      </c>
      <c r="D8" s="11" t="str">
        <f>IFERROR(INDEX(M[Disk Space], MATCH(C8, M[Plan Name], 0)), "")</f>
        <v>15 GB</v>
      </c>
      <c r="E8" s="11" t="str">
        <f>IFERROR(INDEX(M[Bandwidth], MATCH(C8, M[Plan Name], 0)), "")</f>
        <v>Unmetered</v>
      </c>
      <c r="F8" s="11">
        <f>IFERROR(INDEX(M[Number of Domains], MATCH(C8, M[Plan Name], 0)), "")</f>
        <v>5</v>
      </c>
      <c r="G8" s="11" t="str">
        <f>IFERROR(INDEX(M[Email Accounts], MATCH(C8, M[Plan Name], 0)), "")</f>
        <v>Unmetered</v>
      </c>
      <c r="H8" s="11" t="str">
        <f>IFERROR(INDEX(M[Databases], MATCH(C8, M[Plan Name], 0)), "")</f>
        <v>Unmetered</v>
      </c>
      <c r="I8" s="11" t="str">
        <f>IFERROR(INDEX(M[Control Panel], MATCH(C8, M[Plan Name], 0)), "")</f>
        <v>cPanel</v>
      </c>
      <c r="J8" s="37">
        <f>IFERROR(INDEX(M[Price], MATCH(C8, M[Plan Name], 0)), "")</f>
        <v>5</v>
      </c>
      <c r="K8" s="37">
        <f>IFERROR(INDEX(M[Cost], MATCH(C8, M[Plan Name], 0)), "")</f>
        <v>1.5</v>
      </c>
      <c r="M8" s="205" t="s">
        <v>129</v>
      </c>
      <c r="N8" s="206"/>
    </row>
    <row r="9" spans="1:100" ht="15.5" thickTop="1" thickBot="1">
      <c r="A9" s="83" t="s">
        <v>144</v>
      </c>
      <c r="B9" s="83">
        <v>45131</v>
      </c>
      <c r="C9" s="11" t="s">
        <v>91</v>
      </c>
      <c r="D9" s="11" t="str">
        <f>IFERROR(INDEX(M[Disk Space], MATCH(C9, M[Plan Name], 0)), "")</f>
        <v>10 GB</v>
      </c>
      <c r="E9" s="11" t="str">
        <f>IFERROR(INDEX(M[Bandwidth], MATCH(C9, M[Plan Name], 0)), "")</f>
        <v>Unmetered</v>
      </c>
      <c r="F9" s="11">
        <f>IFERROR(INDEX(M[Number of Domains], MATCH(C9, M[Plan Name], 0)), "")</f>
        <v>2</v>
      </c>
      <c r="G9" s="11">
        <f>IFERROR(INDEX(M[Email Accounts], MATCH(C9, M[Plan Name], 0)), "")</f>
        <v>25</v>
      </c>
      <c r="H9" s="11">
        <f>IFERROR(INDEX(M[Databases], MATCH(C9, M[Plan Name], 0)), "")</f>
        <v>25</v>
      </c>
      <c r="I9" s="11" t="str">
        <f>IFERROR(INDEX(M[Control Panel], MATCH(C9, M[Plan Name], 0)), "")</f>
        <v>cPanel</v>
      </c>
      <c r="J9" s="37">
        <f>IFERROR(INDEX(M[Price], MATCH(C9, M[Plan Name], 0)), "")</f>
        <v>3.5</v>
      </c>
      <c r="K9" s="37">
        <f>IFERROR(INDEX(M[Cost], MATCH(C9, M[Plan Name], 0)), "")</f>
        <v>1</v>
      </c>
      <c r="M9" s="70" t="s">
        <v>124</v>
      </c>
      <c r="N9" s="99">
        <f>SUMIF('SUBSCRIPTION PLAN'!PRICE,"2")</f>
        <v>4</v>
      </c>
    </row>
    <row r="10" spans="1:100" ht="15.5" thickTop="1" thickBot="1">
      <c r="A10" s="83" t="s">
        <v>144</v>
      </c>
      <c r="B10" s="83">
        <v>45131</v>
      </c>
      <c r="C10" s="11" t="s">
        <v>91</v>
      </c>
      <c r="D10" s="11" t="str">
        <f>IFERROR(INDEX(M[Disk Space], MATCH(C10, M[Plan Name], 0)), "")</f>
        <v>10 GB</v>
      </c>
      <c r="E10" s="11" t="str">
        <f>IFERROR(INDEX(M[Bandwidth], MATCH(C10, M[Plan Name], 0)), "")</f>
        <v>Unmetered</v>
      </c>
      <c r="F10" s="11">
        <f>IFERROR(INDEX(M[Number of Domains], MATCH(C10, M[Plan Name], 0)), "")</f>
        <v>2</v>
      </c>
      <c r="G10" s="11">
        <f>IFERROR(INDEX(M[Email Accounts], MATCH(C10, M[Plan Name], 0)), "")</f>
        <v>25</v>
      </c>
      <c r="H10" s="11">
        <f>IFERROR(INDEX(M[Databases], MATCH(C10, M[Plan Name], 0)), "")</f>
        <v>25</v>
      </c>
      <c r="I10" s="11" t="str">
        <f>IFERROR(INDEX(M[Control Panel], MATCH(C10, M[Plan Name], 0)), "")</f>
        <v>cPanel</v>
      </c>
      <c r="J10" s="37">
        <f>IFERROR(INDEX(M[Price], MATCH(C10, M[Plan Name], 0)), "")</f>
        <v>3.5</v>
      </c>
      <c r="K10" s="37">
        <f>IFERROR(INDEX(M[Cost], MATCH(C10, M[Plan Name], 0)), "")</f>
        <v>1</v>
      </c>
      <c r="M10" s="70" t="s">
        <v>125</v>
      </c>
      <c r="N10" s="99">
        <f>SUMIF('SUBSCRIPTION PLAN'!PRICE,"3.5")</f>
        <v>17.5</v>
      </c>
    </row>
    <row r="11" spans="1:100" ht="15.5" thickTop="1" thickBot="1">
      <c r="A11" s="83" t="s">
        <v>144</v>
      </c>
      <c r="B11" s="83">
        <v>45131</v>
      </c>
      <c r="C11" s="11" t="s">
        <v>92</v>
      </c>
      <c r="D11" s="11" t="str">
        <f>IFERROR(INDEX(M[Disk Space], MATCH(C11, M[Plan Name], 0)), "")</f>
        <v>15 GB</v>
      </c>
      <c r="E11" s="11" t="str">
        <f>IFERROR(INDEX(M[Bandwidth], MATCH(C11, M[Plan Name], 0)), "")</f>
        <v>Unmetered</v>
      </c>
      <c r="F11" s="11">
        <f>IFERROR(INDEX(M[Number of Domains], MATCH(C11, M[Plan Name], 0)), "")</f>
        <v>5</v>
      </c>
      <c r="G11" s="11" t="str">
        <f>IFERROR(INDEX(M[Email Accounts], MATCH(C11, M[Plan Name], 0)), "")</f>
        <v>Unmetered</v>
      </c>
      <c r="H11" s="11" t="str">
        <f>IFERROR(INDEX(M[Databases], MATCH(C11, M[Plan Name], 0)), "")</f>
        <v>Unmetered</v>
      </c>
      <c r="I11" s="11" t="str">
        <f>IFERROR(INDEX(M[Control Panel], MATCH(C11, M[Plan Name], 0)), "")</f>
        <v>cPanel</v>
      </c>
      <c r="J11" s="37">
        <f>IFERROR(INDEX(M[Price], MATCH(C11, M[Plan Name], 0)), "")</f>
        <v>5</v>
      </c>
      <c r="K11" s="37">
        <f>IFERROR(INDEX(M[Cost], MATCH(C11, M[Plan Name], 0)), "")</f>
        <v>1.5</v>
      </c>
      <c r="M11" s="70" t="s">
        <v>126</v>
      </c>
      <c r="N11" s="99">
        <f>SUMIF('SUBSCRIPTION PLAN'!PRICE,"5")</f>
        <v>20</v>
      </c>
    </row>
    <row r="12" spans="1:100" ht="15.5" thickTop="1" thickBot="1">
      <c r="A12" s="83"/>
      <c r="B12" s="83"/>
      <c r="C12" s="11" t="s">
        <v>91</v>
      </c>
      <c r="D12" s="11" t="str">
        <f>IFERROR(INDEX(M[Disk Space], MATCH(C12, M[Plan Name], 0)), "")</f>
        <v>10 GB</v>
      </c>
      <c r="E12" s="11" t="str">
        <f>IFERROR(INDEX(M[Bandwidth], MATCH(C12, M[Plan Name], 0)), "")</f>
        <v>Unmetered</v>
      </c>
      <c r="F12" s="11">
        <f>IFERROR(INDEX(M[Number of Domains], MATCH(C12, M[Plan Name], 0)), "")</f>
        <v>2</v>
      </c>
      <c r="G12" s="11">
        <f>IFERROR(INDEX(M[Email Accounts], MATCH(C12, M[Plan Name], 0)), "")</f>
        <v>25</v>
      </c>
      <c r="H12" s="11">
        <f>IFERROR(INDEX(M[Databases], MATCH(C12, M[Plan Name], 0)), "")</f>
        <v>25</v>
      </c>
      <c r="I12" s="11" t="str">
        <f>IFERROR(INDEX(M[Control Panel], MATCH(C12, M[Plan Name], 0)), "")</f>
        <v>cPanel</v>
      </c>
      <c r="J12" s="37">
        <f>IFERROR(INDEX(M[Price], MATCH(C12, M[Plan Name], 0)), "")</f>
        <v>3.5</v>
      </c>
      <c r="K12" s="37">
        <f>IFERROR(INDEX(M[Cost], MATCH(C12, M[Plan Name], 0)), "")</f>
        <v>1</v>
      </c>
      <c r="M12" s="70" t="s">
        <v>127</v>
      </c>
      <c r="N12" s="99">
        <f>SUM(N9:N11)</f>
        <v>41.5</v>
      </c>
    </row>
    <row r="13" spans="1:100" ht="13.5" thickTop="1" thickBot="1">
      <c r="A13" s="83"/>
      <c r="B13" s="83"/>
      <c r="C13" s="11" t="s">
        <v>112</v>
      </c>
      <c r="D13" s="11" t="str">
        <f>IFERROR(INDEX(M[Disk Space], MATCH(C13, M[Plan Name], 0)), "")</f>
        <v>-</v>
      </c>
      <c r="E13" s="11" t="str">
        <f>IFERROR(INDEX(M[Bandwidth], MATCH(C13, M[Plan Name], 0)), "")</f>
        <v>-</v>
      </c>
      <c r="F13" s="11" t="str">
        <f>IFERROR(INDEX(M[Number of Domains], MATCH(C13, M[Plan Name], 0)), "")</f>
        <v>-</v>
      </c>
      <c r="G13" s="11" t="str">
        <f>IFERROR(INDEX(M[Email Accounts], MATCH(C13, M[Plan Name], 0)), "")</f>
        <v>-</v>
      </c>
      <c r="H13" s="11" t="str">
        <f>IFERROR(INDEX(M[Databases], MATCH(C13, M[Plan Name], 0)), "")</f>
        <v>-</v>
      </c>
      <c r="I13" s="11" t="str">
        <f>IFERROR(INDEX(M[Control Panel], MATCH(C13, M[Plan Name], 0)), "")</f>
        <v>-</v>
      </c>
      <c r="J13" s="11" t="str">
        <f>IFERROR(INDEX(M[Price], MATCH(C13, M[Plan Name], 0)), "")</f>
        <v>-</v>
      </c>
      <c r="K13" s="11" t="str">
        <f>IFERROR(INDEX(M[Cost], MATCH(C13, M[Plan Name], 0)), "")</f>
        <v>-</v>
      </c>
    </row>
    <row r="14" spans="1:100" ht="15.5" thickTop="1" thickBot="1">
      <c r="A14" s="83"/>
      <c r="B14" s="83"/>
      <c r="C14" s="11" t="s">
        <v>112</v>
      </c>
      <c r="D14" s="11" t="str">
        <f>IFERROR(INDEX(M[Disk Space], MATCH(C14, M[Plan Name], 0)), "")</f>
        <v>-</v>
      </c>
      <c r="E14" s="11" t="str">
        <f>IFERROR(INDEX(M[Bandwidth], MATCH(C14, M[Plan Name], 0)), "")</f>
        <v>-</v>
      </c>
      <c r="F14" s="11" t="str">
        <f>IFERROR(INDEX(M[Number of Domains], MATCH(C14, M[Plan Name], 0)), "")</f>
        <v>-</v>
      </c>
      <c r="G14" s="11" t="str">
        <f>IFERROR(INDEX(M[Email Accounts], MATCH(C14, M[Plan Name], 0)), "")</f>
        <v>-</v>
      </c>
      <c r="H14" s="11" t="str">
        <f>IFERROR(INDEX(M[Databases], MATCH(C14, M[Plan Name], 0)), "")</f>
        <v>-</v>
      </c>
      <c r="I14" s="11" t="str">
        <f>IFERROR(INDEX(M[Control Panel], MATCH(C14, M[Plan Name], 0)), "")</f>
        <v>-</v>
      </c>
      <c r="J14" s="11" t="str">
        <f>IFERROR(INDEX(M[Price], MATCH(C14, M[Plan Name], 0)), "")</f>
        <v>-</v>
      </c>
      <c r="K14" s="11" t="str">
        <f>IFERROR(INDEX(M[Cost], MATCH(C14, M[Plan Name], 0)), "")</f>
        <v>-</v>
      </c>
      <c r="M14" s="205" t="s">
        <v>114</v>
      </c>
      <c r="N14" s="206"/>
    </row>
    <row r="15" spans="1:100" ht="15.5" thickTop="1" thickBot="1">
      <c r="A15" s="11"/>
      <c r="B15" s="83"/>
      <c r="C15" s="11"/>
      <c r="D15" s="114" t="str">
        <f>IFERROR(INDEX(M[Disk Space], MATCH(C15, M[Plan Name], 0)), "")</f>
        <v/>
      </c>
      <c r="E15" s="114" t="str">
        <f>IFERROR(INDEX(M[Bandwidth], MATCH(C15, M[Plan Name], 0)), "")</f>
        <v/>
      </c>
      <c r="F15" s="114" t="str">
        <f>IFERROR(INDEX(M[Number of Domains], MATCH(C15, M[Plan Name], 0)), "")</f>
        <v/>
      </c>
      <c r="G15" s="114" t="str">
        <f>IFERROR(INDEX(M[Email Accounts], MATCH(C15, M[Plan Name], 0)), "")</f>
        <v/>
      </c>
      <c r="H15" s="114" t="str">
        <f>IFERROR(INDEX(M[Databases], MATCH(C15, M[Plan Name], 0)), "")</f>
        <v/>
      </c>
      <c r="I15" s="114" t="str">
        <f>IFERROR(INDEX(M[Control Panel], MATCH(C15, M[Plan Name], 0)), "")</f>
        <v/>
      </c>
      <c r="J15" s="114" t="str">
        <f>IFERROR(INDEX(M[Price], MATCH(C15, M[Plan Name], 0)), "")</f>
        <v/>
      </c>
      <c r="K15" s="114" t="str">
        <f>IFERROR(INDEX(M[Cost], MATCH(C15, M[Plan Name], 0)), "")</f>
        <v/>
      </c>
      <c r="M15" s="70" t="s">
        <v>131</v>
      </c>
      <c r="N15" s="99">
        <f>SUMIF('SUBSCRIPTION PLAN'!COST,"0.5")</f>
        <v>1</v>
      </c>
    </row>
    <row r="16" spans="1:100" ht="15.5" thickTop="1" thickBot="1">
      <c r="A16" s="11"/>
      <c r="B16" s="83"/>
      <c r="C16" s="11"/>
      <c r="D16" s="114" t="str">
        <f>IFERROR(INDEX(M[Disk Space], MATCH(C16, M[Plan Name], 0)), "")</f>
        <v/>
      </c>
      <c r="E16" s="114" t="str">
        <f>IFERROR(INDEX(M[Bandwidth], MATCH(C16, M[Plan Name], 0)), "")</f>
        <v/>
      </c>
      <c r="F16" s="114" t="str">
        <f>IFERROR(INDEX(M[Number of Domains], MATCH(C16, M[Plan Name], 0)), "")</f>
        <v/>
      </c>
      <c r="G16" s="114" t="str">
        <f>IFERROR(INDEX(M[Email Accounts], MATCH(C16, M[Plan Name], 0)), "")</f>
        <v/>
      </c>
      <c r="H16" s="114" t="str">
        <f>IFERROR(INDEX(M[Databases], MATCH(C16, M[Plan Name], 0)), "")</f>
        <v/>
      </c>
      <c r="I16" s="114" t="str">
        <f>IFERROR(INDEX(M[Control Panel], MATCH(C16, M[Plan Name], 0)), "")</f>
        <v/>
      </c>
      <c r="J16" s="114" t="str">
        <f>IFERROR(INDEX(M[Price], MATCH(C16, M[Plan Name], 0)), "")</f>
        <v/>
      </c>
      <c r="K16" s="114" t="str">
        <f>IFERROR(INDEX(M[Cost], MATCH(C16, M[Plan Name], 0)), "")</f>
        <v/>
      </c>
      <c r="M16" s="70" t="s">
        <v>132</v>
      </c>
      <c r="N16" s="99">
        <f>SUMIF('SUBSCRIPTION PLAN'!COST,"1")</f>
        <v>5</v>
      </c>
    </row>
    <row r="17" spans="1:14" ht="15.5" thickTop="1" thickBot="1">
      <c r="A17" s="11"/>
      <c r="B17" s="83"/>
      <c r="C17" s="11"/>
      <c r="D17" s="114" t="str">
        <f>IFERROR(INDEX(M[Disk Space], MATCH(C17, M[Plan Name], 0)), "")</f>
        <v/>
      </c>
      <c r="E17" s="114" t="str">
        <f>IFERROR(INDEX(M[Bandwidth], MATCH(C17, M[Plan Name], 0)), "")</f>
        <v/>
      </c>
      <c r="F17" s="114" t="str">
        <f>IFERROR(INDEX(M[Number of Domains], MATCH(C17, M[Plan Name], 0)), "")</f>
        <v/>
      </c>
      <c r="G17" s="114" t="str">
        <f>IFERROR(INDEX(M[Email Accounts], MATCH(C17, M[Plan Name], 0)), "")</f>
        <v/>
      </c>
      <c r="H17" s="114" t="str">
        <f>IFERROR(INDEX(M[Databases], MATCH(C17, M[Plan Name], 0)), "")</f>
        <v/>
      </c>
      <c r="I17" s="114" t="str">
        <f>IFERROR(INDEX(M[Control Panel], MATCH(C17, M[Plan Name], 0)), "")</f>
        <v/>
      </c>
      <c r="J17" s="114" t="str">
        <f>IFERROR(INDEX(M[Price], MATCH(C17, M[Plan Name], 0)), "")</f>
        <v/>
      </c>
      <c r="K17" s="114" t="str">
        <f>IFERROR(INDEX(M[Cost], MATCH(C17, M[Plan Name], 0)), "")</f>
        <v/>
      </c>
      <c r="M17" s="70" t="s">
        <v>133</v>
      </c>
      <c r="N17" s="99">
        <f>SUMIF('SUBSCRIPTION PLAN'!COST,"1.5")</f>
        <v>6</v>
      </c>
    </row>
    <row r="18" spans="1:14" ht="15.5" thickTop="1" thickBot="1">
      <c r="A18" s="11"/>
      <c r="B18" s="83"/>
      <c r="C18" s="11"/>
      <c r="D18" s="114" t="str">
        <f>IFERROR(INDEX(M[Disk Space], MATCH(C18, M[Plan Name], 0)), "")</f>
        <v/>
      </c>
      <c r="E18" s="114" t="str">
        <f>IFERROR(INDEX(M[Bandwidth], MATCH(C18, M[Plan Name], 0)), "")</f>
        <v/>
      </c>
      <c r="F18" s="114" t="str">
        <f>IFERROR(INDEX(M[Number of Domains], MATCH(C18, M[Plan Name], 0)), "")</f>
        <v/>
      </c>
      <c r="G18" s="114" t="str">
        <f>IFERROR(INDEX(M[Email Accounts], MATCH(C18, M[Plan Name], 0)), "")</f>
        <v/>
      </c>
      <c r="H18" s="114" t="str">
        <f>IFERROR(INDEX(M[Databases], MATCH(C18, M[Plan Name], 0)), "")</f>
        <v/>
      </c>
      <c r="I18" s="114" t="str">
        <f>IFERROR(INDEX(M[Control Panel], MATCH(C18, M[Plan Name], 0)), "")</f>
        <v/>
      </c>
      <c r="J18" s="114" t="str">
        <f>IFERROR(INDEX(M[Price], MATCH(C18, M[Plan Name], 0)), "")</f>
        <v/>
      </c>
      <c r="K18" s="114" t="str">
        <f>IFERROR(INDEX(M[Cost], MATCH(C18, M[Plan Name], 0)), "")</f>
        <v/>
      </c>
      <c r="M18" s="70" t="s">
        <v>134</v>
      </c>
      <c r="N18" s="99">
        <f>SUM(N15:N17)</f>
        <v>12</v>
      </c>
    </row>
    <row r="19" spans="1:14" ht="13.5" thickTop="1" thickBot="1">
      <c r="A19" s="11"/>
      <c r="B19" s="83"/>
      <c r="C19" s="11"/>
      <c r="D19" s="114" t="str">
        <f>IFERROR(INDEX(M[Disk Space], MATCH(C19, M[Plan Name], 0)), "")</f>
        <v/>
      </c>
      <c r="E19" s="114" t="str">
        <f>IFERROR(INDEX(M[Bandwidth], MATCH(C19, M[Plan Name], 0)), "")</f>
        <v/>
      </c>
      <c r="F19" s="114" t="str">
        <f>IFERROR(INDEX(M[Number of Domains], MATCH(C19, M[Plan Name], 0)), "")</f>
        <v/>
      </c>
      <c r="G19" s="114" t="str">
        <f>IFERROR(INDEX(M[Email Accounts], MATCH(C19, M[Plan Name], 0)), "")</f>
        <v/>
      </c>
      <c r="H19" s="114" t="str">
        <f>IFERROR(INDEX(M[Databases], MATCH(C19, M[Plan Name], 0)), "")</f>
        <v/>
      </c>
      <c r="I19" s="114" t="str">
        <f>IFERROR(INDEX(M[Control Panel], MATCH(C19, M[Plan Name], 0)), "")</f>
        <v/>
      </c>
      <c r="J19" s="114" t="str">
        <f>IFERROR(INDEX(M[Price], MATCH(C19, M[Plan Name], 0)), "")</f>
        <v/>
      </c>
      <c r="K19" s="114" t="str">
        <f>IFERROR(INDEX(M[Cost], MATCH(C19, M[Plan Name], 0)), "")</f>
        <v/>
      </c>
    </row>
    <row r="20" spans="1:14" ht="15.5" thickTop="1" thickBot="1">
      <c r="A20" s="11"/>
      <c r="B20" s="83"/>
      <c r="C20" s="11"/>
      <c r="D20" s="114" t="str">
        <f>IFERROR(INDEX(M[Disk Space], MATCH(C20, M[Plan Name], 0)), "")</f>
        <v/>
      </c>
      <c r="E20" s="114" t="str">
        <f>IFERROR(INDEX(M[Bandwidth], MATCH(C20, M[Plan Name], 0)), "")</f>
        <v/>
      </c>
      <c r="F20" s="114" t="str">
        <f>IFERROR(INDEX(M[Number of Domains], MATCH(C20, M[Plan Name], 0)), "")</f>
        <v/>
      </c>
      <c r="G20" s="114" t="str">
        <f>IFERROR(INDEX(M[Email Accounts], MATCH(C20, M[Plan Name], 0)), "")</f>
        <v/>
      </c>
      <c r="H20" s="114" t="str">
        <f>IFERROR(INDEX(M[Databases], MATCH(C20, M[Plan Name], 0)), "")</f>
        <v/>
      </c>
      <c r="I20" s="114" t="str">
        <f>IFERROR(INDEX(M[Control Panel], MATCH(C20, M[Plan Name], 0)), "")</f>
        <v/>
      </c>
      <c r="J20" s="114" t="str">
        <f>IFERROR(INDEX(M[Price], MATCH(C20, M[Plan Name], 0)), "")</f>
        <v/>
      </c>
      <c r="K20" s="114" t="str">
        <f>IFERROR(INDEX(M[Cost], MATCH(C20, M[Plan Name], 0)), "")</f>
        <v/>
      </c>
      <c r="M20" s="205" t="s">
        <v>135</v>
      </c>
      <c r="N20" s="206"/>
    </row>
    <row r="21" spans="1:14" ht="15.5" thickTop="1" thickBot="1">
      <c r="A21" s="11"/>
      <c r="B21" s="83"/>
      <c r="C21" s="11"/>
      <c r="D21" s="114" t="str">
        <f>IFERROR(INDEX(M[Disk Space], MATCH(C21, M[Plan Name], 0)), "")</f>
        <v/>
      </c>
      <c r="E21" s="114" t="str">
        <f>IFERROR(INDEX(M[Bandwidth], MATCH(C21, M[Plan Name], 0)), "")</f>
        <v/>
      </c>
      <c r="F21" s="114" t="str">
        <f>IFERROR(INDEX(M[Number of Domains], MATCH(C21, M[Plan Name], 0)), "")</f>
        <v/>
      </c>
      <c r="G21" s="114" t="str">
        <f>IFERROR(INDEX(M[Email Accounts], MATCH(C21, M[Plan Name], 0)), "")</f>
        <v/>
      </c>
      <c r="H21" s="114" t="str">
        <f>IFERROR(INDEX(M[Databases], MATCH(C21, M[Plan Name], 0)), "")</f>
        <v/>
      </c>
      <c r="I21" s="114" t="str">
        <f>IFERROR(INDEX(M[Control Panel], MATCH(C21, M[Plan Name], 0)), "")</f>
        <v/>
      </c>
      <c r="J21" s="114" t="str">
        <f>IFERROR(INDEX(M[Price], MATCH(C21, M[Plan Name], 0)), "")</f>
        <v/>
      </c>
      <c r="K21" s="114" t="str">
        <f>IFERROR(INDEX(M[Cost], MATCH(C21, M[Plan Name], 0)), "")</f>
        <v/>
      </c>
      <c r="M21" s="70" t="s">
        <v>136</v>
      </c>
      <c r="N21" s="99">
        <f>N9-N15</f>
        <v>3</v>
      </c>
    </row>
    <row r="22" spans="1:14" ht="15.5" thickTop="1" thickBot="1">
      <c r="A22" s="11"/>
      <c r="B22" s="83"/>
      <c r="C22" s="11"/>
      <c r="D22" s="114" t="str">
        <f>IFERROR(INDEX(M[Disk Space], MATCH(C22, M[Plan Name], 0)), "")</f>
        <v/>
      </c>
      <c r="E22" s="114" t="str">
        <f>IFERROR(INDEX(M[Bandwidth], MATCH(C22, M[Plan Name], 0)), "")</f>
        <v/>
      </c>
      <c r="F22" s="114" t="str">
        <f>IFERROR(INDEX(M[Number of Domains], MATCH(C22, M[Plan Name], 0)), "")</f>
        <v/>
      </c>
      <c r="G22" s="114" t="str">
        <f>IFERROR(INDEX(M[Email Accounts], MATCH(C22, M[Plan Name], 0)), "")</f>
        <v/>
      </c>
      <c r="H22" s="114" t="str">
        <f>IFERROR(INDEX(M[Databases], MATCH(C22, M[Plan Name], 0)), "")</f>
        <v/>
      </c>
      <c r="I22" s="114" t="str">
        <f>IFERROR(INDEX(M[Control Panel], MATCH(C22, M[Plan Name], 0)), "")</f>
        <v/>
      </c>
      <c r="J22" s="114" t="str">
        <f>IFERROR(INDEX(M[Price], MATCH(C22, M[Plan Name], 0)), "")</f>
        <v/>
      </c>
      <c r="K22" s="114" t="str">
        <f>IFERROR(INDEX(M[Cost], MATCH(C22, M[Plan Name], 0)), "")</f>
        <v/>
      </c>
      <c r="M22" s="70" t="s">
        <v>137</v>
      </c>
      <c r="N22" s="99">
        <f>N10-N16</f>
        <v>12.5</v>
      </c>
    </row>
    <row r="23" spans="1:14" ht="15.5" thickTop="1" thickBot="1">
      <c r="A23" s="11"/>
      <c r="B23" s="83"/>
      <c r="C23" s="11"/>
      <c r="D23" s="114" t="str">
        <f>IFERROR(INDEX(M[Disk Space], MATCH(C23, M[Plan Name], 0)), "")</f>
        <v/>
      </c>
      <c r="E23" s="114" t="str">
        <f>IFERROR(INDEX(M[Bandwidth], MATCH(C23, M[Plan Name], 0)), "")</f>
        <v/>
      </c>
      <c r="F23" s="114" t="str">
        <f>IFERROR(INDEX(M[Number of Domains], MATCH(C23, M[Plan Name], 0)), "")</f>
        <v/>
      </c>
      <c r="G23" s="114" t="str">
        <f>IFERROR(INDEX(M[Email Accounts], MATCH(C23, M[Plan Name], 0)), "")</f>
        <v/>
      </c>
      <c r="H23" s="114" t="str">
        <f>IFERROR(INDEX(M[Databases], MATCH(C23, M[Plan Name], 0)), "")</f>
        <v/>
      </c>
      <c r="I23" s="114" t="str">
        <f>IFERROR(INDEX(M[Control Panel], MATCH(C23, M[Plan Name], 0)), "")</f>
        <v/>
      </c>
      <c r="J23" s="114" t="str">
        <f>IFERROR(INDEX(M[Price], MATCH(C23, M[Plan Name], 0)), "")</f>
        <v/>
      </c>
      <c r="K23" s="114" t="str">
        <f>IFERROR(INDEX(M[Cost], MATCH(C23, M[Plan Name], 0)), "")</f>
        <v/>
      </c>
      <c r="M23" s="70" t="s">
        <v>138</v>
      </c>
      <c r="N23" s="99">
        <f>N11-N17</f>
        <v>14</v>
      </c>
    </row>
    <row r="24" spans="1:14" ht="15.5" thickTop="1" thickBot="1">
      <c r="A24" s="11"/>
      <c r="B24" s="83"/>
      <c r="C24" s="11"/>
      <c r="D24" s="114" t="str">
        <f>IFERROR(INDEX(M[Disk Space], MATCH(C24, M[Plan Name], 0)), "")</f>
        <v/>
      </c>
      <c r="E24" s="114" t="str">
        <f>IFERROR(INDEX(M[Bandwidth], MATCH(C24, M[Plan Name], 0)), "")</f>
        <v/>
      </c>
      <c r="F24" s="114" t="str">
        <f>IFERROR(INDEX(M[Number of Domains], MATCH(C24, M[Plan Name], 0)), "")</f>
        <v/>
      </c>
      <c r="G24" s="114" t="str">
        <f>IFERROR(INDEX(M[Email Accounts], MATCH(C24, M[Plan Name], 0)), "")</f>
        <v/>
      </c>
      <c r="H24" s="114" t="str">
        <f>IFERROR(INDEX(M[Databases], MATCH(C24, M[Plan Name], 0)), "")</f>
        <v/>
      </c>
      <c r="I24" s="114" t="str">
        <f>IFERROR(INDEX(M[Control Panel], MATCH(C24, M[Plan Name], 0)), "")</f>
        <v/>
      </c>
      <c r="J24" s="114" t="str">
        <f>IFERROR(INDEX(M[Price], MATCH(C24, M[Plan Name], 0)), "")</f>
        <v/>
      </c>
      <c r="K24" s="114" t="str">
        <f>IFERROR(INDEX(M[Cost], MATCH(C24, M[Plan Name], 0)), "")</f>
        <v/>
      </c>
      <c r="M24" s="70" t="s">
        <v>139</v>
      </c>
      <c r="N24" s="99">
        <f>N12-N18</f>
        <v>29.5</v>
      </c>
    </row>
    <row r="25" spans="1:14" ht="13.5" thickTop="1" thickBot="1">
      <c r="A25" s="11"/>
      <c r="B25" s="83"/>
      <c r="C25" s="11"/>
      <c r="D25" s="114" t="str">
        <f>IFERROR(INDEX(M[Disk Space], MATCH(C25, M[Plan Name], 0)), "")</f>
        <v/>
      </c>
      <c r="E25" s="114" t="str">
        <f>IFERROR(INDEX(M[Bandwidth], MATCH(C25, M[Plan Name], 0)), "")</f>
        <v/>
      </c>
      <c r="F25" s="114" t="str">
        <f>IFERROR(INDEX(M[Number of Domains], MATCH(C25, M[Plan Name], 0)), "")</f>
        <v/>
      </c>
      <c r="G25" s="114" t="str">
        <f>IFERROR(INDEX(M[Email Accounts], MATCH(C25, M[Plan Name], 0)), "")</f>
        <v/>
      </c>
      <c r="H25" s="114" t="str">
        <f>IFERROR(INDEX(M[Databases], MATCH(C25, M[Plan Name], 0)), "")</f>
        <v/>
      </c>
      <c r="I25" s="114" t="str">
        <f>IFERROR(INDEX(M[Control Panel], MATCH(C25, M[Plan Name], 0)), "")</f>
        <v/>
      </c>
      <c r="J25" s="114" t="str">
        <f>IFERROR(INDEX(M[Price], MATCH(C25, M[Plan Name], 0)), "")</f>
        <v/>
      </c>
      <c r="K25" s="114" t="str">
        <f>IFERROR(INDEX(M[Cost], MATCH(C25, M[Plan Name], 0)), "")</f>
        <v/>
      </c>
    </row>
    <row r="26" spans="1:14" ht="13.5" thickTop="1" thickBot="1">
      <c r="A26" s="11"/>
      <c r="B26" s="83"/>
      <c r="C26" s="11"/>
      <c r="D26" s="114" t="str">
        <f>IFERROR(INDEX(M[Disk Space], MATCH(C26, M[Plan Name], 0)), "")</f>
        <v/>
      </c>
      <c r="E26" s="114" t="str">
        <f>IFERROR(INDEX(M[Bandwidth], MATCH(C26, M[Plan Name], 0)), "")</f>
        <v/>
      </c>
      <c r="F26" s="114" t="str">
        <f>IFERROR(INDEX(M[Number of Domains], MATCH(C26, M[Plan Name], 0)), "")</f>
        <v/>
      </c>
      <c r="G26" s="114" t="str">
        <f>IFERROR(INDEX(M[Email Accounts], MATCH(C26, M[Plan Name], 0)), "")</f>
        <v/>
      </c>
      <c r="H26" s="114" t="str">
        <f>IFERROR(INDEX(M[Databases], MATCH(C26, M[Plan Name], 0)), "")</f>
        <v/>
      </c>
      <c r="I26" s="114" t="str">
        <f>IFERROR(INDEX(M[Control Panel], MATCH(C26, M[Plan Name], 0)), "")</f>
        <v/>
      </c>
      <c r="J26" s="114" t="str">
        <f>IFERROR(INDEX(M[Price], MATCH(C26, M[Plan Name], 0)), "")</f>
        <v/>
      </c>
      <c r="K26" s="114" t="str">
        <f>IFERROR(INDEX(M[Cost], MATCH(C26, M[Plan Name], 0)), "")</f>
        <v/>
      </c>
    </row>
    <row r="27" spans="1:14" ht="13.5" thickTop="1" thickBot="1">
      <c r="A27" s="11"/>
      <c r="B27" s="83"/>
      <c r="C27" s="11"/>
      <c r="D27" s="114" t="str">
        <f>IFERROR(INDEX(M[Disk Space], MATCH(C27, M[Plan Name], 0)), "")</f>
        <v/>
      </c>
      <c r="E27" s="114" t="str">
        <f>IFERROR(INDEX(M[Bandwidth], MATCH(C27, M[Plan Name], 0)), "")</f>
        <v/>
      </c>
      <c r="F27" s="114" t="str">
        <f>IFERROR(INDEX(M[Number of Domains], MATCH(C27, M[Plan Name], 0)), "")</f>
        <v/>
      </c>
      <c r="G27" s="114" t="str">
        <f>IFERROR(INDEX(M[Email Accounts], MATCH(C27, M[Plan Name], 0)), "")</f>
        <v/>
      </c>
      <c r="H27" s="114" t="str">
        <f>IFERROR(INDEX(M[Databases], MATCH(C27, M[Plan Name], 0)), "")</f>
        <v/>
      </c>
      <c r="I27" s="114" t="str">
        <f>IFERROR(INDEX(M[Control Panel], MATCH(C27, M[Plan Name], 0)), "")</f>
        <v/>
      </c>
      <c r="J27" s="114" t="str">
        <f>IFERROR(INDEX(M[Price], MATCH(C27, M[Plan Name], 0)), "")</f>
        <v/>
      </c>
      <c r="K27" s="114" t="str">
        <f>IFERROR(INDEX(M[Cost], MATCH(C27, M[Plan Name], 0)), "")</f>
        <v/>
      </c>
    </row>
    <row r="28" spans="1:14" ht="13.5" thickTop="1" thickBot="1">
      <c r="A28" s="11"/>
      <c r="B28" s="83"/>
      <c r="C28" s="11"/>
      <c r="D28" s="114" t="str">
        <f>IFERROR(INDEX(M[Disk Space], MATCH(C28, M[Plan Name], 0)), "")</f>
        <v/>
      </c>
      <c r="E28" s="114" t="str">
        <f>IFERROR(INDEX(M[Bandwidth], MATCH(C28, M[Plan Name], 0)), "")</f>
        <v/>
      </c>
      <c r="F28" s="114" t="str">
        <f>IFERROR(INDEX(M[Number of Domains], MATCH(C28, M[Plan Name], 0)), "")</f>
        <v/>
      </c>
      <c r="G28" s="114" t="str">
        <f>IFERROR(INDEX(M[Email Accounts], MATCH(C28, M[Plan Name], 0)), "")</f>
        <v/>
      </c>
      <c r="H28" s="114" t="str">
        <f>IFERROR(INDEX(M[Databases], MATCH(C28, M[Plan Name], 0)), "")</f>
        <v/>
      </c>
      <c r="I28" s="114" t="str">
        <f>IFERROR(INDEX(M[Control Panel], MATCH(C28, M[Plan Name], 0)), "")</f>
        <v/>
      </c>
      <c r="J28" s="114" t="str">
        <f>IFERROR(INDEX(M[Price], MATCH(C28, M[Plan Name], 0)), "")</f>
        <v/>
      </c>
      <c r="K28" s="114" t="str">
        <f>IFERROR(INDEX(M[Cost], MATCH(C28, M[Plan Name], 0)), "")</f>
        <v/>
      </c>
    </row>
    <row r="29" spans="1:14" ht="13.5" thickTop="1" thickBot="1">
      <c r="A29" s="11"/>
      <c r="B29" s="83"/>
      <c r="C29" s="11"/>
      <c r="D29" s="114" t="str">
        <f>IFERROR(INDEX(M[Disk Space], MATCH(C29, M[Plan Name], 0)), "")</f>
        <v/>
      </c>
      <c r="E29" s="114" t="str">
        <f>IFERROR(INDEX(M[Bandwidth], MATCH(C29, M[Plan Name], 0)), "")</f>
        <v/>
      </c>
      <c r="F29" s="114" t="str">
        <f>IFERROR(INDEX(M[Number of Domains], MATCH(C29, M[Plan Name], 0)), "")</f>
        <v/>
      </c>
      <c r="G29" s="114" t="str">
        <f>IFERROR(INDEX(M[Email Accounts], MATCH(C29, M[Plan Name], 0)), "")</f>
        <v/>
      </c>
      <c r="H29" s="114" t="str">
        <f>IFERROR(INDEX(M[Databases], MATCH(C29, M[Plan Name], 0)), "")</f>
        <v/>
      </c>
      <c r="I29" s="114" t="str">
        <f>IFERROR(INDEX(M[Control Panel], MATCH(C29, M[Plan Name], 0)), "")</f>
        <v/>
      </c>
      <c r="J29" s="114" t="str">
        <f>IFERROR(INDEX(M[Price], MATCH(C29, M[Plan Name], 0)), "")</f>
        <v/>
      </c>
      <c r="K29" s="114" t="str">
        <f>IFERROR(INDEX(M[Cost], MATCH(C29, M[Plan Name], 0)), "")</f>
        <v/>
      </c>
    </row>
    <row r="30" spans="1:14" ht="13.5" thickTop="1" thickBot="1">
      <c r="A30" s="11"/>
      <c r="B30" s="83"/>
      <c r="C30" s="11"/>
      <c r="D30" s="114" t="str">
        <f>IFERROR(INDEX(M[Disk Space], MATCH(C30, M[Plan Name], 0)), "")</f>
        <v/>
      </c>
      <c r="E30" s="114" t="str">
        <f>IFERROR(INDEX(M[Bandwidth], MATCH(C30, M[Plan Name], 0)), "")</f>
        <v/>
      </c>
      <c r="F30" s="114" t="str">
        <f>IFERROR(INDEX(M[Number of Domains], MATCH(C30, M[Plan Name], 0)), "")</f>
        <v/>
      </c>
      <c r="G30" s="114" t="str">
        <f>IFERROR(INDEX(M[Email Accounts], MATCH(C30, M[Plan Name], 0)), "")</f>
        <v/>
      </c>
      <c r="H30" s="114" t="str">
        <f>IFERROR(INDEX(M[Databases], MATCH(C30, M[Plan Name], 0)), "")</f>
        <v/>
      </c>
      <c r="I30" s="114" t="str">
        <f>IFERROR(INDEX(M[Control Panel], MATCH(C30, M[Plan Name], 0)), "")</f>
        <v/>
      </c>
      <c r="J30" s="114" t="str">
        <f>IFERROR(INDEX(M[Price], MATCH(C30, M[Plan Name], 0)), "")</f>
        <v/>
      </c>
      <c r="K30" s="114" t="str">
        <f>IFERROR(INDEX(M[Cost], MATCH(C30, M[Plan Name], 0)), "")</f>
        <v/>
      </c>
    </row>
    <row r="31" spans="1:14" ht="13.5" thickTop="1" thickBot="1">
      <c r="A31" s="11"/>
      <c r="B31" s="83"/>
      <c r="C31" s="11"/>
      <c r="D31" s="114" t="str">
        <f>IFERROR(INDEX(M[Disk Space], MATCH(C31, M[Plan Name], 0)), "")</f>
        <v/>
      </c>
      <c r="E31" s="114" t="str">
        <f>IFERROR(INDEX(M[Bandwidth], MATCH(C31, M[Plan Name], 0)), "")</f>
        <v/>
      </c>
      <c r="F31" s="114" t="str">
        <f>IFERROR(INDEX(M[Number of Domains], MATCH(C31, M[Plan Name], 0)), "")</f>
        <v/>
      </c>
      <c r="G31" s="114" t="str">
        <f>IFERROR(INDEX(M[Email Accounts], MATCH(C31, M[Plan Name], 0)), "")</f>
        <v/>
      </c>
      <c r="H31" s="114" t="str">
        <f>IFERROR(INDEX(M[Databases], MATCH(C31, M[Plan Name], 0)), "")</f>
        <v/>
      </c>
      <c r="I31" s="114" t="str">
        <f>IFERROR(INDEX(M[Control Panel], MATCH(C31, M[Plan Name], 0)), "")</f>
        <v/>
      </c>
      <c r="J31" s="114" t="str">
        <f>IFERROR(INDEX(M[Price], MATCH(C31, M[Plan Name], 0)), "")</f>
        <v/>
      </c>
      <c r="K31" s="114" t="str">
        <f>IFERROR(INDEX(M[Cost], MATCH(C31, M[Plan Name], 0)), "")</f>
        <v/>
      </c>
    </row>
    <row r="32" spans="1:14" ht="13.5" thickTop="1" thickBot="1">
      <c r="A32" s="11"/>
      <c r="B32" s="83"/>
      <c r="C32" s="11"/>
      <c r="D32" s="114" t="str">
        <f>IFERROR(INDEX(M[Disk Space], MATCH(C32, M[Plan Name], 0)), "")</f>
        <v/>
      </c>
      <c r="E32" s="114" t="str">
        <f>IFERROR(INDEX(M[Bandwidth], MATCH(C32, M[Plan Name], 0)), "")</f>
        <v/>
      </c>
      <c r="F32" s="114" t="str">
        <f>IFERROR(INDEX(M[Number of Domains], MATCH(C32, M[Plan Name], 0)), "")</f>
        <v/>
      </c>
      <c r="G32" s="114" t="str">
        <f>IFERROR(INDEX(M[Email Accounts], MATCH(C32, M[Plan Name], 0)), "")</f>
        <v/>
      </c>
      <c r="H32" s="114" t="str">
        <f>IFERROR(INDEX(M[Databases], MATCH(C32, M[Plan Name], 0)), "")</f>
        <v/>
      </c>
      <c r="I32" s="114" t="str">
        <f>IFERROR(INDEX(M[Control Panel], MATCH(C32, M[Plan Name], 0)), "")</f>
        <v/>
      </c>
      <c r="J32" s="114" t="str">
        <f>IFERROR(INDEX(M[Price], MATCH(C32, M[Plan Name], 0)), "")</f>
        <v/>
      </c>
      <c r="K32" s="114" t="str">
        <f>IFERROR(INDEX(M[Cost], MATCH(C32, M[Plan Name], 0)), "")</f>
        <v/>
      </c>
    </row>
    <row r="33" spans="1:11" ht="13.5" thickTop="1" thickBot="1">
      <c r="A33" s="11"/>
      <c r="B33" s="83"/>
      <c r="C33" s="11"/>
      <c r="D33" s="114" t="str">
        <f>IFERROR(INDEX(M[Disk Space], MATCH(C33, M[Plan Name], 0)), "")</f>
        <v/>
      </c>
      <c r="E33" s="114" t="str">
        <f>IFERROR(INDEX(M[Bandwidth], MATCH(C33, M[Plan Name], 0)), "")</f>
        <v/>
      </c>
      <c r="F33" s="114" t="str">
        <f>IFERROR(INDEX(M[Number of Domains], MATCH(C33, M[Plan Name], 0)), "")</f>
        <v/>
      </c>
      <c r="G33" s="114" t="str">
        <f>IFERROR(INDEX(M[Email Accounts], MATCH(C33, M[Plan Name], 0)), "")</f>
        <v/>
      </c>
      <c r="H33" s="114" t="str">
        <f>IFERROR(INDEX(M[Databases], MATCH(C33, M[Plan Name], 0)), "")</f>
        <v/>
      </c>
      <c r="I33" s="114" t="str">
        <f>IFERROR(INDEX(M[Control Panel], MATCH(C33, M[Plan Name], 0)), "")</f>
        <v/>
      </c>
      <c r="J33" s="114" t="str">
        <f>IFERROR(INDEX(M[Price], MATCH(C33, M[Plan Name], 0)), "")</f>
        <v/>
      </c>
      <c r="K33" s="114" t="str">
        <f>IFERROR(INDEX(M[Cost], MATCH(C33, M[Plan Name], 0)), "")</f>
        <v/>
      </c>
    </row>
    <row r="34" spans="1:11" ht="13.5" thickTop="1" thickBot="1">
      <c r="A34" s="11"/>
      <c r="B34" s="83"/>
      <c r="C34" s="11"/>
      <c r="D34" s="114" t="str">
        <f>IFERROR(INDEX(M[Disk Space], MATCH(C34, M[Plan Name], 0)), "")</f>
        <v/>
      </c>
      <c r="E34" s="114" t="str">
        <f>IFERROR(INDEX(M[Bandwidth], MATCH(C34, M[Plan Name], 0)), "")</f>
        <v/>
      </c>
      <c r="F34" s="114" t="str">
        <f>IFERROR(INDEX(M[Number of Domains], MATCH(C34, M[Plan Name], 0)), "")</f>
        <v/>
      </c>
      <c r="G34" s="114" t="str">
        <f>IFERROR(INDEX(M[Email Accounts], MATCH(C34, M[Plan Name], 0)), "")</f>
        <v/>
      </c>
      <c r="H34" s="114" t="str">
        <f>IFERROR(INDEX(M[Databases], MATCH(C34, M[Plan Name], 0)), "")</f>
        <v/>
      </c>
      <c r="I34" s="114" t="str">
        <f>IFERROR(INDEX(M[Control Panel], MATCH(C34, M[Plan Name], 0)), "")</f>
        <v/>
      </c>
      <c r="J34" s="114" t="str">
        <f>IFERROR(INDEX(M[Price], MATCH(C34, M[Plan Name], 0)), "")</f>
        <v/>
      </c>
      <c r="K34" s="114" t="str">
        <f>IFERROR(INDEX(M[Cost], MATCH(C34, M[Plan Name], 0)), "")</f>
        <v/>
      </c>
    </row>
    <row r="35" spans="1:11" ht="13.5" thickTop="1" thickBot="1">
      <c r="A35" s="11"/>
      <c r="B35" s="83"/>
      <c r="C35" s="11"/>
      <c r="D35" s="114" t="str">
        <f>IFERROR(INDEX(M[Disk Space], MATCH(C35, M[Plan Name], 0)), "")</f>
        <v/>
      </c>
      <c r="E35" s="114" t="str">
        <f>IFERROR(INDEX(M[Bandwidth], MATCH(C35, M[Plan Name], 0)), "")</f>
        <v/>
      </c>
      <c r="F35" s="114" t="str">
        <f>IFERROR(INDEX(M[Number of Domains], MATCH(C35, M[Plan Name], 0)), "")</f>
        <v/>
      </c>
      <c r="G35" s="114" t="str">
        <f>IFERROR(INDEX(M[Email Accounts], MATCH(C35, M[Plan Name], 0)), "")</f>
        <v/>
      </c>
      <c r="H35" s="114" t="str">
        <f>IFERROR(INDEX(M[Databases], MATCH(C35, M[Plan Name], 0)), "")</f>
        <v/>
      </c>
      <c r="I35" s="114" t="str">
        <f>IFERROR(INDEX(M[Control Panel], MATCH(C35, M[Plan Name], 0)), "")</f>
        <v/>
      </c>
      <c r="J35" s="114" t="str">
        <f>IFERROR(INDEX(M[Price], MATCH(C35, M[Plan Name], 0)), "")</f>
        <v/>
      </c>
      <c r="K35" s="114" t="str">
        <f>IFERROR(INDEX(M[Cost], MATCH(C35, M[Plan Name], 0)), "")</f>
        <v/>
      </c>
    </row>
    <row r="36" spans="1:11" ht="13.5" thickTop="1" thickBot="1">
      <c r="A36" s="11"/>
      <c r="B36" s="83"/>
      <c r="C36" s="11"/>
      <c r="D36" s="114" t="str">
        <f>IFERROR(INDEX(M[Disk Space], MATCH(C36, M[Plan Name], 0)), "")</f>
        <v/>
      </c>
      <c r="E36" s="114" t="str">
        <f>IFERROR(INDEX(M[Bandwidth], MATCH(C36, M[Plan Name], 0)), "")</f>
        <v/>
      </c>
      <c r="F36" s="114" t="str">
        <f>IFERROR(INDEX(M[Number of Domains], MATCH(C36, M[Plan Name], 0)), "")</f>
        <v/>
      </c>
      <c r="G36" s="114" t="str">
        <f>IFERROR(INDEX(M[Email Accounts], MATCH(C36, M[Plan Name], 0)), "")</f>
        <v/>
      </c>
      <c r="H36" s="114" t="str">
        <f>IFERROR(INDEX(M[Databases], MATCH(C36, M[Plan Name], 0)), "")</f>
        <v/>
      </c>
      <c r="I36" s="114" t="str">
        <f>IFERROR(INDEX(M[Control Panel], MATCH(C36, M[Plan Name], 0)), "")</f>
        <v/>
      </c>
      <c r="J36" s="114" t="str">
        <f>IFERROR(INDEX(M[Price], MATCH(C36, M[Plan Name], 0)), "")</f>
        <v/>
      </c>
      <c r="K36" s="114" t="str">
        <f>IFERROR(INDEX(M[Cost], MATCH(C36, M[Plan Name], 0)), "")</f>
        <v/>
      </c>
    </row>
    <row r="37" spans="1:11" ht="13.5" thickTop="1" thickBot="1">
      <c r="A37" s="11"/>
      <c r="B37" s="83"/>
      <c r="C37" s="11"/>
      <c r="D37" s="114" t="str">
        <f>IFERROR(INDEX(M[Disk Space], MATCH(C37, M[Plan Name], 0)), "")</f>
        <v/>
      </c>
      <c r="E37" s="114" t="str">
        <f>IFERROR(INDEX(M[Bandwidth], MATCH(C37, M[Plan Name], 0)), "")</f>
        <v/>
      </c>
      <c r="F37" s="114" t="str">
        <f>IFERROR(INDEX(M[Number of Domains], MATCH(C37, M[Plan Name], 0)), "")</f>
        <v/>
      </c>
      <c r="G37" s="114" t="str">
        <f>IFERROR(INDEX(M[Email Accounts], MATCH(C37, M[Plan Name], 0)), "")</f>
        <v/>
      </c>
      <c r="H37" s="114" t="str">
        <f>IFERROR(INDEX(M[Databases], MATCH(C37, M[Plan Name], 0)), "")</f>
        <v/>
      </c>
      <c r="I37" s="114" t="str">
        <f>IFERROR(INDEX(M[Control Panel], MATCH(C37, M[Plan Name], 0)), "")</f>
        <v/>
      </c>
      <c r="J37" s="114" t="str">
        <f>IFERROR(INDEX(M[Price], MATCH(C37, M[Plan Name], 0)), "")</f>
        <v/>
      </c>
      <c r="K37" s="114" t="str">
        <f>IFERROR(INDEX(M[Cost], MATCH(C37, M[Plan Name], 0)), "")</f>
        <v/>
      </c>
    </row>
    <row r="38" spans="1:11" ht="13.5" thickTop="1" thickBot="1">
      <c r="A38" s="11"/>
      <c r="B38" s="83"/>
      <c r="C38" s="11"/>
      <c r="D38" s="114" t="str">
        <f>IFERROR(INDEX(M[Disk Space], MATCH(C38, M[Plan Name], 0)), "")</f>
        <v/>
      </c>
      <c r="E38" s="114" t="str">
        <f>IFERROR(INDEX(M[Bandwidth], MATCH(C38, M[Plan Name], 0)), "")</f>
        <v/>
      </c>
      <c r="F38" s="114" t="str">
        <f>IFERROR(INDEX(M[Number of Domains], MATCH(C38, M[Plan Name], 0)), "")</f>
        <v/>
      </c>
      <c r="G38" s="114" t="str">
        <f>IFERROR(INDEX(M[Email Accounts], MATCH(C38, M[Plan Name], 0)), "")</f>
        <v/>
      </c>
      <c r="H38" s="114" t="str">
        <f>IFERROR(INDEX(M[Databases], MATCH(C38, M[Plan Name], 0)), "")</f>
        <v/>
      </c>
      <c r="I38" s="114" t="str">
        <f>IFERROR(INDEX(M[Control Panel], MATCH(C38, M[Plan Name], 0)), "")</f>
        <v/>
      </c>
      <c r="J38" s="114" t="str">
        <f>IFERROR(INDEX(M[Price], MATCH(C38, M[Plan Name], 0)), "")</f>
        <v/>
      </c>
      <c r="K38" s="114" t="str">
        <f>IFERROR(INDEX(M[Cost], MATCH(C38, M[Plan Name], 0)), "")</f>
        <v/>
      </c>
    </row>
    <row r="39" spans="1:11" ht="13.5" thickTop="1" thickBot="1">
      <c r="A39" s="11"/>
      <c r="B39" s="83"/>
      <c r="C39" s="11"/>
      <c r="D39" s="114" t="str">
        <f>IFERROR(INDEX(M[Disk Space], MATCH(C39, M[Plan Name], 0)), "")</f>
        <v/>
      </c>
      <c r="E39" s="114" t="str">
        <f>IFERROR(INDEX(M[Bandwidth], MATCH(C39, M[Plan Name], 0)), "")</f>
        <v/>
      </c>
      <c r="F39" s="114" t="str">
        <f>IFERROR(INDEX(M[Number of Domains], MATCH(C39, M[Plan Name], 0)), "")</f>
        <v/>
      </c>
      <c r="G39" s="114" t="str">
        <f>IFERROR(INDEX(M[Email Accounts], MATCH(C39, M[Plan Name], 0)), "")</f>
        <v/>
      </c>
      <c r="H39" s="114" t="str">
        <f>IFERROR(INDEX(M[Databases], MATCH(C39, M[Plan Name], 0)), "")</f>
        <v/>
      </c>
      <c r="I39" s="114" t="str">
        <f>IFERROR(INDEX(M[Control Panel], MATCH(C39, M[Plan Name], 0)), "")</f>
        <v/>
      </c>
      <c r="J39" s="114" t="str">
        <f>IFERROR(INDEX(M[Price], MATCH(C39, M[Plan Name], 0)), "")</f>
        <v/>
      </c>
      <c r="K39" s="114" t="str">
        <f>IFERROR(INDEX(M[Cost], MATCH(C39, M[Plan Name], 0)), "")</f>
        <v/>
      </c>
    </row>
    <row r="40" spans="1:11" ht="13.5" thickTop="1" thickBot="1">
      <c r="A40" s="11"/>
      <c r="B40" s="83"/>
      <c r="C40" s="11"/>
      <c r="D40" s="114" t="str">
        <f>IFERROR(INDEX(M[Disk Space], MATCH(C40, M[Plan Name], 0)), "")</f>
        <v/>
      </c>
      <c r="E40" s="114" t="str">
        <f>IFERROR(INDEX(M[Bandwidth], MATCH(C40, M[Plan Name], 0)), "")</f>
        <v/>
      </c>
      <c r="F40" s="114" t="str">
        <f>IFERROR(INDEX(M[Number of Domains], MATCH(C40, M[Plan Name], 0)), "")</f>
        <v/>
      </c>
      <c r="G40" s="114" t="str">
        <f>IFERROR(INDEX(M[Email Accounts], MATCH(C40, M[Plan Name], 0)), "")</f>
        <v/>
      </c>
      <c r="H40" s="114" t="str">
        <f>IFERROR(INDEX(M[Databases], MATCH(C40, M[Plan Name], 0)), "")</f>
        <v/>
      </c>
      <c r="I40" s="114" t="str">
        <f>IFERROR(INDEX(M[Control Panel], MATCH(C40, M[Plan Name], 0)), "")</f>
        <v/>
      </c>
      <c r="J40" s="114" t="str">
        <f>IFERROR(INDEX(M[Price], MATCH(C40, M[Plan Name], 0)), "")</f>
        <v/>
      </c>
      <c r="K40" s="114" t="str">
        <f>IFERROR(INDEX(M[Cost], MATCH(C40, M[Plan Name], 0)), "")</f>
        <v/>
      </c>
    </row>
    <row r="41" spans="1:11" ht="13.5" thickTop="1" thickBot="1">
      <c r="A41" s="11"/>
      <c r="B41" s="83"/>
      <c r="C41" s="11"/>
      <c r="D41" s="114" t="str">
        <f>IFERROR(INDEX(M[Disk Space], MATCH(C41, M[Plan Name], 0)), "")</f>
        <v/>
      </c>
      <c r="E41" s="114" t="str">
        <f>IFERROR(INDEX(M[Bandwidth], MATCH(C41, M[Plan Name], 0)), "")</f>
        <v/>
      </c>
      <c r="F41" s="114" t="str">
        <f>IFERROR(INDEX(M[Number of Domains], MATCH(C41, M[Plan Name], 0)), "")</f>
        <v/>
      </c>
      <c r="G41" s="114" t="str">
        <f>IFERROR(INDEX(M[Email Accounts], MATCH(C41, M[Plan Name], 0)), "")</f>
        <v/>
      </c>
      <c r="H41" s="114" t="str">
        <f>IFERROR(INDEX(M[Databases], MATCH(C41, M[Plan Name], 0)), "")</f>
        <v/>
      </c>
      <c r="I41" s="114" t="str">
        <f>IFERROR(INDEX(M[Control Panel], MATCH(C41, M[Plan Name], 0)), "")</f>
        <v/>
      </c>
      <c r="J41" s="114" t="str">
        <f>IFERROR(INDEX(M[Price], MATCH(C41, M[Plan Name], 0)), "")</f>
        <v/>
      </c>
      <c r="K41" s="114" t="str">
        <f>IFERROR(INDEX(M[Cost], MATCH(C41, M[Plan Name], 0)), "")</f>
        <v/>
      </c>
    </row>
    <row r="42" spans="1:11" ht="13.5" thickTop="1" thickBot="1">
      <c r="A42" s="11"/>
      <c r="B42" s="83"/>
      <c r="C42" s="11"/>
      <c r="D42" s="114" t="str">
        <f>IFERROR(INDEX(M[Disk Space], MATCH(C42, M[Plan Name], 0)), "")</f>
        <v/>
      </c>
      <c r="E42" s="114" t="str">
        <f>IFERROR(INDEX(M[Bandwidth], MATCH(C42, M[Plan Name], 0)), "")</f>
        <v/>
      </c>
      <c r="F42" s="114" t="str">
        <f>IFERROR(INDEX(M[Number of Domains], MATCH(C42, M[Plan Name], 0)), "")</f>
        <v/>
      </c>
      <c r="G42" s="114" t="str">
        <f>IFERROR(INDEX(M[Email Accounts], MATCH(C42, M[Plan Name], 0)), "")</f>
        <v/>
      </c>
      <c r="H42" s="114" t="str">
        <f>IFERROR(INDEX(M[Databases], MATCH(C42, M[Plan Name], 0)), "")</f>
        <v/>
      </c>
      <c r="I42" s="114" t="str">
        <f>IFERROR(INDEX(M[Control Panel], MATCH(C42, M[Plan Name], 0)), "")</f>
        <v/>
      </c>
      <c r="J42" s="114" t="str">
        <f>IFERROR(INDEX(M[Price], MATCH(C42, M[Plan Name], 0)), "")</f>
        <v/>
      </c>
      <c r="K42" s="114" t="str">
        <f>IFERROR(INDEX(M[Cost], MATCH(C42, M[Plan Name], 0)), "")</f>
        <v/>
      </c>
    </row>
    <row r="43" spans="1:11" ht="13.5" thickTop="1" thickBot="1">
      <c r="A43" s="11"/>
      <c r="B43" s="83"/>
      <c r="C43" s="11"/>
      <c r="D43" s="114" t="str">
        <f>IFERROR(INDEX(M[Disk Space], MATCH(C43, M[Plan Name], 0)), "")</f>
        <v/>
      </c>
      <c r="E43" s="114" t="str">
        <f>IFERROR(INDEX(M[Bandwidth], MATCH(C43, M[Plan Name], 0)), "")</f>
        <v/>
      </c>
      <c r="F43" s="114" t="str">
        <f>IFERROR(INDEX(M[Number of Domains], MATCH(C43, M[Plan Name], 0)), "")</f>
        <v/>
      </c>
      <c r="G43" s="114" t="str">
        <f>IFERROR(INDEX(M[Email Accounts], MATCH(C43, M[Plan Name], 0)), "")</f>
        <v/>
      </c>
      <c r="H43" s="114" t="str">
        <f>IFERROR(INDEX(M[Databases], MATCH(C43, M[Plan Name], 0)), "")</f>
        <v/>
      </c>
      <c r="I43" s="114" t="str">
        <f>IFERROR(INDEX(M[Control Panel], MATCH(C43, M[Plan Name], 0)), "")</f>
        <v/>
      </c>
      <c r="J43" s="114" t="str">
        <f>IFERROR(INDEX(M[Price], MATCH(C43, M[Plan Name], 0)), "")</f>
        <v/>
      </c>
      <c r="K43" s="114" t="str">
        <f>IFERROR(INDEX(M[Cost], MATCH(C43, M[Plan Name], 0)), "")</f>
        <v/>
      </c>
    </row>
    <row r="44" spans="1:11" ht="13.5" thickTop="1" thickBot="1">
      <c r="A44" s="11"/>
      <c r="B44" s="83"/>
      <c r="C44" s="11"/>
      <c r="D44" s="114" t="str">
        <f>IFERROR(INDEX(M[Disk Space], MATCH(C44, M[Plan Name], 0)), "")</f>
        <v/>
      </c>
      <c r="E44" s="114" t="str">
        <f>IFERROR(INDEX(M[Bandwidth], MATCH(C44, M[Plan Name], 0)), "")</f>
        <v/>
      </c>
      <c r="F44" s="114" t="str">
        <f>IFERROR(INDEX(M[Number of Domains], MATCH(C44, M[Plan Name], 0)), "")</f>
        <v/>
      </c>
      <c r="G44" s="114" t="str">
        <f>IFERROR(INDEX(M[Email Accounts], MATCH(C44, M[Plan Name], 0)), "")</f>
        <v/>
      </c>
      <c r="H44" s="114" t="str">
        <f>IFERROR(INDEX(M[Databases], MATCH(C44, M[Plan Name], 0)), "")</f>
        <v/>
      </c>
      <c r="I44" s="114" t="str">
        <f>IFERROR(INDEX(M[Control Panel], MATCH(C44, M[Plan Name], 0)), "")</f>
        <v/>
      </c>
      <c r="J44" s="114" t="str">
        <f>IFERROR(INDEX(M[Price], MATCH(C44, M[Plan Name], 0)), "")</f>
        <v/>
      </c>
      <c r="K44" s="114" t="str">
        <f>IFERROR(INDEX(M[Cost], MATCH(C44, M[Plan Name], 0)), "")</f>
        <v/>
      </c>
    </row>
    <row r="45" spans="1:11" ht="13.5" thickTop="1" thickBot="1">
      <c r="A45" s="11"/>
      <c r="B45" s="83"/>
      <c r="C45" s="11"/>
      <c r="D45" s="114" t="str">
        <f>IFERROR(INDEX(M[Disk Space], MATCH(C45, M[Plan Name], 0)), "")</f>
        <v/>
      </c>
      <c r="E45" s="114" t="str">
        <f>IFERROR(INDEX(M[Bandwidth], MATCH(C45, M[Plan Name], 0)), "")</f>
        <v/>
      </c>
      <c r="F45" s="114" t="str">
        <f>IFERROR(INDEX(M[Number of Domains], MATCH(C45, M[Plan Name], 0)), "")</f>
        <v/>
      </c>
      <c r="G45" s="114" t="str">
        <f>IFERROR(INDEX(M[Email Accounts], MATCH(C45, M[Plan Name], 0)), "")</f>
        <v/>
      </c>
      <c r="H45" s="114" t="str">
        <f>IFERROR(INDEX(M[Databases], MATCH(C45, M[Plan Name], 0)), "")</f>
        <v/>
      </c>
      <c r="I45" s="114" t="str">
        <f>IFERROR(INDEX(M[Control Panel], MATCH(C45, M[Plan Name], 0)), "")</f>
        <v/>
      </c>
      <c r="J45" s="114" t="str">
        <f>IFERROR(INDEX(M[Price], MATCH(C45, M[Plan Name], 0)), "")</f>
        <v/>
      </c>
      <c r="K45" s="114" t="str">
        <f>IFERROR(INDEX(M[Cost], MATCH(C45, M[Plan Name], 0)), "")</f>
        <v/>
      </c>
    </row>
    <row r="46" spans="1:11" ht="13.5" thickTop="1" thickBot="1">
      <c r="A46" s="11"/>
      <c r="B46" s="83"/>
      <c r="C46" s="11"/>
      <c r="D46" s="114" t="str">
        <f>IFERROR(INDEX(M[Disk Space], MATCH(C46, M[Plan Name], 0)), "")</f>
        <v/>
      </c>
      <c r="E46" s="114" t="str">
        <f>IFERROR(INDEX(M[Bandwidth], MATCH(C46, M[Plan Name], 0)), "")</f>
        <v/>
      </c>
      <c r="F46" s="114" t="str">
        <f>IFERROR(INDEX(M[Number of Domains], MATCH(C46, M[Plan Name], 0)), "")</f>
        <v/>
      </c>
      <c r="G46" s="114" t="str">
        <f>IFERROR(INDEX(M[Email Accounts], MATCH(C46, M[Plan Name], 0)), "")</f>
        <v/>
      </c>
      <c r="H46" s="114" t="str">
        <f>IFERROR(INDEX(M[Databases], MATCH(C46, M[Plan Name], 0)), "")</f>
        <v/>
      </c>
      <c r="I46" s="114" t="str">
        <f>IFERROR(INDEX(M[Control Panel], MATCH(C46, M[Plan Name], 0)), "")</f>
        <v/>
      </c>
      <c r="J46" s="114" t="str">
        <f>IFERROR(INDEX(M[Price], MATCH(C46, M[Plan Name], 0)), "")</f>
        <v/>
      </c>
      <c r="K46" s="114" t="str">
        <f>IFERROR(INDEX(M[Cost], MATCH(C46, M[Plan Name], 0)), "")</f>
        <v/>
      </c>
    </row>
    <row r="47" spans="1:11" ht="13.5" thickTop="1" thickBot="1">
      <c r="A47" s="11"/>
      <c r="B47" s="83"/>
      <c r="C47" s="11"/>
      <c r="D47" s="114" t="str">
        <f>IFERROR(INDEX(M[Disk Space], MATCH(C47, M[Plan Name], 0)), "")</f>
        <v/>
      </c>
      <c r="E47" s="114" t="str">
        <f>IFERROR(INDEX(M[Bandwidth], MATCH(C47, M[Plan Name], 0)), "")</f>
        <v/>
      </c>
      <c r="F47" s="114" t="str">
        <f>IFERROR(INDEX(M[Number of Domains], MATCH(C47, M[Plan Name], 0)), "")</f>
        <v/>
      </c>
      <c r="G47" s="114" t="str">
        <f>IFERROR(INDEX(M[Email Accounts], MATCH(C47, M[Plan Name], 0)), "")</f>
        <v/>
      </c>
      <c r="H47" s="114" t="str">
        <f>IFERROR(INDEX(M[Databases], MATCH(C47, M[Plan Name], 0)), "")</f>
        <v/>
      </c>
      <c r="I47" s="114" t="str">
        <f>IFERROR(INDEX(M[Control Panel], MATCH(C47, M[Plan Name], 0)), "")</f>
        <v/>
      </c>
      <c r="J47" s="114" t="str">
        <f>IFERROR(INDEX(M[Price], MATCH(C47, M[Plan Name], 0)), "")</f>
        <v/>
      </c>
      <c r="K47" s="114" t="str">
        <f>IFERROR(INDEX(M[Cost], MATCH(C47, M[Plan Name], 0)), "")</f>
        <v/>
      </c>
    </row>
    <row r="48" spans="1:11" ht="13.5" thickTop="1" thickBot="1">
      <c r="A48" s="11"/>
      <c r="B48" s="83"/>
      <c r="C48" s="11"/>
      <c r="D48" s="114" t="str">
        <f>IFERROR(INDEX(M[Disk Space], MATCH(C48, M[Plan Name], 0)), "")</f>
        <v/>
      </c>
      <c r="E48" s="114" t="str">
        <f>IFERROR(INDEX(M[Bandwidth], MATCH(C48, M[Plan Name], 0)), "")</f>
        <v/>
      </c>
      <c r="F48" s="114" t="str">
        <f>IFERROR(INDEX(M[Number of Domains], MATCH(C48, M[Plan Name], 0)), "")</f>
        <v/>
      </c>
      <c r="G48" s="114" t="str">
        <f>IFERROR(INDEX(M[Email Accounts], MATCH(C48, M[Plan Name], 0)), "")</f>
        <v/>
      </c>
      <c r="H48" s="114" t="str">
        <f>IFERROR(INDEX(M[Databases], MATCH(C48, M[Plan Name], 0)), "")</f>
        <v/>
      </c>
      <c r="I48" s="114" t="str">
        <f>IFERROR(INDEX(M[Control Panel], MATCH(C48, M[Plan Name], 0)), "")</f>
        <v/>
      </c>
      <c r="J48" s="114" t="str">
        <f>IFERROR(INDEX(M[Price], MATCH(C48, M[Plan Name], 0)), "")</f>
        <v/>
      </c>
      <c r="K48" s="114" t="str">
        <f>IFERROR(INDEX(M[Cost], MATCH(C48, M[Plan Name], 0)), "")</f>
        <v/>
      </c>
    </row>
    <row r="49" spans="1:11" ht="13.5" thickTop="1" thickBot="1">
      <c r="A49" s="11"/>
      <c r="B49" s="83"/>
      <c r="C49" s="11"/>
      <c r="D49" s="114" t="str">
        <f>IFERROR(INDEX(M[Disk Space], MATCH(C49, M[Plan Name], 0)), "")</f>
        <v/>
      </c>
      <c r="E49" s="114" t="str">
        <f>IFERROR(INDEX(M[Bandwidth], MATCH(C49, M[Plan Name], 0)), "")</f>
        <v/>
      </c>
      <c r="F49" s="114" t="str">
        <f>IFERROR(INDEX(M[Number of Domains], MATCH(C49, M[Plan Name], 0)), "")</f>
        <v/>
      </c>
      <c r="G49" s="114" t="str">
        <f>IFERROR(INDEX(M[Email Accounts], MATCH(C49, M[Plan Name], 0)), "")</f>
        <v/>
      </c>
      <c r="H49" s="114" t="str">
        <f>IFERROR(INDEX(M[Databases], MATCH(C49, M[Plan Name], 0)), "")</f>
        <v/>
      </c>
      <c r="I49" s="114" t="str">
        <f>IFERROR(INDEX(M[Control Panel], MATCH(C49, M[Plan Name], 0)), "")</f>
        <v/>
      </c>
      <c r="J49" s="114" t="str">
        <f>IFERROR(INDEX(M[Price], MATCH(C49, M[Plan Name], 0)), "")</f>
        <v/>
      </c>
      <c r="K49" s="114" t="str">
        <f>IFERROR(INDEX(M[Cost], MATCH(C49, M[Plan Name], 0)), "")</f>
        <v/>
      </c>
    </row>
    <row r="50" spans="1:11" ht="13.5" thickTop="1" thickBot="1">
      <c r="A50" s="11"/>
      <c r="B50" s="83"/>
      <c r="C50" s="11"/>
      <c r="D50" s="114" t="str">
        <f>IFERROR(INDEX(M[Disk Space], MATCH(C50, M[Plan Name], 0)), "")</f>
        <v/>
      </c>
      <c r="E50" s="114" t="str">
        <f>IFERROR(INDEX(M[Bandwidth], MATCH(C50, M[Plan Name], 0)), "")</f>
        <v/>
      </c>
      <c r="F50" s="114" t="str">
        <f>IFERROR(INDEX(M[Number of Domains], MATCH(C50, M[Plan Name], 0)), "")</f>
        <v/>
      </c>
      <c r="G50" s="114" t="str">
        <f>IFERROR(INDEX(M[Email Accounts], MATCH(C50, M[Plan Name], 0)), "")</f>
        <v/>
      </c>
      <c r="H50" s="114" t="str">
        <f>IFERROR(INDEX(M[Databases], MATCH(C50, M[Plan Name], 0)), "")</f>
        <v/>
      </c>
      <c r="I50" s="114" t="str">
        <f>IFERROR(INDEX(M[Control Panel], MATCH(C50, M[Plan Name], 0)), "")</f>
        <v/>
      </c>
      <c r="J50" s="114" t="str">
        <f>IFERROR(INDEX(M[Price], MATCH(C50, M[Plan Name], 0)), "")</f>
        <v/>
      </c>
      <c r="K50" s="114" t="str">
        <f>IFERROR(INDEX(M[Cost], MATCH(C50, M[Plan Name], 0)), "")</f>
        <v/>
      </c>
    </row>
    <row r="51" spans="1:11" ht="13.5" thickTop="1" thickBot="1">
      <c r="A51" s="11"/>
      <c r="B51" s="83"/>
      <c r="C51" s="11"/>
      <c r="D51" s="114" t="str">
        <f>IFERROR(INDEX(M[Disk Space], MATCH(C51, M[Plan Name], 0)), "")</f>
        <v/>
      </c>
      <c r="E51" s="114" t="str">
        <f>IFERROR(INDEX(M[Bandwidth], MATCH(C51, M[Plan Name], 0)), "")</f>
        <v/>
      </c>
      <c r="F51" s="114" t="str">
        <f>IFERROR(INDEX(M[Number of Domains], MATCH(C51, M[Plan Name], 0)), "")</f>
        <v/>
      </c>
      <c r="G51" s="114" t="str">
        <f>IFERROR(INDEX(M[Email Accounts], MATCH(C51, M[Plan Name], 0)), "")</f>
        <v/>
      </c>
      <c r="H51" s="114" t="str">
        <f>IFERROR(INDEX(M[Databases], MATCH(C51, M[Plan Name], 0)), "")</f>
        <v/>
      </c>
      <c r="I51" s="114" t="str">
        <f>IFERROR(INDEX(M[Control Panel], MATCH(C51, M[Plan Name], 0)), "")</f>
        <v/>
      </c>
      <c r="J51" s="114" t="str">
        <f>IFERROR(INDEX(M[Price], MATCH(C51, M[Plan Name], 0)), "")</f>
        <v/>
      </c>
      <c r="K51" s="114" t="str">
        <f>IFERROR(INDEX(M[Cost], MATCH(C51, M[Plan Name], 0)), "")</f>
        <v/>
      </c>
    </row>
    <row r="52" spans="1:11" ht="13.5" thickTop="1" thickBot="1">
      <c r="A52" s="11"/>
      <c r="B52" s="83"/>
      <c r="C52" s="11"/>
      <c r="D52" s="114" t="str">
        <f>IFERROR(INDEX(M[Disk Space], MATCH(C52, M[Plan Name], 0)), "")</f>
        <v/>
      </c>
      <c r="E52" s="114" t="str">
        <f>IFERROR(INDEX(M[Bandwidth], MATCH(C52, M[Plan Name], 0)), "")</f>
        <v/>
      </c>
      <c r="F52" s="114" t="str">
        <f>IFERROR(INDEX(M[Number of Domains], MATCH(C52, M[Plan Name], 0)), "")</f>
        <v/>
      </c>
      <c r="G52" s="114" t="str">
        <f>IFERROR(INDEX(M[Email Accounts], MATCH(C52, M[Plan Name], 0)), "")</f>
        <v/>
      </c>
      <c r="H52" s="114" t="str">
        <f>IFERROR(INDEX(M[Databases], MATCH(C52, M[Plan Name], 0)), "")</f>
        <v/>
      </c>
      <c r="I52" s="114" t="str">
        <f>IFERROR(INDEX(M[Control Panel], MATCH(C52, M[Plan Name], 0)), "")</f>
        <v/>
      </c>
      <c r="J52" s="114" t="str">
        <f>IFERROR(INDEX(M[Price], MATCH(C52, M[Plan Name], 0)), "")</f>
        <v/>
      </c>
      <c r="K52" s="114" t="str">
        <f>IFERROR(INDEX(M[Cost], MATCH(C52, M[Plan Name], 0)), "")</f>
        <v/>
      </c>
    </row>
    <row r="53" spans="1:11" ht="13.5" thickTop="1" thickBot="1">
      <c r="A53" s="11"/>
      <c r="B53" s="83"/>
      <c r="C53" s="11"/>
      <c r="D53" s="114" t="str">
        <f>IFERROR(INDEX(M[Disk Space], MATCH(C53, M[Plan Name], 0)), "")</f>
        <v/>
      </c>
      <c r="E53" s="114" t="str">
        <f>IFERROR(INDEX(M[Bandwidth], MATCH(C53, M[Plan Name], 0)), "")</f>
        <v/>
      </c>
      <c r="F53" s="114" t="str">
        <f>IFERROR(INDEX(M[Number of Domains], MATCH(C53, M[Plan Name], 0)), "")</f>
        <v/>
      </c>
      <c r="G53" s="114" t="str">
        <f>IFERROR(INDEX(M[Email Accounts], MATCH(C53, M[Plan Name], 0)), "")</f>
        <v/>
      </c>
      <c r="H53" s="114" t="str">
        <f>IFERROR(INDEX(M[Databases], MATCH(C53, M[Plan Name], 0)), "")</f>
        <v/>
      </c>
      <c r="I53" s="114" t="str">
        <f>IFERROR(INDEX(M[Control Panel], MATCH(C53, M[Plan Name], 0)), "")</f>
        <v/>
      </c>
      <c r="J53" s="114" t="str">
        <f>IFERROR(INDEX(M[Price], MATCH(C53, M[Plan Name], 0)), "")</f>
        <v/>
      </c>
      <c r="K53" s="114" t="str">
        <f>IFERROR(INDEX(M[Cost], MATCH(C53, M[Plan Name], 0)), "")</f>
        <v/>
      </c>
    </row>
    <row r="54" spans="1:11" ht="13.5" thickTop="1" thickBot="1">
      <c r="A54" s="11"/>
      <c r="B54" s="83"/>
      <c r="C54" s="11"/>
      <c r="D54" s="114" t="str">
        <f>IFERROR(INDEX(M[Disk Space], MATCH(C54, M[Plan Name], 0)), "")</f>
        <v/>
      </c>
      <c r="E54" s="114" t="str">
        <f>IFERROR(INDEX(M[Bandwidth], MATCH(C54, M[Plan Name], 0)), "")</f>
        <v/>
      </c>
      <c r="F54" s="114" t="str">
        <f>IFERROR(INDEX(M[Number of Domains], MATCH(C54, M[Plan Name], 0)), "")</f>
        <v/>
      </c>
      <c r="G54" s="114" t="str">
        <f>IFERROR(INDEX(M[Email Accounts], MATCH(C54, M[Plan Name], 0)), "")</f>
        <v/>
      </c>
      <c r="H54" s="114" t="str">
        <f>IFERROR(INDEX(M[Databases], MATCH(C54, M[Plan Name], 0)), "")</f>
        <v/>
      </c>
      <c r="I54" s="114" t="str">
        <f>IFERROR(INDEX(M[Control Panel], MATCH(C54, M[Plan Name], 0)), "")</f>
        <v/>
      </c>
      <c r="J54" s="114" t="str">
        <f>IFERROR(INDEX(M[Price], MATCH(C54, M[Plan Name], 0)), "")</f>
        <v/>
      </c>
      <c r="K54" s="114" t="str">
        <f>IFERROR(INDEX(M[Cost], MATCH(C54, M[Plan Name], 0)), "")</f>
        <v/>
      </c>
    </row>
    <row r="55" spans="1:11" ht="13.5" thickTop="1" thickBot="1">
      <c r="A55" s="11"/>
      <c r="B55" s="83"/>
      <c r="C55" s="11"/>
      <c r="D55" s="114" t="str">
        <f>IFERROR(INDEX(M[Disk Space], MATCH(C55, M[Plan Name], 0)), "")</f>
        <v/>
      </c>
      <c r="E55" s="114" t="str">
        <f>IFERROR(INDEX(M[Bandwidth], MATCH(C55, M[Plan Name], 0)), "")</f>
        <v/>
      </c>
      <c r="F55" s="114" t="str">
        <f>IFERROR(INDEX(M[Number of Domains], MATCH(C55, M[Plan Name], 0)), "")</f>
        <v/>
      </c>
      <c r="G55" s="114" t="str">
        <f>IFERROR(INDEX(M[Email Accounts], MATCH(C55, M[Plan Name], 0)), "")</f>
        <v/>
      </c>
      <c r="H55" s="114" t="str">
        <f>IFERROR(INDEX(M[Databases], MATCH(C55, M[Plan Name], 0)), "")</f>
        <v/>
      </c>
      <c r="I55" s="114" t="str">
        <f>IFERROR(INDEX(M[Control Panel], MATCH(C55, M[Plan Name], 0)), "")</f>
        <v/>
      </c>
      <c r="J55" s="114" t="str">
        <f>IFERROR(INDEX(M[Price], MATCH(C55, M[Plan Name], 0)), "")</f>
        <v/>
      </c>
      <c r="K55" s="114" t="str">
        <f>IFERROR(INDEX(M[Cost], MATCH(C55, M[Plan Name], 0)), "")</f>
        <v/>
      </c>
    </row>
    <row r="56" spans="1:11" ht="13.5" thickTop="1" thickBot="1">
      <c r="A56" s="11"/>
      <c r="B56" s="83"/>
      <c r="C56" s="11"/>
      <c r="D56" s="114" t="str">
        <f>IFERROR(INDEX(M[Disk Space], MATCH(C56, M[Plan Name], 0)), "")</f>
        <v/>
      </c>
      <c r="E56" s="114" t="str">
        <f>IFERROR(INDEX(M[Bandwidth], MATCH(C56, M[Plan Name], 0)), "")</f>
        <v/>
      </c>
      <c r="F56" s="114" t="str">
        <f>IFERROR(INDEX(M[Number of Domains], MATCH(C56, M[Plan Name], 0)), "")</f>
        <v/>
      </c>
      <c r="G56" s="114" t="str">
        <f>IFERROR(INDEX(M[Email Accounts], MATCH(C56, M[Plan Name], 0)), "")</f>
        <v/>
      </c>
      <c r="H56" s="114" t="str">
        <f>IFERROR(INDEX(M[Databases], MATCH(C56, M[Plan Name], 0)), "")</f>
        <v/>
      </c>
      <c r="I56" s="114" t="str">
        <f>IFERROR(INDEX(M[Control Panel], MATCH(C56, M[Plan Name], 0)), "")</f>
        <v/>
      </c>
      <c r="J56" s="114" t="str">
        <f>IFERROR(INDEX(M[Price], MATCH(C56, M[Plan Name], 0)), "")</f>
        <v/>
      </c>
      <c r="K56" s="114" t="str">
        <f>IFERROR(INDEX(M[Cost], MATCH(C56, M[Plan Name], 0)), "")</f>
        <v/>
      </c>
    </row>
    <row r="57" spans="1:11" ht="13.5" thickTop="1" thickBot="1">
      <c r="A57" s="11"/>
      <c r="B57" s="83"/>
      <c r="C57" s="11"/>
      <c r="D57" s="114" t="str">
        <f>IFERROR(INDEX(M[Disk Space], MATCH(C57, M[Plan Name], 0)), "")</f>
        <v/>
      </c>
      <c r="E57" s="114" t="str">
        <f>IFERROR(INDEX(M[Bandwidth], MATCH(C57, M[Plan Name], 0)), "")</f>
        <v/>
      </c>
      <c r="F57" s="114" t="str">
        <f>IFERROR(INDEX(M[Number of Domains], MATCH(C57, M[Plan Name], 0)), "")</f>
        <v/>
      </c>
      <c r="G57" s="114" t="str">
        <f>IFERROR(INDEX(M[Email Accounts], MATCH(C57, M[Plan Name], 0)), "")</f>
        <v/>
      </c>
      <c r="H57" s="114" t="str">
        <f>IFERROR(INDEX(M[Databases], MATCH(C57, M[Plan Name], 0)), "")</f>
        <v/>
      </c>
      <c r="I57" s="114" t="str">
        <f>IFERROR(INDEX(M[Control Panel], MATCH(C57, M[Plan Name], 0)), "")</f>
        <v/>
      </c>
      <c r="J57" s="114" t="str">
        <f>IFERROR(INDEX(M[Price], MATCH(C57, M[Plan Name], 0)), "")</f>
        <v/>
      </c>
      <c r="K57" s="114" t="str">
        <f>IFERROR(INDEX(M[Cost], MATCH(C57, M[Plan Name], 0)), "")</f>
        <v/>
      </c>
    </row>
    <row r="58" spans="1:11" ht="13.5" thickTop="1" thickBot="1">
      <c r="A58" s="11"/>
      <c r="B58" s="83"/>
      <c r="C58" s="11"/>
      <c r="D58" s="114" t="str">
        <f>IFERROR(INDEX(M[Disk Space], MATCH(C58, M[Plan Name], 0)), "")</f>
        <v/>
      </c>
      <c r="E58" s="114" t="str">
        <f>IFERROR(INDEX(M[Bandwidth], MATCH(C58, M[Plan Name], 0)), "")</f>
        <v/>
      </c>
      <c r="F58" s="114" t="str">
        <f>IFERROR(INDEX(M[Number of Domains], MATCH(C58, M[Plan Name], 0)), "")</f>
        <v/>
      </c>
      <c r="G58" s="114" t="str">
        <f>IFERROR(INDEX(M[Email Accounts], MATCH(C58, M[Plan Name], 0)), "")</f>
        <v/>
      </c>
      <c r="H58" s="114" t="str">
        <f>IFERROR(INDEX(M[Databases], MATCH(C58, M[Plan Name], 0)), "")</f>
        <v/>
      </c>
      <c r="I58" s="114" t="str">
        <f>IFERROR(INDEX(M[Control Panel], MATCH(C58, M[Plan Name], 0)), "")</f>
        <v/>
      </c>
      <c r="J58" s="114" t="str">
        <f>IFERROR(INDEX(M[Price], MATCH(C58, M[Plan Name], 0)), "")</f>
        <v/>
      </c>
      <c r="K58" s="114" t="str">
        <f>IFERROR(INDEX(M[Cost], MATCH(C58, M[Plan Name], 0)), "")</f>
        <v/>
      </c>
    </row>
    <row r="59" spans="1:11" ht="13.5" thickTop="1" thickBot="1">
      <c r="A59" s="11"/>
      <c r="B59" s="83"/>
      <c r="C59" s="11"/>
      <c r="D59" s="114" t="str">
        <f>IFERROR(INDEX(M[Disk Space], MATCH(C59, M[Plan Name], 0)), "")</f>
        <v/>
      </c>
      <c r="E59" s="114" t="str">
        <f>IFERROR(INDEX(M[Bandwidth], MATCH(C59, M[Plan Name], 0)), "")</f>
        <v/>
      </c>
      <c r="F59" s="114" t="str">
        <f>IFERROR(INDEX(M[Number of Domains], MATCH(C59, M[Plan Name], 0)), "")</f>
        <v/>
      </c>
      <c r="G59" s="114" t="str">
        <f>IFERROR(INDEX(M[Email Accounts], MATCH(C59, M[Plan Name], 0)), "")</f>
        <v/>
      </c>
      <c r="H59" s="114" t="str">
        <f>IFERROR(INDEX(M[Databases], MATCH(C59, M[Plan Name], 0)), "")</f>
        <v/>
      </c>
      <c r="I59" s="114" t="str">
        <f>IFERROR(INDEX(M[Control Panel], MATCH(C59, M[Plan Name], 0)), "")</f>
        <v/>
      </c>
      <c r="J59" s="114" t="str">
        <f>IFERROR(INDEX(M[Price], MATCH(C59, M[Plan Name], 0)), "")</f>
        <v/>
      </c>
      <c r="K59" s="114" t="str">
        <f>IFERROR(INDEX(M[Cost], MATCH(C59, M[Plan Name], 0)), "")</f>
        <v/>
      </c>
    </row>
    <row r="60" spans="1:11" ht="13.5" thickTop="1" thickBot="1">
      <c r="A60" s="11"/>
      <c r="B60" s="83"/>
      <c r="C60" s="11"/>
      <c r="D60" s="114" t="str">
        <f>IFERROR(INDEX(M[Disk Space], MATCH(C60, M[Plan Name], 0)), "")</f>
        <v/>
      </c>
      <c r="E60" s="114" t="str">
        <f>IFERROR(INDEX(M[Bandwidth], MATCH(C60, M[Plan Name], 0)), "")</f>
        <v/>
      </c>
      <c r="F60" s="114" t="str">
        <f>IFERROR(INDEX(M[Number of Domains], MATCH(C60, M[Plan Name], 0)), "")</f>
        <v/>
      </c>
      <c r="G60" s="114" t="str">
        <f>IFERROR(INDEX(M[Email Accounts], MATCH(C60, M[Plan Name], 0)), "")</f>
        <v/>
      </c>
      <c r="H60" s="114" t="str">
        <f>IFERROR(INDEX(M[Databases], MATCH(C60, M[Plan Name], 0)), "")</f>
        <v/>
      </c>
      <c r="I60" s="114" t="str">
        <f>IFERROR(INDEX(M[Control Panel], MATCH(C60, M[Plan Name], 0)), "")</f>
        <v/>
      </c>
      <c r="J60" s="114" t="str">
        <f>IFERROR(INDEX(M[Price], MATCH(C60, M[Plan Name], 0)), "")</f>
        <v/>
      </c>
      <c r="K60" s="114" t="str">
        <f>IFERROR(INDEX(M[Cost], MATCH(C60, M[Plan Name], 0)), "")</f>
        <v/>
      </c>
    </row>
    <row r="61" spans="1:11" ht="13.5" thickTop="1" thickBot="1">
      <c r="A61" s="11"/>
      <c r="B61" s="83"/>
      <c r="C61" s="11"/>
      <c r="D61" s="114" t="str">
        <f>IFERROR(INDEX(M[Disk Space], MATCH(C61, M[Plan Name], 0)), "")</f>
        <v/>
      </c>
      <c r="E61" s="114" t="str">
        <f>IFERROR(INDEX(M[Bandwidth], MATCH(C61, M[Plan Name], 0)), "")</f>
        <v/>
      </c>
      <c r="F61" s="114" t="str">
        <f>IFERROR(INDEX(M[Number of Domains], MATCH(C61, M[Plan Name], 0)), "")</f>
        <v/>
      </c>
      <c r="G61" s="114" t="str">
        <f>IFERROR(INDEX(M[Email Accounts], MATCH(C61, M[Plan Name], 0)), "")</f>
        <v/>
      </c>
      <c r="H61" s="114" t="str">
        <f>IFERROR(INDEX(M[Databases], MATCH(C61, M[Plan Name], 0)), "")</f>
        <v/>
      </c>
      <c r="I61" s="114" t="str">
        <f>IFERROR(INDEX(M[Control Panel], MATCH(C61, M[Plan Name], 0)), "")</f>
        <v/>
      </c>
      <c r="J61" s="114" t="str">
        <f>IFERROR(INDEX(M[Price], MATCH(C61, M[Plan Name], 0)), "")</f>
        <v/>
      </c>
      <c r="K61" s="114" t="str">
        <f>IFERROR(INDEX(M[Cost], MATCH(C61, M[Plan Name], 0)), "")</f>
        <v/>
      </c>
    </row>
    <row r="62" spans="1:11" ht="13.5" thickTop="1" thickBot="1">
      <c r="A62" s="11"/>
      <c r="B62" s="83"/>
      <c r="C62" s="11"/>
      <c r="D62" s="114" t="str">
        <f>IFERROR(INDEX(M[Disk Space], MATCH(C62, M[Plan Name], 0)), "")</f>
        <v/>
      </c>
      <c r="E62" s="114" t="str">
        <f>IFERROR(INDEX(M[Bandwidth], MATCH(C62, M[Plan Name], 0)), "")</f>
        <v/>
      </c>
      <c r="F62" s="114" t="str">
        <f>IFERROR(INDEX(M[Number of Domains], MATCH(C62, M[Plan Name], 0)), "")</f>
        <v/>
      </c>
      <c r="G62" s="114" t="str">
        <f>IFERROR(INDEX(M[Email Accounts], MATCH(C62, M[Plan Name], 0)), "")</f>
        <v/>
      </c>
      <c r="H62" s="114" t="str">
        <f>IFERROR(INDEX(M[Databases], MATCH(C62, M[Plan Name], 0)), "")</f>
        <v/>
      </c>
      <c r="I62" s="114" t="str">
        <f>IFERROR(INDEX(M[Control Panel], MATCH(C62, M[Plan Name], 0)), "")</f>
        <v/>
      </c>
      <c r="J62" s="114" t="str">
        <f>IFERROR(INDEX(M[Price], MATCH(C62, M[Plan Name], 0)), "")</f>
        <v/>
      </c>
      <c r="K62" s="114" t="str">
        <f>IFERROR(INDEX(M[Cost], MATCH(C62, M[Plan Name], 0)), "")</f>
        <v/>
      </c>
    </row>
    <row r="63" spans="1:11" ht="13.5" thickTop="1" thickBot="1">
      <c r="A63" s="11"/>
      <c r="B63" s="83"/>
      <c r="C63" s="11"/>
      <c r="D63" s="114" t="str">
        <f>IFERROR(INDEX(M[Disk Space], MATCH(C63, M[Plan Name], 0)), "")</f>
        <v/>
      </c>
      <c r="E63" s="114" t="str">
        <f>IFERROR(INDEX(M[Bandwidth], MATCH(C63, M[Plan Name], 0)), "")</f>
        <v/>
      </c>
      <c r="F63" s="114" t="str">
        <f>IFERROR(INDEX(M[Number of Domains], MATCH(C63, M[Plan Name], 0)), "")</f>
        <v/>
      </c>
      <c r="G63" s="114" t="str">
        <f>IFERROR(INDEX(M[Email Accounts], MATCH(C63, M[Plan Name], 0)), "")</f>
        <v/>
      </c>
      <c r="H63" s="114" t="str">
        <f>IFERROR(INDEX(M[Databases], MATCH(C63, M[Plan Name], 0)), "")</f>
        <v/>
      </c>
      <c r="I63" s="114" t="str">
        <f>IFERROR(INDEX(M[Control Panel], MATCH(C63, M[Plan Name], 0)), "")</f>
        <v/>
      </c>
      <c r="J63" s="114" t="str">
        <f>IFERROR(INDEX(M[Price], MATCH(C63, M[Plan Name], 0)), "")</f>
        <v/>
      </c>
      <c r="K63" s="114" t="str">
        <f>IFERROR(INDEX(M[Cost], MATCH(C63, M[Plan Name], 0)), "")</f>
        <v/>
      </c>
    </row>
    <row r="64" spans="1:11" ht="13.5" thickTop="1" thickBot="1">
      <c r="A64" s="11"/>
      <c r="B64" s="83"/>
      <c r="C64" s="11"/>
      <c r="D64" s="114" t="str">
        <f>IFERROR(INDEX(M[Disk Space], MATCH(C64, M[Plan Name], 0)), "")</f>
        <v/>
      </c>
      <c r="E64" s="114" t="str">
        <f>IFERROR(INDEX(M[Bandwidth], MATCH(C64, M[Plan Name], 0)), "")</f>
        <v/>
      </c>
      <c r="F64" s="114" t="str">
        <f>IFERROR(INDEX(M[Number of Domains], MATCH(C64, M[Plan Name], 0)), "")</f>
        <v/>
      </c>
      <c r="G64" s="114" t="str">
        <f>IFERROR(INDEX(M[Email Accounts], MATCH(C64, M[Plan Name], 0)), "")</f>
        <v/>
      </c>
      <c r="H64" s="114" t="str">
        <f>IFERROR(INDEX(M[Databases], MATCH(C64, M[Plan Name], 0)), "")</f>
        <v/>
      </c>
      <c r="I64" s="114" t="str">
        <f>IFERROR(INDEX(M[Control Panel], MATCH(C64, M[Plan Name], 0)), "")</f>
        <v/>
      </c>
      <c r="J64" s="114" t="str">
        <f>IFERROR(INDEX(M[Price], MATCH(C64, M[Plan Name], 0)), "")</f>
        <v/>
      </c>
      <c r="K64" s="114" t="str">
        <f>IFERROR(INDEX(M[Cost], MATCH(C64, M[Plan Name], 0)), "")</f>
        <v/>
      </c>
    </row>
    <row r="65" spans="1:11" ht="13.5" thickTop="1" thickBot="1">
      <c r="A65" s="11"/>
      <c r="B65" s="83"/>
      <c r="C65" s="11"/>
      <c r="D65" s="114" t="str">
        <f>IFERROR(INDEX(M[Disk Space], MATCH(C65, M[Plan Name], 0)), "")</f>
        <v/>
      </c>
      <c r="E65" s="114" t="str">
        <f>IFERROR(INDEX(M[Bandwidth], MATCH(C65, M[Plan Name], 0)), "")</f>
        <v/>
      </c>
      <c r="F65" s="114" t="str">
        <f>IFERROR(INDEX(M[Number of Domains], MATCH(C65, M[Plan Name], 0)), "")</f>
        <v/>
      </c>
      <c r="G65" s="114" t="str">
        <f>IFERROR(INDEX(M[Email Accounts], MATCH(C65, M[Plan Name], 0)), "")</f>
        <v/>
      </c>
      <c r="H65" s="114" t="str">
        <f>IFERROR(INDEX(M[Databases], MATCH(C65, M[Plan Name], 0)), "")</f>
        <v/>
      </c>
      <c r="I65" s="114" t="str">
        <f>IFERROR(INDEX(M[Control Panel], MATCH(C65, M[Plan Name], 0)), "")</f>
        <v/>
      </c>
      <c r="J65" s="114" t="str">
        <f>IFERROR(INDEX(M[Price], MATCH(C65, M[Plan Name], 0)), "")</f>
        <v/>
      </c>
      <c r="K65" s="114" t="str">
        <f>IFERROR(INDEX(M[Cost], MATCH(C65, M[Plan Name], 0)), "")</f>
        <v/>
      </c>
    </row>
    <row r="66" spans="1:11" ht="13.5" thickTop="1" thickBot="1">
      <c r="A66" s="11"/>
      <c r="B66" s="83"/>
      <c r="C66" s="11"/>
      <c r="D66" s="114" t="str">
        <f>IFERROR(INDEX(M[Disk Space], MATCH(C66, M[Plan Name], 0)), "")</f>
        <v/>
      </c>
      <c r="E66" s="114" t="str">
        <f>IFERROR(INDEX(M[Bandwidth], MATCH(C66, M[Plan Name], 0)), "")</f>
        <v/>
      </c>
      <c r="F66" s="114" t="str">
        <f>IFERROR(INDEX(M[Number of Domains], MATCH(C66, M[Plan Name], 0)), "")</f>
        <v/>
      </c>
      <c r="G66" s="114" t="str">
        <f>IFERROR(INDEX(M[Email Accounts], MATCH(C66, M[Plan Name], 0)), "")</f>
        <v/>
      </c>
      <c r="H66" s="114" t="str">
        <f>IFERROR(INDEX(M[Databases], MATCH(C66, M[Plan Name], 0)), "")</f>
        <v/>
      </c>
      <c r="I66" s="114" t="str">
        <f>IFERROR(INDEX(M[Control Panel], MATCH(C66, M[Plan Name], 0)), "")</f>
        <v/>
      </c>
      <c r="J66" s="114" t="str">
        <f>IFERROR(INDEX(M[Price], MATCH(C66, M[Plan Name], 0)), "")</f>
        <v/>
      </c>
      <c r="K66" s="114" t="str">
        <f>IFERROR(INDEX(M[Cost], MATCH(C66, M[Plan Name], 0)), "")</f>
        <v/>
      </c>
    </row>
    <row r="67" spans="1:11" ht="13.5" thickTop="1" thickBot="1">
      <c r="A67" s="11"/>
      <c r="B67" s="83"/>
      <c r="C67" s="11"/>
      <c r="D67" s="114" t="str">
        <f>IFERROR(INDEX(M[Disk Space], MATCH(C67, M[Plan Name], 0)), "")</f>
        <v/>
      </c>
      <c r="E67" s="114" t="str">
        <f>IFERROR(INDEX(M[Bandwidth], MATCH(C67, M[Plan Name], 0)), "")</f>
        <v/>
      </c>
      <c r="F67" s="114" t="str">
        <f>IFERROR(INDEX(M[Number of Domains], MATCH(C67, M[Plan Name], 0)), "")</f>
        <v/>
      </c>
      <c r="G67" s="114" t="str">
        <f>IFERROR(INDEX(M[Email Accounts], MATCH(C67, M[Plan Name], 0)), "")</f>
        <v/>
      </c>
      <c r="H67" s="114" t="str">
        <f>IFERROR(INDEX(M[Databases], MATCH(C67, M[Plan Name], 0)), "")</f>
        <v/>
      </c>
      <c r="I67" s="114" t="str">
        <f>IFERROR(INDEX(M[Control Panel], MATCH(C67, M[Plan Name], 0)), "")</f>
        <v/>
      </c>
      <c r="J67" s="114" t="str">
        <f>IFERROR(INDEX(M[Price], MATCH(C67, M[Plan Name], 0)), "")</f>
        <v/>
      </c>
      <c r="K67" s="114" t="str">
        <f>IFERROR(INDEX(M[Cost], MATCH(C67, M[Plan Name], 0)), "")</f>
        <v/>
      </c>
    </row>
    <row r="68" spans="1:11" ht="13.5" thickTop="1" thickBot="1">
      <c r="A68" s="11"/>
      <c r="B68" s="83"/>
      <c r="C68" s="11"/>
      <c r="D68" s="114" t="str">
        <f>IFERROR(INDEX(M[Disk Space], MATCH(C68, M[Plan Name], 0)), "")</f>
        <v/>
      </c>
      <c r="E68" s="114" t="str">
        <f>IFERROR(INDEX(M[Bandwidth], MATCH(C68, M[Plan Name], 0)), "")</f>
        <v/>
      </c>
      <c r="F68" s="114" t="str">
        <f>IFERROR(INDEX(M[Number of Domains], MATCH(C68, M[Plan Name], 0)), "")</f>
        <v/>
      </c>
      <c r="G68" s="114" t="str">
        <f>IFERROR(INDEX(M[Email Accounts], MATCH(C68, M[Plan Name], 0)), "")</f>
        <v/>
      </c>
      <c r="H68" s="114" t="str">
        <f>IFERROR(INDEX(M[Databases], MATCH(C68, M[Plan Name], 0)), "")</f>
        <v/>
      </c>
      <c r="I68" s="114" t="str">
        <f>IFERROR(INDEX(M[Control Panel], MATCH(C68, M[Plan Name], 0)), "")</f>
        <v/>
      </c>
      <c r="J68" s="114" t="str">
        <f>IFERROR(INDEX(M[Price], MATCH(C68, M[Plan Name], 0)), "")</f>
        <v/>
      </c>
      <c r="K68" s="114" t="str">
        <f>IFERROR(INDEX(M[Cost], MATCH(C68, M[Plan Name], 0)), "")</f>
        <v/>
      </c>
    </row>
    <row r="69" spans="1:11" ht="13.5" thickTop="1" thickBot="1">
      <c r="A69" s="11"/>
      <c r="B69" s="83"/>
      <c r="C69" s="11"/>
      <c r="D69" s="114" t="str">
        <f>IFERROR(INDEX(M[Disk Space], MATCH(C69, M[Plan Name], 0)), "")</f>
        <v/>
      </c>
      <c r="E69" s="114" t="str">
        <f>IFERROR(INDEX(M[Bandwidth], MATCH(C69, M[Plan Name], 0)), "")</f>
        <v/>
      </c>
      <c r="F69" s="114" t="str">
        <f>IFERROR(INDEX(M[Number of Domains], MATCH(C69, M[Plan Name], 0)), "")</f>
        <v/>
      </c>
      <c r="G69" s="114" t="str">
        <f>IFERROR(INDEX(M[Email Accounts], MATCH(C69, M[Plan Name], 0)), "")</f>
        <v/>
      </c>
      <c r="H69" s="114" t="str">
        <f>IFERROR(INDEX(M[Databases], MATCH(C69, M[Plan Name], 0)), "")</f>
        <v/>
      </c>
      <c r="I69" s="114" t="str">
        <f>IFERROR(INDEX(M[Control Panel], MATCH(C69, M[Plan Name], 0)), "")</f>
        <v/>
      </c>
      <c r="J69" s="114" t="str">
        <f>IFERROR(INDEX(M[Price], MATCH(C69, M[Plan Name], 0)), "")</f>
        <v/>
      </c>
      <c r="K69" s="114" t="str">
        <f>IFERROR(INDEX(M[Cost], MATCH(C69, M[Plan Name], 0)), "")</f>
        <v/>
      </c>
    </row>
    <row r="70" spans="1:11" ht="13.5" thickTop="1" thickBot="1">
      <c r="A70" s="11"/>
      <c r="B70" s="83"/>
      <c r="C70" s="11"/>
      <c r="D70" s="114" t="str">
        <f>IFERROR(INDEX(M[Disk Space], MATCH(C70, M[Plan Name], 0)), "")</f>
        <v/>
      </c>
      <c r="E70" s="114" t="str">
        <f>IFERROR(INDEX(M[Bandwidth], MATCH(C70, M[Plan Name], 0)), "")</f>
        <v/>
      </c>
      <c r="F70" s="114" t="str">
        <f>IFERROR(INDEX(M[Number of Domains], MATCH(C70, M[Plan Name], 0)), "")</f>
        <v/>
      </c>
      <c r="G70" s="114" t="str">
        <f>IFERROR(INDEX(M[Email Accounts], MATCH(C70, M[Plan Name], 0)), "")</f>
        <v/>
      </c>
      <c r="H70" s="114" t="str">
        <f>IFERROR(INDEX(M[Databases], MATCH(C70, M[Plan Name], 0)), "")</f>
        <v/>
      </c>
      <c r="I70" s="114" t="str">
        <f>IFERROR(INDEX(M[Control Panel], MATCH(C70, M[Plan Name], 0)), "")</f>
        <v/>
      </c>
      <c r="J70" s="114" t="str">
        <f>IFERROR(INDEX(M[Price], MATCH(C70, M[Plan Name], 0)), "")</f>
        <v/>
      </c>
      <c r="K70" s="114" t="str">
        <f>IFERROR(INDEX(M[Cost], MATCH(C70, M[Plan Name], 0)), "")</f>
        <v/>
      </c>
    </row>
    <row r="71" spans="1:11" ht="13.5" thickTop="1" thickBot="1">
      <c r="A71" s="11"/>
      <c r="B71" s="83"/>
      <c r="C71" s="11"/>
      <c r="D71" s="114" t="str">
        <f>IFERROR(INDEX(M[Disk Space], MATCH(C71, M[Plan Name], 0)), "")</f>
        <v/>
      </c>
      <c r="E71" s="114" t="str">
        <f>IFERROR(INDEX(M[Bandwidth], MATCH(C71, M[Plan Name], 0)), "")</f>
        <v/>
      </c>
      <c r="F71" s="114" t="str">
        <f>IFERROR(INDEX(M[Number of Domains], MATCH(C71, M[Plan Name], 0)), "")</f>
        <v/>
      </c>
      <c r="G71" s="114" t="str">
        <f>IFERROR(INDEX(M[Email Accounts], MATCH(C71, M[Plan Name], 0)), "")</f>
        <v/>
      </c>
      <c r="H71" s="114" t="str">
        <f>IFERROR(INDEX(M[Databases], MATCH(C71, M[Plan Name], 0)), "")</f>
        <v/>
      </c>
      <c r="I71" s="114" t="str">
        <f>IFERROR(INDEX(M[Control Panel], MATCH(C71, M[Plan Name], 0)), "")</f>
        <v/>
      </c>
      <c r="J71" s="114" t="str">
        <f>IFERROR(INDEX(M[Price], MATCH(C71, M[Plan Name], 0)), "")</f>
        <v/>
      </c>
      <c r="K71" s="114" t="str">
        <f>IFERROR(INDEX(M[Cost], MATCH(C71, M[Plan Name], 0)), "")</f>
        <v/>
      </c>
    </row>
    <row r="72" spans="1:11" ht="13.5" thickTop="1" thickBot="1">
      <c r="A72" s="11"/>
      <c r="B72" s="83"/>
      <c r="C72" s="11"/>
      <c r="D72" s="114" t="str">
        <f>IFERROR(INDEX(M[Disk Space], MATCH(C72, M[Plan Name], 0)), "")</f>
        <v/>
      </c>
      <c r="E72" s="114" t="str">
        <f>IFERROR(INDEX(M[Bandwidth], MATCH(C72, M[Plan Name], 0)), "")</f>
        <v/>
      </c>
      <c r="F72" s="114" t="str">
        <f>IFERROR(INDEX(M[Number of Domains], MATCH(C72, M[Plan Name], 0)), "")</f>
        <v/>
      </c>
      <c r="G72" s="114" t="str">
        <f>IFERROR(INDEX(M[Email Accounts], MATCH(C72, M[Plan Name], 0)), "")</f>
        <v/>
      </c>
      <c r="H72" s="114" t="str">
        <f>IFERROR(INDEX(M[Databases], MATCH(C72, M[Plan Name], 0)), "")</f>
        <v/>
      </c>
      <c r="I72" s="114" t="str">
        <f>IFERROR(INDEX(M[Control Panel], MATCH(C72, M[Plan Name], 0)), "")</f>
        <v/>
      </c>
      <c r="J72" s="114" t="str">
        <f>IFERROR(INDEX(M[Price], MATCH(C72, M[Plan Name], 0)), "")</f>
        <v/>
      </c>
      <c r="K72" s="114" t="str">
        <f>IFERROR(INDEX(M[Cost], MATCH(C72, M[Plan Name], 0)), "")</f>
        <v/>
      </c>
    </row>
    <row r="73" spans="1:11" ht="13.5" thickTop="1" thickBot="1">
      <c r="A73" s="11"/>
      <c r="B73" s="83"/>
      <c r="C73" s="11"/>
      <c r="D73" s="114" t="str">
        <f>IFERROR(INDEX(M[Disk Space], MATCH(C73, M[Plan Name], 0)), "")</f>
        <v/>
      </c>
      <c r="E73" s="114" t="str">
        <f>IFERROR(INDEX(M[Bandwidth], MATCH(C73, M[Plan Name], 0)), "")</f>
        <v/>
      </c>
      <c r="F73" s="114" t="str">
        <f>IFERROR(INDEX(M[Number of Domains], MATCH(C73, M[Plan Name], 0)), "")</f>
        <v/>
      </c>
      <c r="G73" s="114" t="str">
        <f>IFERROR(INDEX(M[Email Accounts], MATCH(C73, M[Plan Name], 0)), "")</f>
        <v/>
      </c>
      <c r="H73" s="114" t="str">
        <f>IFERROR(INDEX(M[Databases], MATCH(C73, M[Plan Name], 0)), "")</f>
        <v/>
      </c>
      <c r="I73" s="114" t="str">
        <f>IFERROR(INDEX(M[Control Panel], MATCH(C73, M[Plan Name], 0)), "")</f>
        <v/>
      </c>
      <c r="J73" s="114" t="str">
        <f>IFERROR(INDEX(M[Price], MATCH(C73, M[Plan Name], 0)), "")</f>
        <v/>
      </c>
      <c r="K73" s="114" t="str">
        <f>IFERROR(INDEX(M[Cost], MATCH(C73, M[Plan Name], 0)), "")</f>
        <v/>
      </c>
    </row>
    <row r="74" spans="1:11" ht="13.5" thickTop="1" thickBot="1">
      <c r="A74" s="11"/>
      <c r="B74" s="83"/>
      <c r="C74" s="11"/>
      <c r="D74" s="114" t="str">
        <f>IFERROR(INDEX(M[Disk Space], MATCH(C74, M[Plan Name], 0)), "")</f>
        <v/>
      </c>
      <c r="E74" s="114" t="str">
        <f>IFERROR(INDEX(M[Bandwidth], MATCH(C74, M[Plan Name], 0)), "")</f>
        <v/>
      </c>
      <c r="F74" s="114" t="str">
        <f>IFERROR(INDEX(M[Number of Domains], MATCH(C74, M[Plan Name], 0)), "")</f>
        <v/>
      </c>
      <c r="G74" s="114" t="str">
        <f>IFERROR(INDEX(M[Email Accounts], MATCH(C74, M[Plan Name], 0)), "")</f>
        <v/>
      </c>
      <c r="H74" s="114" t="str">
        <f>IFERROR(INDEX(M[Databases], MATCH(C74, M[Plan Name], 0)), "")</f>
        <v/>
      </c>
      <c r="I74" s="114" t="str">
        <f>IFERROR(INDEX(M[Control Panel], MATCH(C74, M[Plan Name], 0)), "")</f>
        <v/>
      </c>
      <c r="J74" s="114" t="str">
        <f>IFERROR(INDEX(M[Price], MATCH(C74, M[Plan Name], 0)), "")</f>
        <v/>
      </c>
      <c r="K74" s="114" t="str">
        <f>IFERROR(INDEX(M[Cost], MATCH(C74, M[Plan Name], 0)), "")</f>
        <v/>
      </c>
    </row>
    <row r="75" spans="1:11" ht="13.5" thickTop="1" thickBot="1">
      <c r="A75" s="11"/>
      <c r="B75" s="83"/>
      <c r="C75" s="11"/>
      <c r="D75" s="114" t="str">
        <f>IFERROR(INDEX(M[Disk Space], MATCH(C75, M[Plan Name], 0)), "")</f>
        <v/>
      </c>
      <c r="E75" s="114" t="str">
        <f>IFERROR(INDEX(M[Bandwidth], MATCH(C75, M[Plan Name], 0)), "")</f>
        <v/>
      </c>
      <c r="F75" s="114" t="str">
        <f>IFERROR(INDEX(M[Number of Domains], MATCH(C75, M[Plan Name], 0)), "")</f>
        <v/>
      </c>
      <c r="G75" s="114" t="str">
        <f>IFERROR(INDEX(M[Email Accounts], MATCH(C75, M[Plan Name], 0)), "")</f>
        <v/>
      </c>
      <c r="H75" s="114" t="str">
        <f>IFERROR(INDEX(M[Databases], MATCH(C75, M[Plan Name], 0)), "")</f>
        <v/>
      </c>
      <c r="I75" s="114" t="str">
        <f>IFERROR(INDEX(M[Control Panel], MATCH(C75, M[Plan Name], 0)), "")</f>
        <v/>
      </c>
      <c r="J75" s="114" t="str">
        <f>IFERROR(INDEX(M[Price], MATCH(C75, M[Plan Name], 0)), "")</f>
        <v/>
      </c>
      <c r="K75" s="114" t="str">
        <f>IFERROR(INDEX(M[Cost], MATCH(C75, M[Plan Name], 0)), "")</f>
        <v/>
      </c>
    </row>
    <row r="76" spans="1:11" ht="13.5" thickTop="1" thickBot="1">
      <c r="A76" s="11"/>
      <c r="B76" s="83"/>
      <c r="C76" s="11"/>
      <c r="D76" s="114" t="str">
        <f>IFERROR(INDEX(M[Disk Space], MATCH(C76, M[Plan Name], 0)), "")</f>
        <v/>
      </c>
      <c r="E76" s="114" t="str">
        <f>IFERROR(INDEX(M[Bandwidth], MATCH(C76, M[Plan Name], 0)), "")</f>
        <v/>
      </c>
      <c r="F76" s="114" t="str">
        <f>IFERROR(INDEX(M[Number of Domains], MATCH(C76, M[Plan Name], 0)), "")</f>
        <v/>
      </c>
      <c r="G76" s="114" t="str">
        <f>IFERROR(INDEX(M[Email Accounts], MATCH(C76, M[Plan Name], 0)), "")</f>
        <v/>
      </c>
      <c r="H76" s="114" t="str">
        <f>IFERROR(INDEX(M[Databases], MATCH(C76, M[Plan Name], 0)), "")</f>
        <v/>
      </c>
      <c r="I76" s="114" t="str">
        <f>IFERROR(INDEX(M[Control Panel], MATCH(C76, M[Plan Name], 0)), "")</f>
        <v/>
      </c>
      <c r="J76" s="114" t="str">
        <f>IFERROR(INDEX(M[Price], MATCH(C76, M[Plan Name], 0)), "")</f>
        <v/>
      </c>
      <c r="K76" s="114" t="str">
        <f>IFERROR(INDEX(M[Cost], MATCH(C76, M[Plan Name], 0)), "")</f>
        <v/>
      </c>
    </row>
    <row r="77" spans="1:11" ht="13.5" thickTop="1" thickBot="1">
      <c r="A77" s="11"/>
      <c r="B77" s="83"/>
      <c r="C77" s="11"/>
      <c r="D77" s="114" t="str">
        <f>IFERROR(INDEX(M[Disk Space], MATCH(C77, M[Plan Name], 0)), "")</f>
        <v/>
      </c>
      <c r="E77" s="114" t="str">
        <f>IFERROR(INDEX(M[Bandwidth], MATCH(C77, M[Plan Name], 0)), "")</f>
        <v/>
      </c>
      <c r="F77" s="114" t="str">
        <f>IFERROR(INDEX(M[Number of Domains], MATCH(C77, M[Plan Name], 0)), "")</f>
        <v/>
      </c>
      <c r="G77" s="114" t="str">
        <f>IFERROR(INDEX(M[Email Accounts], MATCH(C77, M[Plan Name], 0)), "")</f>
        <v/>
      </c>
      <c r="H77" s="114" t="str">
        <f>IFERROR(INDEX(M[Databases], MATCH(C77, M[Plan Name], 0)), "")</f>
        <v/>
      </c>
      <c r="I77" s="114" t="str">
        <f>IFERROR(INDEX(M[Control Panel], MATCH(C77, M[Plan Name], 0)), "")</f>
        <v/>
      </c>
      <c r="J77" s="114" t="str">
        <f>IFERROR(INDEX(M[Price], MATCH(C77, M[Plan Name], 0)), "")</f>
        <v/>
      </c>
      <c r="K77" s="114" t="str">
        <f>IFERROR(INDEX(M[Cost], MATCH(C77, M[Plan Name], 0)), "")</f>
        <v/>
      </c>
    </row>
    <row r="78" spans="1:11" ht="13.5" thickTop="1" thickBot="1">
      <c r="A78" s="11"/>
      <c r="B78" s="83"/>
      <c r="C78" s="11"/>
      <c r="D78" s="114" t="str">
        <f>IFERROR(INDEX(M[Disk Space], MATCH(C78, M[Plan Name], 0)), "")</f>
        <v/>
      </c>
      <c r="E78" s="114" t="str">
        <f>IFERROR(INDEX(M[Bandwidth], MATCH(C78, M[Plan Name], 0)), "")</f>
        <v/>
      </c>
      <c r="F78" s="114" t="str">
        <f>IFERROR(INDEX(M[Number of Domains], MATCH(C78, M[Plan Name], 0)), "")</f>
        <v/>
      </c>
      <c r="G78" s="114" t="str">
        <f>IFERROR(INDEX(M[Email Accounts], MATCH(C78, M[Plan Name], 0)), "")</f>
        <v/>
      </c>
      <c r="H78" s="114" t="str">
        <f>IFERROR(INDEX(M[Databases], MATCH(C78, M[Plan Name], 0)), "")</f>
        <v/>
      </c>
      <c r="I78" s="114" t="str">
        <f>IFERROR(INDEX(M[Control Panel], MATCH(C78, M[Plan Name], 0)), "")</f>
        <v/>
      </c>
      <c r="J78" s="114" t="str">
        <f>IFERROR(INDEX(M[Price], MATCH(C78, M[Plan Name], 0)), "")</f>
        <v/>
      </c>
      <c r="K78" s="114" t="str">
        <f>IFERROR(INDEX(M[Cost], MATCH(C78, M[Plan Name], 0)), "")</f>
        <v/>
      </c>
    </row>
    <row r="79" spans="1:11" ht="13.5" thickTop="1" thickBot="1">
      <c r="A79" s="11"/>
      <c r="B79" s="83"/>
      <c r="C79" s="11"/>
      <c r="D79" s="114" t="str">
        <f>IFERROR(INDEX(M[Disk Space], MATCH(C79, M[Plan Name], 0)), "")</f>
        <v/>
      </c>
      <c r="E79" s="114" t="str">
        <f>IFERROR(INDEX(M[Bandwidth], MATCH(C79, M[Plan Name], 0)), "")</f>
        <v/>
      </c>
      <c r="F79" s="114" t="str">
        <f>IFERROR(INDEX(M[Number of Domains], MATCH(C79, M[Plan Name], 0)), "")</f>
        <v/>
      </c>
      <c r="G79" s="114" t="str">
        <f>IFERROR(INDEX(M[Email Accounts], MATCH(C79, M[Plan Name], 0)), "")</f>
        <v/>
      </c>
      <c r="H79" s="114" t="str">
        <f>IFERROR(INDEX(M[Databases], MATCH(C79, M[Plan Name], 0)), "")</f>
        <v/>
      </c>
      <c r="I79" s="114" t="str">
        <f>IFERROR(INDEX(M[Control Panel], MATCH(C79, M[Plan Name], 0)), "")</f>
        <v/>
      </c>
      <c r="J79" s="114" t="str">
        <f>IFERROR(INDEX(M[Price], MATCH(C79, M[Plan Name], 0)), "")</f>
        <v/>
      </c>
      <c r="K79" s="114" t="str">
        <f>IFERROR(INDEX(M[Cost], MATCH(C79, M[Plan Name], 0)), "")</f>
        <v/>
      </c>
    </row>
    <row r="80" spans="1:11" ht="13.5" thickTop="1" thickBot="1">
      <c r="A80" s="11"/>
      <c r="B80" s="83"/>
      <c r="C80" s="11"/>
      <c r="D80" s="114" t="str">
        <f>IFERROR(INDEX(M[Disk Space], MATCH(C80, M[Plan Name], 0)), "")</f>
        <v/>
      </c>
      <c r="E80" s="114" t="str">
        <f>IFERROR(INDEX(M[Bandwidth], MATCH(C80, M[Plan Name], 0)), "")</f>
        <v/>
      </c>
      <c r="F80" s="114" t="str">
        <f>IFERROR(INDEX(M[Number of Domains], MATCH(C80, M[Plan Name], 0)), "")</f>
        <v/>
      </c>
      <c r="G80" s="114" t="str">
        <f>IFERROR(INDEX(M[Email Accounts], MATCH(C80, M[Plan Name], 0)), "")</f>
        <v/>
      </c>
      <c r="H80" s="114" t="str">
        <f>IFERROR(INDEX(M[Databases], MATCH(C80, M[Plan Name], 0)), "")</f>
        <v/>
      </c>
      <c r="I80" s="114" t="str">
        <f>IFERROR(INDEX(M[Control Panel], MATCH(C80, M[Plan Name], 0)), "")</f>
        <v/>
      </c>
      <c r="J80" s="114" t="str">
        <f>IFERROR(INDEX(M[Price], MATCH(C80, M[Plan Name], 0)), "")</f>
        <v/>
      </c>
      <c r="K80" s="114" t="str">
        <f>IFERROR(INDEX(M[Cost], MATCH(C80, M[Plan Name], 0)), "")</f>
        <v/>
      </c>
    </row>
    <row r="81" spans="1:11" ht="13.5" thickTop="1" thickBot="1">
      <c r="A81" s="11"/>
      <c r="B81" s="83"/>
      <c r="C81" s="11"/>
      <c r="D81" s="114" t="str">
        <f>IFERROR(INDEX(M[Disk Space], MATCH(C81, M[Plan Name], 0)), "")</f>
        <v/>
      </c>
      <c r="E81" s="114" t="str">
        <f>IFERROR(INDEX(M[Bandwidth], MATCH(C81, M[Plan Name], 0)), "")</f>
        <v/>
      </c>
      <c r="F81" s="114" t="str">
        <f>IFERROR(INDEX(M[Number of Domains], MATCH(C81, M[Plan Name], 0)), "")</f>
        <v/>
      </c>
      <c r="G81" s="114" t="str">
        <f>IFERROR(INDEX(M[Email Accounts], MATCH(C81, M[Plan Name], 0)), "")</f>
        <v/>
      </c>
      <c r="H81" s="114" t="str">
        <f>IFERROR(INDEX(M[Databases], MATCH(C81, M[Plan Name], 0)), "")</f>
        <v/>
      </c>
      <c r="I81" s="114" t="str">
        <f>IFERROR(INDEX(M[Control Panel], MATCH(C81, M[Plan Name], 0)), "")</f>
        <v/>
      </c>
      <c r="J81" s="114" t="str">
        <f>IFERROR(INDEX(M[Price], MATCH(C81, M[Plan Name], 0)), "")</f>
        <v/>
      </c>
      <c r="K81" s="114" t="str">
        <f>IFERROR(INDEX(M[Cost], MATCH(C81, M[Plan Name], 0)), "")</f>
        <v/>
      </c>
    </row>
    <row r="82" spans="1:11" ht="13.5" thickTop="1" thickBot="1">
      <c r="A82" s="11"/>
      <c r="B82" s="83"/>
      <c r="C82" s="11"/>
      <c r="D82" s="114" t="str">
        <f>IFERROR(INDEX(M[Disk Space], MATCH(C82, M[Plan Name], 0)), "")</f>
        <v/>
      </c>
      <c r="E82" s="114" t="str">
        <f>IFERROR(INDEX(M[Bandwidth], MATCH(C82, M[Plan Name], 0)), "")</f>
        <v/>
      </c>
      <c r="F82" s="114" t="str">
        <f>IFERROR(INDEX(M[Number of Domains], MATCH(C82, M[Plan Name], 0)), "")</f>
        <v/>
      </c>
      <c r="G82" s="114" t="str">
        <f>IFERROR(INDEX(M[Email Accounts], MATCH(C82, M[Plan Name], 0)), "")</f>
        <v/>
      </c>
      <c r="H82" s="114" t="str">
        <f>IFERROR(INDEX(M[Databases], MATCH(C82, M[Plan Name], 0)), "")</f>
        <v/>
      </c>
      <c r="I82" s="114" t="str">
        <f>IFERROR(INDEX(M[Control Panel], MATCH(C82, M[Plan Name], 0)), "")</f>
        <v/>
      </c>
      <c r="J82" s="114" t="str">
        <f>IFERROR(INDEX(M[Price], MATCH(C82, M[Plan Name], 0)), "")</f>
        <v/>
      </c>
      <c r="K82" s="114" t="str">
        <f>IFERROR(INDEX(M[Cost], MATCH(C82, M[Plan Name], 0)), "")</f>
        <v/>
      </c>
    </row>
    <row r="83" spans="1:11" ht="13.5" thickTop="1" thickBot="1">
      <c r="A83" s="11"/>
      <c r="B83" s="83"/>
      <c r="C83" s="11"/>
      <c r="D83" s="114" t="str">
        <f>IFERROR(INDEX(M[Disk Space], MATCH(C83, M[Plan Name], 0)), "")</f>
        <v/>
      </c>
      <c r="E83" s="114" t="str">
        <f>IFERROR(INDEX(M[Bandwidth], MATCH(C83, M[Plan Name], 0)), "")</f>
        <v/>
      </c>
      <c r="F83" s="114" t="str">
        <f>IFERROR(INDEX(M[Number of Domains], MATCH(C83, M[Plan Name], 0)), "")</f>
        <v/>
      </c>
      <c r="G83" s="114" t="str">
        <f>IFERROR(INDEX(M[Email Accounts], MATCH(C83, M[Plan Name], 0)), "")</f>
        <v/>
      </c>
      <c r="H83" s="114" t="str">
        <f>IFERROR(INDEX(M[Databases], MATCH(C83, M[Plan Name], 0)), "")</f>
        <v/>
      </c>
      <c r="I83" s="114" t="str">
        <f>IFERROR(INDEX(M[Control Panel], MATCH(C83, M[Plan Name], 0)), "")</f>
        <v/>
      </c>
      <c r="J83" s="114" t="str">
        <f>IFERROR(INDEX(M[Price], MATCH(C83, M[Plan Name], 0)), "")</f>
        <v/>
      </c>
      <c r="K83" s="114" t="str">
        <f>IFERROR(INDEX(M[Cost], MATCH(C83, M[Plan Name], 0)), "")</f>
        <v/>
      </c>
    </row>
    <row r="84" spans="1:11" ht="13.5" thickTop="1" thickBot="1">
      <c r="A84" s="11"/>
      <c r="B84" s="83"/>
      <c r="C84" s="11"/>
      <c r="D84" s="114" t="str">
        <f>IFERROR(INDEX(M[Disk Space], MATCH(C84, M[Plan Name], 0)), "")</f>
        <v/>
      </c>
      <c r="E84" s="114" t="str">
        <f>IFERROR(INDEX(M[Bandwidth], MATCH(C84, M[Plan Name], 0)), "")</f>
        <v/>
      </c>
      <c r="F84" s="114" t="str">
        <f>IFERROR(INDEX(M[Number of Domains], MATCH(C84, M[Plan Name], 0)), "")</f>
        <v/>
      </c>
      <c r="G84" s="114" t="str">
        <f>IFERROR(INDEX(M[Email Accounts], MATCH(C84, M[Plan Name], 0)), "")</f>
        <v/>
      </c>
      <c r="H84" s="114" t="str">
        <f>IFERROR(INDEX(M[Databases], MATCH(C84, M[Plan Name], 0)), "")</f>
        <v/>
      </c>
      <c r="I84" s="114" t="str">
        <f>IFERROR(INDEX(M[Control Panel], MATCH(C84, M[Plan Name], 0)), "")</f>
        <v/>
      </c>
      <c r="J84" s="114" t="str">
        <f>IFERROR(INDEX(M[Price], MATCH(C84, M[Plan Name], 0)), "")</f>
        <v/>
      </c>
      <c r="K84" s="114" t="str">
        <f>IFERROR(INDEX(M[Cost], MATCH(C84, M[Plan Name], 0)), "")</f>
        <v/>
      </c>
    </row>
    <row r="85" spans="1:11" ht="13.5" thickTop="1" thickBot="1">
      <c r="A85" s="11"/>
      <c r="B85" s="83"/>
      <c r="C85" s="11"/>
      <c r="D85" s="114" t="str">
        <f>IFERROR(INDEX(M[Disk Space], MATCH(C85, M[Plan Name], 0)), "")</f>
        <v/>
      </c>
      <c r="E85" s="114" t="str">
        <f>IFERROR(INDEX(M[Bandwidth], MATCH(C85, M[Plan Name], 0)), "")</f>
        <v/>
      </c>
      <c r="F85" s="114" t="str">
        <f>IFERROR(INDEX(M[Number of Domains], MATCH(C85, M[Plan Name], 0)), "")</f>
        <v/>
      </c>
      <c r="G85" s="114" t="str">
        <f>IFERROR(INDEX(M[Email Accounts], MATCH(C85, M[Plan Name], 0)), "")</f>
        <v/>
      </c>
      <c r="H85" s="114" t="str">
        <f>IFERROR(INDEX(M[Databases], MATCH(C85, M[Plan Name], 0)), "")</f>
        <v/>
      </c>
      <c r="I85" s="114" t="str">
        <f>IFERROR(INDEX(M[Control Panel], MATCH(C85, M[Plan Name], 0)), "")</f>
        <v/>
      </c>
      <c r="J85" s="114" t="str">
        <f>IFERROR(INDEX(M[Price], MATCH(C85, M[Plan Name], 0)), "")</f>
        <v/>
      </c>
      <c r="K85" s="114" t="str">
        <f>IFERROR(INDEX(M[Cost], MATCH(C85, M[Plan Name], 0)), "")</f>
        <v/>
      </c>
    </row>
    <row r="86" spans="1:11" ht="13.5" thickTop="1" thickBot="1">
      <c r="A86" s="11"/>
      <c r="B86" s="83"/>
      <c r="C86" s="11"/>
      <c r="D86" s="114" t="str">
        <f>IFERROR(INDEX(M[Disk Space], MATCH(C86, M[Plan Name], 0)), "")</f>
        <v/>
      </c>
      <c r="E86" s="114" t="str">
        <f>IFERROR(INDEX(M[Bandwidth], MATCH(C86, M[Plan Name], 0)), "")</f>
        <v/>
      </c>
      <c r="F86" s="114" t="str">
        <f>IFERROR(INDEX(M[Number of Domains], MATCH(C86, M[Plan Name], 0)), "")</f>
        <v/>
      </c>
      <c r="G86" s="114" t="str">
        <f>IFERROR(INDEX(M[Email Accounts], MATCH(C86, M[Plan Name], 0)), "")</f>
        <v/>
      </c>
      <c r="H86" s="114" t="str">
        <f>IFERROR(INDEX(M[Databases], MATCH(C86, M[Plan Name], 0)), "")</f>
        <v/>
      </c>
      <c r="I86" s="114" t="str">
        <f>IFERROR(INDEX(M[Control Panel], MATCH(C86, M[Plan Name], 0)), "")</f>
        <v/>
      </c>
      <c r="J86" s="114" t="str">
        <f>IFERROR(INDEX(M[Price], MATCH(C86, M[Plan Name], 0)), "")</f>
        <v/>
      </c>
      <c r="K86" s="114" t="str">
        <f>IFERROR(INDEX(M[Cost], MATCH(C86, M[Plan Name], 0)), "")</f>
        <v/>
      </c>
    </row>
    <row r="87" spans="1:11" ht="13.5" thickTop="1" thickBot="1">
      <c r="A87" s="11"/>
      <c r="B87" s="83"/>
      <c r="C87" s="11"/>
      <c r="D87" s="114" t="str">
        <f>IFERROR(INDEX(M[Disk Space], MATCH(C87, M[Plan Name], 0)), "")</f>
        <v/>
      </c>
      <c r="E87" s="114" t="str">
        <f>IFERROR(INDEX(M[Bandwidth], MATCH(C87, M[Plan Name], 0)), "")</f>
        <v/>
      </c>
      <c r="F87" s="114" t="str">
        <f>IFERROR(INDEX(M[Number of Domains], MATCH(C87, M[Plan Name], 0)), "")</f>
        <v/>
      </c>
      <c r="G87" s="114" t="str">
        <f>IFERROR(INDEX(M[Email Accounts], MATCH(C87, M[Plan Name], 0)), "")</f>
        <v/>
      </c>
      <c r="H87" s="114" t="str">
        <f>IFERROR(INDEX(M[Databases], MATCH(C87, M[Plan Name], 0)), "")</f>
        <v/>
      </c>
      <c r="I87" s="114" t="str">
        <f>IFERROR(INDEX(M[Control Panel], MATCH(C87, M[Plan Name], 0)), "")</f>
        <v/>
      </c>
      <c r="J87" s="114" t="str">
        <f>IFERROR(INDEX(M[Price], MATCH(C87, M[Plan Name], 0)), "")</f>
        <v/>
      </c>
      <c r="K87" s="114" t="str">
        <f>IFERROR(INDEX(M[Cost], MATCH(C87, M[Plan Name], 0)), "")</f>
        <v/>
      </c>
    </row>
    <row r="88" spans="1:11" ht="13.5" thickTop="1" thickBot="1">
      <c r="A88" s="11"/>
      <c r="B88" s="83"/>
      <c r="C88" s="11"/>
      <c r="D88" s="114" t="str">
        <f>IFERROR(INDEX(M[Disk Space], MATCH(C88, M[Plan Name], 0)), "")</f>
        <v/>
      </c>
      <c r="E88" s="114" t="str">
        <f>IFERROR(INDEX(M[Bandwidth], MATCH(C88, M[Plan Name], 0)), "")</f>
        <v/>
      </c>
      <c r="F88" s="114" t="str">
        <f>IFERROR(INDEX(M[Number of Domains], MATCH(C88, M[Plan Name], 0)), "")</f>
        <v/>
      </c>
      <c r="G88" s="114" t="str">
        <f>IFERROR(INDEX(M[Email Accounts], MATCH(C88, M[Plan Name], 0)), "")</f>
        <v/>
      </c>
      <c r="H88" s="114" t="str">
        <f>IFERROR(INDEX(M[Databases], MATCH(C88, M[Plan Name], 0)), "")</f>
        <v/>
      </c>
      <c r="I88" s="114" t="str">
        <f>IFERROR(INDEX(M[Control Panel], MATCH(C88, M[Plan Name], 0)), "")</f>
        <v/>
      </c>
      <c r="J88" s="114" t="str">
        <f>IFERROR(INDEX(M[Price], MATCH(C88, M[Plan Name], 0)), "")</f>
        <v/>
      </c>
      <c r="K88" s="114" t="str">
        <f>IFERROR(INDEX(M[Cost], MATCH(C88, M[Plan Name], 0)), "")</f>
        <v/>
      </c>
    </row>
    <row r="89" spans="1:11" ht="13.5" thickTop="1" thickBot="1">
      <c r="A89" s="11"/>
      <c r="B89" s="83"/>
      <c r="C89" s="11"/>
      <c r="D89" s="114" t="str">
        <f>IFERROR(INDEX(M[Disk Space], MATCH(C89, M[Plan Name], 0)), "")</f>
        <v/>
      </c>
      <c r="E89" s="114" t="str">
        <f>IFERROR(INDEX(M[Bandwidth], MATCH(C89, M[Plan Name], 0)), "")</f>
        <v/>
      </c>
      <c r="F89" s="114" t="str">
        <f>IFERROR(INDEX(M[Number of Domains], MATCH(C89, M[Plan Name], 0)), "")</f>
        <v/>
      </c>
      <c r="G89" s="114" t="str">
        <f>IFERROR(INDEX(M[Email Accounts], MATCH(C89, M[Plan Name], 0)), "")</f>
        <v/>
      </c>
      <c r="H89" s="114" t="str">
        <f>IFERROR(INDEX(M[Databases], MATCH(C89, M[Plan Name], 0)), "")</f>
        <v/>
      </c>
      <c r="I89" s="114" t="str">
        <f>IFERROR(INDEX(M[Control Panel], MATCH(C89, M[Plan Name], 0)), "")</f>
        <v/>
      </c>
      <c r="J89" s="114" t="str">
        <f>IFERROR(INDEX(M[Price], MATCH(C89, M[Plan Name], 0)), "")</f>
        <v/>
      </c>
      <c r="K89" s="114" t="str">
        <f>IFERROR(INDEX(M[Cost], MATCH(C89, M[Plan Name], 0)), "")</f>
        <v/>
      </c>
    </row>
    <row r="90" spans="1:11" ht="13.5" thickTop="1" thickBot="1">
      <c r="A90" s="11"/>
      <c r="B90" s="83"/>
      <c r="C90" s="11"/>
      <c r="D90" s="114" t="str">
        <f>IFERROR(INDEX(M[Disk Space], MATCH(C90, M[Plan Name], 0)), "")</f>
        <v/>
      </c>
      <c r="E90" s="114" t="str">
        <f>IFERROR(INDEX(M[Bandwidth], MATCH(C90, M[Plan Name], 0)), "")</f>
        <v/>
      </c>
      <c r="F90" s="114" t="str">
        <f>IFERROR(INDEX(M[Number of Domains], MATCH(C90, M[Plan Name], 0)), "")</f>
        <v/>
      </c>
      <c r="G90" s="114" t="str">
        <f>IFERROR(INDEX(M[Email Accounts], MATCH(C90, M[Plan Name], 0)), "")</f>
        <v/>
      </c>
      <c r="H90" s="114" t="str">
        <f>IFERROR(INDEX(M[Databases], MATCH(C90, M[Plan Name], 0)), "")</f>
        <v/>
      </c>
      <c r="I90" s="114" t="str">
        <f>IFERROR(INDEX(M[Control Panel], MATCH(C90, M[Plan Name], 0)), "")</f>
        <v/>
      </c>
      <c r="J90" s="114" t="str">
        <f>IFERROR(INDEX(M[Price], MATCH(C90, M[Plan Name], 0)), "")</f>
        <v/>
      </c>
      <c r="K90" s="114" t="str">
        <f>IFERROR(INDEX(M[Cost], MATCH(C90, M[Plan Name], 0)), "")</f>
        <v/>
      </c>
    </row>
    <row r="91" spans="1:11" ht="13.5" thickTop="1" thickBot="1">
      <c r="A91" s="11"/>
      <c r="B91" s="83"/>
      <c r="C91" s="11"/>
      <c r="D91" s="114" t="str">
        <f>IFERROR(INDEX(M[Disk Space], MATCH(C91, M[Plan Name], 0)), "")</f>
        <v/>
      </c>
      <c r="E91" s="114" t="str">
        <f>IFERROR(INDEX(M[Bandwidth], MATCH(C91, M[Plan Name], 0)), "")</f>
        <v/>
      </c>
      <c r="F91" s="114" t="str">
        <f>IFERROR(INDEX(M[Number of Domains], MATCH(C91, M[Plan Name], 0)), "")</f>
        <v/>
      </c>
      <c r="G91" s="114" t="str">
        <f>IFERROR(INDEX(M[Email Accounts], MATCH(C91, M[Plan Name], 0)), "")</f>
        <v/>
      </c>
      <c r="H91" s="114" t="str">
        <f>IFERROR(INDEX(M[Databases], MATCH(C91, M[Plan Name], 0)), "")</f>
        <v/>
      </c>
      <c r="I91" s="114" t="str">
        <f>IFERROR(INDEX(M[Control Panel], MATCH(C91, M[Plan Name], 0)), "")</f>
        <v/>
      </c>
      <c r="J91" s="114" t="str">
        <f>IFERROR(INDEX(M[Price], MATCH(C91, M[Plan Name], 0)), "")</f>
        <v/>
      </c>
      <c r="K91" s="114" t="str">
        <f>IFERROR(INDEX(M[Cost], MATCH(C91, M[Plan Name], 0)), "")</f>
        <v/>
      </c>
    </row>
    <row r="92" spans="1:11" ht="13.5" thickTop="1" thickBot="1">
      <c r="A92" s="11"/>
      <c r="B92" s="83"/>
      <c r="C92" s="11"/>
      <c r="D92" s="114" t="str">
        <f>IFERROR(INDEX(M[Disk Space], MATCH(C92, M[Plan Name], 0)), "")</f>
        <v/>
      </c>
      <c r="E92" s="114" t="str">
        <f>IFERROR(INDEX(M[Bandwidth], MATCH(C92, M[Plan Name], 0)), "")</f>
        <v/>
      </c>
      <c r="F92" s="114" t="str">
        <f>IFERROR(INDEX(M[Number of Domains], MATCH(C92, M[Plan Name], 0)), "")</f>
        <v/>
      </c>
      <c r="G92" s="114" t="str">
        <f>IFERROR(INDEX(M[Email Accounts], MATCH(C92, M[Plan Name], 0)), "")</f>
        <v/>
      </c>
      <c r="H92" s="114" t="str">
        <f>IFERROR(INDEX(M[Databases], MATCH(C92, M[Plan Name], 0)), "")</f>
        <v/>
      </c>
      <c r="I92" s="114" t="str">
        <f>IFERROR(INDEX(M[Control Panel], MATCH(C92, M[Plan Name], 0)), "")</f>
        <v/>
      </c>
      <c r="J92" s="114" t="str">
        <f>IFERROR(INDEX(M[Price], MATCH(C92, M[Plan Name], 0)), "")</f>
        <v/>
      </c>
      <c r="K92" s="114" t="str">
        <f>IFERROR(INDEX(M[Cost], MATCH(C92, M[Plan Name], 0)), "")</f>
        <v/>
      </c>
    </row>
    <row r="93" spans="1:11" ht="13.5" thickTop="1" thickBot="1">
      <c r="A93" s="11"/>
      <c r="B93" s="83"/>
      <c r="C93" s="11"/>
      <c r="D93" s="114" t="str">
        <f>IFERROR(INDEX(M[Disk Space], MATCH(C93, M[Plan Name], 0)), "")</f>
        <v/>
      </c>
      <c r="E93" s="114" t="str">
        <f>IFERROR(INDEX(M[Bandwidth], MATCH(C93, M[Plan Name], 0)), "")</f>
        <v/>
      </c>
      <c r="F93" s="114" t="str">
        <f>IFERROR(INDEX(M[Number of Domains], MATCH(C93, M[Plan Name], 0)), "")</f>
        <v/>
      </c>
      <c r="G93" s="114" t="str">
        <f>IFERROR(INDEX(M[Email Accounts], MATCH(C93, M[Plan Name], 0)), "")</f>
        <v/>
      </c>
      <c r="H93" s="114" t="str">
        <f>IFERROR(INDEX(M[Databases], MATCH(C93, M[Plan Name], 0)), "")</f>
        <v/>
      </c>
      <c r="I93" s="114" t="str">
        <f>IFERROR(INDEX(M[Control Panel], MATCH(C93, M[Plan Name], 0)), "")</f>
        <v/>
      </c>
      <c r="J93" s="114" t="str">
        <f>IFERROR(INDEX(M[Price], MATCH(C93, M[Plan Name], 0)), "")</f>
        <v/>
      </c>
      <c r="K93" s="114" t="str">
        <f>IFERROR(INDEX(M[Cost], MATCH(C93, M[Plan Name], 0)), "")</f>
        <v/>
      </c>
    </row>
    <row r="94" spans="1:11" ht="13.5" thickTop="1" thickBot="1">
      <c r="A94" s="11"/>
      <c r="B94" s="83"/>
      <c r="C94" s="11"/>
      <c r="D94" s="114" t="str">
        <f>IFERROR(INDEX(M[Disk Space], MATCH(C94, M[Plan Name], 0)), "")</f>
        <v/>
      </c>
      <c r="E94" s="114" t="str">
        <f>IFERROR(INDEX(M[Bandwidth], MATCH(C94, M[Plan Name], 0)), "")</f>
        <v/>
      </c>
      <c r="F94" s="114" t="str">
        <f>IFERROR(INDEX(M[Number of Domains], MATCH(C94, M[Plan Name], 0)), "")</f>
        <v/>
      </c>
      <c r="G94" s="114" t="str">
        <f>IFERROR(INDEX(M[Email Accounts], MATCH(C94, M[Plan Name], 0)), "")</f>
        <v/>
      </c>
      <c r="H94" s="114" t="str">
        <f>IFERROR(INDEX(M[Databases], MATCH(C94, M[Plan Name], 0)), "")</f>
        <v/>
      </c>
      <c r="I94" s="114" t="str">
        <f>IFERROR(INDEX(M[Control Panel], MATCH(C94, M[Plan Name], 0)), "")</f>
        <v/>
      </c>
      <c r="J94" s="114" t="str">
        <f>IFERROR(INDEX(M[Price], MATCH(C94, M[Plan Name], 0)), "")</f>
        <v/>
      </c>
      <c r="K94" s="114" t="str">
        <f>IFERROR(INDEX(M[Cost], MATCH(C94, M[Plan Name], 0)), "")</f>
        <v/>
      </c>
    </row>
    <row r="95" spans="1:11" ht="13.5" thickTop="1" thickBot="1">
      <c r="A95" s="11"/>
      <c r="B95" s="83"/>
      <c r="C95" s="11"/>
      <c r="D95" s="114" t="str">
        <f>IFERROR(INDEX(M[Disk Space], MATCH(C95, M[Plan Name], 0)), "")</f>
        <v/>
      </c>
      <c r="E95" s="114" t="str">
        <f>IFERROR(INDEX(M[Bandwidth], MATCH(C95, M[Plan Name], 0)), "")</f>
        <v/>
      </c>
      <c r="F95" s="114" t="str">
        <f>IFERROR(INDEX(M[Number of Domains], MATCH(C95, M[Plan Name], 0)), "")</f>
        <v/>
      </c>
      <c r="G95" s="114" t="str">
        <f>IFERROR(INDEX(M[Email Accounts], MATCH(C95, M[Plan Name], 0)), "")</f>
        <v/>
      </c>
      <c r="H95" s="114" t="str">
        <f>IFERROR(INDEX(M[Databases], MATCH(C95, M[Plan Name], 0)), "")</f>
        <v/>
      </c>
      <c r="I95" s="114" t="str">
        <f>IFERROR(INDEX(M[Control Panel], MATCH(C95, M[Plan Name], 0)), "")</f>
        <v/>
      </c>
      <c r="J95" s="114" t="str">
        <f>IFERROR(INDEX(M[Price], MATCH(C95, M[Plan Name], 0)), "")</f>
        <v/>
      </c>
      <c r="K95" s="114" t="str">
        <f>IFERROR(INDEX(M[Cost], MATCH(C95, M[Plan Name], 0)), "")</f>
        <v/>
      </c>
    </row>
    <row r="96" spans="1:11" ht="13.5" thickTop="1" thickBot="1">
      <c r="A96" s="11"/>
      <c r="B96" s="83"/>
      <c r="C96" s="11"/>
      <c r="D96" s="114" t="str">
        <f>IFERROR(INDEX(M[Disk Space], MATCH(C96, M[Plan Name], 0)), "")</f>
        <v/>
      </c>
      <c r="E96" s="114" t="str">
        <f>IFERROR(INDEX(M[Bandwidth], MATCH(C96, M[Plan Name], 0)), "")</f>
        <v/>
      </c>
      <c r="F96" s="114" t="str">
        <f>IFERROR(INDEX(M[Number of Domains], MATCH(C96, M[Plan Name], 0)), "")</f>
        <v/>
      </c>
      <c r="G96" s="114" t="str">
        <f>IFERROR(INDEX(M[Email Accounts], MATCH(C96, M[Plan Name], 0)), "")</f>
        <v/>
      </c>
      <c r="H96" s="114" t="str">
        <f>IFERROR(INDEX(M[Databases], MATCH(C96, M[Plan Name], 0)), "")</f>
        <v/>
      </c>
      <c r="I96" s="114" t="str">
        <f>IFERROR(INDEX(M[Control Panel], MATCH(C96, M[Plan Name], 0)), "")</f>
        <v/>
      </c>
      <c r="J96" s="114" t="str">
        <f>IFERROR(INDEX(M[Price], MATCH(C96, M[Plan Name], 0)), "")</f>
        <v/>
      </c>
      <c r="K96" s="114" t="str">
        <f>IFERROR(INDEX(M[Cost], MATCH(C96, M[Plan Name], 0)), "")</f>
        <v/>
      </c>
    </row>
    <row r="97" spans="1:11" ht="13.5" thickTop="1" thickBot="1">
      <c r="A97" s="11"/>
      <c r="B97" s="83"/>
      <c r="C97" s="11"/>
      <c r="D97" s="114" t="str">
        <f>IFERROR(INDEX(M[Disk Space], MATCH(C97, M[Plan Name], 0)), "")</f>
        <v/>
      </c>
      <c r="E97" s="114" t="str">
        <f>IFERROR(INDEX(M[Bandwidth], MATCH(C97, M[Plan Name], 0)), "")</f>
        <v/>
      </c>
      <c r="F97" s="114" t="str">
        <f>IFERROR(INDEX(M[Number of Domains], MATCH(C97, M[Plan Name], 0)), "")</f>
        <v/>
      </c>
      <c r="G97" s="114" t="str">
        <f>IFERROR(INDEX(M[Email Accounts], MATCH(C97, M[Plan Name], 0)), "")</f>
        <v/>
      </c>
      <c r="H97" s="114" t="str">
        <f>IFERROR(INDEX(M[Databases], MATCH(C97, M[Plan Name], 0)), "")</f>
        <v/>
      </c>
      <c r="I97" s="114" t="str">
        <f>IFERROR(INDEX(M[Control Panel], MATCH(C97, M[Plan Name], 0)), "")</f>
        <v/>
      </c>
      <c r="J97" s="114" t="str">
        <f>IFERROR(INDEX(M[Price], MATCH(C97, M[Plan Name], 0)), "")</f>
        <v/>
      </c>
      <c r="K97" s="114" t="str">
        <f>IFERROR(INDEX(M[Cost], MATCH(C97, M[Plan Name], 0)), "")</f>
        <v/>
      </c>
    </row>
    <row r="98" spans="1:11" ht="13.5" thickTop="1" thickBot="1">
      <c r="A98" s="11"/>
      <c r="B98" s="83"/>
      <c r="C98" s="11"/>
      <c r="D98" s="114" t="str">
        <f>IFERROR(INDEX(M[Disk Space], MATCH(C98, M[Plan Name], 0)), "")</f>
        <v/>
      </c>
      <c r="E98" s="114" t="str">
        <f>IFERROR(INDEX(M[Bandwidth], MATCH(C98, M[Plan Name], 0)), "")</f>
        <v/>
      </c>
      <c r="F98" s="114" t="str">
        <f>IFERROR(INDEX(M[Number of Domains], MATCH(C98, M[Plan Name], 0)), "")</f>
        <v/>
      </c>
      <c r="G98" s="114" t="str">
        <f>IFERROR(INDEX(M[Email Accounts], MATCH(C98, M[Plan Name], 0)), "")</f>
        <v/>
      </c>
      <c r="H98" s="114" t="str">
        <f>IFERROR(INDEX(M[Databases], MATCH(C98, M[Plan Name], 0)), "")</f>
        <v/>
      </c>
      <c r="I98" s="114" t="str">
        <f>IFERROR(INDEX(M[Control Panel], MATCH(C98, M[Plan Name], 0)), "")</f>
        <v/>
      </c>
      <c r="J98" s="114" t="str">
        <f>IFERROR(INDEX(M[Price], MATCH(C98, M[Plan Name], 0)), "")</f>
        <v/>
      </c>
      <c r="K98" s="114" t="str">
        <f>IFERROR(INDEX(M[Cost], MATCH(C98, M[Plan Name], 0)), "")</f>
        <v/>
      </c>
    </row>
    <row r="99" spans="1:11" ht="13.5" thickTop="1" thickBot="1">
      <c r="A99" s="11"/>
      <c r="B99" s="83"/>
      <c r="C99" s="11"/>
      <c r="D99" s="114" t="str">
        <f>IFERROR(INDEX(M[Disk Space], MATCH(C99, M[Plan Name], 0)), "")</f>
        <v/>
      </c>
      <c r="E99" s="114" t="str">
        <f>IFERROR(INDEX(M[Bandwidth], MATCH(C99, M[Plan Name], 0)), "")</f>
        <v/>
      </c>
      <c r="F99" s="114" t="str">
        <f>IFERROR(INDEX(M[Number of Domains], MATCH(C99, M[Plan Name], 0)), "")</f>
        <v/>
      </c>
      <c r="G99" s="114" t="str">
        <f>IFERROR(INDEX(M[Email Accounts], MATCH(C99, M[Plan Name], 0)), "")</f>
        <v/>
      </c>
      <c r="H99" s="114" t="str">
        <f>IFERROR(INDEX(M[Databases], MATCH(C99, M[Plan Name], 0)), "")</f>
        <v/>
      </c>
      <c r="I99" s="114" t="str">
        <f>IFERROR(INDEX(M[Control Panel], MATCH(C99, M[Plan Name], 0)), "")</f>
        <v/>
      </c>
      <c r="J99" s="114" t="str">
        <f>IFERROR(INDEX(M[Price], MATCH(C99, M[Plan Name], 0)), "")</f>
        <v/>
      </c>
      <c r="K99" s="114" t="str">
        <f>IFERROR(INDEX(M[Cost], MATCH(C99, M[Plan Name], 0)), "")</f>
        <v/>
      </c>
    </row>
    <row r="100" spans="1:11" ht="13.5" thickTop="1" thickBot="1">
      <c r="A100" s="11"/>
      <c r="B100" s="83"/>
      <c r="C100" s="11"/>
      <c r="D100" s="114" t="str">
        <f>IFERROR(INDEX(M[Disk Space], MATCH(C100, M[Plan Name], 0)), "")</f>
        <v/>
      </c>
      <c r="E100" s="114" t="str">
        <f>IFERROR(INDEX(M[Bandwidth], MATCH(C100, M[Plan Name], 0)), "")</f>
        <v/>
      </c>
      <c r="F100" s="114" t="str">
        <f>IFERROR(INDEX(M[Number of Domains], MATCH(C100, M[Plan Name], 0)), "")</f>
        <v/>
      </c>
      <c r="G100" s="114" t="str">
        <f>IFERROR(INDEX(M[Email Accounts], MATCH(C100, M[Plan Name], 0)), "")</f>
        <v/>
      </c>
      <c r="H100" s="114" t="str">
        <f>IFERROR(INDEX(M[Databases], MATCH(C100, M[Plan Name], 0)), "")</f>
        <v/>
      </c>
      <c r="I100" s="114" t="str">
        <f>IFERROR(INDEX(M[Control Panel], MATCH(C100, M[Plan Name], 0)), "")</f>
        <v/>
      </c>
      <c r="J100" s="114" t="str">
        <f>IFERROR(INDEX(M[Price], MATCH(C100, M[Plan Name], 0)), "")</f>
        <v/>
      </c>
      <c r="K100" s="114" t="str">
        <f>IFERROR(INDEX(M[Cost], MATCH(C100, M[Plan Name], 0)), "")</f>
        <v/>
      </c>
    </row>
    <row r="101" spans="1:11" ht="13.5" thickTop="1" thickBot="1">
      <c r="A101" s="11"/>
      <c r="B101" s="83"/>
      <c r="C101" s="11"/>
      <c r="D101" s="114" t="str">
        <f>IFERROR(INDEX(M[Disk Space], MATCH(C101, M[Plan Name], 0)), "")</f>
        <v/>
      </c>
      <c r="E101" s="114" t="str">
        <f>IFERROR(INDEX(M[Bandwidth], MATCH(C101, M[Plan Name], 0)), "")</f>
        <v/>
      </c>
      <c r="F101" s="114" t="str">
        <f>IFERROR(INDEX(M[Number of Domains], MATCH(C101, M[Plan Name], 0)), "")</f>
        <v/>
      </c>
      <c r="G101" s="114" t="str">
        <f>IFERROR(INDEX(M[Email Accounts], MATCH(C101, M[Plan Name], 0)), "")</f>
        <v/>
      </c>
      <c r="H101" s="114" t="str">
        <f>IFERROR(INDEX(M[Databases], MATCH(C101, M[Plan Name], 0)), "")</f>
        <v/>
      </c>
      <c r="I101" s="114" t="str">
        <f>IFERROR(INDEX(M[Control Panel], MATCH(C101, M[Plan Name], 0)), "")</f>
        <v/>
      </c>
      <c r="J101" s="114" t="str">
        <f>IFERROR(INDEX(M[Price], MATCH(C101, M[Plan Name], 0)), "")</f>
        <v/>
      </c>
      <c r="K101" s="114" t="str">
        <f>IFERROR(INDEX(M[Cost], MATCH(C101, M[Plan Name], 0)), "")</f>
        <v/>
      </c>
    </row>
    <row r="102" spans="1:11" ht="13.5" thickTop="1" thickBot="1">
      <c r="A102" s="11"/>
      <c r="B102" s="83"/>
      <c r="C102" s="11"/>
      <c r="D102" s="114" t="str">
        <f>IFERROR(INDEX(M[Disk Space], MATCH(C102, M[Plan Name], 0)), "")</f>
        <v/>
      </c>
      <c r="E102" s="114" t="str">
        <f>IFERROR(INDEX(M[Bandwidth], MATCH(C102, M[Plan Name], 0)), "")</f>
        <v/>
      </c>
      <c r="F102" s="114" t="str">
        <f>IFERROR(INDEX(M[Number of Domains], MATCH(C102, M[Plan Name], 0)), "")</f>
        <v/>
      </c>
      <c r="G102" s="114" t="str">
        <f>IFERROR(INDEX(M[Email Accounts], MATCH(C102, M[Plan Name], 0)), "")</f>
        <v/>
      </c>
      <c r="H102" s="114" t="str">
        <f>IFERROR(INDEX(M[Databases], MATCH(C102, M[Plan Name], 0)), "")</f>
        <v/>
      </c>
      <c r="I102" s="114" t="str">
        <f>IFERROR(INDEX(M[Control Panel], MATCH(C102, M[Plan Name], 0)), "")</f>
        <v/>
      </c>
      <c r="J102" s="114" t="str">
        <f>IFERROR(INDEX(M[Price], MATCH(C102, M[Plan Name], 0)), "")</f>
        <v/>
      </c>
      <c r="K102" s="114" t="str">
        <f>IFERROR(INDEX(M[Cost], MATCH(C102, M[Plan Name], 0)), "")</f>
        <v/>
      </c>
    </row>
    <row r="103" spans="1:11" ht="13.5" thickTop="1" thickBot="1">
      <c r="A103" s="11"/>
      <c r="B103" s="83"/>
      <c r="C103" s="11"/>
      <c r="D103" s="114" t="str">
        <f>IFERROR(INDEX(M[Disk Space], MATCH(C103, M[Plan Name], 0)), "")</f>
        <v/>
      </c>
      <c r="E103" s="114" t="str">
        <f>IFERROR(INDEX(M[Bandwidth], MATCH(C103, M[Plan Name], 0)), "")</f>
        <v/>
      </c>
      <c r="F103" s="114" t="str">
        <f>IFERROR(INDEX(M[Number of Domains], MATCH(C103, M[Plan Name], 0)), "")</f>
        <v/>
      </c>
      <c r="G103" s="114" t="str">
        <f>IFERROR(INDEX(M[Email Accounts], MATCH(C103, M[Plan Name], 0)), "")</f>
        <v/>
      </c>
      <c r="H103" s="114" t="str">
        <f>IFERROR(INDEX(M[Databases], MATCH(C103, M[Plan Name], 0)), "")</f>
        <v/>
      </c>
      <c r="I103" s="114" t="str">
        <f>IFERROR(INDEX(M[Control Panel], MATCH(C103, M[Plan Name], 0)), "")</f>
        <v/>
      </c>
      <c r="J103" s="114" t="str">
        <f>IFERROR(INDEX(M[Price], MATCH(C103, M[Plan Name], 0)), "")</f>
        <v/>
      </c>
      <c r="K103" s="114" t="str">
        <f>IFERROR(INDEX(M[Cost], MATCH(C103, M[Plan Name], 0)), "")</f>
        <v/>
      </c>
    </row>
    <row r="104" spans="1:11" ht="13.5" thickTop="1" thickBot="1">
      <c r="A104" s="11"/>
      <c r="B104" s="83"/>
      <c r="C104" s="11"/>
      <c r="D104" s="114" t="str">
        <f>IFERROR(INDEX(M[Disk Space], MATCH(C104, M[Plan Name], 0)), "")</f>
        <v/>
      </c>
      <c r="E104" s="114" t="str">
        <f>IFERROR(INDEX(M[Bandwidth], MATCH(C104, M[Plan Name], 0)), "")</f>
        <v/>
      </c>
      <c r="F104" s="114" t="str">
        <f>IFERROR(INDEX(M[Number of Domains], MATCH(C104, M[Plan Name], 0)), "")</f>
        <v/>
      </c>
      <c r="G104" s="114" t="str">
        <f>IFERROR(INDEX(M[Email Accounts], MATCH(C104, M[Plan Name], 0)), "")</f>
        <v/>
      </c>
      <c r="H104" s="114" t="str">
        <f>IFERROR(INDEX(M[Databases], MATCH(C104, M[Plan Name], 0)), "")</f>
        <v/>
      </c>
      <c r="I104" s="114" t="str">
        <f>IFERROR(INDEX(M[Control Panel], MATCH(C104, M[Plan Name], 0)), "")</f>
        <v/>
      </c>
      <c r="J104" s="114" t="str">
        <f>IFERROR(INDEX(M[Price], MATCH(C104, M[Plan Name], 0)), "")</f>
        <v/>
      </c>
      <c r="K104" s="114" t="str">
        <f>IFERROR(INDEX(M[Cost], MATCH(C104, M[Plan Name], 0)), "")</f>
        <v/>
      </c>
    </row>
    <row r="105" spans="1:11" ht="13.5" thickTop="1" thickBot="1">
      <c r="A105" s="11"/>
      <c r="B105" s="83"/>
      <c r="C105" s="11"/>
      <c r="D105" s="114" t="str">
        <f>IFERROR(INDEX(M[Disk Space], MATCH(C105, M[Plan Name], 0)), "")</f>
        <v/>
      </c>
      <c r="E105" s="114" t="str">
        <f>IFERROR(INDEX(M[Bandwidth], MATCH(C105, M[Plan Name], 0)), "")</f>
        <v/>
      </c>
      <c r="F105" s="114" t="str">
        <f>IFERROR(INDEX(M[Number of Domains], MATCH(C105, M[Plan Name], 0)), "")</f>
        <v/>
      </c>
      <c r="G105" s="114" t="str">
        <f>IFERROR(INDEX(M[Email Accounts], MATCH(C105, M[Plan Name], 0)), "")</f>
        <v/>
      </c>
      <c r="H105" s="114" t="str">
        <f>IFERROR(INDEX(M[Databases], MATCH(C105, M[Plan Name], 0)), "")</f>
        <v/>
      </c>
      <c r="I105" s="114" t="str">
        <f>IFERROR(INDEX(M[Control Panel], MATCH(C105, M[Plan Name], 0)), "")</f>
        <v/>
      </c>
      <c r="J105" s="114" t="str">
        <f>IFERROR(INDEX(M[Price], MATCH(C105, M[Plan Name], 0)), "")</f>
        <v/>
      </c>
      <c r="K105" s="114" t="str">
        <f>IFERROR(INDEX(M[Cost], MATCH(C105, M[Plan Name], 0)), "")</f>
        <v/>
      </c>
    </row>
    <row r="106" spans="1:11" ht="13.5" thickTop="1" thickBot="1">
      <c r="A106" s="11"/>
      <c r="B106" s="83"/>
      <c r="C106" s="11"/>
      <c r="D106" s="114" t="str">
        <f>IFERROR(INDEX(M[Disk Space], MATCH(C106, M[Plan Name], 0)), "")</f>
        <v/>
      </c>
      <c r="E106" s="114" t="str">
        <f>IFERROR(INDEX(M[Bandwidth], MATCH(C106, M[Plan Name], 0)), "")</f>
        <v/>
      </c>
      <c r="F106" s="114" t="str">
        <f>IFERROR(INDEX(M[Number of Domains], MATCH(C106, M[Plan Name], 0)), "")</f>
        <v/>
      </c>
      <c r="G106" s="114" t="str">
        <f>IFERROR(INDEX(M[Email Accounts], MATCH(C106, M[Plan Name], 0)), "")</f>
        <v/>
      </c>
      <c r="H106" s="114" t="str">
        <f>IFERROR(INDEX(M[Databases], MATCH(C106, M[Plan Name], 0)), "")</f>
        <v/>
      </c>
      <c r="I106" s="114" t="str">
        <f>IFERROR(INDEX(M[Control Panel], MATCH(C106, M[Plan Name], 0)), "")</f>
        <v/>
      </c>
      <c r="J106" s="114" t="str">
        <f>IFERROR(INDEX(M[Price], MATCH(C106, M[Plan Name], 0)), "")</f>
        <v/>
      </c>
      <c r="K106" s="114" t="str">
        <f>IFERROR(INDEX(M[Cost], MATCH(C106, M[Plan Name], 0)), "")</f>
        <v/>
      </c>
    </row>
    <row r="107" spans="1:11" ht="13.5" thickTop="1" thickBot="1">
      <c r="A107" s="11"/>
      <c r="B107" s="83"/>
      <c r="C107" s="11"/>
      <c r="D107" s="114" t="str">
        <f>IFERROR(INDEX(M[Disk Space], MATCH(C107, M[Plan Name], 0)), "")</f>
        <v/>
      </c>
      <c r="E107" s="114" t="str">
        <f>IFERROR(INDEX(M[Bandwidth], MATCH(C107, M[Plan Name], 0)), "")</f>
        <v/>
      </c>
      <c r="F107" s="114" t="str">
        <f>IFERROR(INDEX(M[Number of Domains], MATCH(C107, M[Plan Name], 0)), "")</f>
        <v/>
      </c>
      <c r="G107" s="114" t="str">
        <f>IFERROR(INDEX(M[Email Accounts], MATCH(C107, M[Plan Name], 0)), "")</f>
        <v/>
      </c>
      <c r="H107" s="114" t="str">
        <f>IFERROR(INDEX(M[Databases], MATCH(C107, M[Plan Name], 0)), "")</f>
        <v/>
      </c>
      <c r="I107" s="114" t="str">
        <f>IFERROR(INDEX(M[Control Panel], MATCH(C107, M[Plan Name], 0)), "")</f>
        <v/>
      </c>
      <c r="J107" s="114" t="str">
        <f>IFERROR(INDEX(M[Price], MATCH(C107, M[Plan Name], 0)), "")</f>
        <v/>
      </c>
      <c r="K107" s="114" t="str">
        <f>IFERROR(INDEX(M[Cost], MATCH(C107, M[Plan Name], 0)), "")</f>
        <v/>
      </c>
    </row>
    <row r="108" spans="1:11" ht="13.5" thickTop="1" thickBot="1">
      <c r="A108" s="11"/>
      <c r="B108" s="83"/>
      <c r="C108" s="11"/>
      <c r="D108" s="114" t="str">
        <f>IFERROR(INDEX(M[Disk Space], MATCH(C108, M[Plan Name], 0)), "")</f>
        <v/>
      </c>
      <c r="E108" s="114" t="str">
        <f>IFERROR(INDEX(M[Bandwidth], MATCH(C108, M[Plan Name], 0)), "")</f>
        <v/>
      </c>
      <c r="F108" s="114" t="str">
        <f>IFERROR(INDEX(M[Number of Domains], MATCH(C108, M[Plan Name], 0)), "")</f>
        <v/>
      </c>
      <c r="G108" s="114" t="str">
        <f>IFERROR(INDEX(M[Email Accounts], MATCH(C108, M[Plan Name], 0)), "")</f>
        <v/>
      </c>
      <c r="H108" s="114" t="str">
        <f>IFERROR(INDEX(M[Databases], MATCH(C108, M[Plan Name], 0)), "")</f>
        <v/>
      </c>
      <c r="I108" s="114" t="str">
        <f>IFERROR(INDEX(M[Control Panel], MATCH(C108, M[Plan Name], 0)), "")</f>
        <v/>
      </c>
      <c r="J108" s="114" t="str">
        <f>IFERROR(INDEX(M[Price], MATCH(C108, M[Plan Name], 0)), "")</f>
        <v/>
      </c>
      <c r="K108" s="114" t="str">
        <f>IFERROR(INDEX(M[Cost], MATCH(C108, M[Plan Name], 0)), "")</f>
        <v/>
      </c>
    </row>
    <row r="109" spans="1:11" ht="13.5" thickTop="1" thickBot="1">
      <c r="A109" s="11"/>
      <c r="B109" s="83"/>
      <c r="C109" s="11"/>
      <c r="D109" s="114" t="str">
        <f>IFERROR(INDEX(M[Disk Space], MATCH(C109, M[Plan Name], 0)), "")</f>
        <v/>
      </c>
      <c r="E109" s="114" t="str">
        <f>IFERROR(INDEX(M[Bandwidth], MATCH(C109, M[Plan Name], 0)), "")</f>
        <v/>
      </c>
      <c r="F109" s="114" t="str">
        <f>IFERROR(INDEX(M[Number of Domains], MATCH(C109, M[Plan Name], 0)), "")</f>
        <v/>
      </c>
      <c r="G109" s="114" t="str">
        <f>IFERROR(INDEX(M[Email Accounts], MATCH(C109, M[Plan Name], 0)), "")</f>
        <v/>
      </c>
      <c r="H109" s="114" t="str">
        <f>IFERROR(INDEX(M[Databases], MATCH(C109, M[Plan Name], 0)), "")</f>
        <v/>
      </c>
      <c r="I109" s="114" t="str">
        <f>IFERROR(INDEX(M[Control Panel], MATCH(C109, M[Plan Name], 0)), "")</f>
        <v/>
      </c>
      <c r="J109" s="114" t="str">
        <f>IFERROR(INDEX(M[Price], MATCH(C109, M[Plan Name], 0)), "")</f>
        <v/>
      </c>
      <c r="K109" s="114" t="str">
        <f>IFERROR(INDEX(M[Cost], MATCH(C109, M[Plan Name], 0)), "")</f>
        <v/>
      </c>
    </row>
    <row r="110" spans="1:11" ht="13.5" thickTop="1" thickBot="1">
      <c r="A110" s="11"/>
      <c r="B110" s="83"/>
      <c r="C110" s="11"/>
      <c r="D110" s="114" t="str">
        <f>IFERROR(INDEX(M[Disk Space], MATCH(C110, M[Plan Name], 0)), "")</f>
        <v/>
      </c>
      <c r="E110" s="114" t="str">
        <f>IFERROR(INDEX(M[Bandwidth], MATCH(C110, M[Plan Name], 0)), "")</f>
        <v/>
      </c>
      <c r="F110" s="114" t="str">
        <f>IFERROR(INDEX(M[Number of Domains], MATCH(C110, M[Plan Name], 0)), "")</f>
        <v/>
      </c>
      <c r="G110" s="114" t="str">
        <f>IFERROR(INDEX(M[Email Accounts], MATCH(C110, M[Plan Name], 0)), "")</f>
        <v/>
      </c>
      <c r="H110" s="114" t="str">
        <f>IFERROR(INDEX(M[Databases], MATCH(C110, M[Plan Name], 0)), "")</f>
        <v/>
      </c>
      <c r="I110" s="114" t="str">
        <f>IFERROR(INDEX(M[Control Panel], MATCH(C110, M[Plan Name], 0)), "")</f>
        <v/>
      </c>
      <c r="J110" s="114" t="str">
        <f>IFERROR(INDEX(M[Price], MATCH(C110, M[Plan Name], 0)), "")</f>
        <v/>
      </c>
      <c r="K110" s="114" t="str">
        <f>IFERROR(INDEX(M[Cost], MATCH(C110, M[Plan Name], 0)), "")</f>
        <v/>
      </c>
    </row>
    <row r="111" spans="1:11" ht="13.5" thickTop="1" thickBot="1">
      <c r="A111" s="11"/>
      <c r="B111" s="83"/>
      <c r="C111" s="11"/>
      <c r="D111" s="114" t="str">
        <f>IFERROR(INDEX(M[Disk Space], MATCH(C111, M[Plan Name], 0)), "")</f>
        <v/>
      </c>
      <c r="E111" s="114" t="str">
        <f>IFERROR(INDEX(M[Bandwidth], MATCH(C111, M[Plan Name], 0)), "")</f>
        <v/>
      </c>
      <c r="F111" s="114" t="str">
        <f>IFERROR(INDEX(M[Number of Domains], MATCH(C111, M[Plan Name], 0)), "")</f>
        <v/>
      </c>
      <c r="G111" s="114" t="str">
        <f>IFERROR(INDEX(M[Email Accounts], MATCH(C111, M[Plan Name], 0)), "")</f>
        <v/>
      </c>
      <c r="H111" s="114" t="str">
        <f>IFERROR(INDEX(M[Databases], MATCH(C111, M[Plan Name], 0)), "")</f>
        <v/>
      </c>
      <c r="I111" s="114" t="str">
        <f>IFERROR(INDEX(M[Control Panel], MATCH(C111, M[Plan Name], 0)), "")</f>
        <v/>
      </c>
      <c r="J111" s="114" t="str">
        <f>IFERROR(INDEX(M[Price], MATCH(C111, M[Plan Name], 0)), "")</f>
        <v/>
      </c>
      <c r="K111" s="114" t="str">
        <f>IFERROR(INDEX(M[Cost], MATCH(C111, M[Plan Name], 0)), "")</f>
        <v/>
      </c>
    </row>
    <row r="112" spans="1:11" ht="13.5" thickTop="1" thickBot="1">
      <c r="A112" s="11"/>
      <c r="B112" s="83"/>
      <c r="C112" s="11"/>
      <c r="D112" s="114" t="str">
        <f>IFERROR(INDEX(M[Disk Space], MATCH(C112, M[Plan Name], 0)), "")</f>
        <v/>
      </c>
      <c r="E112" s="114" t="str">
        <f>IFERROR(INDEX(M[Bandwidth], MATCH(C112, M[Plan Name], 0)), "")</f>
        <v/>
      </c>
      <c r="F112" s="114" t="str">
        <f>IFERROR(INDEX(M[Number of Domains], MATCH(C112, M[Plan Name], 0)), "")</f>
        <v/>
      </c>
      <c r="G112" s="114" t="str">
        <f>IFERROR(INDEX(M[Email Accounts], MATCH(C112, M[Plan Name], 0)), "")</f>
        <v/>
      </c>
      <c r="H112" s="114" t="str">
        <f>IFERROR(INDEX(M[Databases], MATCH(C112, M[Plan Name], 0)), "")</f>
        <v/>
      </c>
      <c r="I112" s="114" t="str">
        <f>IFERROR(INDEX(M[Control Panel], MATCH(C112, M[Plan Name], 0)), "")</f>
        <v/>
      </c>
      <c r="J112" s="114" t="str">
        <f>IFERROR(INDEX(M[Price], MATCH(C112, M[Plan Name], 0)), "")</f>
        <v/>
      </c>
      <c r="K112" s="114" t="str">
        <f>IFERROR(INDEX(M[Cost], MATCH(C112, M[Plan Name], 0)), "")</f>
        <v/>
      </c>
    </row>
    <row r="113" spans="1:11" ht="13.5" thickTop="1" thickBot="1">
      <c r="A113" s="11"/>
      <c r="B113" s="83"/>
      <c r="C113" s="11"/>
      <c r="D113" s="114" t="str">
        <f>IFERROR(INDEX(M[Disk Space], MATCH(C113, M[Plan Name], 0)), "")</f>
        <v/>
      </c>
      <c r="E113" s="114" t="str">
        <f>IFERROR(INDEX(M[Bandwidth], MATCH(C113, M[Plan Name], 0)), "")</f>
        <v/>
      </c>
      <c r="F113" s="114" t="str">
        <f>IFERROR(INDEX(M[Number of Domains], MATCH(C113, M[Plan Name], 0)), "")</f>
        <v/>
      </c>
      <c r="G113" s="114" t="str">
        <f>IFERROR(INDEX(M[Email Accounts], MATCH(C113, M[Plan Name], 0)), "")</f>
        <v/>
      </c>
      <c r="H113" s="114" t="str">
        <f>IFERROR(INDEX(M[Databases], MATCH(C113, M[Plan Name], 0)), "")</f>
        <v/>
      </c>
      <c r="I113" s="114" t="str">
        <f>IFERROR(INDEX(M[Control Panel], MATCH(C113, M[Plan Name], 0)), "")</f>
        <v/>
      </c>
      <c r="J113" s="114" t="str">
        <f>IFERROR(INDEX(M[Price], MATCH(C113, M[Plan Name], 0)), "")</f>
        <v/>
      </c>
      <c r="K113" s="114" t="str">
        <f>IFERROR(INDEX(M[Cost], MATCH(C113, M[Plan Name], 0)), "")</f>
        <v/>
      </c>
    </row>
    <row r="114" spans="1:11" ht="13.5" thickTop="1" thickBot="1">
      <c r="A114" s="11"/>
      <c r="B114" s="83"/>
      <c r="C114" s="11"/>
      <c r="D114" s="114" t="str">
        <f>IFERROR(INDEX(M[Disk Space], MATCH(C114, M[Plan Name], 0)), "")</f>
        <v/>
      </c>
      <c r="E114" s="114" t="str">
        <f>IFERROR(INDEX(M[Bandwidth], MATCH(C114, M[Plan Name], 0)), "")</f>
        <v/>
      </c>
      <c r="F114" s="114" t="str">
        <f>IFERROR(INDEX(M[Number of Domains], MATCH(C114, M[Plan Name], 0)), "")</f>
        <v/>
      </c>
      <c r="G114" s="114" t="str">
        <f>IFERROR(INDEX(M[Email Accounts], MATCH(C114, M[Plan Name], 0)), "")</f>
        <v/>
      </c>
      <c r="H114" s="114" t="str">
        <f>IFERROR(INDEX(M[Databases], MATCH(C114, M[Plan Name], 0)), "")</f>
        <v/>
      </c>
      <c r="I114" s="114" t="str">
        <f>IFERROR(INDEX(M[Control Panel], MATCH(C114, M[Plan Name], 0)), "")</f>
        <v/>
      </c>
      <c r="J114" s="114" t="str">
        <f>IFERROR(INDEX(M[Price], MATCH(C114, M[Plan Name], 0)), "")</f>
        <v/>
      </c>
      <c r="K114" s="114" t="str">
        <f>IFERROR(INDEX(M[Cost], MATCH(C114, M[Plan Name], 0)), "")</f>
        <v/>
      </c>
    </row>
    <row r="115" spans="1:11" ht="13.5" thickTop="1" thickBot="1">
      <c r="A115" s="11"/>
      <c r="B115" s="83"/>
      <c r="C115" s="11"/>
      <c r="D115" s="114" t="str">
        <f>IFERROR(INDEX(M[Disk Space], MATCH(C115, M[Plan Name], 0)), "")</f>
        <v/>
      </c>
      <c r="E115" s="114" t="str">
        <f>IFERROR(INDEX(M[Bandwidth], MATCH(C115, M[Plan Name], 0)), "")</f>
        <v/>
      </c>
      <c r="F115" s="114" t="str">
        <f>IFERROR(INDEX(M[Number of Domains], MATCH(C115, M[Plan Name], 0)), "")</f>
        <v/>
      </c>
      <c r="G115" s="114" t="str">
        <f>IFERROR(INDEX(M[Email Accounts], MATCH(C115, M[Plan Name], 0)), "")</f>
        <v/>
      </c>
      <c r="H115" s="114" t="str">
        <f>IFERROR(INDEX(M[Databases], MATCH(C115, M[Plan Name], 0)), "")</f>
        <v/>
      </c>
      <c r="I115" s="114" t="str">
        <f>IFERROR(INDEX(M[Control Panel], MATCH(C115, M[Plan Name], 0)), "")</f>
        <v/>
      </c>
      <c r="J115" s="114" t="str">
        <f>IFERROR(INDEX(M[Price], MATCH(C115, M[Plan Name], 0)), "")</f>
        <v/>
      </c>
      <c r="K115" s="114" t="str">
        <f>IFERROR(INDEX(M[Cost], MATCH(C115, M[Plan Name], 0)), "")</f>
        <v/>
      </c>
    </row>
    <row r="116" spans="1:11" ht="13.5" thickTop="1" thickBot="1">
      <c r="A116" s="11"/>
      <c r="B116" s="83"/>
      <c r="C116" s="11"/>
      <c r="D116" s="114" t="str">
        <f>IFERROR(INDEX(M[Disk Space], MATCH(C116, M[Plan Name], 0)), "")</f>
        <v/>
      </c>
      <c r="E116" s="114" t="str">
        <f>IFERROR(INDEX(M[Bandwidth], MATCH(C116, M[Plan Name], 0)), "")</f>
        <v/>
      </c>
      <c r="F116" s="114" t="str">
        <f>IFERROR(INDEX(M[Number of Domains], MATCH(C116, M[Plan Name], 0)), "")</f>
        <v/>
      </c>
      <c r="G116" s="114" t="str">
        <f>IFERROR(INDEX(M[Email Accounts], MATCH(C116, M[Plan Name], 0)), "")</f>
        <v/>
      </c>
      <c r="H116" s="114" t="str">
        <f>IFERROR(INDEX(M[Databases], MATCH(C116, M[Plan Name], 0)), "")</f>
        <v/>
      </c>
      <c r="I116" s="114" t="str">
        <f>IFERROR(INDEX(M[Control Panel], MATCH(C116, M[Plan Name], 0)), "")</f>
        <v/>
      </c>
      <c r="J116" s="114" t="str">
        <f>IFERROR(INDEX(M[Price], MATCH(C116, M[Plan Name], 0)), "")</f>
        <v/>
      </c>
      <c r="K116" s="114" t="str">
        <f>IFERROR(INDEX(M[Cost], MATCH(C116, M[Plan Name], 0)), "")</f>
        <v/>
      </c>
    </row>
    <row r="117" spans="1:11" ht="13.5" thickTop="1" thickBot="1">
      <c r="A117" s="11"/>
      <c r="B117" s="83"/>
      <c r="C117" s="11"/>
      <c r="D117" s="114" t="str">
        <f>IFERROR(INDEX(M[Disk Space], MATCH(C117, M[Plan Name], 0)), "")</f>
        <v/>
      </c>
      <c r="E117" s="114" t="str">
        <f>IFERROR(INDEX(M[Bandwidth], MATCH(C117, M[Plan Name], 0)), "")</f>
        <v/>
      </c>
      <c r="F117" s="114" t="str">
        <f>IFERROR(INDEX(M[Number of Domains], MATCH(C117, M[Plan Name], 0)), "")</f>
        <v/>
      </c>
      <c r="G117" s="114" t="str">
        <f>IFERROR(INDEX(M[Email Accounts], MATCH(C117, M[Plan Name], 0)), "")</f>
        <v/>
      </c>
      <c r="H117" s="114" t="str">
        <f>IFERROR(INDEX(M[Databases], MATCH(C117, M[Plan Name], 0)), "")</f>
        <v/>
      </c>
      <c r="I117" s="114" t="str">
        <f>IFERROR(INDEX(M[Control Panel], MATCH(C117, M[Plan Name], 0)), "")</f>
        <v/>
      </c>
      <c r="J117" s="114" t="str">
        <f>IFERROR(INDEX(M[Price], MATCH(C117, M[Plan Name], 0)), "")</f>
        <v/>
      </c>
      <c r="K117" s="114" t="str">
        <f>IFERROR(INDEX(M[Cost], MATCH(C117, M[Plan Name], 0)), "")</f>
        <v/>
      </c>
    </row>
    <row r="118" spans="1:11" ht="13.5" thickTop="1" thickBot="1">
      <c r="A118" s="11"/>
      <c r="B118" s="83"/>
      <c r="C118" s="11"/>
      <c r="D118" s="114" t="str">
        <f>IFERROR(INDEX(M[Disk Space], MATCH(C118, M[Plan Name], 0)), "")</f>
        <v/>
      </c>
      <c r="E118" s="114" t="str">
        <f>IFERROR(INDEX(M[Bandwidth], MATCH(C118, M[Plan Name], 0)), "")</f>
        <v/>
      </c>
      <c r="F118" s="114" t="str">
        <f>IFERROR(INDEX(M[Number of Domains], MATCH(C118, M[Plan Name], 0)), "")</f>
        <v/>
      </c>
      <c r="G118" s="114" t="str">
        <f>IFERROR(INDEX(M[Email Accounts], MATCH(C118, M[Plan Name], 0)), "")</f>
        <v/>
      </c>
      <c r="H118" s="114" t="str">
        <f>IFERROR(INDEX(M[Databases], MATCH(C118, M[Plan Name], 0)), "")</f>
        <v/>
      </c>
      <c r="I118" s="114" t="str">
        <f>IFERROR(INDEX(M[Control Panel], MATCH(C118, M[Plan Name], 0)), "")</f>
        <v/>
      </c>
      <c r="J118" s="114" t="str">
        <f>IFERROR(INDEX(M[Price], MATCH(C118, M[Plan Name], 0)), "")</f>
        <v/>
      </c>
      <c r="K118" s="114" t="str">
        <f>IFERROR(INDEX(M[Cost], MATCH(C118, M[Plan Name], 0)), "")</f>
        <v/>
      </c>
    </row>
    <row r="119" spans="1:11" ht="13.5" thickTop="1" thickBot="1">
      <c r="A119" s="11"/>
      <c r="B119" s="83"/>
      <c r="C119" s="11"/>
      <c r="D119" s="114" t="str">
        <f>IFERROR(INDEX(M[Disk Space], MATCH(C119, M[Plan Name], 0)), "")</f>
        <v/>
      </c>
      <c r="E119" s="114" t="str">
        <f>IFERROR(INDEX(M[Bandwidth], MATCH(C119, M[Plan Name], 0)), "")</f>
        <v/>
      </c>
      <c r="F119" s="114" t="str">
        <f>IFERROR(INDEX(M[Number of Domains], MATCH(C119, M[Plan Name], 0)), "")</f>
        <v/>
      </c>
      <c r="G119" s="114" t="str">
        <f>IFERROR(INDEX(M[Email Accounts], MATCH(C119, M[Plan Name], 0)), "")</f>
        <v/>
      </c>
      <c r="H119" s="114" t="str">
        <f>IFERROR(INDEX(M[Databases], MATCH(C119, M[Plan Name], 0)), "")</f>
        <v/>
      </c>
      <c r="I119" s="114" t="str">
        <f>IFERROR(INDEX(M[Control Panel], MATCH(C119, M[Plan Name], 0)), "")</f>
        <v/>
      </c>
      <c r="J119" s="114" t="str">
        <f>IFERROR(INDEX(M[Price], MATCH(C119, M[Plan Name], 0)), "")</f>
        <v/>
      </c>
      <c r="K119" s="114" t="str">
        <f>IFERROR(INDEX(M[Cost], MATCH(C119, M[Plan Name], 0)), "")</f>
        <v/>
      </c>
    </row>
    <row r="120" spans="1:11" ht="13.5" thickTop="1" thickBot="1">
      <c r="A120" s="11"/>
      <c r="B120" s="83"/>
      <c r="C120" s="11"/>
      <c r="D120" s="114" t="str">
        <f>IFERROR(INDEX(M[Disk Space], MATCH(C120, M[Plan Name], 0)), "")</f>
        <v/>
      </c>
      <c r="E120" s="114" t="str">
        <f>IFERROR(INDEX(M[Bandwidth], MATCH(C120, M[Plan Name], 0)), "")</f>
        <v/>
      </c>
      <c r="F120" s="114" t="str">
        <f>IFERROR(INDEX(M[Number of Domains], MATCH(C120, M[Plan Name], 0)), "")</f>
        <v/>
      </c>
      <c r="G120" s="114" t="str">
        <f>IFERROR(INDEX(M[Email Accounts], MATCH(C120, M[Plan Name], 0)), "")</f>
        <v/>
      </c>
      <c r="H120" s="114" t="str">
        <f>IFERROR(INDEX(M[Databases], MATCH(C120, M[Plan Name], 0)), "")</f>
        <v/>
      </c>
      <c r="I120" s="114" t="str">
        <f>IFERROR(INDEX(M[Control Panel], MATCH(C120, M[Plan Name], 0)), "")</f>
        <v/>
      </c>
      <c r="J120" s="114" t="str">
        <f>IFERROR(INDEX(M[Price], MATCH(C120, M[Plan Name], 0)), "")</f>
        <v/>
      </c>
      <c r="K120" s="114" t="str">
        <f>IFERROR(INDEX(M[Cost], MATCH(C120, M[Plan Name], 0)), "")</f>
        <v/>
      </c>
    </row>
    <row r="121" spans="1:11" ht="13.5" thickTop="1" thickBot="1">
      <c r="A121" s="11"/>
      <c r="B121" s="83"/>
      <c r="C121" s="11"/>
      <c r="D121" s="114" t="str">
        <f>IFERROR(INDEX(M[Disk Space], MATCH(C121, M[Plan Name], 0)), "")</f>
        <v/>
      </c>
      <c r="E121" s="114" t="str">
        <f>IFERROR(INDEX(M[Bandwidth], MATCH(C121, M[Plan Name], 0)), "")</f>
        <v/>
      </c>
      <c r="F121" s="114" t="str">
        <f>IFERROR(INDEX(M[Number of Domains], MATCH(C121, M[Plan Name], 0)), "")</f>
        <v/>
      </c>
      <c r="G121" s="114" t="str">
        <f>IFERROR(INDEX(M[Email Accounts], MATCH(C121, M[Plan Name], 0)), "")</f>
        <v/>
      </c>
      <c r="H121" s="114" t="str">
        <f>IFERROR(INDEX(M[Databases], MATCH(C121, M[Plan Name], 0)), "")</f>
        <v/>
      </c>
      <c r="I121" s="114" t="str">
        <f>IFERROR(INDEX(M[Control Panel], MATCH(C121, M[Plan Name], 0)), "")</f>
        <v/>
      </c>
      <c r="J121" s="114" t="str">
        <f>IFERROR(INDEX(M[Price], MATCH(C121, M[Plan Name], 0)), "")</f>
        <v/>
      </c>
      <c r="K121" s="114" t="str">
        <f>IFERROR(INDEX(M[Cost], MATCH(C121, M[Plan Name], 0)), "")</f>
        <v/>
      </c>
    </row>
    <row r="122" spans="1:11" ht="13.5" thickTop="1" thickBot="1">
      <c r="A122" s="11"/>
      <c r="B122" s="83"/>
      <c r="C122" s="11"/>
      <c r="D122" s="114" t="str">
        <f>IFERROR(INDEX(M[Disk Space], MATCH(C122, M[Plan Name], 0)), "")</f>
        <v/>
      </c>
      <c r="E122" s="114" t="str">
        <f>IFERROR(INDEX(M[Bandwidth], MATCH(C122, M[Plan Name], 0)), "")</f>
        <v/>
      </c>
      <c r="F122" s="114" t="str">
        <f>IFERROR(INDEX(M[Number of Domains], MATCH(C122, M[Plan Name], 0)), "")</f>
        <v/>
      </c>
      <c r="G122" s="114" t="str">
        <f>IFERROR(INDEX(M[Email Accounts], MATCH(C122, M[Plan Name], 0)), "")</f>
        <v/>
      </c>
      <c r="H122" s="114" t="str">
        <f>IFERROR(INDEX(M[Databases], MATCH(C122, M[Plan Name], 0)), "")</f>
        <v/>
      </c>
      <c r="I122" s="114" t="str">
        <f>IFERROR(INDEX(M[Control Panel], MATCH(C122, M[Plan Name], 0)), "")</f>
        <v/>
      </c>
      <c r="J122" s="114" t="str">
        <f>IFERROR(INDEX(M[Price], MATCH(C122, M[Plan Name], 0)), "")</f>
        <v/>
      </c>
      <c r="K122" s="114" t="str">
        <f>IFERROR(INDEX(M[Cost], MATCH(C122, M[Plan Name], 0)), "")</f>
        <v/>
      </c>
    </row>
    <row r="123" spans="1:11" ht="13.5" thickTop="1" thickBot="1">
      <c r="A123" s="11"/>
      <c r="B123" s="83"/>
      <c r="C123" s="11"/>
      <c r="D123" s="114" t="str">
        <f>IFERROR(INDEX(M[Disk Space], MATCH(C123, M[Plan Name], 0)), "")</f>
        <v/>
      </c>
      <c r="E123" s="114" t="str">
        <f>IFERROR(INDEX(M[Bandwidth], MATCH(C123, M[Plan Name], 0)), "")</f>
        <v/>
      </c>
      <c r="F123" s="114" t="str">
        <f>IFERROR(INDEX(M[Number of Domains], MATCH(C123, M[Plan Name], 0)), "")</f>
        <v/>
      </c>
      <c r="G123" s="114" t="str">
        <f>IFERROR(INDEX(M[Email Accounts], MATCH(C123, M[Plan Name], 0)), "")</f>
        <v/>
      </c>
      <c r="H123" s="114" t="str">
        <f>IFERROR(INDEX(M[Databases], MATCH(C123, M[Plan Name], 0)), "")</f>
        <v/>
      </c>
      <c r="I123" s="114" t="str">
        <f>IFERROR(INDEX(M[Control Panel], MATCH(C123, M[Plan Name], 0)), "")</f>
        <v/>
      </c>
      <c r="J123" s="114" t="str">
        <f>IFERROR(INDEX(M[Price], MATCH(C123, M[Plan Name], 0)), "")</f>
        <v/>
      </c>
      <c r="K123" s="114" t="str">
        <f>IFERROR(INDEX(M[Cost], MATCH(C123, M[Plan Name], 0)), "")</f>
        <v/>
      </c>
    </row>
    <row r="124" spans="1:11" ht="13.5" thickTop="1" thickBot="1">
      <c r="A124" s="11"/>
      <c r="B124" s="83"/>
      <c r="C124" s="11"/>
      <c r="D124" s="114" t="str">
        <f>IFERROR(INDEX(M[Disk Space], MATCH(C124, M[Plan Name], 0)), "")</f>
        <v/>
      </c>
      <c r="E124" s="114" t="str">
        <f>IFERROR(INDEX(M[Bandwidth], MATCH(C124, M[Plan Name], 0)), "")</f>
        <v/>
      </c>
      <c r="F124" s="114" t="str">
        <f>IFERROR(INDEX(M[Number of Domains], MATCH(C124, M[Plan Name], 0)), "")</f>
        <v/>
      </c>
      <c r="G124" s="114" t="str">
        <f>IFERROR(INDEX(M[Email Accounts], MATCH(C124, M[Plan Name], 0)), "")</f>
        <v/>
      </c>
      <c r="H124" s="114" t="str">
        <f>IFERROR(INDEX(M[Databases], MATCH(C124, M[Plan Name], 0)), "")</f>
        <v/>
      </c>
      <c r="I124" s="114" t="str">
        <f>IFERROR(INDEX(M[Control Panel], MATCH(C124, M[Plan Name], 0)), "")</f>
        <v/>
      </c>
      <c r="J124" s="114" t="str">
        <f>IFERROR(INDEX(M[Price], MATCH(C124, M[Plan Name], 0)), "")</f>
        <v/>
      </c>
      <c r="K124" s="114" t="str">
        <f>IFERROR(INDEX(M[Cost], MATCH(C124, M[Plan Name], 0)), "")</f>
        <v/>
      </c>
    </row>
    <row r="125" spans="1:11" ht="13.5" thickTop="1" thickBot="1">
      <c r="A125" s="11"/>
      <c r="B125" s="83"/>
      <c r="C125" s="11"/>
      <c r="D125" s="114" t="str">
        <f>IFERROR(INDEX(M[Disk Space], MATCH(C125, M[Plan Name], 0)), "")</f>
        <v/>
      </c>
      <c r="E125" s="114" t="str">
        <f>IFERROR(INDEX(M[Bandwidth], MATCH(C125, M[Plan Name], 0)), "")</f>
        <v/>
      </c>
      <c r="F125" s="114" t="str">
        <f>IFERROR(INDEX(M[Number of Domains], MATCH(C125, M[Plan Name], 0)), "")</f>
        <v/>
      </c>
      <c r="G125" s="114" t="str">
        <f>IFERROR(INDEX(M[Email Accounts], MATCH(C125, M[Plan Name], 0)), "")</f>
        <v/>
      </c>
      <c r="H125" s="114" t="str">
        <f>IFERROR(INDEX(M[Databases], MATCH(C125, M[Plan Name], 0)), "")</f>
        <v/>
      </c>
      <c r="I125" s="114" t="str">
        <f>IFERROR(INDEX(M[Control Panel], MATCH(C125, M[Plan Name], 0)), "")</f>
        <v/>
      </c>
      <c r="J125" s="114" t="str">
        <f>IFERROR(INDEX(M[Price], MATCH(C125, M[Plan Name], 0)), "")</f>
        <v/>
      </c>
      <c r="K125" s="114" t="str">
        <f>IFERROR(INDEX(M[Cost], MATCH(C125, M[Plan Name], 0)), "")</f>
        <v/>
      </c>
    </row>
    <row r="126" spans="1:11" ht="13.5" thickTop="1" thickBot="1">
      <c r="A126" s="11"/>
      <c r="B126" s="83"/>
      <c r="C126" s="11"/>
      <c r="D126" s="114" t="str">
        <f>IFERROR(INDEX(M[Disk Space], MATCH(C126, M[Plan Name], 0)), "")</f>
        <v/>
      </c>
      <c r="E126" s="114" t="str">
        <f>IFERROR(INDEX(M[Bandwidth], MATCH(C126, M[Plan Name], 0)), "")</f>
        <v/>
      </c>
      <c r="F126" s="114" t="str">
        <f>IFERROR(INDEX(M[Number of Domains], MATCH(C126, M[Plan Name], 0)), "")</f>
        <v/>
      </c>
      <c r="G126" s="114" t="str">
        <f>IFERROR(INDEX(M[Email Accounts], MATCH(C126, M[Plan Name], 0)), "")</f>
        <v/>
      </c>
      <c r="H126" s="114" t="str">
        <f>IFERROR(INDEX(M[Databases], MATCH(C126, M[Plan Name], 0)), "")</f>
        <v/>
      </c>
      <c r="I126" s="114" t="str">
        <f>IFERROR(INDEX(M[Control Panel], MATCH(C126, M[Plan Name], 0)), "")</f>
        <v/>
      </c>
      <c r="J126" s="114" t="str">
        <f>IFERROR(INDEX(M[Price], MATCH(C126, M[Plan Name], 0)), "")</f>
        <v/>
      </c>
      <c r="K126" s="114" t="str">
        <f>IFERROR(INDEX(M[Cost], MATCH(C126, M[Plan Name], 0)), "")</f>
        <v/>
      </c>
    </row>
    <row r="127" spans="1:11" ht="13.5" thickTop="1" thickBot="1">
      <c r="A127" s="11"/>
      <c r="B127" s="83"/>
      <c r="C127" s="11"/>
      <c r="D127" s="114" t="str">
        <f>IFERROR(INDEX(M[Disk Space], MATCH(C127, M[Plan Name], 0)), "")</f>
        <v/>
      </c>
      <c r="E127" s="114" t="str">
        <f>IFERROR(INDEX(M[Bandwidth], MATCH(C127, M[Plan Name], 0)), "")</f>
        <v/>
      </c>
      <c r="F127" s="114" t="str">
        <f>IFERROR(INDEX(M[Number of Domains], MATCH(C127, M[Plan Name], 0)), "")</f>
        <v/>
      </c>
      <c r="G127" s="114" t="str">
        <f>IFERROR(INDEX(M[Email Accounts], MATCH(C127, M[Plan Name], 0)), "")</f>
        <v/>
      </c>
      <c r="H127" s="114" t="str">
        <f>IFERROR(INDEX(M[Databases], MATCH(C127, M[Plan Name], 0)), "")</f>
        <v/>
      </c>
      <c r="I127" s="114" t="str">
        <f>IFERROR(INDEX(M[Control Panel], MATCH(C127, M[Plan Name], 0)), "")</f>
        <v/>
      </c>
      <c r="J127" s="114" t="str">
        <f>IFERROR(INDEX(M[Price], MATCH(C127, M[Plan Name], 0)), "")</f>
        <v/>
      </c>
      <c r="K127" s="114" t="str">
        <f>IFERROR(INDEX(M[Cost], MATCH(C127, M[Plan Name], 0)), "")</f>
        <v/>
      </c>
    </row>
    <row r="128" spans="1:11" ht="13.5" thickTop="1" thickBot="1">
      <c r="A128" s="11"/>
      <c r="B128" s="83"/>
      <c r="C128" s="11"/>
      <c r="D128" s="114" t="str">
        <f>IFERROR(INDEX(M[Disk Space], MATCH(C128, M[Plan Name], 0)), "")</f>
        <v/>
      </c>
      <c r="E128" s="114" t="str">
        <f>IFERROR(INDEX(M[Bandwidth], MATCH(C128, M[Plan Name], 0)), "")</f>
        <v/>
      </c>
      <c r="F128" s="114" t="str">
        <f>IFERROR(INDEX(M[Number of Domains], MATCH(C128, M[Plan Name], 0)), "")</f>
        <v/>
      </c>
      <c r="G128" s="114" t="str">
        <f>IFERROR(INDEX(M[Email Accounts], MATCH(C128, M[Plan Name], 0)), "")</f>
        <v/>
      </c>
      <c r="H128" s="114" t="str">
        <f>IFERROR(INDEX(M[Databases], MATCH(C128, M[Plan Name], 0)), "")</f>
        <v/>
      </c>
      <c r="I128" s="114" t="str">
        <f>IFERROR(INDEX(M[Control Panel], MATCH(C128, M[Plan Name], 0)), "")</f>
        <v/>
      </c>
      <c r="J128" s="114" t="str">
        <f>IFERROR(INDEX(M[Price], MATCH(C128, M[Plan Name], 0)), "")</f>
        <v/>
      </c>
      <c r="K128" s="114" t="str">
        <f>IFERROR(INDEX(M[Cost], MATCH(C128, M[Plan Name], 0)), "")</f>
        <v/>
      </c>
    </row>
    <row r="129" spans="1:11" ht="13.5" thickTop="1" thickBot="1">
      <c r="A129" s="11"/>
      <c r="B129" s="83"/>
      <c r="C129" s="11"/>
      <c r="D129" s="114" t="str">
        <f>IFERROR(INDEX(M[Disk Space], MATCH(C129, M[Plan Name], 0)), "")</f>
        <v/>
      </c>
      <c r="E129" s="114" t="str">
        <f>IFERROR(INDEX(M[Bandwidth], MATCH(C129, M[Plan Name], 0)), "")</f>
        <v/>
      </c>
      <c r="F129" s="114" t="str">
        <f>IFERROR(INDEX(M[Number of Domains], MATCH(C129, M[Plan Name], 0)), "")</f>
        <v/>
      </c>
      <c r="G129" s="114" t="str">
        <f>IFERROR(INDEX(M[Email Accounts], MATCH(C129, M[Plan Name], 0)), "")</f>
        <v/>
      </c>
      <c r="H129" s="114" t="str">
        <f>IFERROR(INDEX(M[Databases], MATCH(C129, M[Plan Name], 0)), "")</f>
        <v/>
      </c>
      <c r="I129" s="114" t="str">
        <f>IFERROR(INDEX(M[Control Panel], MATCH(C129, M[Plan Name], 0)), "")</f>
        <v/>
      </c>
      <c r="J129" s="114" t="str">
        <f>IFERROR(INDEX(M[Price], MATCH(C129, M[Plan Name], 0)), "")</f>
        <v/>
      </c>
      <c r="K129" s="114" t="str">
        <f>IFERROR(INDEX(M[Cost], MATCH(C129, M[Plan Name], 0)), "")</f>
        <v/>
      </c>
    </row>
    <row r="130" spans="1:11" ht="13.5" thickTop="1" thickBot="1">
      <c r="A130" s="11"/>
      <c r="B130" s="83"/>
      <c r="C130" s="11"/>
      <c r="D130" s="114" t="str">
        <f>IFERROR(INDEX(M[Disk Space], MATCH(C130, M[Plan Name], 0)), "")</f>
        <v/>
      </c>
      <c r="E130" s="114" t="str">
        <f>IFERROR(INDEX(M[Bandwidth], MATCH(C130, M[Plan Name], 0)), "")</f>
        <v/>
      </c>
      <c r="F130" s="114" t="str">
        <f>IFERROR(INDEX(M[Number of Domains], MATCH(C130, M[Plan Name], 0)), "")</f>
        <v/>
      </c>
      <c r="G130" s="114" t="str">
        <f>IFERROR(INDEX(M[Email Accounts], MATCH(C130, M[Plan Name], 0)), "")</f>
        <v/>
      </c>
      <c r="H130" s="114" t="str">
        <f>IFERROR(INDEX(M[Databases], MATCH(C130, M[Plan Name], 0)), "")</f>
        <v/>
      </c>
      <c r="I130" s="114" t="str">
        <f>IFERROR(INDEX(M[Control Panel], MATCH(C130, M[Plan Name], 0)), "")</f>
        <v/>
      </c>
      <c r="J130" s="114" t="str">
        <f>IFERROR(INDEX(M[Price], MATCH(C130, M[Plan Name], 0)), "")</f>
        <v/>
      </c>
      <c r="K130" s="114" t="str">
        <f>IFERROR(INDEX(M[Cost], MATCH(C130, M[Plan Name], 0)), "")</f>
        <v/>
      </c>
    </row>
    <row r="131" spans="1:11" ht="13.5" thickTop="1" thickBot="1">
      <c r="A131" s="11"/>
      <c r="B131" s="83"/>
      <c r="C131" s="11"/>
      <c r="D131" s="114" t="str">
        <f>IFERROR(INDEX(M[Disk Space], MATCH(C131, M[Plan Name], 0)), "")</f>
        <v/>
      </c>
      <c r="E131" s="114" t="str">
        <f>IFERROR(INDEX(M[Bandwidth], MATCH(C131, M[Plan Name], 0)), "")</f>
        <v/>
      </c>
      <c r="F131" s="114" t="str">
        <f>IFERROR(INDEX(M[Number of Domains], MATCH(C131, M[Plan Name], 0)), "")</f>
        <v/>
      </c>
      <c r="G131" s="114" t="str">
        <f>IFERROR(INDEX(M[Email Accounts], MATCH(C131, M[Plan Name], 0)), "")</f>
        <v/>
      </c>
      <c r="H131" s="114" t="str">
        <f>IFERROR(INDEX(M[Databases], MATCH(C131, M[Plan Name], 0)), "")</f>
        <v/>
      </c>
      <c r="I131" s="114" t="str">
        <f>IFERROR(INDEX(M[Control Panel], MATCH(C131, M[Plan Name], 0)), "")</f>
        <v/>
      </c>
      <c r="J131" s="114" t="str">
        <f>IFERROR(INDEX(M[Price], MATCH(C131, M[Plan Name], 0)), "")</f>
        <v/>
      </c>
      <c r="K131" s="114" t="str">
        <f>IFERROR(INDEX(M[Cost], MATCH(C131, M[Plan Name], 0)), "")</f>
        <v/>
      </c>
    </row>
    <row r="132" spans="1:11" ht="13.5" thickTop="1" thickBot="1">
      <c r="A132" s="11"/>
      <c r="B132" s="83"/>
      <c r="C132" s="11"/>
      <c r="D132" s="114" t="str">
        <f>IFERROR(INDEX(M[Disk Space], MATCH(C132, M[Plan Name], 0)), "")</f>
        <v/>
      </c>
      <c r="E132" s="114" t="str">
        <f>IFERROR(INDEX(M[Bandwidth], MATCH(C132, M[Plan Name], 0)), "")</f>
        <v/>
      </c>
      <c r="F132" s="114" t="str">
        <f>IFERROR(INDEX(M[Number of Domains], MATCH(C132, M[Plan Name], 0)), "")</f>
        <v/>
      </c>
      <c r="G132" s="114" t="str">
        <f>IFERROR(INDEX(M[Email Accounts], MATCH(C132, M[Plan Name], 0)), "")</f>
        <v/>
      </c>
      <c r="H132" s="114" t="str">
        <f>IFERROR(INDEX(M[Databases], MATCH(C132, M[Plan Name], 0)), "")</f>
        <v/>
      </c>
      <c r="I132" s="114" t="str">
        <f>IFERROR(INDEX(M[Control Panel], MATCH(C132, M[Plan Name], 0)), "")</f>
        <v/>
      </c>
      <c r="J132" s="114" t="str">
        <f>IFERROR(INDEX(M[Price], MATCH(C132, M[Plan Name], 0)), "")</f>
        <v/>
      </c>
      <c r="K132" s="114" t="str">
        <f>IFERROR(INDEX(M[Cost], MATCH(C132, M[Plan Name], 0)), "")</f>
        <v/>
      </c>
    </row>
    <row r="133" spans="1:11" ht="13.5" thickTop="1" thickBot="1">
      <c r="A133" s="11"/>
      <c r="B133" s="83"/>
      <c r="C133" s="11"/>
      <c r="D133" s="114" t="str">
        <f>IFERROR(INDEX(M[Disk Space], MATCH(C133, M[Plan Name], 0)), "")</f>
        <v/>
      </c>
      <c r="E133" s="114" t="str">
        <f>IFERROR(INDEX(M[Bandwidth], MATCH(C133, M[Plan Name], 0)), "")</f>
        <v/>
      </c>
      <c r="F133" s="114" t="str">
        <f>IFERROR(INDEX(M[Number of Domains], MATCH(C133, M[Plan Name], 0)), "")</f>
        <v/>
      </c>
      <c r="G133" s="114" t="str">
        <f>IFERROR(INDEX(M[Email Accounts], MATCH(C133, M[Plan Name], 0)), "")</f>
        <v/>
      </c>
      <c r="H133" s="114" t="str">
        <f>IFERROR(INDEX(M[Databases], MATCH(C133, M[Plan Name], 0)), "")</f>
        <v/>
      </c>
      <c r="I133" s="114" t="str">
        <f>IFERROR(INDEX(M[Control Panel], MATCH(C133, M[Plan Name], 0)), "")</f>
        <v/>
      </c>
      <c r="J133" s="114" t="str">
        <f>IFERROR(INDEX(M[Price], MATCH(C133, M[Plan Name], 0)), "")</f>
        <v/>
      </c>
      <c r="K133" s="114" t="str">
        <f>IFERROR(INDEX(M[Cost], MATCH(C133, M[Plan Name], 0)), "")</f>
        <v/>
      </c>
    </row>
    <row r="134" spans="1:11" ht="13.5" thickTop="1" thickBot="1">
      <c r="A134" s="11"/>
      <c r="B134" s="83"/>
      <c r="C134" s="11"/>
      <c r="D134" s="114" t="str">
        <f>IFERROR(INDEX(M[Disk Space], MATCH(C134, M[Plan Name], 0)), "")</f>
        <v/>
      </c>
      <c r="E134" s="114" t="str">
        <f>IFERROR(INDEX(M[Bandwidth], MATCH(C134, M[Plan Name], 0)), "")</f>
        <v/>
      </c>
      <c r="F134" s="114" t="str">
        <f>IFERROR(INDEX(M[Number of Domains], MATCH(C134, M[Plan Name], 0)), "")</f>
        <v/>
      </c>
      <c r="G134" s="114" t="str">
        <f>IFERROR(INDEX(M[Email Accounts], MATCH(C134, M[Plan Name], 0)), "")</f>
        <v/>
      </c>
      <c r="H134" s="114" t="str">
        <f>IFERROR(INDEX(M[Databases], MATCH(C134, M[Plan Name], 0)), "")</f>
        <v/>
      </c>
      <c r="I134" s="114" t="str">
        <f>IFERROR(INDEX(M[Control Panel], MATCH(C134, M[Plan Name], 0)), "")</f>
        <v/>
      </c>
      <c r="J134" s="114" t="str">
        <f>IFERROR(INDEX(M[Price], MATCH(C134, M[Plan Name], 0)), "")</f>
        <v/>
      </c>
      <c r="K134" s="114" t="str">
        <f>IFERROR(INDEX(M[Cost], MATCH(C134, M[Plan Name], 0)), "")</f>
        <v/>
      </c>
    </row>
    <row r="135" spans="1:11" ht="13.5" thickTop="1" thickBot="1">
      <c r="A135" s="11"/>
      <c r="B135" s="83"/>
      <c r="C135" s="11"/>
      <c r="D135" s="114" t="str">
        <f>IFERROR(INDEX(M[Disk Space], MATCH(C135, M[Plan Name], 0)), "")</f>
        <v/>
      </c>
      <c r="E135" s="114" t="str">
        <f>IFERROR(INDEX(M[Bandwidth], MATCH(C135, M[Plan Name], 0)), "")</f>
        <v/>
      </c>
      <c r="F135" s="114" t="str">
        <f>IFERROR(INDEX(M[Number of Domains], MATCH(C135, M[Plan Name], 0)), "")</f>
        <v/>
      </c>
      <c r="G135" s="114" t="str">
        <f>IFERROR(INDEX(M[Email Accounts], MATCH(C135, M[Plan Name], 0)), "")</f>
        <v/>
      </c>
      <c r="H135" s="114" t="str">
        <f>IFERROR(INDEX(M[Databases], MATCH(C135, M[Plan Name], 0)), "")</f>
        <v/>
      </c>
      <c r="I135" s="114" t="str">
        <f>IFERROR(INDEX(M[Control Panel], MATCH(C135, M[Plan Name], 0)), "")</f>
        <v/>
      </c>
      <c r="J135" s="114" t="str">
        <f>IFERROR(INDEX(M[Price], MATCH(C135, M[Plan Name], 0)), "")</f>
        <v/>
      </c>
      <c r="K135" s="114" t="str">
        <f>IFERROR(INDEX(M[Cost], MATCH(C135, M[Plan Name], 0)), "")</f>
        <v/>
      </c>
    </row>
    <row r="136" spans="1:11" ht="13.5" thickTop="1" thickBot="1">
      <c r="A136" s="11"/>
      <c r="B136" s="83"/>
      <c r="C136" s="11"/>
      <c r="D136" s="114" t="str">
        <f>IFERROR(INDEX(M[Disk Space], MATCH(C136, M[Plan Name], 0)), "")</f>
        <v/>
      </c>
      <c r="E136" s="114" t="str">
        <f>IFERROR(INDEX(M[Bandwidth], MATCH(C136, M[Plan Name], 0)), "")</f>
        <v/>
      </c>
      <c r="F136" s="114" t="str">
        <f>IFERROR(INDEX(M[Number of Domains], MATCH(C136, M[Plan Name], 0)), "")</f>
        <v/>
      </c>
      <c r="G136" s="114" t="str">
        <f>IFERROR(INDEX(M[Email Accounts], MATCH(C136, M[Plan Name], 0)), "")</f>
        <v/>
      </c>
      <c r="H136" s="114" t="str">
        <f>IFERROR(INDEX(M[Databases], MATCH(C136, M[Plan Name], 0)), "")</f>
        <v/>
      </c>
      <c r="I136" s="114" t="str">
        <f>IFERROR(INDEX(M[Control Panel], MATCH(C136, M[Plan Name], 0)), "")</f>
        <v/>
      </c>
      <c r="J136" s="114" t="str">
        <f>IFERROR(INDEX(M[Price], MATCH(C136, M[Plan Name], 0)), "")</f>
        <v/>
      </c>
      <c r="K136" s="114" t="str">
        <f>IFERROR(INDEX(M[Cost], MATCH(C136, M[Plan Name], 0)), "")</f>
        <v/>
      </c>
    </row>
    <row r="137" spans="1:11" ht="13.5" thickTop="1" thickBot="1">
      <c r="A137" s="11"/>
      <c r="B137" s="83"/>
      <c r="C137" s="11"/>
      <c r="D137" s="114" t="str">
        <f>IFERROR(INDEX(M[Disk Space], MATCH(C137, M[Plan Name], 0)), "")</f>
        <v/>
      </c>
      <c r="E137" s="114" t="str">
        <f>IFERROR(INDEX(M[Bandwidth], MATCH(C137, M[Plan Name], 0)), "")</f>
        <v/>
      </c>
      <c r="F137" s="114" t="str">
        <f>IFERROR(INDEX(M[Number of Domains], MATCH(C137, M[Plan Name], 0)), "")</f>
        <v/>
      </c>
      <c r="G137" s="114" t="str">
        <f>IFERROR(INDEX(M[Email Accounts], MATCH(C137, M[Plan Name], 0)), "")</f>
        <v/>
      </c>
      <c r="H137" s="114" t="str">
        <f>IFERROR(INDEX(M[Databases], MATCH(C137, M[Plan Name], 0)), "")</f>
        <v/>
      </c>
      <c r="I137" s="114" t="str">
        <f>IFERROR(INDEX(M[Control Panel], MATCH(C137, M[Plan Name], 0)), "")</f>
        <v/>
      </c>
      <c r="J137" s="114" t="str">
        <f>IFERROR(INDEX(M[Price], MATCH(C137, M[Plan Name], 0)), "")</f>
        <v/>
      </c>
      <c r="K137" s="114" t="str">
        <f>IFERROR(INDEX(M[Cost], MATCH(C137, M[Plan Name], 0)), "")</f>
        <v/>
      </c>
    </row>
    <row r="138" spans="1:11" ht="13.5" thickTop="1" thickBot="1">
      <c r="A138" s="11"/>
      <c r="B138" s="83"/>
      <c r="C138" s="11"/>
      <c r="D138" s="114" t="str">
        <f>IFERROR(INDEX(M[Disk Space], MATCH(C138, M[Plan Name], 0)), "")</f>
        <v/>
      </c>
      <c r="E138" s="114" t="str">
        <f>IFERROR(INDEX(M[Bandwidth], MATCH(C138, M[Plan Name], 0)), "")</f>
        <v/>
      </c>
      <c r="F138" s="114" t="str">
        <f>IFERROR(INDEX(M[Number of Domains], MATCH(C138, M[Plan Name], 0)), "")</f>
        <v/>
      </c>
      <c r="G138" s="114" t="str">
        <f>IFERROR(INDEX(M[Email Accounts], MATCH(C138, M[Plan Name], 0)), "")</f>
        <v/>
      </c>
      <c r="H138" s="114" t="str">
        <f>IFERROR(INDEX(M[Databases], MATCH(C138, M[Plan Name], 0)), "")</f>
        <v/>
      </c>
      <c r="I138" s="114" t="str">
        <f>IFERROR(INDEX(M[Control Panel], MATCH(C138, M[Plan Name], 0)), "")</f>
        <v/>
      </c>
      <c r="J138" s="114" t="str">
        <f>IFERROR(INDEX(M[Price], MATCH(C138, M[Plan Name], 0)), "")</f>
        <v/>
      </c>
      <c r="K138" s="114" t="str">
        <f>IFERROR(INDEX(M[Cost], MATCH(C138, M[Plan Name], 0)), "")</f>
        <v/>
      </c>
    </row>
    <row r="139" spans="1:11" ht="13.5" thickTop="1" thickBot="1">
      <c r="A139" s="11"/>
      <c r="B139" s="83"/>
      <c r="C139" s="11"/>
      <c r="D139" s="114" t="str">
        <f>IFERROR(INDEX(M[Disk Space], MATCH(C139, M[Plan Name], 0)), "")</f>
        <v/>
      </c>
      <c r="E139" s="114" t="str">
        <f>IFERROR(INDEX(M[Bandwidth], MATCH(C139, M[Plan Name], 0)), "")</f>
        <v/>
      </c>
      <c r="F139" s="114" t="str">
        <f>IFERROR(INDEX(M[Number of Domains], MATCH(C139, M[Plan Name], 0)), "")</f>
        <v/>
      </c>
      <c r="G139" s="114" t="str">
        <f>IFERROR(INDEX(M[Email Accounts], MATCH(C139, M[Plan Name], 0)), "")</f>
        <v/>
      </c>
      <c r="H139" s="114" t="str">
        <f>IFERROR(INDEX(M[Databases], MATCH(C139, M[Plan Name], 0)), "")</f>
        <v/>
      </c>
      <c r="I139" s="114" t="str">
        <f>IFERROR(INDEX(M[Control Panel], MATCH(C139, M[Plan Name], 0)), "")</f>
        <v/>
      </c>
      <c r="J139" s="114" t="str">
        <f>IFERROR(INDEX(M[Price], MATCH(C139, M[Plan Name], 0)), "")</f>
        <v/>
      </c>
      <c r="K139" s="114" t="str">
        <f>IFERROR(INDEX(M[Cost], MATCH(C139, M[Plan Name], 0)), "")</f>
        <v/>
      </c>
    </row>
    <row r="140" spans="1:11" ht="13.5" thickTop="1" thickBot="1">
      <c r="A140" s="11"/>
      <c r="B140" s="83"/>
      <c r="C140" s="11"/>
      <c r="D140" s="114" t="str">
        <f>IFERROR(INDEX(M[Disk Space], MATCH(C140, M[Plan Name], 0)), "")</f>
        <v/>
      </c>
      <c r="E140" s="114" t="str">
        <f>IFERROR(INDEX(M[Bandwidth], MATCH(C140, M[Plan Name], 0)), "")</f>
        <v/>
      </c>
      <c r="F140" s="114" t="str">
        <f>IFERROR(INDEX(M[Number of Domains], MATCH(C140, M[Plan Name], 0)), "")</f>
        <v/>
      </c>
      <c r="G140" s="114" t="str">
        <f>IFERROR(INDEX(M[Email Accounts], MATCH(C140, M[Plan Name], 0)), "")</f>
        <v/>
      </c>
      <c r="H140" s="114" t="str">
        <f>IFERROR(INDEX(M[Databases], MATCH(C140, M[Plan Name], 0)), "")</f>
        <v/>
      </c>
      <c r="I140" s="114" t="str">
        <f>IFERROR(INDEX(M[Control Panel], MATCH(C140, M[Plan Name], 0)), "")</f>
        <v/>
      </c>
      <c r="J140" s="114" t="str">
        <f>IFERROR(INDEX(M[Price], MATCH(C140, M[Plan Name], 0)), "")</f>
        <v/>
      </c>
      <c r="K140" s="114" t="str">
        <f>IFERROR(INDEX(M[Cost], MATCH(C140, M[Plan Name], 0)), "")</f>
        <v/>
      </c>
    </row>
    <row r="141" spans="1:11" ht="13.5" thickTop="1" thickBot="1">
      <c r="A141" s="11"/>
      <c r="B141" s="83"/>
      <c r="C141" s="11"/>
      <c r="D141" s="114" t="str">
        <f>IFERROR(INDEX(M[Disk Space], MATCH(C141, M[Plan Name], 0)), "")</f>
        <v/>
      </c>
      <c r="E141" s="114" t="str">
        <f>IFERROR(INDEX(M[Bandwidth], MATCH(C141, M[Plan Name], 0)), "")</f>
        <v/>
      </c>
      <c r="F141" s="114" t="str">
        <f>IFERROR(INDEX(M[Number of Domains], MATCH(C141, M[Plan Name], 0)), "")</f>
        <v/>
      </c>
      <c r="G141" s="114" t="str">
        <f>IFERROR(INDEX(M[Email Accounts], MATCH(C141, M[Plan Name], 0)), "")</f>
        <v/>
      </c>
      <c r="H141" s="114" t="str">
        <f>IFERROR(INDEX(M[Databases], MATCH(C141, M[Plan Name], 0)), "")</f>
        <v/>
      </c>
      <c r="I141" s="114" t="str">
        <f>IFERROR(INDEX(M[Control Panel], MATCH(C141, M[Plan Name], 0)), "")</f>
        <v/>
      </c>
      <c r="J141" s="114" t="str">
        <f>IFERROR(INDEX(M[Price], MATCH(C141, M[Plan Name], 0)), "")</f>
        <v/>
      </c>
      <c r="K141" s="114" t="str">
        <f>IFERROR(INDEX(M[Cost], MATCH(C141, M[Plan Name], 0)), "")</f>
        <v/>
      </c>
    </row>
    <row r="142" spans="1:11" ht="13.5" thickTop="1" thickBot="1">
      <c r="A142" s="11"/>
      <c r="B142" s="83"/>
      <c r="C142" s="11"/>
      <c r="D142" s="114" t="str">
        <f>IFERROR(INDEX(M[Disk Space], MATCH(C142, M[Plan Name], 0)), "")</f>
        <v/>
      </c>
      <c r="E142" s="114" t="str">
        <f>IFERROR(INDEX(M[Bandwidth], MATCH(C142, M[Plan Name], 0)), "")</f>
        <v/>
      </c>
      <c r="F142" s="114" t="str">
        <f>IFERROR(INDEX(M[Number of Domains], MATCH(C142, M[Plan Name], 0)), "")</f>
        <v/>
      </c>
      <c r="G142" s="114" t="str">
        <f>IFERROR(INDEX(M[Email Accounts], MATCH(C142, M[Plan Name], 0)), "")</f>
        <v/>
      </c>
      <c r="H142" s="114" t="str">
        <f>IFERROR(INDEX(M[Databases], MATCH(C142, M[Plan Name], 0)), "")</f>
        <v/>
      </c>
      <c r="I142" s="114" t="str">
        <f>IFERROR(INDEX(M[Control Panel], MATCH(C142, M[Plan Name], 0)), "")</f>
        <v/>
      </c>
      <c r="J142" s="114" t="str">
        <f>IFERROR(INDEX(M[Price], MATCH(C142, M[Plan Name], 0)), "")</f>
        <v/>
      </c>
      <c r="K142" s="114" t="str">
        <f>IFERROR(INDEX(M[Cost], MATCH(C142, M[Plan Name], 0)), "")</f>
        <v/>
      </c>
    </row>
    <row r="143" spans="1:11" ht="13.5" thickTop="1" thickBot="1">
      <c r="A143" s="11"/>
      <c r="B143" s="83"/>
      <c r="C143" s="11"/>
      <c r="D143" s="114" t="str">
        <f>IFERROR(INDEX(M[Disk Space], MATCH(C143, M[Plan Name], 0)), "")</f>
        <v/>
      </c>
      <c r="E143" s="114" t="str">
        <f>IFERROR(INDEX(M[Bandwidth], MATCH(C143, M[Plan Name], 0)), "")</f>
        <v/>
      </c>
      <c r="F143" s="114" t="str">
        <f>IFERROR(INDEX(M[Number of Domains], MATCH(C143, M[Plan Name], 0)), "")</f>
        <v/>
      </c>
      <c r="G143" s="114" t="str">
        <f>IFERROR(INDEX(M[Email Accounts], MATCH(C143, M[Plan Name], 0)), "")</f>
        <v/>
      </c>
      <c r="H143" s="114" t="str">
        <f>IFERROR(INDEX(M[Databases], MATCH(C143, M[Plan Name], 0)), "")</f>
        <v/>
      </c>
      <c r="I143" s="114" t="str">
        <f>IFERROR(INDEX(M[Control Panel], MATCH(C143, M[Plan Name], 0)), "")</f>
        <v/>
      </c>
      <c r="J143" s="114" t="str">
        <f>IFERROR(INDEX(M[Price], MATCH(C143, M[Plan Name], 0)), "")</f>
        <v/>
      </c>
      <c r="K143" s="114" t="str">
        <f>IFERROR(INDEX(M[Cost], MATCH(C143, M[Plan Name], 0)), "")</f>
        <v/>
      </c>
    </row>
    <row r="144" spans="1:11" ht="13.5" thickTop="1" thickBot="1">
      <c r="A144" s="11"/>
      <c r="B144" s="83"/>
      <c r="C144" s="11"/>
      <c r="D144" s="114" t="str">
        <f>IFERROR(INDEX(M[Disk Space], MATCH(C144, M[Plan Name], 0)), "")</f>
        <v/>
      </c>
      <c r="E144" s="114" t="str">
        <f>IFERROR(INDEX(M[Bandwidth], MATCH(C144, M[Plan Name], 0)), "")</f>
        <v/>
      </c>
      <c r="F144" s="114" t="str">
        <f>IFERROR(INDEX(M[Number of Domains], MATCH(C144, M[Plan Name], 0)), "")</f>
        <v/>
      </c>
      <c r="G144" s="114" t="str">
        <f>IFERROR(INDEX(M[Email Accounts], MATCH(C144, M[Plan Name], 0)), "")</f>
        <v/>
      </c>
      <c r="H144" s="114" t="str">
        <f>IFERROR(INDEX(M[Databases], MATCH(C144, M[Plan Name], 0)), "")</f>
        <v/>
      </c>
      <c r="I144" s="114" t="str">
        <f>IFERROR(INDEX(M[Control Panel], MATCH(C144, M[Plan Name], 0)), "")</f>
        <v/>
      </c>
      <c r="J144" s="114" t="str">
        <f>IFERROR(INDEX(M[Price], MATCH(C144, M[Plan Name], 0)), "")</f>
        <v/>
      </c>
      <c r="K144" s="114" t="str">
        <f>IFERROR(INDEX(M[Cost], MATCH(C144, M[Plan Name], 0)), "")</f>
        <v/>
      </c>
    </row>
    <row r="145" spans="1:11" ht="13.5" thickTop="1" thickBot="1">
      <c r="A145" s="11"/>
      <c r="B145" s="83"/>
      <c r="C145" s="11"/>
      <c r="D145" s="114" t="str">
        <f>IFERROR(INDEX(M[Disk Space], MATCH(C145, M[Plan Name], 0)), "")</f>
        <v/>
      </c>
      <c r="E145" s="114" t="str">
        <f>IFERROR(INDEX(M[Bandwidth], MATCH(C145, M[Plan Name], 0)), "")</f>
        <v/>
      </c>
      <c r="F145" s="114" t="str">
        <f>IFERROR(INDEX(M[Number of Domains], MATCH(C145, M[Plan Name], 0)), "")</f>
        <v/>
      </c>
      <c r="G145" s="114" t="str">
        <f>IFERROR(INDEX(M[Email Accounts], MATCH(C145, M[Plan Name], 0)), "")</f>
        <v/>
      </c>
      <c r="H145" s="114" t="str">
        <f>IFERROR(INDEX(M[Databases], MATCH(C145, M[Plan Name], 0)), "")</f>
        <v/>
      </c>
      <c r="I145" s="114" t="str">
        <f>IFERROR(INDEX(M[Control Panel], MATCH(C145, M[Plan Name], 0)), "")</f>
        <v/>
      </c>
      <c r="J145" s="114" t="str">
        <f>IFERROR(INDEX(M[Price], MATCH(C145, M[Plan Name], 0)), "")</f>
        <v/>
      </c>
      <c r="K145" s="114" t="str">
        <f>IFERROR(INDEX(M[Cost], MATCH(C145, M[Plan Name], 0)), "")</f>
        <v/>
      </c>
    </row>
    <row r="146" spans="1:11" ht="13.5" thickTop="1" thickBot="1">
      <c r="A146" s="11"/>
      <c r="B146" s="83"/>
      <c r="C146" s="11"/>
      <c r="D146" s="114" t="str">
        <f>IFERROR(INDEX(M[Disk Space], MATCH(C146, M[Plan Name], 0)), "")</f>
        <v/>
      </c>
      <c r="E146" s="114" t="str">
        <f>IFERROR(INDEX(M[Bandwidth], MATCH(C146, M[Plan Name], 0)), "")</f>
        <v/>
      </c>
      <c r="F146" s="114" t="str">
        <f>IFERROR(INDEX(M[Number of Domains], MATCH(C146, M[Plan Name], 0)), "")</f>
        <v/>
      </c>
      <c r="G146" s="114" t="str">
        <f>IFERROR(INDEX(M[Email Accounts], MATCH(C146, M[Plan Name], 0)), "")</f>
        <v/>
      </c>
      <c r="H146" s="114" t="str">
        <f>IFERROR(INDEX(M[Databases], MATCH(C146, M[Plan Name], 0)), "")</f>
        <v/>
      </c>
      <c r="I146" s="114" t="str">
        <f>IFERROR(INDEX(M[Control Panel], MATCH(C146, M[Plan Name], 0)), "")</f>
        <v/>
      </c>
      <c r="J146" s="114" t="str">
        <f>IFERROR(INDEX(M[Price], MATCH(C146, M[Plan Name], 0)), "")</f>
        <v/>
      </c>
      <c r="K146" s="114" t="str">
        <f>IFERROR(INDEX(M[Cost], MATCH(C146, M[Plan Name], 0)), "")</f>
        <v/>
      </c>
    </row>
    <row r="147" spans="1:11" ht="13.5" thickTop="1" thickBot="1">
      <c r="A147" s="11"/>
      <c r="B147" s="83"/>
      <c r="C147" s="11"/>
      <c r="D147" s="114" t="str">
        <f>IFERROR(INDEX(M[Disk Space], MATCH(C147, M[Plan Name], 0)), "")</f>
        <v/>
      </c>
      <c r="E147" s="114" t="str">
        <f>IFERROR(INDEX(M[Bandwidth], MATCH(C147, M[Plan Name], 0)), "")</f>
        <v/>
      </c>
      <c r="F147" s="114" t="str">
        <f>IFERROR(INDEX(M[Number of Domains], MATCH(C147, M[Plan Name], 0)), "")</f>
        <v/>
      </c>
      <c r="G147" s="114" t="str">
        <f>IFERROR(INDEX(M[Email Accounts], MATCH(C147, M[Plan Name], 0)), "")</f>
        <v/>
      </c>
      <c r="H147" s="114" t="str">
        <f>IFERROR(INDEX(M[Databases], MATCH(C147, M[Plan Name], 0)), "")</f>
        <v/>
      </c>
      <c r="I147" s="114" t="str">
        <f>IFERROR(INDEX(M[Control Panel], MATCH(C147, M[Plan Name], 0)), "")</f>
        <v/>
      </c>
      <c r="J147" s="114" t="str">
        <f>IFERROR(INDEX(M[Price], MATCH(C147, M[Plan Name], 0)), "")</f>
        <v/>
      </c>
      <c r="K147" s="114" t="str">
        <f>IFERROR(INDEX(M[Cost], MATCH(C147, M[Plan Name], 0)), "")</f>
        <v/>
      </c>
    </row>
    <row r="148" spans="1:11" ht="13.5" thickTop="1" thickBot="1">
      <c r="A148" s="11"/>
      <c r="B148" s="83"/>
      <c r="C148" s="11"/>
      <c r="D148" s="114" t="str">
        <f>IFERROR(INDEX(M[Disk Space], MATCH(C148, M[Plan Name], 0)), "")</f>
        <v/>
      </c>
      <c r="E148" s="114" t="str">
        <f>IFERROR(INDEX(M[Bandwidth], MATCH(C148, M[Plan Name], 0)), "")</f>
        <v/>
      </c>
      <c r="F148" s="114" t="str">
        <f>IFERROR(INDEX(M[Number of Domains], MATCH(C148, M[Plan Name], 0)), "")</f>
        <v/>
      </c>
      <c r="G148" s="114" t="str">
        <f>IFERROR(INDEX(M[Email Accounts], MATCH(C148, M[Plan Name], 0)), "")</f>
        <v/>
      </c>
      <c r="H148" s="114" t="str">
        <f>IFERROR(INDEX(M[Databases], MATCH(C148, M[Plan Name], 0)), "")</f>
        <v/>
      </c>
      <c r="I148" s="114" t="str">
        <f>IFERROR(INDEX(M[Control Panel], MATCH(C148, M[Plan Name], 0)), "")</f>
        <v/>
      </c>
      <c r="J148" s="114" t="str">
        <f>IFERROR(INDEX(M[Price], MATCH(C148, M[Plan Name], 0)), "")</f>
        <v/>
      </c>
      <c r="K148" s="114" t="str">
        <f>IFERROR(INDEX(M[Cost], MATCH(C148, M[Plan Name], 0)), "")</f>
        <v/>
      </c>
    </row>
    <row r="149" spans="1:11" ht="13.5" thickTop="1" thickBot="1">
      <c r="A149" s="11"/>
      <c r="B149" s="83"/>
      <c r="C149" s="11"/>
      <c r="D149" s="114" t="str">
        <f>IFERROR(INDEX(M[Disk Space], MATCH(C149, M[Plan Name], 0)), "")</f>
        <v/>
      </c>
      <c r="E149" s="114" t="str">
        <f>IFERROR(INDEX(M[Bandwidth], MATCH(C149, M[Plan Name], 0)), "")</f>
        <v/>
      </c>
      <c r="F149" s="114" t="str">
        <f>IFERROR(INDEX(M[Number of Domains], MATCH(C149, M[Plan Name], 0)), "")</f>
        <v/>
      </c>
      <c r="G149" s="114" t="str">
        <f>IFERROR(INDEX(M[Email Accounts], MATCH(C149, M[Plan Name], 0)), "")</f>
        <v/>
      </c>
      <c r="H149" s="114" t="str">
        <f>IFERROR(INDEX(M[Databases], MATCH(C149, M[Plan Name], 0)), "")</f>
        <v/>
      </c>
      <c r="I149" s="114" t="str">
        <f>IFERROR(INDEX(M[Control Panel], MATCH(C149, M[Plan Name], 0)), "")</f>
        <v/>
      </c>
      <c r="J149" s="114" t="str">
        <f>IFERROR(INDEX(M[Price], MATCH(C149, M[Plan Name], 0)), "")</f>
        <v/>
      </c>
      <c r="K149" s="114" t="str">
        <f>IFERROR(INDEX(M[Cost], MATCH(C149, M[Plan Name], 0)), "")</f>
        <v/>
      </c>
    </row>
    <row r="150" spans="1:11" ht="13.5" thickTop="1" thickBot="1">
      <c r="A150" s="11"/>
      <c r="B150" s="83"/>
      <c r="C150" s="11"/>
      <c r="D150" s="114" t="str">
        <f>IFERROR(INDEX(M[Disk Space], MATCH(C150, M[Plan Name], 0)), "")</f>
        <v/>
      </c>
      <c r="E150" s="114" t="str">
        <f>IFERROR(INDEX(M[Bandwidth], MATCH(C150, M[Plan Name], 0)), "")</f>
        <v/>
      </c>
      <c r="F150" s="114" t="str">
        <f>IFERROR(INDEX(M[Number of Domains], MATCH(C150, M[Plan Name], 0)), "")</f>
        <v/>
      </c>
      <c r="G150" s="114" t="str">
        <f>IFERROR(INDEX(M[Email Accounts], MATCH(C150, M[Plan Name], 0)), "")</f>
        <v/>
      </c>
      <c r="H150" s="114" t="str">
        <f>IFERROR(INDEX(M[Databases], MATCH(C150, M[Plan Name], 0)), "")</f>
        <v/>
      </c>
      <c r="I150" s="114" t="str">
        <f>IFERROR(INDEX(M[Control Panel], MATCH(C150, M[Plan Name], 0)), "")</f>
        <v/>
      </c>
      <c r="J150" s="114" t="str">
        <f>IFERROR(INDEX(M[Price], MATCH(C150, M[Plan Name], 0)), "")</f>
        <v/>
      </c>
      <c r="K150" s="114" t="str">
        <f>IFERROR(INDEX(M[Cost], MATCH(C150, M[Plan Name], 0)), "")</f>
        <v/>
      </c>
    </row>
    <row r="151" spans="1:11" ht="13.5" thickTop="1" thickBot="1">
      <c r="A151" s="11"/>
      <c r="B151" s="83"/>
      <c r="C151" s="11"/>
      <c r="D151" s="114" t="str">
        <f>IFERROR(INDEX(M[Disk Space], MATCH(C151, M[Plan Name], 0)), "")</f>
        <v/>
      </c>
      <c r="E151" s="114" t="str">
        <f>IFERROR(INDEX(M[Bandwidth], MATCH(C151, M[Plan Name], 0)), "")</f>
        <v/>
      </c>
      <c r="F151" s="114" t="str">
        <f>IFERROR(INDEX(M[Number of Domains], MATCH(C151, M[Plan Name], 0)), "")</f>
        <v/>
      </c>
      <c r="G151" s="114" t="str">
        <f>IFERROR(INDEX(M[Email Accounts], MATCH(C151, M[Plan Name], 0)), "")</f>
        <v/>
      </c>
      <c r="H151" s="114" t="str">
        <f>IFERROR(INDEX(M[Databases], MATCH(C151, M[Plan Name], 0)), "")</f>
        <v/>
      </c>
      <c r="I151" s="114" t="str">
        <f>IFERROR(INDEX(M[Control Panel], MATCH(C151, M[Plan Name], 0)), "")</f>
        <v/>
      </c>
      <c r="J151" s="114" t="str">
        <f>IFERROR(INDEX(M[Price], MATCH(C151, M[Plan Name], 0)), "")</f>
        <v/>
      </c>
      <c r="K151" s="114" t="str">
        <f>IFERROR(INDEX(M[Cost], MATCH(C151, M[Plan Name], 0)), "")</f>
        <v/>
      </c>
    </row>
    <row r="152" spans="1:11" ht="13.5" thickTop="1" thickBot="1">
      <c r="A152" s="11"/>
      <c r="B152" s="83"/>
      <c r="C152" s="11"/>
      <c r="D152" s="114" t="str">
        <f>IFERROR(INDEX(M[Disk Space], MATCH(C152, M[Plan Name], 0)), "")</f>
        <v/>
      </c>
      <c r="E152" s="114" t="str">
        <f>IFERROR(INDEX(M[Bandwidth], MATCH(C152, M[Plan Name], 0)), "")</f>
        <v/>
      </c>
      <c r="F152" s="114" t="str">
        <f>IFERROR(INDEX(M[Number of Domains], MATCH(C152, M[Plan Name], 0)), "")</f>
        <v/>
      </c>
      <c r="G152" s="114" t="str">
        <f>IFERROR(INDEX(M[Email Accounts], MATCH(C152, M[Plan Name], 0)), "")</f>
        <v/>
      </c>
      <c r="H152" s="114" t="str">
        <f>IFERROR(INDEX(M[Databases], MATCH(C152, M[Plan Name], 0)), "")</f>
        <v/>
      </c>
      <c r="I152" s="114" t="str">
        <f>IFERROR(INDEX(M[Control Panel], MATCH(C152, M[Plan Name], 0)), "")</f>
        <v/>
      </c>
      <c r="J152" s="114" t="str">
        <f>IFERROR(INDEX(M[Price], MATCH(C152, M[Plan Name], 0)), "")</f>
        <v/>
      </c>
      <c r="K152" s="114" t="str">
        <f>IFERROR(INDEX(M[Cost], MATCH(C152, M[Plan Name], 0)), "")</f>
        <v/>
      </c>
    </row>
    <row r="153" spans="1:11" ht="13.5" thickTop="1" thickBot="1">
      <c r="A153" s="11"/>
      <c r="B153" s="83"/>
      <c r="C153" s="11"/>
      <c r="D153" s="114" t="str">
        <f>IFERROR(INDEX(M[Disk Space], MATCH(C153, M[Plan Name], 0)), "")</f>
        <v/>
      </c>
      <c r="E153" s="114" t="str">
        <f>IFERROR(INDEX(M[Bandwidth], MATCH(C153, M[Plan Name], 0)), "")</f>
        <v/>
      </c>
      <c r="F153" s="114" t="str">
        <f>IFERROR(INDEX(M[Number of Domains], MATCH(C153, M[Plan Name], 0)), "")</f>
        <v/>
      </c>
      <c r="G153" s="114" t="str">
        <f>IFERROR(INDEX(M[Email Accounts], MATCH(C153, M[Plan Name], 0)), "")</f>
        <v/>
      </c>
      <c r="H153" s="114" t="str">
        <f>IFERROR(INDEX(M[Databases], MATCH(C153, M[Plan Name], 0)), "")</f>
        <v/>
      </c>
      <c r="I153" s="114" t="str">
        <f>IFERROR(INDEX(M[Control Panel], MATCH(C153, M[Plan Name], 0)), "")</f>
        <v/>
      </c>
      <c r="J153" s="114" t="str">
        <f>IFERROR(INDEX(M[Price], MATCH(C153, M[Plan Name], 0)), "")</f>
        <v/>
      </c>
      <c r="K153" s="114" t="str">
        <f>IFERROR(INDEX(M[Cost], MATCH(C153, M[Plan Name], 0)), "")</f>
        <v/>
      </c>
    </row>
    <row r="154" spans="1:11" ht="13.5" thickTop="1" thickBot="1">
      <c r="A154" s="11"/>
      <c r="B154" s="83"/>
      <c r="C154" s="11"/>
      <c r="D154" s="114" t="str">
        <f>IFERROR(INDEX(M[Disk Space], MATCH(C154, M[Plan Name], 0)), "")</f>
        <v/>
      </c>
      <c r="E154" s="114" t="str">
        <f>IFERROR(INDEX(M[Bandwidth], MATCH(C154, M[Plan Name], 0)), "")</f>
        <v/>
      </c>
      <c r="F154" s="114" t="str">
        <f>IFERROR(INDEX(M[Number of Domains], MATCH(C154, M[Plan Name], 0)), "")</f>
        <v/>
      </c>
      <c r="G154" s="114" t="str">
        <f>IFERROR(INDEX(M[Email Accounts], MATCH(C154, M[Plan Name], 0)), "")</f>
        <v/>
      </c>
      <c r="H154" s="114" t="str">
        <f>IFERROR(INDEX(M[Databases], MATCH(C154, M[Plan Name], 0)), "")</f>
        <v/>
      </c>
      <c r="I154" s="114" t="str">
        <f>IFERROR(INDEX(M[Control Panel], MATCH(C154, M[Plan Name], 0)), "")</f>
        <v/>
      </c>
      <c r="J154" s="114" t="str">
        <f>IFERROR(INDEX(M[Price], MATCH(C154, M[Plan Name], 0)), "")</f>
        <v/>
      </c>
      <c r="K154" s="114" t="str">
        <f>IFERROR(INDEX(M[Cost], MATCH(C154, M[Plan Name], 0)), "")</f>
        <v/>
      </c>
    </row>
    <row r="155" spans="1:11" ht="13.5" thickTop="1" thickBot="1">
      <c r="A155" s="11"/>
      <c r="B155" s="83"/>
      <c r="C155" s="11"/>
      <c r="D155" s="114" t="str">
        <f>IFERROR(INDEX(M[Disk Space], MATCH(C155, M[Plan Name], 0)), "")</f>
        <v/>
      </c>
      <c r="E155" s="114" t="str">
        <f>IFERROR(INDEX(M[Bandwidth], MATCH(C155, M[Plan Name], 0)), "")</f>
        <v/>
      </c>
      <c r="F155" s="114" t="str">
        <f>IFERROR(INDEX(M[Number of Domains], MATCH(C155, M[Plan Name], 0)), "")</f>
        <v/>
      </c>
      <c r="G155" s="114" t="str">
        <f>IFERROR(INDEX(M[Email Accounts], MATCH(C155, M[Plan Name], 0)), "")</f>
        <v/>
      </c>
      <c r="H155" s="114" t="str">
        <f>IFERROR(INDEX(M[Databases], MATCH(C155, M[Plan Name], 0)), "")</f>
        <v/>
      </c>
      <c r="I155" s="114" t="str">
        <f>IFERROR(INDEX(M[Control Panel], MATCH(C155, M[Plan Name], 0)), "")</f>
        <v/>
      </c>
      <c r="J155" s="114" t="str">
        <f>IFERROR(INDEX(M[Price], MATCH(C155, M[Plan Name], 0)), "")</f>
        <v/>
      </c>
      <c r="K155" s="114" t="str">
        <f>IFERROR(INDEX(M[Cost], MATCH(C155, M[Plan Name], 0)), "")</f>
        <v/>
      </c>
    </row>
    <row r="156" spans="1:11" ht="13.5" thickTop="1" thickBot="1">
      <c r="A156" s="11"/>
      <c r="B156" s="83"/>
      <c r="C156" s="11"/>
      <c r="D156" s="114" t="str">
        <f>IFERROR(INDEX(M[Disk Space], MATCH(C156, M[Plan Name], 0)), "")</f>
        <v/>
      </c>
      <c r="E156" s="114" t="str">
        <f>IFERROR(INDEX(M[Bandwidth], MATCH(C156, M[Plan Name], 0)), "")</f>
        <v/>
      </c>
      <c r="F156" s="114" t="str">
        <f>IFERROR(INDEX(M[Number of Domains], MATCH(C156, M[Plan Name], 0)), "")</f>
        <v/>
      </c>
      <c r="G156" s="114" t="str">
        <f>IFERROR(INDEX(M[Email Accounts], MATCH(C156, M[Plan Name], 0)), "")</f>
        <v/>
      </c>
      <c r="H156" s="114" t="str">
        <f>IFERROR(INDEX(M[Databases], MATCH(C156, M[Plan Name], 0)), "")</f>
        <v/>
      </c>
      <c r="I156" s="114" t="str">
        <f>IFERROR(INDEX(M[Control Panel], MATCH(C156, M[Plan Name], 0)), "")</f>
        <v/>
      </c>
      <c r="J156" s="114" t="str">
        <f>IFERROR(INDEX(M[Price], MATCH(C156, M[Plan Name], 0)), "")</f>
        <v/>
      </c>
      <c r="K156" s="114" t="str">
        <f>IFERROR(INDEX(M[Cost], MATCH(C156, M[Plan Name], 0)), "")</f>
        <v/>
      </c>
    </row>
    <row r="157" spans="1:11" ht="13.5" thickTop="1" thickBot="1">
      <c r="A157" s="11"/>
      <c r="B157" s="83"/>
      <c r="C157" s="11"/>
      <c r="D157" s="114" t="str">
        <f>IFERROR(INDEX(M[Disk Space], MATCH(C157, M[Plan Name], 0)), "")</f>
        <v/>
      </c>
      <c r="E157" s="114" t="str">
        <f>IFERROR(INDEX(M[Bandwidth], MATCH(C157, M[Plan Name], 0)), "")</f>
        <v/>
      </c>
      <c r="F157" s="114" t="str">
        <f>IFERROR(INDEX(M[Number of Domains], MATCH(C157, M[Plan Name], 0)), "")</f>
        <v/>
      </c>
      <c r="G157" s="114" t="str">
        <f>IFERROR(INDEX(M[Email Accounts], MATCH(C157, M[Plan Name], 0)), "")</f>
        <v/>
      </c>
      <c r="H157" s="114" t="str">
        <f>IFERROR(INDEX(M[Databases], MATCH(C157, M[Plan Name], 0)), "")</f>
        <v/>
      </c>
      <c r="I157" s="114" t="str">
        <f>IFERROR(INDEX(M[Control Panel], MATCH(C157, M[Plan Name], 0)), "")</f>
        <v/>
      </c>
      <c r="J157" s="114" t="str">
        <f>IFERROR(INDEX(M[Price], MATCH(C157, M[Plan Name], 0)), "")</f>
        <v/>
      </c>
      <c r="K157" s="114" t="str">
        <f>IFERROR(INDEX(M[Cost], MATCH(C157, M[Plan Name], 0)), "")</f>
        <v/>
      </c>
    </row>
    <row r="158" spans="1:11" ht="13.5" thickTop="1" thickBot="1">
      <c r="A158" s="11"/>
      <c r="B158" s="83"/>
      <c r="C158" s="11"/>
      <c r="D158" s="114" t="str">
        <f>IFERROR(INDEX(M[Disk Space], MATCH(C158, M[Plan Name], 0)), "")</f>
        <v/>
      </c>
      <c r="E158" s="114" t="str">
        <f>IFERROR(INDEX(M[Bandwidth], MATCH(C158, M[Plan Name], 0)), "")</f>
        <v/>
      </c>
      <c r="F158" s="114" t="str">
        <f>IFERROR(INDEX(M[Number of Domains], MATCH(C158, M[Plan Name], 0)), "")</f>
        <v/>
      </c>
      <c r="G158" s="114" t="str">
        <f>IFERROR(INDEX(M[Email Accounts], MATCH(C158, M[Plan Name], 0)), "")</f>
        <v/>
      </c>
      <c r="H158" s="114" t="str">
        <f>IFERROR(INDEX(M[Databases], MATCH(C158, M[Plan Name], 0)), "")</f>
        <v/>
      </c>
      <c r="I158" s="114" t="str">
        <f>IFERROR(INDEX(M[Control Panel], MATCH(C158, M[Plan Name], 0)), "")</f>
        <v/>
      </c>
      <c r="J158" s="114" t="str">
        <f>IFERROR(INDEX(M[Price], MATCH(C158, M[Plan Name], 0)), "")</f>
        <v/>
      </c>
      <c r="K158" s="114" t="str">
        <f>IFERROR(INDEX(M[Cost], MATCH(C158, M[Plan Name], 0)), "")</f>
        <v/>
      </c>
    </row>
    <row r="159" spans="1:11" ht="13.5" thickTop="1" thickBot="1">
      <c r="A159" s="11"/>
      <c r="B159" s="83"/>
      <c r="C159" s="11"/>
      <c r="D159" s="114" t="str">
        <f>IFERROR(INDEX(M[Disk Space], MATCH(C159, M[Plan Name], 0)), "")</f>
        <v/>
      </c>
      <c r="E159" s="114" t="str">
        <f>IFERROR(INDEX(M[Bandwidth], MATCH(C159, M[Plan Name], 0)), "")</f>
        <v/>
      </c>
      <c r="F159" s="114" t="str">
        <f>IFERROR(INDEX(M[Number of Domains], MATCH(C159, M[Plan Name], 0)), "")</f>
        <v/>
      </c>
      <c r="G159" s="114" t="str">
        <f>IFERROR(INDEX(M[Email Accounts], MATCH(C159, M[Plan Name], 0)), "")</f>
        <v/>
      </c>
      <c r="H159" s="114" t="str">
        <f>IFERROR(INDEX(M[Databases], MATCH(C159, M[Plan Name], 0)), "")</f>
        <v/>
      </c>
      <c r="I159" s="114" t="str">
        <f>IFERROR(INDEX(M[Control Panel], MATCH(C159, M[Plan Name], 0)), "")</f>
        <v/>
      </c>
      <c r="J159" s="114" t="str">
        <f>IFERROR(INDEX(M[Price], MATCH(C159, M[Plan Name], 0)), "")</f>
        <v/>
      </c>
      <c r="K159" s="114" t="str">
        <f>IFERROR(INDEX(M[Cost], MATCH(C159, M[Plan Name], 0)), "")</f>
        <v/>
      </c>
    </row>
    <row r="160" spans="1:11" ht="13.5" thickTop="1" thickBot="1">
      <c r="A160" s="11"/>
      <c r="B160" s="83"/>
      <c r="C160" s="11"/>
      <c r="D160" s="114" t="str">
        <f>IFERROR(INDEX(M[Disk Space], MATCH(C160, M[Plan Name], 0)), "")</f>
        <v/>
      </c>
      <c r="E160" s="114" t="str">
        <f>IFERROR(INDEX(M[Bandwidth], MATCH(C160, M[Plan Name], 0)), "")</f>
        <v/>
      </c>
      <c r="F160" s="114" t="str">
        <f>IFERROR(INDEX(M[Number of Domains], MATCH(C160, M[Plan Name], 0)), "")</f>
        <v/>
      </c>
      <c r="G160" s="114" t="str">
        <f>IFERROR(INDEX(M[Email Accounts], MATCH(C160, M[Plan Name], 0)), "")</f>
        <v/>
      </c>
      <c r="H160" s="114" t="str">
        <f>IFERROR(INDEX(M[Databases], MATCH(C160, M[Plan Name], 0)), "")</f>
        <v/>
      </c>
      <c r="I160" s="114" t="str">
        <f>IFERROR(INDEX(M[Control Panel], MATCH(C160, M[Plan Name], 0)), "")</f>
        <v/>
      </c>
      <c r="J160" s="114" t="str">
        <f>IFERROR(INDEX(M[Price], MATCH(C160, M[Plan Name], 0)), "")</f>
        <v/>
      </c>
      <c r="K160" s="114" t="str">
        <f>IFERROR(INDEX(M[Cost], MATCH(C160, M[Plan Name], 0)), "")</f>
        <v/>
      </c>
    </row>
    <row r="161" spans="1:11" ht="13.5" thickTop="1" thickBot="1">
      <c r="A161" s="11"/>
      <c r="B161" s="83"/>
      <c r="C161" s="11"/>
      <c r="D161" s="114" t="str">
        <f>IFERROR(INDEX(M[Disk Space], MATCH(C161, M[Plan Name], 0)), "")</f>
        <v/>
      </c>
      <c r="E161" s="114" t="str">
        <f>IFERROR(INDEX(M[Bandwidth], MATCH(C161, M[Plan Name], 0)), "")</f>
        <v/>
      </c>
      <c r="F161" s="114" t="str">
        <f>IFERROR(INDEX(M[Number of Domains], MATCH(C161, M[Plan Name], 0)), "")</f>
        <v/>
      </c>
      <c r="G161" s="114" t="str">
        <f>IFERROR(INDEX(M[Email Accounts], MATCH(C161, M[Plan Name], 0)), "")</f>
        <v/>
      </c>
      <c r="H161" s="114" t="str">
        <f>IFERROR(INDEX(M[Databases], MATCH(C161, M[Plan Name], 0)), "")</f>
        <v/>
      </c>
      <c r="I161" s="114" t="str">
        <f>IFERROR(INDEX(M[Control Panel], MATCH(C161, M[Plan Name], 0)), "")</f>
        <v/>
      </c>
      <c r="J161" s="114" t="str">
        <f>IFERROR(INDEX(M[Price], MATCH(C161, M[Plan Name], 0)), "")</f>
        <v/>
      </c>
      <c r="K161" s="114" t="str">
        <f>IFERROR(INDEX(M[Cost], MATCH(C161, M[Plan Name], 0)), "")</f>
        <v/>
      </c>
    </row>
    <row r="162" spans="1:11" ht="13.5" thickTop="1" thickBot="1">
      <c r="A162" s="11"/>
      <c r="B162" s="83"/>
      <c r="C162" s="11"/>
      <c r="D162" s="114" t="str">
        <f>IFERROR(INDEX(M[Disk Space], MATCH(C162, M[Plan Name], 0)), "")</f>
        <v/>
      </c>
      <c r="E162" s="114" t="str">
        <f>IFERROR(INDEX(M[Bandwidth], MATCH(C162, M[Plan Name], 0)), "")</f>
        <v/>
      </c>
      <c r="F162" s="114" t="str">
        <f>IFERROR(INDEX(M[Number of Domains], MATCH(C162, M[Plan Name], 0)), "")</f>
        <v/>
      </c>
      <c r="G162" s="114" t="str">
        <f>IFERROR(INDEX(M[Email Accounts], MATCH(C162, M[Plan Name], 0)), "")</f>
        <v/>
      </c>
      <c r="H162" s="114" t="str">
        <f>IFERROR(INDEX(M[Databases], MATCH(C162, M[Plan Name], 0)), "")</f>
        <v/>
      </c>
      <c r="I162" s="114" t="str">
        <f>IFERROR(INDEX(M[Control Panel], MATCH(C162, M[Plan Name], 0)), "")</f>
        <v/>
      </c>
      <c r="J162" s="114" t="str">
        <f>IFERROR(INDEX(M[Price], MATCH(C162, M[Plan Name], 0)), "")</f>
        <v/>
      </c>
      <c r="K162" s="114" t="str">
        <f>IFERROR(INDEX(M[Cost], MATCH(C162, M[Plan Name], 0)), "")</f>
        <v/>
      </c>
    </row>
    <row r="163" spans="1:11" ht="13.5" thickTop="1" thickBot="1">
      <c r="A163" s="11"/>
      <c r="B163" s="83"/>
      <c r="C163" s="11"/>
      <c r="D163" s="114" t="str">
        <f>IFERROR(INDEX(M[Disk Space], MATCH(C163, M[Plan Name], 0)), "")</f>
        <v/>
      </c>
      <c r="E163" s="114" t="str">
        <f>IFERROR(INDEX(M[Bandwidth], MATCH(C163, M[Plan Name], 0)), "")</f>
        <v/>
      </c>
      <c r="F163" s="114" t="str">
        <f>IFERROR(INDEX(M[Number of Domains], MATCH(C163, M[Plan Name], 0)), "")</f>
        <v/>
      </c>
      <c r="G163" s="114" t="str">
        <f>IFERROR(INDEX(M[Email Accounts], MATCH(C163, M[Plan Name], 0)), "")</f>
        <v/>
      </c>
      <c r="H163" s="114" t="str">
        <f>IFERROR(INDEX(M[Databases], MATCH(C163, M[Plan Name], 0)), "")</f>
        <v/>
      </c>
      <c r="I163" s="114" t="str">
        <f>IFERROR(INDEX(M[Control Panel], MATCH(C163, M[Plan Name], 0)), "")</f>
        <v/>
      </c>
      <c r="J163" s="114" t="str">
        <f>IFERROR(INDEX(M[Price], MATCH(C163, M[Plan Name], 0)), "")</f>
        <v/>
      </c>
      <c r="K163" s="114" t="str">
        <f>IFERROR(INDEX(M[Cost], MATCH(C163, M[Plan Name], 0)), "")</f>
        <v/>
      </c>
    </row>
    <row r="164" spans="1:11" ht="13.5" thickTop="1" thickBot="1">
      <c r="A164" s="11"/>
      <c r="B164" s="83"/>
      <c r="C164" s="11"/>
      <c r="D164" s="114" t="str">
        <f>IFERROR(INDEX(M[Disk Space], MATCH(C164, M[Plan Name], 0)), "")</f>
        <v/>
      </c>
      <c r="E164" s="114" t="str">
        <f>IFERROR(INDEX(M[Bandwidth], MATCH(C164, M[Plan Name], 0)), "")</f>
        <v/>
      </c>
      <c r="F164" s="114" t="str">
        <f>IFERROR(INDEX(M[Number of Domains], MATCH(C164, M[Plan Name], 0)), "")</f>
        <v/>
      </c>
      <c r="G164" s="114" t="str">
        <f>IFERROR(INDEX(M[Email Accounts], MATCH(C164, M[Plan Name], 0)), "")</f>
        <v/>
      </c>
      <c r="H164" s="114" t="str">
        <f>IFERROR(INDEX(M[Databases], MATCH(C164, M[Plan Name], 0)), "")</f>
        <v/>
      </c>
      <c r="I164" s="114" t="str">
        <f>IFERROR(INDEX(M[Control Panel], MATCH(C164, M[Plan Name], 0)), "")</f>
        <v/>
      </c>
      <c r="J164" s="114" t="str">
        <f>IFERROR(INDEX(M[Price], MATCH(C164, M[Plan Name], 0)), "")</f>
        <v/>
      </c>
      <c r="K164" s="114" t="str">
        <f>IFERROR(INDEX(M[Cost], MATCH(C164, M[Plan Name], 0)), "")</f>
        <v/>
      </c>
    </row>
    <row r="165" spans="1:11" ht="13.5" thickTop="1" thickBot="1">
      <c r="A165" s="11"/>
      <c r="B165" s="83"/>
      <c r="C165" s="11"/>
      <c r="D165" s="114" t="str">
        <f>IFERROR(INDEX(M[Disk Space], MATCH(C165, M[Plan Name], 0)), "")</f>
        <v/>
      </c>
      <c r="E165" s="114" t="str">
        <f>IFERROR(INDEX(M[Bandwidth], MATCH(C165, M[Plan Name], 0)), "")</f>
        <v/>
      </c>
      <c r="F165" s="114" t="str">
        <f>IFERROR(INDEX(M[Number of Domains], MATCH(C165, M[Plan Name], 0)), "")</f>
        <v/>
      </c>
      <c r="G165" s="114" t="str">
        <f>IFERROR(INDEX(M[Email Accounts], MATCH(C165, M[Plan Name], 0)), "")</f>
        <v/>
      </c>
      <c r="H165" s="114" t="str">
        <f>IFERROR(INDEX(M[Databases], MATCH(C165, M[Plan Name], 0)), "")</f>
        <v/>
      </c>
      <c r="I165" s="114" t="str">
        <f>IFERROR(INDEX(M[Control Panel], MATCH(C165, M[Plan Name], 0)), "")</f>
        <v/>
      </c>
      <c r="J165" s="114" t="str">
        <f>IFERROR(INDEX(M[Price], MATCH(C165, M[Plan Name], 0)), "")</f>
        <v/>
      </c>
      <c r="K165" s="114" t="str">
        <f>IFERROR(INDEX(M[Cost], MATCH(C165, M[Plan Name], 0)), "")</f>
        <v/>
      </c>
    </row>
    <row r="166" spans="1:11" ht="13.5" thickTop="1" thickBot="1">
      <c r="A166" s="11"/>
      <c r="B166" s="83"/>
      <c r="C166" s="11"/>
      <c r="D166" s="114" t="str">
        <f>IFERROR(INDEX(M[Disk Space], MATCH(C166, M[Plan Name], 0)), "")</f>
        <v/>
      </c>
      <c r="E166" s="114" t="str">
        <f>IFERROR(INDEX(M[Bandwidth], MATCH(C166, M[Plan Name], 0)), "")</f>
        <v/>
      </c>
      <c r="F166" s="114" t="str">
        <f>IFERROR(INDEX(M[Number of Domains], MATCH(C166, M[Plan Name], 0)), "")</f>
        <v/>
      </c>
      <c r="G166" s="114" t="str">
        <f>IFERROR(INDEX(M[Email Accounts], MATCH(C166, M[Plan Name], 0)), "")</f>
        <v/>
      </c>
      <c r="H166" s="114" t="str">
        <f>IFERROR(INDEX(M[Databases], MATCH(C166, M[Plan Name], 0)), "")</f>
        <v/>
      </c>
      <c r="I166" s="114" t="str">
        <f>IFERROR(INDEX(M[Control Panel], MATCH(C166, M[Plan Name], 0)), "")</f>
        <v/>
      </c>
      <c r="J166" s="114" t="str">
        <f>IFERROR(INDEX(M[Price], MATCH(C166, M[Plan Name], 0)), "")</f>
        <v/>
      </c>
      <c r="K166" s="114" t="str">
        <f>IFERROR(INDEX(M[Cost], MATCH(C166, M[Plan Name], 0)), "")</f>
        <v/>
      </c>
    </row>
    <row r="167" spans="1:11" ht="13.5" thickTop="1" thickBot="1">
      <c r="A167" s="11"/>
      <c r="B167" s="83"/>
      <c r="C167" s="11"/>
      <c r="D167" s="114" t="str">
        <f>IFERROR(INDEX(M[Disk Space], MATCH(C167, M[Plan Name], 0)), "")</f>
        <v/>
      </c>
      <c r="E167" s="114" t="str">
        <f>IFERROR(INDEX(M[Bandwidth], MATCH(C167, M[Plan Name], 0)), "")</f>
        <v/>
      </c>
      <c r="F167" s="114" t="str">
        <f>IFERROR(INDEX(M[Number of Domains], MATCH(C167, M[Plan Name], 0)), "")</f>
        <v/>
      </c>
      <c r="G167" s="114" t="str">
        <f>IFERROR(INDEX(M[Email Accounts], MATCH(C167, M[Plan Name], 0)), "")</f>
        <v/>
      </c>
      <c r="H167" s="114" t="str">
        <f>IFERROR(INDEX(M[Databases], MATCH(C167, M[Plan Name], 0)), "")</f>
        <v/>
      </c>
      <c r="I167" s="114" t="str">
        <f>IFERROR(INDEX(M[Control Panel], MATCH(C167, M[Plan Name], 0)), "")</f>
        <v/>
      </c>
      <c r="J167" s="114" t="str">
        <f>IFERROR(INDEX(M[Price], MATCH(C167, M[Plan Name], 0)), "")</f>
        <v/>
      </c>
      <c r="K167" s="114" t="str">
        <f>IFERROR(INDEX(M[Cost], MATCH(C167, M[Plan Name], 0)), "")</f>
        <v/>
      </c>
    </row>
    <row r="168" spans="1:11" ht="13.5" thickTop="1" thickBot="1">
      <c r="A168" s="11"/>
      <c r="B168" s="83"/>
      <c r="C168" s="11"/>
      <c r="D168" s="114" t="str">
        <f>IFERROR(INDEX(M[Disk Space], MATCH(C168, M[Plan Name], 0)), "")</f>
        <v/>
      </c>
      <c r="E168" s="114" t="str">
        <f>IFERROR(INDEX(M[Bandwidth], MATCH(C168, M[Plan Name], 0)), "")</f>
        <v/>
      </c>
      <c r="F168" s="114" t="str">
        <f>IFERROR(INDEX(M[Number of Domains], MATCH(C168, M[Plan Name], 0)), "")</f>
        <v/>
      </c>
      <c r="G168" s="114" t="str">
        <f>IFERROR(INDEX(M[Email Accounts], MATCH(C168, M[Plan Name], 0)), "")</f>
        <v/>
      </c>
      <c r="H168" s="114" t="str">
        <f>IFERROR(INDEX(M[Databases], MATCH(C168, M[Plan Name], 0)), "")</f>
        <v/>
      </c>
      <c r="I168" s="114" t="str">
        <f>IFERROR(INDEX(M[Control Panel], MATCH(C168, M[Plan Name], 0)), "")</f>
        <v/>
      </c>
      <c r="J168" s="114" t="str">
        <f>IFERROR(INDEX(M[Price], MATCH(C168, M[Plan Name], 0)), "")</f>
        <v/>
      </c>
      <c r="K168" s="114" t="str">
        <f>IFERROR(INDEX(M[Cost], MATCH(C168, M[Plan Name], 0)), "")</f>
        <v/>
      </c>
    </row>
    <row r="169" spans="1:11" ht="13.5" thickTop="1" thickBot="1">
      <c r="A169" s="11"/>
      <c r="B169" s="83"/>
      <c r="C169" s="11"/>
      <c r="D169" s="114" t="str">
        <f>IFERROR(INDEX(M[Disk Space], MATCH(C169, M[Plan Name], 0)), "")</f>
        <v/>
      </c>
      <c r="E169" s="114" t="str">
        <f>IFERROR(INDEX(M[Bandwidth], MATCH(C169, M[Plan Name], 0)), "")</f>
        <v/>
      </c>
      <c r="F169" s="114" t="str">
        <f>IFERROR(INDEX(M[Number of Domains], MATCH(C169, M[Plan Name], 0)), "")</f>
        <v/>
      </c>
      <c r="G169" s="114" t="str">
        <f>IFERROR(INDEX(M[Email Accounts], MATCH(C169, M[Plan Name], 0)), "")</f>
        <v/>
      </c>
      <c r="H169" s="114" t="str">
        <f>IFERROR(INDEX(M[Databases], MATCH(C169, M[Plan Name], 0)), "")</f>
        <v/>
      </c>
      <c r="I169" s="114" t="str">
        <f>IFERROR(INDEX(M[Control Panel], MATCH(C169, M[Plan Name], 0)), "")</f>
        <v/>
      </c>
      <c r="J169" s="114" t="str">
        <f>IFERROR(INDEX(M[Price], MATCH(C169, M[Plan Name], 0)), "")</f>
        <v/>
      </c>
      <c r="K169" s="114" t="str">
        <f>IFERROR(INDEX(M[Cost], MATCH(C169, M[Plan Name], 0)), "")</f>
        <v/>
      </c>
    </row>
    <row r="170" spans="1:11" ht="13.5" thickTop="1" thickBot="1">
      <c r="A170" s="11"/>
      <c r="B170" s="83"/>
      <c r="C170" s="11"/>
      <c r="D170" s="114" t="str">
        <f>IFERROR(INDEX(M[Disk Space], MATCH(C170, M[Plan Name], 0)), "")</f>
        <v/>
      </c>
      <c r="E170" s="114" t="str">
        <f>IFERROR(INDEX(M[Bandwidth], MATCH(C170, M[Plan Name], 0)), "")</f>
        <v/>
      </c>
      <c r="F170" s="114" t="str">
        <f>IFERROR(INDEX(M[Number of Domains], MATCH(C170, M[Plan Name], 0)), "")</f>
        <v/>
      </c>
      <c r="G170" s="114" t="str">
        <f>IFERROR(INDEX(M[Email Accounts], MATCH(C170, M[Plan Name], 0)), "")</f>
        <v/>
      </c>
      <c r="H170" s="114" t="str">
        <f>IFERROR(INDEX(M[Databases], MATCH(C170, M[Plan Name], 0)), "")</f>
        <v/>
      </c>
      <c r="I170" s="114" t="str">
        <f>IFERROR(INDEX(M[Control Panel], MATCH(C170, M[Plan Name], 0)), "")</f>
        <v/>
      </c>
      <c r="J170" s="114" t="str">
        <f>IFERROR(INDEX(M[Price], MATCH(C170, M[Plan Name], 0)), "")</f>
        <v/>
      </c>
      <c r="K170" s="114" t="str">
        <f>IFERROR(INDEX(M[Cost], MATCH(C170, M[Plan Name], 0)), "")</f>
        <v/>
      </c>
    </row>
    <row r="171" spans="1:11" ht="13.5" thickTop="1" thickBot="1">
      <c r="A171" s="11"/>
      <c r="B171" s="83"/>
      <c r="C171" s="11"/>
      <c r="D171" s="114" t="str">
        <f>IFERROR(INDEX(M[Disk Space], MATCH(C171, M[Plan Name], 0)), "")</f>
        <v/>
      </c>
      <c r="E171" s="114" t="str">
        <f>IFERROR(INDEX(M[Bandwidth], MATCH(C171, M[Plan Name], 0)), "")</f>
        <v/>
      </c>
      <c r="F171" s="114" t="str">
        <f>IFERROR(INDEX(M[Number of Domains], MATCH(C171, M[Plan Name], 0)), "")</f>
        <v/>
      </c>
      <c r="G171" s="114" t="str">
        <f>IFERROR(INDEX(M[Email Accounts], MATCH(C171, M[Plan Name], 0)), "")</f>
        <v/>
      </c>
      <c r="H171" s="114" t="str">
        <f>IFERROR(INDEX(M[Databases], MATCH(C171, M[Plan Name], 0)), "")</f>
        <v/>
      </c>
      <c r="I171" s="114" t="str">
        <f>IFERROR(INDEX(M[Control Panel], MATCH(C171, M[Plan Name], 0)), "")</f>
        <v/>
      </c>
      <c r="J171" s="114" t="str">
        <f>IFERROR(INDEX(M[Price], MATCH(C171, M[Plan Name], 0)), "")</f>
        <v/>
      </c>
      <c r="K171" s="114" t="str">
        <f>IFERROR(INDEX(M[Cost], MATCH(C171, M[Plan Name], 0)), "")</f>
        <v/>
      </c>
    </row>
    <row r="172" spans="1:11" ht="13.5" thickTop="1" thickBot="1">
      <c r="A172" s="11"/>
      <c r="B172" s="83"/>
      <c r="C172" s="11"/>
      <c r="D172" s="114" t="str">
        <f>IFERROR(INDEX(M[Disk Space], MATCH(C172, M[Plan Name], 0)), "")</f>
        <v/>
      </c>
      <c r="E172" s="114" t="str">
        <f>IFERROR(INDEX(M[Bandwidth], MATCH(C172, M[Plan Name], 0)), "")</f>
        <v/>
      </c>
      <c r="F172" s="114" t="str">
        <f>IFERROR(INDEX(M[Number of Domains], MATCH(C172, M[Plan Name], 0)), "")</f>
        <v/>
      </c>
      <c r="G172" s="114" t="str">
        <f>IFERROR(INDEX(M[Email Accounts], MATCH(C172, M[Plan Name], 0)), "")</f>
        <v/>
      </c>
      <c r="H172" s="114" t="str">
        <f>IFERROR(INDEX(M[Databases], MATCH(C172, M[Plan Name], 0)), "")</f>
        <v/>
      </c>
      <c r="I172" s="114" t="str">
        <f>IFERROR(INDEX(M[Control Panel], MATCH(C172, M[Plan Name], 0)), "")</f>
        <v/>
      </c>
      <c r="J172" s="114" t="str">
        <f>IFERROR(INDEX(M[Price], MATCH(C172, M[Plan Name], 0)), "")</f>
        <v/>
      </c>
      <c r="K172" s="114" t="str">
        <f>IFERROR(INDEX(M[Cost], MATCH(C172, M[Plan Name], 0)), "")</f>
        <v/>
      </c>
    </row>
    <row r="173" spans="1:11" ht="13.5" thickTop="1" thickBot="1">
      <c r="A173" s="11"/>
      <c r="B173" s="83"/>
      <c r="C173" s="11"/>
      <c r="D173" s="114" t="str">
        <f>IFERROR(INDEX(M[Disk Space], MATCH(C173, M[Plan Name], 0)), "")</f>
        <v/>
      </c>
      <c r="E173" s="114" t="str">
        <f>IFERROR(INDEX(M[Bandwidth], MATCH(C173, M[Plan Name], 0)), "")</f>
        <v/>
      </c>
      <c r="F173" s="114" t="str">
        <f>IFERROR(INDEX(M[Number of Domains], MATCH(C173, M[Plan Name], 0)), "")</f>
        <v/>
      </c>
      <c r="G173" s="114" t="str">
        <f>IFERROR(INDEX(M[Email Accounts], MATCH(C173, M[Plan Name], 0)), "")</f>
        <v/>
      </c>
      <c r="H173" s="114" t="str">
        <f>IFERROR(INDEX(M[Databases], MATCH(C173, M[Plan Name], 0)), "")</f>
        <v/>
      </c>
      <c r="I173" s="114" t="str">
        <f>IFERROR(INDEX(M[Control Panel], MATCH(C173, M[Plan Name], 0)), "")</f>
        <v/>
      </c>
      <c r="J173" s="114" t="str">
        <f>IFERROR(INDEX(M[Price], MATCH(C173, M[Plan Name], 0)), "")</f>
        <v/>
      </c>
      <c r="K173" s="114" t="str">
        <f>IFERROR(INDEX(M[Cost], MATCH(C173, M[Plan Name], 0)), "")</f>
        <v/>
      </c>
    </row>
    <row r="174" spans="1:11" ht="13.5" thickTop="1" thickBot="1">
      <c r="A174" s="11"/>
      <c r="B174" s="83"/>
      <c r="C174" s="11"/>
      <c r="D174" s="114" t="str">
        <f>IFERROR(INDEX(M[Disk Space], MATCH(C174, M[Plan Name], 0)), "")</f>
        <v/>
      </c>
      <c r="E174" s="114" t="str">
        <f>IFERROR(INDEX(M[Bandwidth], MATCH(C174, M[Plan Name], 0)), "")</f>
        <v/>
      </c>
      <c r="F174" s="114" t="str">
        <f>IFERROR(INDEX(M[Number of Domains], MATCH(C174, M[Plan Name], 0)), "")</f>
        <v/>
      </c>
      <c r="G174" s="114" t="str">
        <f>IFERROR(INDEX(M[Email Accounts], MATCH(C174, M[Plan Name], 0)), "")</f>
        <v/>
      </c>
      <c r="H174" s="114" t="str">
        <f>IFERROR(INDEX(M[Databases], MATCH(C174, M[Plan Name], 0)), "")</f>
        <v/>
      </c>
      <c r="I174" s="114" t="str">
        <f>IFERROR(INDEX(M[Control Panel], MATCH(C174, M[Plan Name], 0)), "")</f>
        <v/>
      </c>
      <c r="J174" s="114" t="str">
        <f>IFERROR(INDEX(M[Price], MATCH(C174, M[Plan Name], 0)), "")</f>
        <v/>
      </c>
      <c r="K174" s="114" t="str">
        <f>IFERROR(INDEX(M[Cost], MATCH(C174, M[Plan Name], 0)), "")</f>
        <v/>
      </c>
    </row>
    <row r="175" spans="1:11" ht="13.5" thickTop="1" thickBot="1">
      <c r="A175" s="11"/>
      <c r="B175" s="83"/>
      <c r="C175" s="11"/>
      <c r="D175" s="114" t="str">
        <f>IFERROR(INDEX(M[Disk Space], MATCH(C175, M[Plan Name], 0)), "")</f>
        <v/>
      </c>
      <c r="E175" s="114" t="str">
        <f>IFERROR(INDEX(M[Bandwidth], MATCH(C175, M[Plan Name], 0)), "")</f>
        <v/>
      </c>
      <c r="F175" s="114" t="str">
        <f>IFERROR(INDEX(M[Number of Domains], MATCH(C175, M[Plan Name], 0)), "")</f>
        <v/>
      </c>
      <c r="G175" s="114" t="str">
        <f>IFERROR(INDEX(M[Email Accounts], MATCH(C175, M[Plan Name], 0)), "")</f>
        <v/>
      </c>
      <c r="H175" s="114" t="str">
        <f>IFERROR(INDEX(M[Databases], MATCH(C175, M[Plan Name], 0)), "")</f>
        <v/>
      </c>
      <c r="I175" s="114" t="str">
        <f>IFERROR(INDEX(M[Control Panel], MATCH(C175, M[Plan Name], 0)), "")</f>
        <v/>
      </c>
      <c r="J175" s="114" t="str">
        <f>IFERROR(INDEX(M[Price], MATCH(C175, M[Plan Name], 0)), "")</f>
        <v/>
      </c>
      <c r="K175" s="114" t="str">
        <f>IFERROR(INDEX(M[Cost], MATCH(C175, M[Plan Name], 0)), "")</f>
        <v/>
      </c>
    </row>
    <row r="176" spans="1:11" ht="13.5" thickTop="1" thickBot="1">
      <c r="A176" s="11"/>
      <c r="B176" s="83"/>
      <c r="C176" s="11"/>
      <c r="D176" s="114" t="str">
        <f>IFERROR(INDEX(M[Disk Space], MATCH(C176, M[Plan Name], 0)), "")</f>
        <v/>
      </c>
      <c r="E176" s="114" t="str">
        <f>IFERROR(INDEX(M[Bandwidth], MATCH(C176, M[Plan Name], 0)), "")</f>
        <v/>
      </c>
      <c r="F176" s="114" t="str">
        <f>IFERROR(INDEX(M[Number of Domains], MATCH(C176, M[Plan Name], 0)), "")</f>
        <v/>
      </c>
      <c r="G176" s="114" t="str">
        <f>IFERROR(INDEX(M[Email Accounts], MATCH(C176, M[Plan Name], 0)), "")</f>
        <v/>
      </c>
      <c r="H176" s="114" t="str">
        <f>IFERROR(INDEX(M[Databases], MATCH(C176, M[Plan Name], 0)), "")</f>
        <v/>
      </c>
      <c r="I176" s="114" t="str">
        <f>IFERROR(INDEX(M[Control Panel], MATCH(C176, M[Plan Name], 0)), "")</f>
        <v/>
      </c>
      <c r="J176" s="114" t="str">
        <f>IFERROR(INDEX(M[Price], MATCH(C176, M[Plan Name], 0)), "")</f>
        <v/>
      </c>
      <c r="K176" s="114" t="str">
        <f>IFERROR(INDEX(M[Cost], MATCH(C176, M[Plan Name], 0)), "")</f>
        <v/>
      </c>
    </row>
    <row r="177" spans="1:11" ht="13.5" thickTop="1" thickBot="1">
      <c r="A177" s="11"/>
      <c r="B177" s="83"/>
      <c r="C177" s="11"/>
      <c r="D177" s="114" t="str">
        <f>IFERROR(INDEX(M[Disk Space], MATCH(C177, M[Plan Name], 0)), "")</f>
        <v/>
      </c>
      <c r="E177" s="114" t="str">
        <f>IFERROR(INDEX(M[Bandwidth], MATCH(C177, M[Plan Name], 0)), "")</f>
        <v/>
      </c>
      <c r="F177" s="114" t="str">
        <f>IFERROR(INDEX(M[Number of Domains], MATCH(C177, M[Plan Name], 0)), "")</f>
        <v/>
      </c>
      <c r="G177" s="114" t="str">
        <f>IFERROR(INDEX(M[Email Accounts], MATCH(C177, M[Plan Name], 0)), "")</f>
        <v/>
      </c>
      <c r="H177" s="114" t="str">
        <f>IFERROR(INDEX(M[Databases], MATCH(C177, M[Plan Name], 0)), "")</f>
        <v/>
      </c>
      <c r="I177" s="114" t="str">
        <f>IFERROR(INDEX(M[Control Panel], MATCH(C177, M[Plan Name], 0)), "")</f>
        <v/>
      </c>
      <c r="J177" s="114" t="str">
        <f>IFERROR(INDEX(M[Price], MATCH(C177, M[Plan Name], 0)), "")</f>
        <v/>
      </c>
      <c r="K177" s="114" t="str">
        <f>IFERROR(INDEX(M[Cost], MATCH(C177, M[Plan Name], 0)), "")</f>
        <v/>
      </c>
    </row>
    <row r="178" spans="1:11" ht="13.5" thickTop="1" thickBot="1">
      <c r="A178" s="11"/>
      <c r="B178" s="83"/>
      <c r="C178" s="11"/>
      <c r="D178" s="114" t="str">
        <f>IFERROR(INDEX(M[Disk Space], MATCH(C178, M[Plan Name], 0)), "")</f>
        <v/>
      </c>
      <c r="E178" s="114" t="str">
        <f>IFERROR(INDEX(M[Bandwidth], MATCH(C178, M[Plan Name], 0)), "")</f>
        <v/>
      </c>
      <c r="F178" s="114" t="str">
        <f>IFERROR(INDEX(M[Number of Domains], MATCH(C178, M[Plan Name], 0)), "")</f>
        <v/>
      </c>
      <c r="G178" s="114" t="str">
        <f>IFERROR(INDEX(M[Email Accounts], MATCH(C178, M[Plan Name], 0)), "")</f>
        <v/>
      </c>
      <c r="H178" s="114" t="str">
        <f>IFERROR(INDEX(M[Databases], MATCH(C178, M[Plan Name], 0)), "")</f>
        <v/>
      </c>
      <c r="I178" s="114" t="str">
        <f>IFERROR(INDEX(M[Control Panel], MATCH(C178, M[Plan Name], 0)), "")</f>
        <v/>
      </c>
      <c r="J178" s="114" t="str">
        <f>IFERROR(INDEX(M[Price], MATCH(C178, M[Plan Name], 0)), "")</f>
        <v/>
      </c>
      <c r="K178" s="114" t="str">
        <f>IFERROR(INDEX(M[Cost], MATCH(C178, M[Plan Name], 0)), "")</f>
        <v/>
      </c>
    </row>
    <row r="179" spans="1:11" ht="13.5" thickTop="1" thickBot="1">
      <c r="A179" s="11"/>
      <c r="B179" s="83"/>
      <c r="C179" s="11"/>
      <c r="D179" s="114" t="str">
        <f>IFERROR(INDEX(M[Disk Space], MATCH(C179, M[Plan Name], 0)), "")</f>
        <v/>
      </c>
      <c r="E179" s="114" t="str">
        <f>IFERROR(INDEX(M[Bandwidth], MATCH(C179, M[Plan Name], 0)), "")</f>
        <v/>
      </c>
      <c r="F179" s="114" t="str">
        <f>IFERROR(INDEX(M[Number of Domains], MATCH(C179, M[Plan Name], 0)), "")</f>
        <v/>
      </c>
      <c r="G179" s="114" t="str">
        <f>IFERROR(INDEX(M[Email Accounts], MATCH(C179, M[Plan Name], 0)), "")</f>
        <v/>
      </c>
      <c r="H179" s="114" t="str">
        <f>IFERROR(INDEX(M[Databases], MATCH(C179, M[Plan Name], 0)), "")</f>
        <v/>
      </c>
      <c r="I179" s="114" t="str">
        <f>IFERROR(INDEX(M[Control Panel], MATCH(C179, M[Plan Name], 0)), "")</f>
        <v/>
      </c>
      <c r="J179" s="114" t="str">
        <f>IFERROR(INDEX(M[Price], MATCH(C179, M[Plan Name], 0)), "")</f>
        <v/>
      </c>
      <c r="K179" s="114" t="str">
        <f>IFERROR(INDEX(M[Cost], MATCH(C179, M[Plan Name], 0)), "")</f>
        <v/>
      </c>
    </row>
    <row r="180" spans="1:11" ht="13.5" thickTop="1" thickBot="1">
      <c r="A180" s="11"/>
      <c r="B180" s="83"/>
      <c r="C180" s="11"/>
      <c r="D180" s="114" t="str">
        <f>IFERROR(INDEX(M[Disk Space], MATCH(C180, M[Plan Name], 0)), "")</f>
        <v/>
      </c>
      <c r="E180" s="114" t="str">
        <f>IFERROR(INDEX(M[Bandwidth], MATCH(C180, M[Plan Name], 0)), "")</f>
        <v/>
      </c>
      <c r="F180" s="114" t="str">
        <f>IFERROR(INDEX(M[Number of Domains], MATCH(C180, M[Plan Name], 0)), "")</f>
        <v/>
      </c>
      <c r="G180" s="114" t="str">
        <f>IFERROR(INDEX(M[Email Accounts], MATCH(C180, M[Plan Name], 0)), "")</f>
        <v/>
      </c>
      <c r="H180" s="114" t="str">
        <f>IFERROR(INDEX(M[Databases], MATCH(C180, M[Plan Name], 0)), "")</f>
        <v/>
      </c>
      <c r="I180" s="114" t="str">
        <f>IFERROR(INDEX(M[Control Panel], MATCH(C180, M[Plan Name], 0)), "")</f>
        <v/>
      </c>
      <c r="J180" s="114" t="str">
        <f>IFERROR(INDEX(M[Price], MATCH(C180, M[Plan Name], 0)), "")</f>
        <v/>
      </c>
      <c r="K180" s="114" t="str">
        <f>IFERROR(INDEX(M[Cost], MATCH(C180, M[Plan Name], 0)), "")</f>
        <v/>
      </c>
    </row>
    <row r="181" spans="1:11" ht="13.5" thickTop="1" thickBot="1">
      <c r="A181" s="11"/>
      <c r="B181" s="83"/>
      <c r="C181" s="11"/>
      <c r="D181" s="114" t="str">
        <f>IFERROR(INDEX(M[Disk Space], MATCH(C181, M[Plan Name], 0)), "")</f>
        <v/>
      </c>
      <c r="E181" s="114" t="str">
        <f>IFERROR(INDEX(M[Bandwidth], MATCH(C181, M[Plan Name], 0)), "")</f>
        <v/>
      </c>
      <c r="F181" s="114" t="str">
        <f>IFERROR(INDEX(M[Number of Domains], MATCH(C181, M[Plan Name], 0)), "")</f>
        <v/>
      </c>
      <c r="G181" s="114" t="str">
        <f>IFERROR(INDEX(M[Email Accounts], MATCH(C181, M[Plan Name], 0)), "")</f>
        <v/>
      </c>
      <c r="H181" s="114" t="str">
        <f>IFERROR(INDEX(M[Databases], MATCH(C181, M[Plan Name], 0)), "")</f>
        <v/>
      </c>
      <c r="I181" s="114" t="str">
        <f>IFERROR(INDEX(M[Control Panel], MATCH(C181, M[Plan Name], 0)), "")</f>
        <v/>
      </c>
      <c r="J181" s="114" t="str">
        <f>IFERROR(INDEX(M[Price], MATCH(C181, M[Plan Name], 0)), "")</f>
        <v/>
      </c>
      <c r="K181" s="114" t="str">
        <f>IFERROR(INDEX(M[Cost], MATCH(C181, M[Plan Name], 0)), "")</f>
        <v/>
      </c>
    </row>
    <row r="182" spans="1:11" ht="13.5" thickTop="1" thickBot="1">
      <c r="A182" s="11"/>
      <c r="B182" s="83"/>
      <c r="C182" s="11"/>
      <c r="D182" s="114" t="str">
        <f>IFERROR(INDEX(M[Disk Space], MATCH(C182, M[Plan Name], 0)), "")</f>
        <v/>
      </c>
      <c r="E182" s="114" t="str">
        <f>IFERROR(INDEX(M[Bandwidth], MATCH(C182, M[Plan Name], 0)), "")</f>
        <v/>
      </c>
      <c r="F182" s="114" t="str">
        <f>IFERROR(INDEX(M[Number of Domains], MATCH(C182, M[Plan Name], 0)), "")</f>
        <v/>
      </c>
      <c r="G182" s="114" t="str">
        <f>IFERROR(INDEX(M[Email Accounts], MATCH(C182, M[Plan Name], 0)), "")</f>
        <v/>
      </c>
      <c r="H182" s="114" t="str">
        <f>IFERROR(INDEX(M[Databases], MATCH(C182, M[Plan Name], 0)), "")</f>
        <v/>
      </c>
      <c r="I182" s="114" t="str">
        <f>IFERROR(INDEX(M[Control Panel], MATCH(C182, M[Plan Name], 0)), "")</f>
        <v/>
      </c>
      <c r="J182" s="114" t="str">
        <f>IFERROR(INDEX(M[Price], MATCH(C182, M[Plan Name], 0)), "")</f>
        <v/>
      </c>
      <c r="K182" s="114" t="str">
        <f>IFERROR(INDEX(M[Cost], MATCH(C182, M[Plan Name], 0)), "")</f>
        <v/>
      </c>
    </row>
    <row r="183" spans="1:11" ht="13.5" thickTop="1" thickBot="1">
      <c r="A183" s="11"/>
      <c r="B183" s="83"/>
      <c r="C183" s="11"/>
      <c r="D183" s="114" t="str">
        <f>IFERROR(INDEX(M[Disk Space], MATCH(C183, M[Plan Name], 0)), "")</f>
        <v/>
      </c>
      <c r="E183" s="114" t="str">
        <f>IFERROR(INDEX(M[Bandwidth], MATCH(C183, M[Plan Name], 0)), "")</f>
        <v/>
      </c>
      <c r="F183" s="114" t="str">
        <f>IFERROR(INDEX(M[Number of Domains], MATCH(C183, M[Plan Name], 0)), "")</f>
        <v/>
      </c>
      <c r="G183" s="114" t="str">
        <f>IFERROR(INDEX(M[Email Accounts], MATCH(C183, M[Plan Name], 0)), "")</f>
        <v/>
      </c>
      <c r="H183" s="114" t="str">
        <f>IFERROR(INDEX(M[Databases], MATCH(C183, M[Plan Name], 0)), "")</f>
        <v/>
      </c>
      <c r="I183" s="114" t="str">
        <f>IFERROR(INDEX(M[Control Panel], MATCH(C183, M[Plan Name], 0)), "")</f>
        <v/>
      </c>
      <c r="J183" s="114" t="str">
        <f>IFERROR(INDEX(M[Price], MATCH(C183, M[Plan Name], 0)), "")</f>
        <v/>
      </c>
      <c r="K183" s="114" t="str">
        <f>IFERROR(INDEX(M[Cost], MATCH(C183, M[Plan Name], 0)), "")</f>
        <v/>
      </c>
    </row>
    <row r="184" spans="1:11" ht="13.5" thickTop="1" thickBot="1">
      <c r="A184" s="11"/>
      <c r="B184" s="83"/>
      <c r="C184" s="11"/>
      <c r="D184" s="114" t="str">
        <f>IFERROR(INDEX(M[Disk Space], MATCH(C184, M[Plan Name], 0)), "")</f>
        <v/>
      </c>
      <c r="E184" s="114" t="str">
        <f>IFERROR(INDEX(M[Bandwidth], MATCH(C184, M[Plan Name], 0)), "")</f>
        <v/>
      </c>
      <c r="F184" s="114" t="str">
        <f>IFERROR(INDEX(M[Number of Domains], MATCH(C184, M[Plan Name], 0)), "")</f>
        <v/>
      </c>
      <c r="G184" s="114" t="str">
        <f>IFERROR(INDEX(M[Email Accounts], MATCH(C184, M[Plan Name], 0)), "")</f>
        <v/>
      </c>
      <c r="H184" s="114" t="str">
        <f>IFERROR(INDEX(M[Databases], MATCH(C184, M[Plan Name], 0)), "")</f>
        <v/>
      </c>
      <c r="I184" s="114" t="str">
        <f>IFERROR(INDEX(M[Control Panel], MATCH(C184, M[Plan Name], 0)), "")</f>
        <v/>
      </c>
      <c r="J184" s="114" t="str">
        <f>IFERROR(INDEX(M[Price], MATCH(C184, M[Plan Name], 0)), "")</f>
        <v/>
      </c>
      <c r="K184" s="114" t="str">
        <f>IFERROR(INDEX(M[Cost], MATCH(C184, M[Plan Name], 0)), "")</f>
        <v/>
      </c>
    </row>
    <row r="185" spans="1:11" ht="13.5" thickTop="1" thickBot="1">
      <c r="A185" s="11"/>
      <c r="B185" s="83"/>
      <c r="C185" s="11"/>
      <c r="D185" s="114" t="str">
        <f>IFERROR(INDEX(M[Disk Space], MATCH(C185, M[Plan Name], 0)), "")</f>
        <v/>
      </c>
      <c r="E185" s="114" t="str">
        <f>IFERROR(INDEX(M[Bandwidth], MATCH(C185, M[Plan Name], 0)), "")</f>
        <v/>
      </c>
      <c r="F185" s="114" t="str">
        <f>IFERROR(INDEX(M[Number of Domains], MATCH(C185, M[Plan Name], 0)), "")</f>
        <v/>
      </c>
      <c r="G185" s="114" t="str">
        <f>IFERROR(INDEX(M[Email Accounts], MATCH(C185, M[Plan Name], 0)), "")</f>
        <v/>
      </c>
      <c r="H185" s="114" t="str">
        <f>IFERROR(INDEX(M[Databases], MATCH(C185, M[Plan Name], 0)), "")</f>
        <v/>
      </c>
      <c r="I185" s="114" t="str">
        <f>IFERROR(INDEX(M[Control Panel], MATCH(C185, M[Plan Name], 0)), "")</f>
        <v/>
      </c>
      <c r="J185" s="114" t="str">
        <f>IFERROR(INDEX(M[Price], MATCH(C185, M[Plan Name], 0)), "")</f>
        <v/>
      </c>
      <c r="K185" s="114" t="str">
        <f>IFERROR(INDEX(M[Cost], MATCH(C185, M[Plan Name], 0)), "")</f>
        <v/>
      </c>
    </row>
    <row r="186" spans="1:11" ht="13.5" thickTop="1" thickBot="1">
      <c r="A186" s="11"/>
      <c r="B186" s="83"/>
      <c r="C186" s="11"/>
      <c r="D186" s="114" t="str">
        <f>IFERROR(INDEX(M[Disk Space], MATCH(C186, M[Plan Name], 0)), "")</f>
        <v/>
      </c>
      <c r="E186" s="114" t="str">
        <f>IFERROR(INDEX(M[Bandwidth], MATCH(C186, M[Plan Name], 0)), "")</f>
        <v/>
      </c>
      <c r="F186" s="114" t="str">
        <f>IFERROR(INDEX(M[Number of Domains], MATCH(C186, M[Plan Name], 0)), "")</f>
        <v/>
      </c>
      <c r="G186" s="114" t="str">
        <f>IFERROR(INDEX(M[Email Accounts], MATCH(C186, M[Plan Name], 0)), "")</f>
        <v/>
      </c>
      <c r="H186" s="114" t="str">
        <f>IFERROR(INDEX(M[Databases], MATCH(C186, M[Plan Name], 0)), "")</f>
        <v/>
      </c>
      <c r="I186" s="114" t="str">
        <f>IFERROR(INDEX(M[Control Panel], MATCH(C186, M[Plan Name], 0)), "")</f>
        <v/>
      </c>
      <c r="J186" s="114" t="str">
        <f>IFERROR(INDEX(M[Price], MATCH(C186, M[Plan Name], 0)), "")</f>
        <v/>
      </c>
      <c r="K186" s="114" t="str">
        <f>IFERROR(INDEX(M[Cost], MATCH(C186, M[Plan Name], 0)), "")</f>
        <v/>
      </c>
    </row>
    <row r="187" spans="1:11" ht="13.5" thickTop="1" thickBot="1">
      <c r="A187" s="11"/>
      <c r="B187" s="83"/>
      <c r="C187" s="11"/>
      <c r="D187" s="114" t="str">
        <f>IFERROR(INDEX(M[Disk Space], MATCH(C187, M[Plan Name], 0)), "")</f>
        <v/>
      </c>
      <c r="E187" s="114" t="str">
        <f>IFERROR(INDEX(M[Bandwidth], MATCH(C187, M[Plan Name], 0)), "")</f>
        <v/>
      </c>
      <c r="F187" s="114" t="str">
        <f>IFERROR(INDEX(M[Number of Domains], MATCH(C187, M[Plan Name], 0)), "")</f>
        <v/>
      </c>
      <c r="G187" s="114" t="str">
        <f>IFERROR(INDEX(M[Email Accounts], MATCH(C187, M[Plan Name], 0)), "")</f>
        <v/>
      </c>
      <c r="H187" s="114" t="str">
        <f>IFERROR(INDEX(M[Databases], MATCH(C187, M[Plan Name], 0)), "")</f>
        <v/>
      </c>
      <c r="I187" s="114" t="str">
        <f>IFERROR(INDEX(M[Control Panel], MATCH(C187, M[Plan Name], 0)), "")</f>
        <v/>
      </c>
      <c r="J187" s="114" t="str">
        <f>IFERROR(INDEX(M[Price], MATCH(C187, M[Plan Name], 0)), "")</f>
        <v/>
      </c>
      <c r="K187" s="114" t="str">
        <f>IFERROR(INDEX(M[Cost], MATCH(C187, M[Plan Name], 0)), "")</f>
        <v/>
      </c>
    </row>
    <row r="188" spans="1:11" ht="13.5" thickTop="1" thickBot="1">
      <c r="A188" s="11"/>
      <c r="B188" s="83"/>
      <c r="C188" s="11"/>
      <c r="D188" s="114" t="str">
        <f>IFERROR(INDEX(M[Disk Space], MATCH(C188, M[Plan Name], 0)), "")</f>
        <v/>
      </c>
      <c r="E188" s="114" t="str">
        <f>IFERROR(INDEX(M[Bandwidth], MATCH(C188, M[Plan Name], 0)), "")</f>
        <v/>
      </c>
      <c r="F188" s="114" t="str">
        <f>IFERROR(INDEX(M[Number of Domains], MATCH(C188, M[Plan Name], 0)), "")</f>
        <v/>
      </c>
      <c r="G188" s="114" t="str">
        <f>IFERROR(INDEX(M[Email Accounts], MATCH(C188, M[Plan Name], 0)), "")</f>
        <v/>
      </c>
      <c r="H188" s="114" t="str">
        <f>IFERROR(INDEX(M[Databases], MATCH(C188, M[Plan Name], 0)), "")</f>
        <v/>
      </c>
      <c r="I188" s="114" t="str">
        <f>IFERROR(INDEX(M[Control Panel], MATCH(C188, M[Plan Name], 0)), "")</f>
        <v/>
      </c>
      <c r="J188" s="114" t="str">
        <f>IFERROR(INDEX(M[Price], MATCH(C188, M[Plan Name], 0)), "")</f>
        <v/>
      </c>
      <c r="K188" s="114" t="str">
        <f>IFERROR(INDEX(M[Cost], MATCH(C188, M[Plan Name], 0)), "")</f>
        <v/>
      </c>
    </row>
    <row r="189" spans="1:11" ht="13.5" thickTop="1" thickBot="1">
      <c r="A189" s="11"/>
      <c r="B189" s="83"/>
      <c r="C189" s="11"/>
      <c r="D189" s="114" t="str">
        <f>IFERROR(INDEX(M[Disk Space], MATCH(C189, M[Plan Name], 0)), "")</f>
        <v/>
      </c>
      <c r="E189" s="114" t="str">
        <f>IFERROR(INDEX(M[Bandwidth], MATCH(C189, M[Plan Name], 0)), "")</f>
        <v/>
      </c>
      <c r="F189" s="114" t="str">
        <f>IFERROR(INDEX(M[Number of Domains], MATCH(C189, M[Plan Name], 0)), "")</f>
        <v/>
      </c>
      <c r="G189" s="114" t="str">
        <f>IFERROR(INDEX(M[Email Accounts], MATCH(C189, M[Plan Name], 0)), "")</f>
        <v/>
      </c>
      <c r="H189" s="114" t="str">
        <f>IFERROR(INDEX(M[Databases], MATCH(C189, M[Plan Name], 0)), "")</f>
        <v/>
      </c>
      <c r="I189" s="114" t="str">
        <f>IFERROR(INDEX(M[Control Panel], MATCH(C189, M[Plan Name], 0)), "")</f>
        <v/>
      </c>
      <c r="J189" s="114" t="str">
        <f>IFERROR(INDEX(M[Price], MATCH(C189, M[Plan Name], 0)), "")</f>
        <v/>
      </c>
      <c r="K189" s="114" t="str">
        <f>IFERROR(INDEX(M[Cost], MATCH(C189, M[Plan Name], 0)), "")</f>
        <v/>
      </c>
    </row>
    <row r="190" spans="1:11" ht="13.5" thickTop="1" thickBot="1">
      <c r="A190" s="11"/>
      <c r="B190" s="83"/>
      <c r="C190" s="11"/>
      <c r="D190" s="114" t="str">
        <f>IFERROR(INDEX(M[Disk Space], MATCH(C190, M[Plan Name], 0)), "")</f>
        <v/>
      </c>
      <c r="E190" s="114" t="str">
        <f>IFERROR(INDEX(M[Bandwidth], MATCH(C190, M[Plan Name], 0)), "")</f>
        <v/>
      </c>
      <c r="F190" s="114" t="str">
        <f>IFERROR(INDEX(M[Number of Domains], MATCH(C190, M[Plan Name], 0)), "")</f>
        <v/>
      </c>
      <c r="G190" s="114" t="str">
        <f>IFERROR(INDEX(M[Email Accounts], MATCH(C190, M[Plan Name], 0)), "")</f>
        <v/>
      </c>
      <c r="H190" s="114" t="str">
        <f>IFERROR(INDEX(M[Databases], MATCH(C190, M[Plan Name], 0)), "")</f>
        <v/>
      </c>
      <c r="I190" s="114" t="str">
        <f>IFERROR(INDEX(M[Control Panel], MATCH(C190, M[Plan Name], 0)), "")</f>
        <v/>
      </c>
      <c r="J190" s="114" t="str">
        <f>IFERROR(INDEX(M[Price], MATCH(C190, M[Plan Name], 0)), "")</f>
        <v/>
      </c>
      <c r="K190" s="114" t="str">
        <f>IFERROR(INDEX(M[Cost], MATCH(C190, M[Plan Name], 0)), "")</f>
        <v/>
      </c>
    </row>
    <row r="191" spans="1:11" ht="13.5" thickTop="1" thickBot="1">
      <c r="A191" s="11"/>
      <c r="B191" s="83"/>
      <c r="C191" s="11"/>
      <c r="D191" s="114" t="str">
        <f>IFERROR(INDEX(M[Disk Space], MATCH(C191, M[Plan Name], 0)), "")</f>
        <v/>
      </c>
      <c r="E191" s="114" t="str">
        <f>IFERROR(INDEX(M[Bandwidth], MATCH(C191, M[Plan Name], 0)), "")</f>
        <v/>
      </c>
      <c r="F191" s="114" t="str">
        <f>IFERROR(INDEX(M[Number of Domains], MATCH(C191, M[Plan Name], 0)), "")</f>
        <v/>
      </c>
      <c r="G191" s="114" t="str">
        <f>IFERROR(INDEX(M[Email Accounts], MATCH(C191, M[Plan Name], 0)), "")</f>
        <v/>
      </c>
      <c r="H191" s="114" t="str">
        <f>IFERROR(INDEX(M[Databases], MATCH(C191, M[Plan Name], 0)), "")</f>
        <v/>
      </c>
      <c r="I191" s="114" t="str">
        <f>IFERROR(INDEX(M[Control Panel], MATCH(C191, M[Plan Name], 0)), "")</f>
        <v/>
      </c>
      <c r="J191" s="114" t="str">
        <f>IFERROR(INDEX(M[Price], MATCH(C191, M[Plan Name], 0)), "")</f>
        <v/>
      </c>
      <c r="K191" s="114" t="str">
        <f>IFERROR(INDEX(M[Cost], MATCH(C191, M[Plan Name], 0)), "")</f>
        <v/>
      </c>
    </row>
    <row r="192" spans="1:11" ht="13.5" thickTop="1" thickBot="1">
      <c r="A192" s="11"/>
      <c r="B192" s="83"/>
      <c r="C192" s="11"/>
      <c r="D192" s="114" t="str">
        <f>IFERROR(INDEX(M[Disk Space], MATCH(C192, M[Plan Name], 0)), "")</f>
        <v/>
      </c>
      <c r="E192" s="114" t="str">
        <f>IFERROR(INDEX(M[Bandwidth], MATCH(C192, M[Plan Name], 0)), "")</f>
        <v/>
      </c>
      <c r="F192" s="114" t="str">
        <f>IFERROR(INDEX(M[Number of Domains], MATCH(C192, M[Plan Name], 0)), "")</f>
        <v/>
      </c>
      <c r="G192" s="114" t="str">
        <f>IFERROR(INDEX(M[Email Accounts], MATCH(C192, M[Plan Name], 0)), "")</f>
        <v/>
      </c>
      <c r="H192" s="114" t="str">
        <f>IFERROR(INDEX(M[Databases], MATCH(C192, M[Plan Name], 0)), "")</f>
        <v/>
      </c>
      <c r="I192" s="114" t="str">
        <f>IFERROR(INDEX(M[Control Panel], MATCH(C192, M[Plan Name], 0)), "")</f>
        <v/>
      </c>
      <c r="J192" s="114" t="str">
        <f>IFERROR(INDEX(M[Price], MATCH(C192, M[Plan Name], 0)), "")</f>
        <v/>
      </c>
      <c r="K192" s="114" t="str">
        <f>IFERROR(INDEX(M[Cost], MATCH(C192, M[Plan Name], 0)), "")</f>
        <v/>
      </c>
    </row>
    <row r="193" spans="1:11" ht="13.5" thickTop="1" thickBot="1">
      <c r="A193" s="11"/>
      <c r="B193" s="83"/>
      <c r="C193" s="11"/>
      <c r="D193" s="114" t="str">
        <f>IFERROR(INDEX(M[Disk Space], MATCH(C193, M[Plan Name], 0)), "")</f>
        <v/>
      </c>
      <c r="E193" s="114" t="str">
        <f>IFERROR(INDEX(M[Bandwidth], MATCH(C193, M[Plan Name], 0)), "")</f>
        <v/>
      </c>
      <c r="F193" s="114" t="str">
        <f>IFERROR(INDEX(M[Number of Domains], MATCH(C193, M[Plan Name], 0)), "")</f>
        <v/>
      </c>
      <c r="G193" s="114" t="str">
        <f>IFERROR(INDEX(M[Email Accounts], MATCH(C193, M[Plan Name], 0)), "")</f>
        <v/>
      </c>
      <c r="H193" s="114" t="str">
        <f>IFERROR(INDEX(M[Databases], MATCH(C193, M[Plan Name], 0)), "")</f>
        <v/>
      </c>
      <c r="I193" s="114" t="str">
        <f>IFERROR(INDEX(M[Control Panel], MATCH(C193, M[Plan Name], 0)), "")</f>
        <v/>
      </c>
      <c r="J193" s="114" t="str">
        <f>IFERROR(INDEX(M[Price], MATCH(C193, M[Plan Name], 0)), "")</f>
        <v/>
      </c>
      <c r="K193" s="114" t="str">
        <f>IFERROR(INDEX(M[Cost], MATCH(C193, M[Plan Name], 0)), "")</f>
        <v/>
      </c>
    </row>
    <row r="194" spans="1:11" ht="13.5" thickTop="1" thickBot="1">
      <c r="A194" s="11"/>
      <c r="B194" s="83"/>
      <c r="C194" s="11"/>
      <c r="D194" s="114" t="str">
        <f>IFERROR(INDEX(M[Disk Space], MATCH(C194, M[Plan Name], 0)), "")</f>
        <v/>
      </c>
      <c r="E194" s="114" t="str">
        <f>IFERROR(INDEX(M[Bandwidth], MATCH(C194, M[Plan Name], 0)), "")</f>
        <v/>
      </c>
      <c r="F194" s="114" t="str">
        <f>IFERROR(INDEX(M[Number of Domains], MATCH(C194, M[Plan Name], 0)), "")</f>
        <v/>
      </c>
      <c r="G194" s="114" t="str">
        <f>IFERROR(INDEX(M[Email Accounts], MATCH(C194, M[Plan Name], 0)), "")</f>
        <v/>
      </c>
      <c r="H194" s="114" t="str">
        <f>IFERROR(INDEX(M[Databases], MATCH(C194, M[Plan Name], 0)), "")</f>
        <v/>
      </c>
      <c r="I194" s="114" t="str">
        <f>IFERROR(INDEX(M[Control Panel], MATCH(C194, M[Plan Name], 0)), "")</f>
        <v/>
      </c>
      <c r="J194" s="114" t="str">
        <f>IFERROR(INDEX(M[Price], MATCH(C194, M[Plan Name], 0)), "")</f>
        <v/>
      </c>
      <c r="K194" s="114" t="str">
        <f>IFERROR(INDEX(M[Cost], MATCH(C194, M[Plan Name], 0)), "")</f>
        <v/>
      </c>
    </row>
    <row r="195" spans="1:11" ht="13.5" thickTop="1" thickBot="1">
      <c r="A195" s="11"/>
      <c r="B195" s="83"/>
      <c r="C195" s="11"/>
      <c r="D195" s="114" t="str">
        <f>IFERROR(INDEX(M[Disk Space], MATCH(C195, M[Plan Name], 0)), "")</f>
        <v/>
      </c>
      <c r="E195" s="114" t="str">
        <f>IFERROR(INDEX(M[Bandwidth], MATCH(C195, M[Plan Name], 0)), "")</f>
        <v/>
      </c>
      <c r="F195" s="114" t="str">
        <f>IFERROR(INDEX(M[Number of Domains], MATCH(C195, M[Plan Name], 0)), "")</f>
        <v/>
      </c>
      <c r="G195" s="114" t="str">
        <f>IFERROR(INDEX(M[Email Accounts], MATCH(C195, M[Plan Name], 0)), "")</f>
        <v/>
      </c>
      <c r="H195" s="114" t="str">
        <f>IFERROR(INDEX(M[Databases], MATCH(C195, M[Plan Name], 0)), "")</f>
        <v/>
      </c>
      <c r="I195" s="114" t="str">
        <f>IFERROR(INDEX(M[Control Panel], MATCH(C195, M[Plan Name], 0)), "")</f>
        <v/>
      </c>
      <c r="J195" s="114" t="str">
        <f>IFERROR(INDEX(M[Price], MATCH(C195, M[Plan Name], 0)), "")</f>
        <v/>
      </c>
      <c r="K195" s="114" t="str">
        <f>IFERROR(INDEX(M[Cost], MATCH(C195, M[Plan Name], 0)), "")</f>
        <v/>
      </c>
    </row>
    <row r="196" spans="1:11" ht="13.5" thickTop="1" thickBot="1">
      <c r="A196" s="11"/>
      <c r="B196" s="83"/>
      <c r="C196" s="11"/>
      <c r="D196" s="114" t="str">
        <f>IFERROR(INDEX(M[Disk Space], MATCH(C196, M[Plan Name], 0)), "")</f>
        <v/>
      </c>
      <c r="E196" s="114" t="str">
        <f>IFERROR(INDEX(M[Bandwidth], MATCH(C196, M[Plan Name], 0)), "")</f>
        <v/>
      </c>
      <c r="F196" s="114" t="str">
        <f>IFERROR(INDEX(M[Number of Domains], MATCH(C196, M[Plan Name], 0)), "")</f>
        <v/>
      </c>
      <c r="G196" s="114" t="str">
        <f>IFERROR(INDEX(M[Email Accounts], MATCH(C196, M[Plan Name], 0)), "")</f>
        <v/>
      </c>
      <c r="H196" s="114" t="str">
        <f>IFERROR(INDEX(M[Databases], MATCH(C196, M[Plan Name], 0)), "")</f>
        <v/>
      </c>
      <c r="I196" s="114" t="str">
        <f>IFERROR(INDEX(M[Control Panel], MATCH(C196, M[Plan Name], 0)), "")</f>
        <v/>
      </c>
      <c r="J196" s="114" t="str">
        <f>IFERROR(INDEX(M[Price], MATCH(C196, M[Plan Name], 0)), "")</f>
        <v/>
      </c>
      <c r="K196" s="114" t="str">
        <f>IFERROR(INDEX(M[Cost], MATCH(C196, M[Plan Name], 0)), "")</f>
        <v/>
      </c>
    </row>
    <row r="197" spans="1:11" ht="13.5" thickTop="1" thickBot="1">
      <c r="A197" s="11"/>
      <c r="B197" s="83"/>
      <c r="C197" s="11"/>
      <c r="D197" s="114" t="str">
        <f>IFERROR(INDEX(M[Disk Space], MATCH(C197, M[Plan Name], 0)), "")</f>
        <v/>
      </c>
      <c r="E197" s="114" t="str">
        <f>IFERROR(INDEX(M[Bandwidth], MATCH(C197, M[Plan Name], 0)), "")</f>
        <v/>
      </c>
      <c r="F197" s="114" t="str">
        <f>IFERROR(INDEX(M[Number of Domains], MATCH(C197, M[Plan Name], 0)), "")</f>
        <v/>
      </c>
      <c r="G197" s="114" t="str">
        <f>IFERROR(INDEX(M[Email Accounts], MATCH(C197, M[Plan Name], 0)), "")</f>
        <v/>
      </c>
      <c r="H197" s="114" t="str">
        <f>IFERROR(INDEX(M[Databases], MATCH(C197, M[Plan Name], 0)), "")</f>
        <v/>
      </c>
      <c r="I197" s="114" t="str">
        <f>IFERROR(INDEX(M[Control Panel], MATCH(C197, M[Plan Name], 0)), "")</f>
        <v/>
      </c>
      <c r="J197" s="114" t="str">
        <f>IFERROR(INDEX(M[Price], MATCH(C197, M[Plan Name], 0)), "")</f>
        <v/>
      </c>
      <c r="K197" s="114" t="str">
        <f>IFERROR(INDEX(M[Cost], MATCH(C197, M[Plan Name], 0)), "")</f>
        <v/>
      </c>
    </row>
    <row r="198" spans="1:11" ht="13.5" thickTop="1" thickBot="1">
      <c r="A198" s="11"/>
      <c r="B198" s="83"/>
      <c r="C198" s="11"/>
      <c r="D198" s="114" t="str">
        <f>IFERROR(INDEX(M[Disk Space], MATCH(C198, M[Plan Name], 0)), "")</f>
        <v/>
      </c>
      <c r="E198" s="114" t="str">
        <f>IFERROR(INDEX(M[Bandwidth], MATCH(C198, M[Plan Name], 0)), "")</f>
        <v/>
      </c>
      <c r="F198" s="114" t="str">
        <f>IFERROR(INDEX(M[Number of Domains], MATCH(C198, M[Plan Name], 0)), "")</f>
        <v/>
      </c>
      <c r="G198" s="114" t="str">
        <f>IFERROR(INDEX(M[Email Accounts], MATCH(C198, M[Plan Name], 0)), "")</f>
        <v/>
      </c>
      <c r="H198" s="114" t="str">
        <f>IFERROR(INDEX(M[Databases], MATCH(C198, M[Plan Name], 0)), "")</f>
        <v/>
      </c>
      <c r="I198" s="114" t="str">
        <f>IFERROR(INDEX(M[Control Panel], MATCH(C198, M[Plan Name], 0)), "")</f>
        <v/>
      </c>
      <c r="J198" s="114" t="str">
        <f>IFERROR(INDEX(M[Price], MATCH(C198, M[Plan Name], 0)), "")</f>
        <v/>
      </c>
      <c r="K198" s="114" t="str">
        <f>IFERROR(INDEX(M[Cost], MATCH(C198, M[Plan Name], 0)), "")</f>
        <v/>
      </c>
    </row>
    <row r="199" spans="1:11" ht="13.5" thickTop="1" thickBot="1">
      <c r="A199" s="11"/>
      <c r="B199" s="83"/>
      <c r="C199" s="11"/>
      <c r="D199" s="114" t="str">
        <f>IFERROR(INDEX(M[Disk Space], MATCH(C199, M[Plan Name], 0)), "")</f>
        <v/>
      </c>
      <c r="E199" s="114" t="str">
        <f>IFERROR(INDEX(M[Bandwidth], MATCH(C199, M[Plan Name], 0)), "")</f>
        <v/>
      </c>
      <c r="F199" s="114" t="str">
        <f>IFERROR(INDEX(M[Number of Domains], MATCH(C199, M[Plan Name], 0)), "")</f>
        <v/>
      </c>
      <c r="G199" s="114" t="str">
        <f>IFERROR(INDEX(M[Email Accounts], MATCH(C199, M[Plan Name], 0)), "")</f>
        <v/>
      </c>
      <c r="H199" s="114" t="str">
        <f>IFERROR(INDEX(M[Databases], MATCH(C199, M[Plan Name], 0)), "")</f>
        <v/>
      </c>
      <c r="I199" s="114" t="str">
        <f>IFERROR(INDEX(M[Control Panel], MATCH(C199, M[Plan Name], 0)), "")</f>
        <v/>
      </c>
      <c r="J199" s="114" t="str">
        <f>IFERROR(INDEX(M[Price], MATCH(C199, M[Plan Name], 0)), "")</f>
        <v/>
      </c>
      <c r="K199" s="114" t="str">
        <f>IFERROR(INDEX(M[Cost], MATCH(C199, M[Plan Name], 0)), "")</f>
        <v/>
      </c>
    </row>
    <row r="200" spans="1:11" ht="13.5" thickTop="1" thickBot="1">
      <c r="A200" s="11"/>
      <c r="B200" s="83"/>
      <c r="C200" s="11"/>
      <c r="D200" s="114" t="str">
        <f>IFERROR(INDEX(M[Disk Space], MATCH(C200, M[Plan Name], 0)), "")</f>
        <v/>
      </c>
      <c r="E200" s="114" t="str">
        <f>IFERROR(INDEX(M[Bandwidth], MATCH(C200, M[Plan Name], 0)), "")</f>
        <v/>
      </c>
      <c r="F200" s="114" t="str">
        <f>IFERROR(INDEX(M[Number of Domains], MATCH(C200, M[Plan Name], 0)), "")</f>
        <v/>
      </c>
      <c r="G200" s="114" t="str">
        <f>IFERROR(INDEX(M[Email Accounts], MATCH(C200, M[Plan Name], 0)), "")</f>
        <v/>
      </c>
      <c r="H200" s="114" t="str">
        <f>IFERROR(INDEX(M[Databases], MATCH(C200, M[Plan Name], 0)), "")</f>
        <v/>
      </c>
      <c r="I200" s="114" t="str">
        <f>IFERROR(INDEX(M[Control Panel], MATCH(C200, M[Plan Name], 0)), "")</f>
        <v/>
      </c>
      <c r="J200" s="114" t="str">
        <f>IFERROR(INDEX(M[Price], MATCH(C200, M[Plan Name], 0)), "")</f>
        <v/>
      </c>
      <c r="K200" s="114" t="str">
        <f>IFERROR(INDEX(M[Cost], MATCH(C200, M[Plan Name], 0)), "")</f>
        <v/>
      </c>
    </row>
    <row r="201" spans="1:11" ht="13.5" thickTop="1" thickBot="1">
      <c r="A201" s="11"/>
      <c r="B201" s="83"/>
      <c r="C201" s="11"/>
      <c r="D201" s="114" t="str">
        <f>IFERROR(INDEX(M[Disk Space], MATCH(C201, M[Plan Name], 0)), "")</f>
        <v/>
      </c>
      <c r="E201" s="114" t="str">
        <f>IFERROR(INDEX(M[Bandwidth], MATCH(C201, M[Plan Name], 0)), "")</f>
        <v/>
      </c>
      <c r="F201" s="114" t="str">
        <f>IFERROR(INDEX(M[Number of Domains], MATCH(C201, M[Plan Name], 0)), "")</f>
        <v/>
      </c>
      <c r="G201" s="114" t="str">
        <f>IFERROR(INDEX(M[Email Accounts], MATCH(C201, M[Plan Name], 0)), "")</f>
        <v/>
      </c>
      <c r="H201" s="114" t="str">
        <f>IFERROR(INDEX(M[Databases], MATCH(C201, M[Plan Name], 0)), "")</f>
        <v/>
      </c>
      <c r="I201" s="114" t="str">
        <f>IFERROR(INDEX(M[Control Panel], MATCH(C201, M[Plan Name], 0)), "")</f>
        <v/>
      </c>
      <c r="J201" s="114" t="str">
        <f>IFERROR(INDEX(M[Price], MATCH(C201, M[Plan Name], 0)), "")</f>
        <v/>
      </c>
      <c r="K201" s="114" t="str">
        <f>IFERROR(INDEX(M[Cost], MATCH(C201, M[Plan Name], 0)), "")</f>
        <v/>
      </c>
    </row>
    <row r="202" spans="1:11" ht="13.5" thickTop="1" thickBot="1">
      <c r="A202" s="11"/>
      <c r="B202" s="83"/>
      <c r="C202" s="11"/>
      <c r="D202" s="114" t="str">
        <f>IFERROR(INDEX(M[Disk Space], MATCH(C202, M[Plan Name], 0)), "")</f>
        <v/>
      </c>
      <c r="E202" s="114" t="str">
        <f>IFERROR(INDEX(M[Bandwidth], MATCH(C202, M[Plan Name], 0)), "")</f>
        <v/>
      </c>
      <c r="F202" s="114" t="str">
        <f>IFERROR(INDEX(M[Number of Domains], MATCH(C202, M[Plan Name], 0)), "")</f>
        <v/>
      </c>
      <c r="G202" s="114" t="str">
        <f>IFERROR(INDEX(M[Email Accounts], MATCH(C202, M[Plan Name], 0)), "")</f>
        <v/>
      </c>
      <c r="H202" s="114" t="str">
        <f>IFERROR(INDEX(M[Databases], MATCH(C202, M[Plan Name], 0)), "")</f>
        <v/>
      </c>
      <c r="I202" s="114" t="str">
        <f>IFERROR(INDEX(M[Control Panel], MATCH(C202, M[Plan Name], 0)), "")</f>
        <v/>
      </c>
      <c r="J202" s="114" t="str">
        <f>IFERROR(INDEX(M[Price], MATCH(C202, M[Plan Name], 0)), "")</f>
        <v/>
      </c>
      <c r="K202" s="114" t="str">
        <f>IFERROR(INDEX(M[Cost], MATCH(C202, M[Plan Name], 0)), "")</f>
        <v/>
      </c>
    </row>
    <row r="203" spans="1:11" ht="13.5" thickTop="1" thickBot="1">
      <c r="A203" s="11"/>
      <c r="B203" s="83"/>
      <c r="C203" s="11"/>
      <c r="D203" s="114" t="str">
        <f>IFERROR(INDEX(M[Disk Space], MATCH(C203, M[Plan Name], 0)), "")</f>
        <v/>
      </c>
      <c r="E203" s="114" t="str">
        <f>IFERROR(INDEX(M[Bandwidth], MATCH(C203, M[Plan Name], 0)), "")</f>
        <v/>
      </c>
      <c r="F203" s="114" t="str">
        <f>IFERROR(INDEX(M[Number of Domains], MATCH(C203, M[Plan Name], 0)), "")</f>
        <v/>
      </c>
      <c r="G203" s="114" t="str">
        <f>IFERROR(INDEX(M[Email Accounts], MATCH(C203, M[Plan Name], 0)), "")</f>
        <v/>
      </c>
      <c r="H203" s="114" t="str">
        <f>IFERROR(INDEX(M[Databases], MATCH(C203, M[Plan Name], 0)), "")</f>
        <v/>
      </c>
      <c r="I203" s="114" t="str">
        <f>IFERROR(INDEX(M[Control Panel], MATCH(C203, M[Plan Name], 0)), "")</f>
        <v/>
      </c>
      <c r="J203" s="114" t="str">
        <f>IFERROR(INDEX(M[Price], MATCH(C203, M[Plan Name], 0)), "")</f>
        <v/>
      </c>
      <c r="K203" s="114" t="str">
        <f>IFERROR(INDEX(M[Cost], MATCH(C203, M[Plan Name], 0)), "")</f>
        <v/>
      </c>
    </row>
    <row r="204" spans="1:11" ht="13.5" thickTop="1" thickBot="1">
      <c r="A204" s="11"/>
      <c r="B204" s="83"/>
      <c r="C204" s="11"/>
      <c r="D204" s="114" t="str">
        <f>IFERROR(INDEX(M[Disk Space], MATCH(C204, M[Plan Name], 0)), "")</f>
        <v/>
      </c>
      <c r="E204" s="114" t="str">
        <f>IFERROR(INDEX(M[Bandwidth], MATCH(C204, M[Plan Name], 0)), "")</f>
        <v/>
      </c>
      <c r="F204" s="114" t="str">
        <f>IFERROR(INDEX(M[Number of Domains], MATCH(C204, M[Plan Name], 0)), "")</f>
        <v/>
      </c>
      <c r="G204" s="114" t="str">
        <f>IFERROR(INDEX(M[Email Accounts], MATCH(C204, M[Plan Name], 0)), "")</f>
        <v/>
      </c>
      <c r="H204" s="114" t="str">
        <f>IFERROR(INDEX(M[Databases], MATCH(C204, M[Plan Name], 0)), "")</f>
        <v/>
      </c>
      <c r="I204" s="114" t="str">
        <f>IFERROR(INDEX(M[Control Panel], MATCH(C204, M[Plan Name], 0)), "")</f>
        <v/>
      </c>
      <c r="J204" s="114" t="str">
        <f>IFERROR(INDEX(M[Price], MATCH(C204, M[Plan Name], 0)), "")</f>
        <v/>
      </c>
      <c r="K204" s="114" t="str">
        <f>IFERROR(INDEX(M[Cost], MATCH(C204, M[Plan Name], 0)), "")</f>
        <v/>
      </c>
    </row>
    <row r="205" spans="1:11" ht="13.5" thickTop="1" thickBot="1">
      <c r="A205" s="11"/>
      <c r="B205" s="83"/>
      <c r="C205" s="11"/>
      <c r="D205" s="114" t="str">
        <f>IFERROR(INDEX(M[Disk Space], MATCH(C205, M[Plan Name], 0)), "")</f>
        <v/>
      </c>
      <c r="E205" s="114" t="str">
        <f>IFERROR(INDEX(M[Bandwidth], MATCH(C205, M[Plan Name], 0)), "")</f>
        <v/>
      </c>
      <c r="F205" s="114" t="str">
        <f>IFERROR(INDEX(M[Number of Domains], MATCH(C205, M[Plan Name], 0)), "")</f>
        <v/>
      </c>
      <c r="G205" s="114" t="str">
        <f>IFERROR(INDEX(M[Email Accounts], MATCH(C205, M[Plan Name], 0)), "")</f>
        <v/>
      </c>
      <c r="H205" s="114" t="str">
        <f>IFERROR(INDEX(M[Databases], MATCH(C205, M[Plan Name], 0)), "")</f>
        <v/>
      </c>
      <c r="I205" s="114" t="str">
        <f>IFERROR(INDEX(M[Control Panel], MATCH(C205, M[Plan Name], 0)), "")</f>
        <v/>
      </c>
      <c r="J205" s="114" t="str">
        <f>IFERROR(INDEX(M[Price], MATCH(C205, M[Plan Name], 0)), "")</f>
        <v/>
      </c>
      <c r="K205" s="114" t="str">
        <f>IFERROR(INDEX(M[Cost], MATCH(C205, M[Plan Name], 0)), "")</f>
        <v/>
      </c>
    </row>
    <row r="206" spans="1:11" ht="13.5" thickTop="1" thickBot="1">
      <c r="A206" s="11"/>
      <c r="B206" s="83"/>
      <c r="C206" s="11"/>
      <c r="D206" s="114" t="str">
        <f>IFERROR(INDEX(M[Disk Space], MATCH(C206, M[Plan Name], 0)), "")</f>
        <v/>
      </c>
      <c r="E206" s="114" t="str">
        <f>IFERROR(INDEX(M[Bandwidth], MATCH(C206, M[Plan Name], 0)), "")</f>
        <v/>
      </c>
      <c r="F206" s="114" t="str">
        <f>IFERROR(INDEX(M[Number of Domains], MATCH(C206, M[Plan Name], 0)), "")</f>
        <v/>
      </c>
      <c r="G206" s="114" t="str">
        <f>IFERROR(INDEX(M[Email Accounts], MATCH(C206, M[Plan Name], 0)), "")</f>
        <v/>
      </c>
      <c r="H206" s="114" t="str">
        <f>IFERROR(INDEX(M[Databases], MATCH(C206, M[Plan Name], 0)), "")</f>
        <v/>
      </c>
      <c r="I206" s="114" t="str">
        <f>IFERROR(INDEX(M[Control Panel], MATCH(C206, M[Plan Name], 0)), "")</f>
        <v/>
      </c>
      <c r="J206" s="114" t="str">
        <f>IFERROR(INDEX(M[Price], MATCH(C206, M[Plan Name], 0)), "")</f>
        <v/>
      </c>
      <c r="K206" s="114" t="str">
        <f>IFERROR(INDEX(M[Cost], MATCH(C206, M[Plan Name], 0)), "")</f>
        <v/>
      </c>
    </row>
    <row r="207" spans="1:11" ht="13.5" thickTop="1" thickBot="1">
      <c r="A207" s="11"/>
      <c r="B207" s="83"/>
      <c r="C207" s="11"/>
      <c r="D207" s="114" t="str">
        <f>IFERROR(INDEX(M[Disk Space], MATCH(C207, M[Plan Name], 0)), "")</f>
        <v/>
      </c>
      <c r="E207" s="114" t="str">
        <f>IFERROR(INDEX(M[Bandwidth], MATCH(C207, M[Plan Name], 0)), "")</f>
        <v/>
      </c>
      <c r="F207" s="114" t="str">
        <f>IFERROR(INDEX(M[Number of Domains], MATCH(C207, M[Plan Name], 0)), "")</f>
        <v/>
      </c>
      <c r="G207" s="114" t="str">
        <f>IFERROR(INDEX(M[Email Accounts], MATCH(C207, M[Plan Name], 0)), "")</f>
        <v/>
      </c>
      <c r="H207" s="114" t="str">
        <f>IFERROR(INDEX(M[Databases], MATCH(C207, M[Plan Name], 0)), "")</f>
        <v/>
      </c>
      <c r="I207" s="114" t="str">
        <f>IFERROR(INDEX(M[Control Panel], MATCH(C207, M[Plan Name], 0)), "")</f>
        <v/>
      </c>
      <c r="J207" s="114" t="str">
        <f>IFERROR(INDEX(M[Price], MATCH(C207, M[Plan Name], 0)), "")</f>
        <v/>
      </c>
      <c r="K207" s="114" t="str">
        <f>IFERROR(INDEX(M[Cost], MATCH(C207, M[Plan Name], 0)), "")</f>
        <v/>
      </c>
    </row>
    <row r="208" spans="1:11" ht="13.5" thickTop="1" thickBot="1">
      <c r="A208" s="11"/>
      <c r="B208" s="83"/>
      <c r="C208" s="11"/>
      <c r="D208" s="114" t="str">
        <f>IFERROR(INDEX(M[Disk Space], MATCH(C208, M[Plan Name], 0)), "")</f>
        <v/>
      </c>
      <c r="E208" s="114" t="str">
        <f>IFERROR(INDEX(M[Bandwidth], MATCH(C208, M[Plan Name], 0)), "")</f>
        <v/>
      </c>
      <c r="F208" s="114" t="str">
        <f>IFERROR(INDEX(M[Number of Domains], MATCH(C208, M[Plan Name], 0)), "")</f>
        <v/>
      </c>
      <c r="G208" s="114" t="str">
        <f>IFERROR(INDEX(M[Email Accounts], MATCH(C208, M[Plan Name], 0)), "")</f>
        <v/>
      </c>
      <c r="H208" s="114" t="str">
        <f>IFERROR(INDEX(M[Databases], MATCH(C208, M[Plan Name], 0)), "")</f>
        <v/>
      </c>
      <c r="I208" s="114" t="str">
        <f>IFERROR(INDEX(M[Control Panel], MATCH(C208, M[Plan Name], 0)), "")</f>
        <v/>
      </c>
      <c r="J208" s="114" t="str">
        <f>IFERROR(INDEX(M[Price], MATCH(C208, M[Plan Name], 0)), "")</f>
        <v/>
      </c>
      <c r="K208" s="114" t="str">
        <f>IFERROR(INDEX(M[Cost], MATCH(C208, M[Plan Name], 0)), "")</f>
        <v/>
      </c>
    </row>
    <row r="209" spans="1:11" ht="13.5" thickTop="1" thickBot="1">
      <c r="A209" s="11"/>
      <c r="B209" s="83"/>
      <c r="C209" s="11"/>
      <c r="D209" s="114" t="str">
        <f>IFERROR(INDEX(M[Disk Space], MATCH(C209, M[Plan Name], 0)), "")</f>
        <v/>
      </c>
      <c r="E209" s="114" t="str">
        <f>IFERROR(INDEX(M[Bandwidth], MATCH(C209, M[Plan Name], 0)), "")</f>
        <v/>
      </c>
      <c r="F209" s="114" t="str">
        <f>IFERROR(INDEX(M[Number of Domains], MATCH(C209, M[Plan Name], 0)), "")</f>
        <v/>
      </c>
      <c r="G209" s="114" t="str">
        <f>IFERROR(INDEX(M[Email Accounts], MATCH(C209, M[Plan Name], 0)), "")</f>
        <v/>
      </c>
      <c r="H209" s="114" t="str">
        <f>IFERROR(INDEX(M[Databases], MATCH(C209, M[Plan Name], 0)), "")</f>
        <v/>
      </c>
      <c r="I209" s="114" t="str">
        <f>IFERROR(INDEX(M[Control Panel], MATCH(C209, M[Plan Name], 0)), "")</f>
        <v/>
      </c>
      <c r="J209" s="114" t="str">
        <f>IFERROR(INDEX(M[Price], MATCH(C209, M[Plan Name], 0)), "")</f>
        <v/>
      </c>
      <c r="K209" s="114" t="str">
        <f>IFERROR(INDEX(M[Cost], MATCH(C209, M[Plan Name], 0)), "")</f>
        <v/>
      </c>
    </row>
    <row r="210" spans="1:11" ht="13.5" thickTop="1" thickBot="1">
      <c r="A210" s="11"/>
      <c r="B210" s="83"/>
      <c r="C210" s="11"/>
      <c r="D210" s="114" t="str">
        <f>IFERROR(INDEX(M[Disk Space], MATCH(C210, M[Plan Name], 0)), "")</f>
        <v/>
      </c>
      <c r="E210" s="114" t="str">
        <f>IFERROR(INDEX(M[Bandwidth], MATCH(C210, M[Plan Name], 0)), "")</f>
        <v/>
      </c>
      <c r="F210" s="114" t="str">
        <f>IFERROR(INDEX(M[Number of Domains], MATCH(C210, M[Plan Name], 0)), "")</f>
        <v/>
      </c>
      <c r="G210" s="114" t="str">
        <f>IFERROR(INDEX(M[Email Accounts], MATCH(C210, M[Plan Name], 0)), "")</f>
        <v/>
      </c>
      <c r="H210" s="114" t="str">
        <f>IFERROR(INDEX(M[Databases], MATCH(C210, M[Plan Name], 0)), "")</f>
        <v/>
      </c>
      <c r="I210" s="114" t="str">
        <f>IFERROR(INDEX(M[Control Panel], MATCH(C210, M[Plan Name], 0)), "")</f>
        <v/>
      </c>
      <c r="J210" s="114" t="str">
        <f>IFERROR(INDEX(M[Price], MATCH(C210, M[Plan Name], 0)), "")</f>
        <v/>
      </c>
      <c r="K210" s="114" t="str">
        <f>IFERROR(INDEX(M[Cost], MATCH(C210, M[Plan Name], 0)), "")</f>
        <v/>
      </c>
    </row>
    <row r="211" spans="1:11" ht="13.5" thickTop="1" thickBot="1">
      <c r="A211" s="11"/>
      <c r="B211" s="83"/>
      <c r="C211" s="11"/>
      <c r="D211" s="114" t="str">
        <f>IFERROR(INDEX(M[Disk Space], MATCH(C211, M[Plan Name], 0)), "")</f>
        <v/>
      </c>
      <c r="E211" s="114" t="str">
        <f>IFERROR(INDEX(M[Bandwidth], MATCH(C211, M[Plan Name], 0)), "")</f>
        <v/>
      </c>
      <c r="F211" s="114" t="str">
        <f>IFERROR(INDEX(M[Number of Domains], MATCH(C211, M[Plan Name], 0)), "")</f>
        <v/>
      </c>
      <c r="G211" s="114" t="str">
        <f>IFERROR(INDEX(M[Email Accounts], MATCH(C211, M[Plan Name], 0)), "")</f>
        <v/>
      </c>
      <c r="H211" s="114" t="str">
        <f>IFERROR(INDEX(M[Databases], MATCH(C211, M[Plan Name], 0)), "")</f>
        <v/>
      </c>
      <c r="I211" s="114" t="str">
        <f>IFERROR(INDEX(M[Control Panel], MATCH(C211, M[Plan Name], 0)), "")</f>
        <v/>
      </c>
      <c r="J211" s="114" t="str">
        <f>IFERROR(INDEX(M[Price], MATCH(C211, M[Plan Name], 0)), "")</f>
        <v/>
      </c>
      <c r="K211" s="114" t="str">
        <f>IFERROR(INDEX(M[Cost], MATCH(C211, M[Plan Name], 0)), "")</f>
        <v/>
      </c>
    </row>
    <row r="212" spans="1:11" ht="13.5" thickTop="1" thickBot="1">
      <c r="A212" s="11"/>
      <c r="B212" s="83"/>
      <c r="C212" s="11"/>
      <c r="D212" s="114" t="str">
        <f>IFERROR(INDEX(M[Disk Space], MATCH(C212, M[Plan Name], 0)), "")</f>
        <v/>
      </c>
      <c r="E212" s="114" t="str">
        <f>IFERROR(INDEX(M[Bandwidth], MATCH(C212, M[Plan Name], 0)), "")</f>
        <v/>
      </c>
      <c r="F212" s="114" t="str">
        <f>IFERROR(INDEX(M[Number of Domains], MATCH(C212, M[Plan Name], 0)), "")</f>
        <v/>
      </c>
      <c r="G212" s="114" t="str">
        <f>IFERROR(INDEX(M[Email Accounts], MATCH(C212, M[Plan Name], 0)), "")</f>
        <v/>
      </c>
      <c r="H212" s="114" t="str">
        <f>IFERROR(INDEX(M[Databases], MATCH(C212, M[Plan Name], 0)), "")</f>
        <v/>
      </c>
      <c r="I212" s="114" t="str">
        <f>IFERROR(INDEX(M[Control Panel], MATCH(C212, M[Plan Name], 0)), "")</f>
        <v/>
      </c>
      <c r="J212" s="114" t="str">
        <f>IFERROR(INDEX(M[Price], MATCH(C212, M[Plan Name], 0)), "")</f>
        <v/>
      </c>
      <c r="K212" s="114" t="str">
        <f>IFERROR(INDEX(M[Cost], MATCH(C212, M[Plan Name], 0)), "")</f>
        <v/>
      </c>
    </row>
    <row r="213" spans="1:11" ht="13.5" thickTop="1" thickBot="1">
      <c r="A213" s="11"/>
      <c r="B213" s="83"/>
      <c r="C213" s="11"/>
      <c r="D213" s="114" t="str">
        <f>IFERROR(INDEX(M[Disk Space], MATCH(C213, M[Plan Name], 0)), "")</f>
        <v/>
      </c>
      <c r="E213" s="114" t="str">
        <f>IFERROR(INDEX(M[Bandwidth], MATCH(C213, M[Plan Name], 0)), "")</f>
        <v/>
      </c>
      <c r="F213" s="114" t="str">
        <f>IFERROR(INDEX(M[Number of Domains], MATCH(C213, M[Plan Name], 0)), "")</f>
        <v/>
      </c>
      <c r="G213" s="114" t="str">
        <f>IFERROR(INDEX(M[Email Accounts], MATCH(C213, M[Plan Name], 0)), "")</f>
        <v/>
      </c>
      <c r="H213" s="114" t="str">
        <f>IFERROR(INDEX(M[Databases], MATCH(C213, M[Plan Name], 0)), "")</f>
        <v/>
      </c>
      <c r="I213" s="114" t="str">
        <f>IFERROR(INDEX(M[Control Panel], MATCH(C213, M[Plan Name], 0)), "")</f>
        <v/>
      </c>
      <c r="J213" s="114" t="str">
        <f>IFERROR(INDEX(M[Price], MATCH(C213, M[Plan Name], 0)), "")</f>
        <v/>
      </c>
      <c r="K213" s="114" t="str">
        <f>IFERROR(INDEX(M[Cost], MATCH(C213, M[Plan Name], 0)), "")</f>
        <v/>
      </c>
    </row>
    <row r="214" spans="1:11" ht="13.5" thickTop="1" thickBot="1">
      <c r="A214" s="11"/>
      <c r="B214" s="83"/>
      <c r="C214" s="11"/>
      <c r="D214" s="114" t="str">
        <f>IFERROR(INDEX(M[Disk Space], MATCH(C214, M[Plan Name], 0)), "")</f>
        <v/>
      </c>
      <c r="E214" s="114" t="str">
        <f>IFERROR(INDEX(M[Bandwidth], MATCH(C214, M[Plan Name], 0)), "")</f>
        <v/>
      </c>
      <c r="F214" s="114" t="str">
        <f>IFERROR(INDEX(M[Number of Domains], MATCH(C214, M[Plan Name], 0)), "")</f>
        <v/>
      </c>
      <c r="G214" s="114" t="str">
        <f>IFERROR(INDEX(M[Email Accounts], MATCH(C214, M[Plan Name], 0)), "")</f>
        <v/>
      </c>
      <c r="H214" s="114" t="str">
        <f>IFERROR(INDEX(M[Databases], MATCH(C214, M[Plan Name], 0)), "")</f>
        <v/>
      </c>
      <c r="I214" s="114" t="str">
        <f>IFERROR(INDEX(M[Control Panel], MATCH(C214, M[Plan Name], 0)), "")</f>
        <v/>
      </c>
      <c r="J214" s="114" t="str">
        <f>IFERROR(INDEX(M[Price], MATCH(C214, M[Plan Name], 0)), "")</f>
        <v/>
      </c>
      <c r="K214" s="114" t="str">
        <f>IFERROR(INDEX(M[Cost], MATCH(C214, M[Plan Name], 0)), "")</f>
        <v/>
      </c>
    </row>
    <row r="215" spans="1:11" ht="13.5" thickTop="1" thickBot="1">
      <c r="A215" s="11"/>
      <c r="B215" s="83"/>
      <c r="C215" s="11"/>
      <c r="D215" s="114" t="str">
        <f>IFERROR(INDEX(M[Disk Space], MATCH(C215, M[Plan Name], 0)), "")</f>
        <v/>
      </c>
      <c r="E215" s="114" t="str">
        <f>IFERROR(INDEX(M[Bandwidth], MATCH(C215, M[Plan Name], 0)), "")</f>
        <v/>
      </c>
      <c r="F215" s="114" t="str">
        <f>IFERROR(INDEX(M[Number of Domains], MATCH(C215, M[Plan Name], 0)), "")</f>
        <v/>
      </c>
      <c r="G215" s="114" t="str">
        <f>IFERROR(INDEX(M[Email Accounts], MATCH(C215, M[Plan Name], 0)), "")</f>
        <v/>
      </c>
      <c r="H215" s="114" t="str">
        <f>IFERROR(INDEX(M[Databases], MATCH(C215, M[Plan Name], 0)), "")</f>
        <v/>
      </c>
      <c r="I215" s="114" t="str">
        <f>IFERROR(INDEX(M[Control Panel], MATCH(C215, M[Plan Name], 0)), "")</f>
        <v/>
      </c>
      <c r="J215" s="114" t="str">
        <f>IFERROR(INDEX(M[Price], MATCH(C215, M[Plan Name], 0)), "")</f>
        <v/>
      </c>
      <c r="K215" s="114" t="str">
        <f>IFERROR(INDEX(M[Cost], MATCH(C215, M[Plan Name], 0)), "")</f>
        <v/>
      </c>
    </row>
    <row r="216" spans="1:11" ht="13.5" thickTop="1" thickBot="1">
      <c r="A216" s="11"/>
      <c r="B216" s="83"/>
      <c r="C216" s="11"/>
      <c r="D216" s="114" t="str">
        <f>IFERROR(INDEX(M[Disk Space], MATCH(C216, M[Plan Name], 0)), "")</f>
        <v/>
      </c>
      <c r="E216" s="114" t="str">
        <f>IFERROR(INDEX(M[Bandwidth], MATCH(C216, M[Plan Name], 0)), "")</f>
        <v/>
      </c>
      <c r="F216" s="114" t="str">
        <f>IFERROR(INDEX(M[Number of Domains], MATCH(C216, M[Plan Name], 0)), "")</f>
        <v/>
      </c>
      <c r="G216" s="114" t="str">
        <f>IFERROR(INDEX(M[Email Accounts], MATCH(C216, M[Plan Name], 0)), "")</f>
        <v/>
      </c>
      <c r="H216" s="114" t="str">
        <f>IFERROR(INDEX(M[Databases], MATCH(C216, M[Plan Name], 0)), "")</f>
        <v/>
      </c>
      <c r="I216" s="114" t="str">
        <f>IFERROR(INDEX(M[Control Panel], MATCH(C216, M[Plan Name], 0)), "")</f>
        <v/>
      </c>
      <c r="J216" s="114" t="str">
        <f>IFERROR(INDEX(M[Price], MATCH(C216, M[Plan Name], 0)), "")</f>
        <v/>
      </c>
      <c r="K216" s="114" t="str">
        <f>IFERROR(INDEX(M[Cost], MATCH(C216, M[Plan Name], 0)), "")</f>
        <v/>
      </c>
    </row>
    <row r="217" spans="1:11" ht="13.5" thickTop="1" thickBot="1">
      <c r="A217" s="11"/>
      <c r="B217" s="83"/>
      <c r="C217" s="11"/>
      <c r="D217" s="114" t="str">
        <f>IFERROR(INDEX(M[Disk Space], MATCH(C217, M[Plan Name], 0)), "")</f>
        <v/>
      </c>
      <c r="E217" s="114" t="str">
        <f>IFERROR(INDEX(M[Bandwidth], MATCH(C217, M[Plan Name], 0)), "")</f>
        <v/>
      </c>
      <c r="F217" s="114" t="str">
        <f>IFERROR(INDEX(M[Number of Domains], MATCH(C217, M[Plan Name], 0)), "")</f>
        <v/>
      </c>
      <c r="G217" s="114" t="str">
        <f>IFERROR(INDEX(M[Email Accounts], MATCH(C217, M[Plan Name], 0)), "")</f>
        <v/>
      </c>
      <c r="H217" s="114" t="str">
        <f>IFERROR(INDEX(M[Databases], MATCH(C217, M[Plan Name], 0)), "")</f>
        <v/>
      </c>
      <c r="I217" s="114" t="str">
        <f>IFERROR(INDEX(M[Control Panel], MATCH(C217, M[Plan Name], 0)), "")</f>
        <v/>
      </c>
      <c r="J217" s="114" t="str">
        <f>IFERROR(INDEX(M[Price], MATCH(C217, M[Plan Name], 0)), "")</f>
        <v/>
      </c>
      <c r="K217" s="114" t="str">
        <f>IFERROR(INDEX(M[Cost], MATCH(C217, M[Plan Name], 0)), "")</f>
        <v/>
      </c>
    </row>
    <row r="218" spans="1:11" ht="13.5" thickTop="1" thickBot="1">
      <c r="A218" s="11"/>
      <c r="B218" s="83"/>
      <c r="C218" s="11"/>
      <c r="D218" s="114" t="str">
        <f>IFERROR(INDEX(M[Disk Space], MATCH(C218, M[Plan Name], 0)), "")</f>
        <v/>
      </c>
      <c r="E218" s="114" t="str">
        <f>IFERROR(INDEX(M[Bandwidth], MATCH(C218, M[Plan Name], 0)), "")</f>
        <v/>
      </c>
      <c r="F218" s="114" t="str">
        <f>IFERROR(INDEX(M[Number of Domains], MATCH(C218, M[Plan Name], 0)), "")</f>
        <v/>
      </c>
      <c r="G218" s="114" t="str">
        <f>IFERROR(INDEX(M[Email Accounts], MATCH(C218, M[Plan Name], 0)), "")</f>
        <v/>
      </c>
      <c r="H218" s="114" t="str">
        <f>IFERROR(INDEX(M[Databases], MATCH(C218, M[Plan Name], 0)), "")</f>
        <v/>
      </c>
      <c r="I218" s="114" t="str">
        <f>IFERROR(INDEX(M[Control Panel], MATCH(C218, M[Plan Name], 0)), "")</f>
        <v/>
      </c>
      <c r="J218" s="114" t="str">
        <f>IFERROR(INDEX(M[Price], MATCH(C218, M[Plan Name], 0)), "")</f>
        <v/>
      </c>
      <c r="K218" s="114" t="str">
        <f>IFERROR(INDEX(M[Cost], MATCH(C218, M[Plan Name], 0)), "")</f>
        <v/>
      </c>
    </row>
    <row r="219" spans="1:11" ht="13.5" thickTop="1" thickBot="1">
      <c r="A219" s="11"/>
      <c r="B219" s="83"/>
      <c r="C219" s="11"/>
      <c r="D219" s="114" t="str">
        <f>IFERROR(INDEX(M[Disk Space], MATCH(C219, M[Plan Name], 0)), "")</f>
        <v/>
      </c>
      <c r="E219" s="114" t="str">
        <f>IFERROR(INDEX(M[Bandwidth], MATCH(C219, M[Plan Name], 0)), "")</f>
        <v/>
      </c>
      <c r="F219" s="114" t="str">
        <f>IFERROR(INDEX(M[Number of Domains], MATCH(C219, M[Plan Name], 0)), "")</f>
        <v/>
      </c>
      <c r="G219" s="114" t="str">
        <f>IFERROR(INDEX(M[Email Accounts], MATCH(C219, M[Plan Name], 0)), "")</f>
        <v/>
      </c>
      <c r="H219" s="114" t="str">
        <f>IFERROR(INDEX(M[Databases], MATCH(C219, M[Plan Name], 0)), "")</f>
        <v/>
      </c>
      <c r="I219" s="114" t="str">
        <f>IFERROR(INDEX(M[Control Panel], MATCH(C219, M[Plan Name], 0)), "")</f>
        <v/>
      </c>
      <c r="J219" s="114" t="str">
        <f>IFERROR(INDEX(M[Price], MATCH(C219, M[Plan Name], 0)), "")</f>
        <v/>
      </c>
      <c r="K219" s="114" t="str">
        <f>IFERROR(INDEX(M[Cost], MATCH(C219, M[Plan Name], 0)), "")</f>
        <v/>
      </c>
    </row>
    <row r="220" spans="1:11" ht="13.5" thickTop="1" thickBot="1">
      <c r="A220" s="11"/>
      <c r="B220" s="83"/>
      <c r="C220" s="11"/>
      <c r="D220" s="114" t="str">
        <f>IFERROR(INDEX(M[Disk Space], MATCH(C220, M[Plan Name], 0)), "")</f>
        <v/>
      </c>
      <c r="E220" s="114" t="str">
        <f>IFERROR(INDEX(M[Bandwidth], MATCH(C220, M[Plan Name], 0)), "")</f>
        <v/>
      </c>
      <c r="F220" s="114" t="str">
        <f>IFERROR(INDEX(M[Number of Domains], MATCH(C220, M[Plan Name], 0)), "")</f>
        <v/>
      </c>
      <c r="G220" s="114" t="str">
        <f>IFERROR(INDEX(M[Email Accounts], MATCH(C220, M[Plan Name], 0)), "")</f>
        <v/>
      </c>
      <c r="H220" s="114" t="str">
        <f>IFERROR(INDEX(M[Databases], MATCH(C220, M[Plan Name], 0)), "")</f>
        <v/>
      </c>
      <c r="I220" s="114" t="str">
        <f>IFERROR(INDEX(M[Control Panel], MATCH(C220, M[Plan Name], 0)), "")</f>
        <v/>
      </c>
      <c r="J220" s="114" t="str">
        <f>IFERROR(INDEX(M[Price], MATCH(C220, M[Plan Name], 0)), "")</f>
        <v/>
      </c>
      <c r="K220" s="114" t="str">
        <f>IFERROR(INDEX(M[Cost], MATCH(C220, M[Plan Name], 0)), "")</f>
        <v/>
      </c>
    </row>
    <row r="221" spans="1:11" ht="13.5" thickTop="1" thickBot="1">
      <c r="A221" s="11"/>
      <c r="B221" s="83"/>
      <c r="C221" s="11"/>
      <c r="D221" s="114" t="str">
        <f>IFERROR(INDEX(M[Disk Space], MATCH(C221, M[Plan Name], 0)), "")</f>
        <v/>
      </c>
      <c r="E221" s="114" t="str">
        <f>IFERROR(INDEX(M[Bandwidth], MATCH(C221, M[Plan Name], 0)), "")</f>
        <v/>
      </c>
      <c r="F221" s="114" t="str">
        <f>IFERROR(INDEX(M[Number of Domains], MATCH(C221, M[Plan Name], 0)), "")</f>
        <v/>
      </c>
      <c r="G221" s="114" t="str">
        <f>IFERROR(INDEX(M[Email Accounts], MATCH(C221, M[Plan Name], 0)), "")</f>
        <v/>
      </c>
      <c r="H221" s="114" t="str">
        <f>IFERROR(INDEX(M[Databases], MATCH(C221, M[Plan Name], 0)), "")</f>
        <v/>
      </c>
      <c r="I221" s="114" t="str">
        <f>IFERROR(INDEX(M[Control Panel], MATCH(C221, M[Plan Name], 0)), "")</f>
        <v/>
      </c>
      <c r="J221" s="114" t="str">
        <f>IFERROR(INDEX(M[Price], MATCH(C221, M[Plan Name], 0)), "")</f>
        <v/>
      </c>
      <c r="K221" s="114" t="str">
        <f>IFERROR(INDEX(M[Cost], MATCH(C221, M[Plan Name], 0)), "")</f>
        <v/>
      </c>
    </row>
    <row r="222" spans="1:11" ht="13.5" thickTop="1" thickBot="1">
      <c r="A222" s="11"/>
      <c r="B222" s="83"/>
      <c r="C222" s="11"/>
      <c r="D222" s="114" t="str">
        <f>IFERROR(INDEX(M[Disk Space], MATCH(C222, M[Plan Name], 0)), "")</f>
        <v/>
      </c>
      <c r="E222" s="114" t="str">
        <f>IFERROR(INDEX(M[Bandwidth], MATCH(C222, M[Plan Name], 0)), "")</f>
        <v/>
      </c>
      <c r="F222" s="114" t="str">
        <f>IFERROR(INDEX(M[Number of Domains], MATCH(C222, M[Plan Name], 0)), "")</f>
        <v/>
      </c>
      <c r="G222" s="114" t="str">
        <f>IFERROR(INDEX(M[Email Accounts], MATCH(C222, M[Plan Name], 0)), "")</f>
        <v/>
      </c>
      <c r="H222" s="114" t="str">
        <f>IFERROR(INDEX(M[Databases], MATCH(C222, M[Plan Name], 0)), "")</f>
        <v/>
      </c>
      <c r="I222" s="114" t="str">
        <f>IFERROR(INDEX(M[Control Panel], MATCH(C222, M[Plan Name], 0)), "")</f>
        <v/>
      </c>
      <c r="J222" s="114" t="str">
        <f>IFERROR(INDEX(M[Price], MATCH(C222, M[Plan Name], 0)), "")</f>
        <v/>
      </c>
      <c r="K222" s="114" t="str">
        <f>IFERROR(INDEX(M[Cost], MATCH(C222, M[Plan Name], 0)), "")</f>
        <v/>
      </c>
    </row>
    <row r="223" spans="1:11" ht="13.5" thickTop="1" thickBot="1">
      <c r="A223" s="11"/>
      <c r="B223" s="83"/>
      <c r="C223" s="11"/>
      <c r="D223" s="114" t="str">
        <f>IFERROR(INDEX(M[Disk Space], MATCH(C223, M[Plan Name], 0)), "")</f>
        <v/>
      </c>
      <c r="E223" s="114" t="str">
        <f>IFERROR(INDEX(M[Bandwidth], MATCH(C223, M[Plan Name], 0)), "")</f>
        <v/>
      </c>
      <c r="F223" s="114" t="str">
        <f>IFERROR(INDEX(M[Number of Domains], MATCH(C223, M[Plan Name], 0)), "")</f>
        <v/>
      </c>
      <c r="G223" s="114" t="str">
        <f>IFERROR(INDEX(M[Email Accounts], MATCH(C223, M[Plan Name], 0)), "")</f>
        <v/>
      </c>
      <c r="H223" s="114" t="str">
        <f>IFERROR(INDEX(M[Databases], MATCH(C223, M[Plan Name], 0)), "")</f>
        <v/>
      </c>
      <c r="I223" s="114" t="str">
        <f>IFERROR(INDEX(M[Control Panel], MATCH(C223, M[Plan Name], 0)), "")</f>
        <v/>
      </c>
      <c r="J223" s="114" t="str">
        <f>IFERROR(INDEX(M[Price], MATCH(C223, M[Plan Name], 0)), "")</f>
        <v/>
      </c>
      <c r="K223" s="114" t="str">
        <f>IFERROR(INDEX(M[Cost], MATCH(C223, M[Plan Name], 0)), "")</f>
        <v/>
      </c>
    </row>
    <row r="224" spans="1:11" ht="13.5" thickTop="1" thickBot="1">
      <c r="A224" s="11"/>
      <c r="B224" s="83"/>
      <c r="C224" s="11"/>
      <c r="D224" s="114" t="str">
        <f>IFERROR(INDEX(M[Disk Space], MATCH(C224, M[Plan Name], 0)), "")</f>
        <v/>
      </c>
      <c r="E224" s="114" t="str">
        <f>IFERROR(INDEX(M[Bandwidth], MATCH(C224, M[Plan Name], 0)), "")</f>
        <v/>
      </c>
      <c r="F224" s="114" t="str">
        <f>IFERROR(INDEX(M[Number of Domains], MATCH(C224, M[Plan Name], 0)), "")</f>
        <v/>
      </c>
      <c r="G224" s="114" t="str">
        <f>IFERROR(INDEX(M[Email Accounts], MATCH(C224, M[Plan Name], 0)), "")</f>
        <v/>
      </c>
      <c r="H224" s="114" t="str">
        <f>IFERROR(INDEX(M[Databases], MATCH(C224, M[Plan Name], 0)), "")</f>
        <v/>
      </c>
      <c r="I224" s="114" t="str">
        <f>IFERROR(INDEX(M[Control Panel], MATCH(C224, M[Plan Name], 0)), "")</f>
        <v/>
      </c>
      <c r="J224" s="114" t="str">
        <f>IFERROR(INDEX(M[Price], MATCH(C224, M[Plan Name], 0)), "")</f>
        <v/>
      </c>
      <c r="K224" s="114" t="str">
        <f>IFERROR(INDEX(M[Cost], MATCH(C224, M[Plan Name], 0)), "")</f>
        <v/>
      </c>
    </row>
    <row r="225" spans="1:11" ht="13.5" thickTop="1" thickBot="1">
      <c r="A225" s="11"/>
      <c r="B225" s="83"/>
      <c r="C225" s="11"/>
      <c r="D225" s="114" t="str">
        <f>IFERROR(INDEX(M[Disk Space], MATCH(C225, M[Plan Name], 0)), "")</f>
        <v/>
      </c>
      <c r="E225" s="114" t="str">
        <f>IFERROR(INDEX(M[Bandwidth], MATCH(C225, M[Plan Name], 0)), "")</f>
        <v/>
      </c>
      <c r="F225" s="114" t="str">
        <f>IFERROR(INDEX(M[Number of Domains], MATCH(C225, M[Plan Name], 0)), "")</f>
        <v/>
      </c>
      <c r="G225" s="114" t="str">
        <f>IFERROR(INDEX(M[Email Accounts], MATCH(C225, M[Plan Name], 0)), "")</f>
        <v/>
      </c>
      <c r="H225" s="114" t="str">
        <f>IFERROR(INDEX(M[Databases], MATCH(C225, M[Plan Name], 0)), "")</f>
        <v/>
      </c>
      <c r="I225" s="114" t="str">
        <f>IFERROR(INDEX(M[Control Panel], MATCH(C225, M[Plan Name], 0)), "")</f>
        <v/>
      </c>
      <c r="J225" s="114" t="str">
        <f>IFERROR(INDEX(M[Price], MATCH(C225, M[Plan Name], 0)), "")</f>
        <v/>
      </c>
      <c r="K225" s="114" t="str">
        <f>IFERROR(INDEX(M[Cost], MATCH(C225, M[Plan Name], 0)), "")</f>
        <v/>
      </c>
    </row>
    <row r="226" spans="1:11" ht="13.5" thickTop="1" thickBot="1">
      <c r="A226" s="11"/>
      <c r="B226" s="83"/>
      <c r="C226" s="11"/>
      <c r="D226" s="114" t="str">
        <f>IFERROR(INDEX(M[Disk Space], MATCH(C226, M[Plan Name], 0)), "")</f>
        <v/>
      </c>
      <c r="E226" s="114" t="str">
        <f>IFERROR(INDEX(M[Bandwidth], MATCH(C226, M[Plan Name], 0)), "")</f>
        <v/>
      </c>
      <c r="F226" s="114" t="str">
        <f>IFERROR(INDEX(M[Number of Domains], MATCH(C226, M[Plan Name], 0)), "")</f>
        <v/>
      </c>
      <c r="G226" s="114" t="str">
        <f>IFERROR(INDEX(M[Email Accounts], MATCH(C226, M[Plan Name], 0)), "")</f>
        <v/>
      </c>
      <c r="H226" s="114" t="str">
        <f>IFERROR(INDEX(M[Databases], MATCH(C226, M[Plan Name], 0)), "")</f>
        <v/>
      </c>
      <c r="I226" s="114" t="str">
        <f>IFERROR(INDEX(M[Control Panel], MATCH(C226, M[Plan Name], 0)), "")</f>
        <v/>
      </c>
      <c r="J226" s="114" t="str">
        <f>IFERROR(INDEX(M[Price], MATCH(C226, M[Plan Name], 0)), "")</f>
        <v/>
      </c>
      <c r="K226" s="114" t="str">
        <f>IFERROR(INDEX(M[Cost], MATCH(C226, M[Plan Name], 0)), "")</f>
        <v/>
      </c>
    </row>
    <row r="227" spans="1:11" ht="13.5" thickTop="1" thickBot="1">
      <c r="A227" s="11"/>
      <c r="B227" s="83"/>
      <c r="C227" s="11"/>
      <c r="D227" s="114" t="str">
        <f>IFERROR(INDEX(M[Disk Space], MATCH(C227, M[Plan Name], 0)), "")</f>
        <v/>
      </c>
      <c r="E227" s="114" t="str">
        <f>IFERROR(INDEX(M[Bandwidth], MATCH(C227, M[Plan Name], 0)), "")</f>
        <v/>
      </c>
      <c r="F227" s="114" t="str">
        <f>IFERROR(INDEX(M[Number of Domains], MATCH(C227, M[Plan Name], 0)), "")</f>
        <v/>
      </c>
      <c r="G227" s="114" t="str">
        <f>IFERROR(INDEX(M[Email Accounts], MATCH(C227, M[Plan Name], 0)), "")</f>
        <v/>
      </c>
      <c r="H227" s="114" t="str">
        <f>IFERROR(INDEX(M[Databases], MATCH(C227, M[Plan Name], 0)), "")</f>
        <v/>
      </c>
      <c r="I227" s="114" t="str">
        <f>IFERROR(INDEX(M[Control Panel], MATCH(C227, M[Plan Name], 0)), "")</f>
        <v/>
      </c>
      <c r="J227" s="114" t="str">
        <f>IFERROR(INDEX(M[Price], MATCH(C227, M[Plan Name], 0)), "")</f>
        <v/>
      </c>
      <c r="K227" s="114" t="str">
        <f>IFERROR(INDEX(M[Cost], MATCH(C227, M[Plan Name], 0)), "")</f>
        <v/>
      </c>
    </row>
    <row r="228" spans="1:11" ht="13.5" thickTop="1" thickBot="1">
      <c r="A228" s="11"/>
      <c r="B228" s="83"/>
      <c r="C228" s="11"/>
      <c r="D228" s="114" t="str">
        <f>IFERROR(INDEX(M[Disk Space], MATCH(C228, M[Plan Name], 0)), "")</f>
        <v/>
      </c>
      <c r="E228" s="114" t="str">
        <f>IFERROR(INDEX(M[Bandwidth], MATCH(C228, M[Plan Name], 0)), "")</f>
        <v/>
      </c>
      <c r="F228" s="114" t="str">
        <f>IFERROR(INDEX(M[Number of Domains], MATCH(C228, M[Plan Name], 0)), "")</f>
        <v/>
      </c>
      <c r="G228" s="114" t="str">
        <f>IFERROR(INDEX(M[Email Accounts], MATCH(C228, M[Plan Name], 0)), "")</f>
        <v/>
      </c>
      <c r="H228" s="114" t="str">
        <f>IFERROR(INDEX(M[Databases], MATCH(C228, M[Plan Name], 0)), "")</f>
        <v/>
      </c>
      <c r="I228" s="114" t="str">
        <f>IFERROR(INDEX(M[Control Panel], MATCH(C228, M[Plan Name], 0)), "")</f>
        <v/>
      </c>
      <c r="J228" s="114" t="str">
        <f>IFERROR(INDEX(M[Price], MATCH(C228, M[Plan Name], 0)), "")</f>
        <v/>
      </c>
      <c r="K228" s="114" t="str">
        <f>IFERROR(INDEX(M[Cost], MATCH(C228, M[Plan Name], 0)), "")</f>
        <v/>
      </c>
    </row>
    <row r="229" spans="1:11" ht="13.5" thickTop="1" thickBot="1">
      <c r="A229" s="11"/>
      <c r="B229" s="83"/>
      <c r="C229" s="11"/>
      <c r="D229" s="114" t="str">
        <f>IFERROR(INDEX(M[Disk Space], MATCH(C229, M[Plan Name], 0)), "")</f>
        <v/>
      </c>
      <c r="E229" s="114" t="str">
        <f>IFERROR(INDEX(M[Bandwidth], MATCH(C229, M[Plan Name], 0)), "")</f>
        <v/>
      </c>
      <c r="F229" s="114" t="str">
        <f>IFERROR(INDEX(M[Number of Domains], MATCH(C229, M[Plan Name], 0)), "")</f>
        <v/>
      </c>
      <c r="G229" s="114" t="str">
        <f>IFERROR(INDEX(M[Email Accounts], MATCH(C229, M[Plan Name], 0)), "")</f>
        <v/>
      </c>
      <c r="H229" s="114" t="str">
        <f>IFERROR(INDEX(M[Databases], MATCH(C229, M[Plan Name], 0)), "")</f>
        <v/>
      </c>
      <c r="I229" s="114" t="str">
        <f>IFERROR(INDEX(M[Control Panel], MATCH(C229, M[Plan Name], 0)), "")</f>
        <v/>
      </c>
      <c r="J229" s="114" t="str">
        <f>IFERROR(INDEX(M[Price], MATCH(C229, M[Plan Name], 0)), "")</f>
        <v/>
      </c>
      <c r="K229" s="114" t="str">
        <f>IFERROR(INDEX(M[Cost], MATCH(C229, M[Plan Name], 0)), "")</f>
        <v/>
      </c>
    </row>
    <row r="230" spans="1:11" ht="13.5" thickTop="1" thickBot="1">
      <c r="A230" s="11"/>
      <c r="B230" s="83"/>
      <c r="C230" s="11"/>
      <c r="D230" s="114" t="str">
        <f>IFERROR(INDEX(M[Disk Space], MATCH(C230, M[Plan Name], 0)), "")</f>
        <v/>
      </c>
      <c r="E230" s="114" t="str">
        <f>IFERROR(INDEX(M[Bandwidth], MATCH(C230, M[Plan Name], 0)), "")</f>
        <v/>
      </c>
      <c r="F230" s="114" t="str">
        <f>IFERROR(INDEX(M[Number of Domains], MATCH(C230, M[Plan Name], 0)), "")</f>
        <v/>
      </c>
      <c r="G230" s="114" t="str">
        <f>IFERROR(INDEX(M[Email Accounts], MATCH(C230, M[Plan Name], 0)), "")</f>
        <v/>
      </c>
      <c r="H230" s="114" t="str">
        <f>IFERROR(INDEX(M[Databases], MATCH(C230, M[Plan Name], 0)), "")</f>
        <v/>
      </c>
      <c r="I230" s="114" t="str">
        <f>IFERROR(INDEX(M[Control Panel], MATCH(C230, M[Plan Name], 0)), "")</f>
        <v/>
      </c>
      <c r="J230" s="114" t="str">
        <f>IFERROR(INDEX(M[Price], MATCH(C230, M[Plan Name], 0)), "")</f>
        <v/>
      </c>
      <c r="K230" s="114" t="str">
        <f>IFERROR(INDEX(M[Cost], MATCH(C230, M[Plan Name], 0)), "")</f>
        <v/>
      </c>
    </row>
    <row r="231" spans="1:11" ht="13.5" thickTop="1" thickBot="1">
      <c r="A231" s="11"/>
      <c r="B231" s="83"/>
      <c r="C231" s="11"/>
      <c r="D231" s="114" t="str">
        <f>IFERROR(INDEX(M[Disk Space], MATCH(C231, M[Plan Name], 0)), "")</f>
        <v/>
      </c>
      <c r="E231" s="114" t="str">
        <f>IFERROR(INDEX(M[Bandwidth], MATCH(C231, M[Plan Name], 0)), "")</f>
        <v/>
      </c>
      <c r="F231" s="114" t="str">
        <f>IFERROR(INDEX(M[Number of Domains], MATCH(C231, M[Plan Name], 0)), "")</f>
        <v/>
      </c>
      <c r="G231" s="114" t="str">
        <f>IFERROR(INDEX(M[Email Accounts], MATCH(C231, M[Plan Name], 0)), "")</f>
        <v/>
      </c>
      <c r="H231" s="114" t="str">
        <f>IFERROR(INDEX(M[Databases], MATCH(C231, M[Plan Name], 0)), "")</f>
        <v/>
      </c>
      <c r="I231" s="114" t="str">
        <f>IFERROR(INDEX(M[Control Panel], MATCH(C231, M[Plan Name], 0)), "")</f>
        <v/>
      </c>
      <c r="J231" s="114" t="str">
        <f>IFERROR(INDEX(M[Price], MATCH(C231, M[Plan Name], 0)), "")</f>
        <v/>
      </c>
      <c r="K231" s="114" t="str">
        <f>IFERROR(INDEX(M[Cost], MATCH(C231, M[Plan Name], 0)), "")</f>
        <v/>
      </c>
    </row>
    <row r="232" spans="1:11" ht="13.5" thickTop="1" thickBot="1">
      <c r="A232" s="11"/>
      <c r="B232" s="83"/>
      <c r="C232" s="11"/>
      <c r="D232" s="114" t="str">
        <f>IFERROR(INDEX(M[Disk Space], MATCH(C232, M[Plan Name], 0)), "")</f>
        <v/>
      </c>
      <c r="E232" s="114" t="str">
        <f>IFERROR(INDEX(M[Bandwidth], MATCH(C232, M[Plan Name], 0)), "")</f>
        <v/>
      </c>
      <c r="F232" s="114" t="str">
        <f>IFERROR(INDEX(M[Number of Domains], MATCH(C232, M[Plan Name], 0)), "")</f>
        <v/>
      </c>
      <c r="G232" s="114" t="str">
        <f>IFERROR(INDEX(M[Email Accounts], MATCH(C232, M[Plan Name], 0)), "")</f>
        <v/>
      </c>
      <c r="H232" s="114" t="str">
        <f>IFERROR(INDEX(M[Databases], MATCH(C232, M[Plan Name], 0)), "")</f>
        <v/>
      </c>
      <c r="I232" s="114" t="str">
        <f>IFERROR(INDEX(M[Control Panel], MATCH(C232, M[Plan Name], 0)), "")</f>
        <v/>
      </c>
      <c r="J232" s="114" t="str">
        <f>IFERROR(INDEX(M[Price], MATCH(C232, M[Plan Name], 0)), "")</f>
        <v/>
      </c>
      <c r="K232" s="114" t="str">
        <f>IFERROR(INDEX(M[Cost], MATCH(C232, M[Plan Name], 0)), "")</f>
        <v/>
      </c>
    </row>
    <row r="233" spans="1:11" ht="13.5" thickTop="1" thickBot="1">
      <c r="A233" s="11"/>
      <c r="B233" s="83"/>
      <c r="C233" s="11"/>
      <c r="D233" s="114" t="str">
        <f>IFERROR(INDEX(M[Disk Space], MATCH(C233, M[Plan Name], 0)), "")</f>
        <v/>
      </c>
      <c r="E233" s="114" t="str">
        <f>IFERROR(INDEX(M[Bandwidth], MATCH(C233, M[Plan Name], 0)), "")</f>
        <v/>
      </c>
      <c r="F233" s="114" t="str">
        <f>IFERROR(INDEX(M[Number of Domains], MATCH(C233, M[Plan Name], 0)), "")</f>
        <v/>
      </c>
      <c r="G233" s="114" t="str">
        <f>IFERROR(INDEX(M[Email Accounts], MATCH(C233, M[Plan Name], 0)), "")</f>
        <v/>
      </c>
      <c r="H233" s="114" t="str">
        <f>IFERROR(INDEX(M[Databases], MATCH(C233, M[Plan Name], 0)), "")</f>
        <v/>
      </c>
      <c r="I233" s="114" t="str">
        <f>IFERROR(INDEX(M[Control Panel], MATCH(C233, M[Plan Name], 0)), "")</f>
        <v/>
      </c>
      <c r="J233" s="114" t="str">
        <f>IFERROR(INDEX(M[Price], MATCH(C233, M[Plan Name], 0)), "")</f>
        <v/>
      </c>
      <c r="K233" s="114" t="str">
        <f>IFERROR(INDEX(M[Cost], MATCH(C233, M[Plan Name], 0)), "")</f>
        <v/>
      </c>
    </row>
    <row r="234" spans="1:11" ht="13.5" thickTop="1" thickBot="1">
      <c r="A234" s="11"/>
      <c r="B234" s="83"/>
      <c r="C234" s="11"/>
      <c r="D234" s="114" t="str">
        <f>IFERROR(INDEX(M[Disk Space], MATCH(C234, M[Plan Name], 0)), "")</f>
        <v/>
      </c>
      <c r="E234" s="114" t="str">
        <f>IFERROR(INDEX(M[Bandwidth], MATCH(C234, M[Plan Name], 0)), "")</f>
        <v/>
      </c>
      <c r="F234" s="114" t="str">
        <f>IFERROR(INDEX(M[Number of Domains], MATCH(C234, M[Plan Name], 0)), "")</f>
        <v/>
      </c>
      <c r="G234" s="114" t="str">
        <f>IFERROR(INDEX(M[Email Accounts], MATCH(C234, M[Plan Name], 0)), "")</f>
        <v/>
      </c>
      <c r="H234" s="114" t="str">
        <f>IFERROR(INDEX(M[Databases], MATCH(C234, M[Plan Name], 0)), "")</f>
        <v/>
      </c>
      <c r="I234" s="114" t="str">
        <f>IFERROR(INDEX(M[Control Panel], MATCH(C234, M[Plan Name], 0)), "")</f>
        <v/>
      </c>
      <c r="J234" s="114" t="str">
        <f>IFERROR(INDEX(M[Price], MATCH(C234, M[Plan Name], 0)), "")</f>
        <v/>
      </c>
      <c r="K234" s="114" t="str">
        <f>IFERROR(INDEX(M[Cost], MATCH(C234, M[Plan Name], 0)), "")</f>
        <v/>
      </c>
    </row>
    <row r="235" spans="1:11" ht="13.5" thickTop="1" thickBot="1">
      <c r="A235" s="11"/>
      <c r="B235" s="83"/>
      <c r="C235" s="11"/>
      <c r="D235" s="114" t="str">
        <f>IFERROR(INDEX(M[Disk Space], MATCH(C235, M[Plan Name], 0)), "")</f>
        <v/>
      </c>
      <c r="E235" s="114" t="str">
        <f>IFERROR(INDEX(M[Bandwidth], MATCH(C235, M[Plan Name], 0)), "")</f>
        <v/>
      </c>
      <c r="F235" s="114" t="str">
        <f>IFERROR(INDEX(M[Number of Domains], MATCH(C235, M[Plan Name], 0)), "")</f>
        <v/>
      </c>
      <c r="G235" s="114" t="str">
        <f>IFERROR(INDEX(M[Email Accounts], MATCH(C235, M[Plan Name], 0)), "")</f>
        <v/>
      </c>
      <c r="H235" s="114" t="str">
        <f>IFERROR(INDEX(M[Databases], MATCH(C235, M[Plan Name], 0)), "")</f>
        <v/>
      </c>
      <c r="I235" s="114" t="str">
        <f>IFERROR(INDEX(M[Control Panel], MATCH(C235, M[Plan Name], 0)), "")</f>
        <v/>
      </c>
      <c r="J235" s="114" t="str">
        <f>IFERROR(INDEX(M[Price], MATCH(C235, M[Plan Name], 0)), "")</f>
        <v/>
      </c>
      <c r="K235" s="114" t="str">
        <f>IFERROR(INDEX(M[Cost], MATCH(C235, M[Plan Name], 0)), "")</f>
        <v/>
      </c>
    </row>
    <row r="236" spans="1:11" ht="13.5" thickTop="1" thickBot="1">
      <c r="A236" s="11"/>
      <c r="B236" s="83"/>
      <c r="C236" s="11"/>
      <c r="D236" s="114" t="str">
        <f>IFERROR(INDEX(M[Disk Space], MATCH(C236, M[Plan Name], 0)), "")</f>
        <v/>
      </c>
      <c r="E236" s="114" t="str">
        <f>IFERROR(INDEX(M[Bandwidth], MATCH(C236, M[Plan Name], 0)), "")</f>
        <v/>
      </c>
      <c r="F236" s="114" t="str">
        <f>IFERROR(INDEX(M[Number of Domains], MATCH(C236, M[Plan Name], 0)), "")</f>
        <v/>
      </c>
      <c r="G236" s="114" t="str">
        <f>IFERROR(INDEX(M[Email Accounts], MATCH(C236, M[Plan Name], 0)), "")</f>
        <v/>
      </c>
      <c r="H236" s="114" t="str">
        <f>IFERROR(INDEX(M[Databases], MATCH(C236, M[Plan Name], 0)), "")</f>
        <v/>
      </c>
      <c r="I236" s="114" t="str">
        <f>IFERROR(INDEX(M[Control Panel], MATCH(C236, M[Plan Name], 0)), "")</f>
        <v/>
      </c>
      <c r="J236" s="114" t="str">
        <f>IFERROR(INDEX(M[Price], MATCH(C236, M[Plan Name], 0)), "")</f>
        <v/>
      </c>
      <c r="K236" s="114" t="str">
        <f>IFERROR(INDEX(M[Cost], MATCH(C236, M[Plan Name], 0)), "")</f>
        <v/>
      </c>
    </row>
    <row r="237" spans="1:11" ht="13.5" thickTop="1" thickBot="1">
      <c r="A237" s="11"/>
      <c r="B237" s="83"/>
      <c r="C237" s="11"/>
      <c r="D237" s="114" t="str">
        <f>IFERROR(INDEX(M[Disk Space], MATCH(C237, M[Plan Name], 0)), "")</f>
        <v/>
      </c>
      <c r="E237" s="114" t="str">
        <f>IFERROR(INDEX(M[Bandwidth], MATCH(C237, M[Plan Name], 0)), "")</f>
        <v/>
      </c>
      <c r="F237" s="114" t="str">
        <f>IFERROR(INDEX(M[Number of Domains], MATCH(C237, M[Plan Name], 0)), "")</f>
        <v/>
      </c>
      <c r="G237" s="114" t="str">
        <f>IFERROR(INDEX(M[Email Accounts], MATCH(C237, M[Plan Name], 0)), "")</f>
        <v/>
      </c>
      <c r="H237" s="114" t="str">
        <f>IFERROR(INDEX(M[Databases], MATCH(C237, M[Plan Name], 0)), "")</f>
        <v/>
      </c>
      <c r="I237" s="114" t="str">
        <f>IFERROR(INDEX(M[Control Panel], MATCH(C237, M[Plan Name], 0)), "")</f>
        <v/>
      </c>
      <c r="J237" s="114" t="str">
        <f>IFERROR(INDEX(M[Price], MATCH(C237, M[Plan Name], 0)), "")</f>
        <v/>
      </c>
      <c r="K237" s="114" t="str">
        <f>IFERROR(INDEX(M[Cost], MATCH(C237, M[Plan Name], 0)), "")</f>
        <v/>
      </c>
    </row>
    <row r="238" spans="1:11" ht="13.5" thickTop="1" thickBot="1">
      <c r="A238" s="11"/>
      <c r="B238" s="83"/>
      <c r="C238" s="11"/>
      <c r="D238" s="114" t="str">
        <f>IFERROR(INDEX(M[Disk Space], MATCH(C238, M[Plan Name], 0)), "")</f>
        <v/>
      </c>
      <c r="E238" s="114" t="str">
        <f>IFERROR(INDEX(M[Bandwidth], MATCH(C238, M[Plan Name], 0)), "")</f>
        <v/>
      </c>
      <c r="F238" s="114" t="str">
        <f>IFERROR(INDEX(M[Number of Domains], MATCH(C238, M[Plan Name], 0)), "")</f>
        <v/>
      </c>
      <c r="G238" s="114" t="str">
        <f>IFERROR(INDEX(M[Email Accounts], MATCH(C238, M[Plan Name], 0)), "")</f>
        <v/>
      </c>
      <c r="H238" s="114" t="str">
        <f>IFERROR(INDEX(M[Databases], MATCH(C238, M[Plan Name], 0)), "")</f>
        <v/>
      </c>
      <c r="I238" s="114" t="str">
        <f>IFERROR(INDEX(M[Control Panel], MATCH(C238, M[Plan Name], 0)), "")</f>
        <v/>
      </c>
      <c r="J238" s="114" t="str">
        <f>IFERROR(INDEX(M[Price], MATCH(C238, M[Plan Name], 0)), "")</f>
        <v/>
      </c>
      <c r="K238" s="114" t="str">
        <f>IFERROR(INDEX(M[Cost], MATCH(C238, M[Plan Name], 0)), "")</f>
        <v/>
      </c>
    </row>
    <row r="239" spans="1:11" ht="13.5" thickTop="1" thickBot="1">
      <c r="A239" s="11"/>
      <c r="B239" s="83"/>
      <c r="C239" s="11"/>
      <c r="D239" s="114" t="str">
        <f>IFERROR(INDEX(M[Disk Space], MATCH(C239, M[Plan Name], 0)), "")</f>
        <v/>
      </c>
      <c r="E239" s="114" t="str">
        <f>IFERROR(INDEX(M[Bandwidth], MATCH(C239, M[Plan Name], 0)), "")</f>
        <v/>
      </c>
      <c r="F239" s="114" t="str">
        <f>IFERROR(INDEX(M[Number of Domains], MATCH(C239, M[Plan Name], 0)), "")</f>
        <v/>
      </c>
      <c r="G239" s="114" t="str">
        <f>IFERROR(INDEX(M[Email Accounts], MATCH(C239, M[Plan Name], 0)), "")</f>
        <v/>
      </c>
      <c r="H239" s="114" t="str">
        <f>IFERROR(INDEX(M[Databases], MATCH(C239, M[Plan Name], 0)), "")</f>
        <v/>
      </c>
      <c r="I239" s="114" t="str">
        <f>IFERROR(INDEX(M[Control Panel], MATCH(C239, M[Plan Name], 0)), "")</f>
        <v/>
      </c>
      <c r="J239" s="114" t="str">
        <f>IFERROR(INDEX(M[Price], MATCH(C239, M[Plan Name], 0)), "")</f>
        <v/>
      </c>
      <c r="K239" s="114" t="str">
        <f>IFERROR(INDEX(M[Cost], MATCH(C239, M[Plan Name], 0)), "")</f>
        <v/>
      </c>
    </row>
    <row r="240" spans="1:11" ht="13.5" thickTop="1" thickBot="1">
      <c r="A240" s="11"/>
      <c r="B240" s="83"/>
      <c r="C240" s="11"/>
      <c r="D240" s="114" t="str">
        <f>IFERROR(INDEX(M[Disk Space], MATCH(C240, M[Plan Name], 0)), "")</f>
        <v/>
      </c>
      <c r="E240" s="114" t="str">
        <f>IFERROR(INDEX(M[Bandwidth], MATCH(C240, M[Plan Name], 0)), "")</f>
        <v/>
      </c>
      <c r="F240" s="114" t="str">
        <f>IFERROR(INDEX(M[Number of Domains], MATCH(C240, M[Plan Name], 0)), "")</f>
        <v/>
      </c>
      <c r="G240" s="114" t="str">
        <f>IFERROR(INDEX(M[Email Accounts], MATCH(C240, M[Plan Name], 0)), "")</f>
        <v/>
      </c>
      <c r="H240" s="114" t="str">
        <f>IFERROR(INDEX(M[Databases], MATCH(C240, M[Plan Name], 0)), "")</f>
        <v/>
      </c>
      <c r="I240" s="114" t="str">
        <f>IFERROR(INDEX(M[Control Panel], MATCH(C240, M[Plan Name], 0)), "")</f>
        <v/>
      </c>
      <c r="J240" s="114" t="str">
        <f>IFERROR(INDEX(M[Price], MATCH(C240, M[Plan Name], 0)), "")</f>
        <v/>
      </c>
      <c r="K240" s="114" t="str">
        <f>IFERROR(INDEX(M[Cost], MATCH(C240, M[Plan Name], 0)), "")</f>
        <v/>
      </c>
    </row>
    <row r="241" spans="1:11" ht="13.5" thickTop="1" thickBot="1">
      <c r="A241" s="11"/>
      <c r="B241" s="83"/>
      <c r="C241" s="11"/>
      <c r="D241" s="114" t="str">
        <f>IFERROR(INDEX(M[Disk Space], MATCH(C241, M[Plan Name], 0)), "")</f>
        <v/>
      </c>
      <c r="E241" s="114" t="str">
        <f>IFERROR(INDEX(M[Bandwidth], MATCH(C241, M[Plan Name], 0)), "")</f>
        <v/>
      </c>
      <c r="F241" s="114" t="str">
        <f>IFERROR(INDEX(M[Number of Domains], MATCH(C241, M[Plan Name], 0)), "")</f>
        <v/>
      </c>
      <c r="G241" s="114" t="str">
        <f>IFERROR(INDEX(M[Email Accounts], MATCH(C241, M[Plan Name], 0)), "")</f>
        <v/>
      </c>
      <c r="H241" s="114" t="str">
        <f>IFERROR(INDEX(M[Databases], MATCH(C241, M[Plan Name], 0)), "")</f>
        <v/>
      </c>
      <c r="I241" s="114" t="str">
        <f>IFERROR(INDEX(M[Control Panel], MATCH(C241, M[Plan Name], 0)), "")</f>
        <v/>
      </c>
      <c r="J241" s="114" t="str">
        <f>IFERROR(INDEX(M[Price], MATCH(C241, M[Plan Name], 0)), "")</f>
        <v/>
      </c>
      <c r="K241" s="114" t="str">
        <f>IFERROR(INDEX(M[Cost], MATCH(C241, M[Plan Name], 0)), "")</f>
        <v/>
      </c>
    </row>
    <row r="242" spans="1:11" ht="13.5" thickTop="1" thickBot="1">
      <c r="A242" s="11"/>
      <c r="B242" s="83"/>
      <c r="C242" s="11"/>
      <c r="D242" s="114" t="str">
        <f>IFERROR(INDEX(M[Disk Space], MATCH(C242, M[Plan Name], 0)), "")</f>
        <v/>
      </c>
      <c r="E242" s="114" t="str">
        <f>IFERROR(INDEX(M[Bandwidth], MATCH(C242, M[Plan Name], 0)), "")</f>
        <v/>
      </c>
      <c r="F242" s="114" t="str">
        <f>IFERROR(INDEX(M[Number of Domains], MATCH(C242, M[Plan Name], 0)), "")</f>
        <v/>
      </c>
      <c r="G242" s="114" t="str">
        <f>IFERROR(INDEX(M[Email Accounts], MATCH(C242, M[Plan Name], 0)), "")</f>
        <v/>
      </c>
      <c r="H242" s="114" t="str">
        <f>IFERROR(INDEX(M[Databases], MATCH(C242, M[Plan Name], 0)), "")</f>
        <v/>
      </c>
      <c r="I242" s="114" t="str">
        <f>IFERROR(INDEX(M[Control Panel], MATCH(C242, M[Plan Name], 0)), "")</f>
        <v/>
      </c>
      <c r="J242" s="114" t="str">
        <f>IFERROR(INDEX(M[Price], MATCH(C242, M[Plan Name], 0)), "")</f>
        <v/>
      </c>
      <c r="K242" s="114" t="str">
        <f>IFERROR(INDEX(M[Cost], MATCH(C242, M[Plan Name], 0)), "")</f>
        <v/>
      </c>
    </row>
    <row r="243" spans="1:11" ht="13.5" thickTop="1" thickBot="1">
      <c r="A243" s="11"/>
      <c r="B243" s="83"/>
      <c r="C243" s="11"/>
      <c r="D243" s="114" t="str">
        <f>IFERROR(INDEX(M[Disk Space], MATCH(C243, M[Plan Name], 0)), "")</f>
        <v/>
      </c>
      <c r="E243" s="114" t="str">
        <f>IFERROR(INDEX(M[Bandwidth], MATCH(C243, M[Plan Name], 0)), "")</f>
        <v/>
      </c>
      <c r="F243" s="114" t="str">
        <f>IFERROR(INDEX(M[Number of Domains], MATCH(C243, M[Plan Name], 0)), "")</f>
        <v/>
      </c>
      <c r="G243" s="114" t="str">
        <f>IFERROR(INDEX(M[Email Accounts], MATCH(C243, M[Plan Name], 0)), "")</f>
        <v/>
      </c>
      <c r="H243" s="114" t="str">
        <f>IFERROR(INDEX(M[Databases], MATCH(C243, M[Plan Name], 0)), "")</f>
        <v/>
      </c>
      <c r="I243" s="114" t="str">
        <f>IFERROR(INDEX(M[Control Panel], MATCH(C243, M[Plan Name], 0)), "")</f>
        <v/>
      </c>
      <c r="J243" s="114" t="str">
        <f>IFERROR(INDEX(M[Price], MATCH(C243, M[Plan Name], 0)), "")</f>
        <v/>
      </c>
      <c r="K243" s="114" t="str">
        <f>IFERROR(INDEX(M[Cost], MATCH(C243, M[Plan Name], 0)), "")</f>
        <v/>
      </c>
    </row>
    <row r="244" spans="1:11" ht="13.5" thickTop="1" thickBot="1">
      <c r="A244" s="11"/>
      <c r="B244" s="83"/>
      <c r="C244" s="11"/>
      <c r="D244" s="114" t="str">
        <f>IFERROR(INDEX(M[Disk Space], MATCH(C244, M[Plan Name], 0)), "")</f>
        <v/>
      </c>
      <c r="E244" s="114" t="str">
        <f>IFERROR(INDEX(M[Bandwidth], MATCH(C244, M[Plan Name], 0)), "")</f>
        <v/>
      </c>
      <c r="F244" s="114" t="str">
        <f>IFERROR(INDEX(M[Number of Domains], MATCH(C244, M[Plan Name], 0)), "")</f>
        <v/>
      </c>
      <c r="G244" s="114" t="str">
        <f>IFERROR(INDEX(M[Email Accounts], MATCH(C244, M[Plan Name], 0)), "")</f>
        <v/>
      </c>
      <c r="H244" s="114" t="str">
        <f>IFERROR(INDEX(M[Databases], MATCH(C244, M[Plan Name], 0)), "")</f>
        <v/>
      </c>
      <c r="I244" s="114" t="str">
        <f>IFERROR(INDEX(M[Control Panel], MATCH(C244, M[Plan Name], 0)), "")</f>
        <v/>
      </c>
      <c r="J244" s="114" t="str">
        <f>IFERROR(INDEX(M[Price], MATCH(C244, M[Plan Name], 0)), "")</f>
        <v/>
      </c>
      <c r="K244" s="114" t="str">
        <f>IFERROR(INDEX(M[Cost], MATCH(C244, M[Plan Name], 0)), "")</f>
        <v/>
      </c>
    </row>
    <row r="245" spans="1:11" ht="13.5" thickTop="1" thickBot="1">
      <c r="A245" s="11"/>
      <c r="B245" s="83"/>
      <c r="C245" s="11"/>
      <c r="D245" s="114" t="str">
        <f>IFERROR(INDEX(M[Disk Space], MATCH(C245, M[Plan Name], 0)), "")</f>
        <v/>
      </c>
      <c r="E245" s="114" t="str">
        <f>IFERROR(INDEX(M[Bandwidth], MATCH(C245, M[Plan Name], 0)), "")</f>
        <v/>
      </c>
      <c r="F245" s="114" t="str">
        <f>IFERROR(INDEX(M[Number of Domains], MATCH(C245, M[Plan Name], 0)), "")</f>
        <v/>
      </c>
      <c r="G245" s="114" t="str">
        <f>IFERROR(INDEX(M[Email Accounts], MATCH(C245, M[Plan Name], 0)), "")</f>
        <v/>
      </c>
      <c r="H245" s="114" t="str">
        <f>IFERROR(INDEX(M[Databases], MATCH(C245, M[Plan Name], 0)), "")</f>
        <v/>
      </c>
      <c r="I245" s="114" t="str">
        <f>IFERROR(INDEX(M[Control Panel], MATCH(C245, M[Plan Name], 0)), "")</f>
        <v/>
      </c>
      <c r="J245" s="114" t="str">
        <f>IFERROR(INDEX(M[Price], MATCH(C245, M[Plan Name], 0)), "")</f>
        <v/>
      </c>
      <c r="K245" s="114" t="str">
        <f>IFERROR(INDEX(M[Cost], MATCH(C245, M[Plan Name], 0)), "")</f>
        <v/>
      </c>
    </row>
    <row r="246" spans="1:11" ht="13.5" thickTop="1" thickBot="1">
      <c r="A246" s="11"/>
      <c r="B246" s="83"/>
      <c r="C246" s="11"/>
      <c r="D246" s="114" t="str">
        <f>IFERROR(INDEX(M[Disk Space], MATCH(C246, M[Plan Name], 0)), "")</f>
        <v/>
      </c>
      <c r="E246" s="114" t="str">
        <f>IFERROR(INDEX(M[Bandwidth], MATCH(C246, M[Plan Name], 0)), "")</f>
        <v/>
      </c>
      <c r="F246" s="114" t="str">
        <f>IFERROR(INDEX(M[Number of Domains], MATCH(C246, M[Plan Name], 0)), "")</f>
        <v/>
      </c>
      <c r="G246" s="114" t="str">
        <f>IFERROR(INDEX(M[Email Accounts], MATCH(C246, M[Plan Name], 0)), "")</f>
        <v/>
      </c>
      <c r="H246" s="114" t="str">
        <f>IFERROR(INDEX(M[Databases], MATCH(C246, M[Plan Name], 0)), "")</f>
        <v/>
      </c>
      <c r="I246" s="114" t="str">
        <f>IFERROR(INDEX(M[Control Panel], MATCH(C246, M[Plan Name], 0)), "")</f>
        <v/>
      </c>
      <c r="J246" s="114" t="str">
        <f>IFERROR(INDEX(M[Price], MATCH(C246, M[Plan Name], 0)), "")</f>
        <v/>
      </c>
      <c r="K246" s="114" t="str">
        <f>IFERROR(INDEX(M[Cost], MATCH(C246, M[Plan Name], 0)), "")</f>
        <v/>
      </c>
    </row>
    <row r="247" spans="1:11" ht="13.5" thickTop="1" thickBot="1">
      <c r="A247" s="11"/>
      <c r="B247" s="83"/>
      <c r="C247" s="11"/>
      <c r="D247" s="114" t="str">
        <f>IFERROR(INDEX(M[Disk Space], MATCH(C247, M[Plan Name], 0)), "")</f>
        <v/>
      </c>
      <c r="E247" s="114" t="str">
        <f>IFERROR(INDEX(M[Bandwidth], MATCH(C247, M[Plan Name], 0)), "")</f>
        <v/>
      </c>
      <c r="F247" s="114" t="str">
        <f>IFERROR(INDEX(M[Number of Domains], MATCH(C247, M[Plan Name], 0)), "")</f>
        <v/>
      </c>
      <c r="G247" s="114" t="str">
        <f>IFERROR(INDEX(M[Email Accounts], MATCH(C247, M[Plan Name], 0)), "")</f>
        <v/>
      </c>
      <c r="H247" s="114" t="str">
        <f>IFERROR(INDEX(M[Databases], MATCH(C247, M[Plan Name], 0)), "")</f>
        <v/>
      </c>
      <c r="I247" s="114" t="str">
        <f>IFERROR(INDEX(M[Control Panel], MATCH(C247, M[Plan Name], 0)), "")</f>
        <v/>
      </c>
      <c r="J247" s="114" t="str">
        <f>IFERROR(INDEX(M[Price], MATCH(C247, M[Plan Name], 0)), "")</f>
        <v/>
      </c>
      <c r="K247" s="114" t="str">
        <f>IFERROR(INDEX(M[Cost], MATCH(C247, M[Plan Name], 0)), "")</f>
        <v/>
      </c>
    </row>
    <row r="248" spans="1:11" ht="13.5" thickTop="1" thickBot="1">
      <c r="A248" s="11"/>
      <c r="B248" s="83"/>
      <c r="C248" s="11"/>
      <c r="D248" s="114" t="str">
        <f>IFERROR(INDEX(M[Disk Space], MATCH(C248, M[Plan Name], 0)), "")</f>
        <v/>
      </c>
      <c r="E248" s="114" t="str">
        <f>IFERROR(INDEX(M[Bandwidth], MATCH(C248, M[Plan Name], 0)), "")</f>
        <v/>
      </c>
      <c r="F248" s="114" t="str">
        <f>IFERROR(INDEX(M[Number of Domains], MATCH(C248, M[Plan Name], 0)), "")</f>
        <v/>
      </c>
      <c r="G248" s="114" t="str">
        <f>IFERROR(INDEX(M[Email Accounts], MATCH(C248, M[Plan Name], 0)), "")</f>
        <v/>
      </c>
      <c r="H248" s="114" t="str">
        <f>IFERROR(INDEX(M[Databases], MATCH(C248, M[Plan Name], 0)), "")</f>
        <v/>
      </c>
      <c r="I248" s="114" t="str">
        <f>IFERROR(INDEX(M[Control Panel], MATCH(C248, M[Plan Name], 0)), "")</f>
        <v/>
      </c>
      <c r="J248" s="114" t="str">
        <f>IFERROR(INDEX(M[Price], MATCH(C248, M[Plan Name], 0)), "")</f>
        <v/>
      </c>
      <c r="K248" s="114" t="str">
        <f>IFERROR(INDEX(M[Cost], MATCH(C248, M[Plan Name], 0)), "")</f>
        <v/>
      </c>
    </row>
    <row r="249" spans="1:11" ht="13.5" thickTop="1" thickBot="1">
      <c r="A249" s="11"/>
      <c r="B249" s="83"/>
      <c r="C249" s="11"/>
      <c r="D249" s="114" t="str">
        <f>IFERROR(INDEX(M[Disk Space], MATCH(C249, M[Plan Name], 0)), "")</f>
        <v/>
      </c>
      <c r="E249" s="114" t="str">
        <f>IFERROR(INDEX(M[Bandwidth], MATCH(C249, M[Plan Name], 0)), "")</f>
        <v/>
      </c>
      <c r="F249" s="114" t="str">
        <f>IFERROR(INDEX(M[Number of Domains], MATCH(C249, M[Plan Name], 0)), "")</f>
        <v/>
      </c>
      <c r="G249" s="114" t="str">
        <f>IFERROR(INDEX(M[Email Accounts], MATCH(C249, M[Plan Name], 0)), "")</f>
        <v/>
      </c>
      <c r="H249" s="114" t="str">
        <f>IFERROR(INDEX(M[Databases], MATCH(C249, M[Plan Name], 0)), "")</f>
        <v/>
      </c>
      <c r="I249" s="114" t="str">
        <f>IFERROR(INDEX(M[Control Panel], MATCH(C249, M[Plan Name], 0)), "")</f>
        <v/>
      </c>
      <c r="J249" s="114" t="str">
        <f>IFERROR(INDEX(M[Price], MATCH(C249, M[Plan Name], 0)), "")</f>
        <v/>
      </c>
      <c r="K249" s="114" t="str">
        <f>IFERROR(INDEX(M[Cost], MATCH(C249, M[Plan Name], 0)), "")</f>
        <v/>
      </c>
    </row>
    <row r="250" spans="1:11" ht="13.5" thickTop="1" thickBot="1">
      <c r="A250" s="11"/>
      <c r="B250" s="83"/>
      <c r="C250" s="11"/>
      <c r="D250" s="114" t="str">
        <f>IFERROR(INDEX(M[Disk Space], MATCH(C250, M[Plan Name], 0)), "")</f>
        <v/>
      </c>
      <c r="E250" s="114" t="str">
        <f>IFERROR(INDEX(M[Bandwidth], MATCH(C250, M[Plan Name], 0)), "")</f>
        <v/>
      </c>
      <c r="F250" s="114" t="str">
        <f>IFERROR(INDEX(M[Number of Domains], MATCH(C250, M[Plan Name], 0)), "")</f>
        <v/>
      </c>
      <c r="G250" s="114" t="str">
        <f>IFERROR(INDEX(M[Email Accounts], MATCH(C250, M[Plan Name], 0)), "")</f>
        <v/>
      </c>
      <c r="H250" s="114" t="str">
        <f>IFERROR(INDEX(M[Databases], MATCH(C250, M[Plan Name], 0)), "")</f>
        <v/>
      </c>
      <c r="I250" s="114" t="str">
        <f>IFERROR(INDEX(M[Control Panel], MATCH(C250, M[Plan Name], 0)), "")</f>
        <v/>
      </c>
      <c r="J250" s="114" t="str">
        <f>IFERROR(INDEX(M[Price], MATCH(C250, M[Plan Name], 0)), "")</f>
        <v/>
      </c>
      <c r="K250" s="114" t="str">
        <f>IFERROR(INDEX(M[Cost], MATCH(C250, M[Plan Name], 0)), "")</f>
        <v/>
      </c>
    </row>
    <row r="251" spans="1:11" ht="13.5" thickTop="1" thickBot="1">
      <c r="A251" s="11"/>
      <c r="B251" s="83"/>
      <c r="C251" s="11"/>
      <c r="D251" s="114" t="str">
        <f>IFERROR(INDEX(M[Disk Space], MATCH(C251, M[Plan Name], 0)), "")</f>
        <v/>
      </c>
      <c r="E251" s="114" t="str">
        <f>IFERROR(INDEX(M[Bandwidth], MATCH(C251, M[Plan Name], 0)), "")</f>
        <v/>
      </c>
      <c r="F251" s="114" t="str">
        <f>IFERROR(INDEX(M[Number of Domains], MATCH(C251, M[Plan Name], 0)), "")</f>
        <v/>
      </c>
      <c r="G251" s="114" t="str">
        <f>IFERROR(INDEX(M[Email Accounts], MATCH(C251, M[Plan Name], 0)), "")</f>
        <v/>
      </c>
      <c r="H251" s="114" t="str">
        <f>IFERROR(INDEX(M[Databases], MATCH(C251, M[Plan Name], 0)), "")</f>
        <v/>
      </c>
      <c r="I251" s="114" t="str">
        <f>IFERROR(INDEX(M[Control Panel], MATCH(C251, M[Plan Name], 0)), "")</f>
        <v/>
      </c>
      <c r="J251" s="114" t="str">
        <f>IFERROR(INDEX(M[Price], MATCH(C251, M[Plan Name], 0)), "")</f>
        <v/>
      </c>
      <c r="K251" s="114" t="str">
        <f>IFERROR(INDEX(M[Cost], MATCH(C251, M[Plan Name], 0)), "")</f>
        <v/>
      </c>
    </row>
    <row r="252" spans="1:11" ht="13.5" thickTop="1" thickBot="1">
      <c r="A252" s="11"/>
      <c r="B252" s="83"/>
      <c r="C252" s="11"/>
      <c r="D252" s="114" t="str">
        <f>IFERROR(INDEX(M[Disk Space], MATCH(C252, M[Plan Name], 0)), "")</f>
        <v/>
      </c>
      <c r="E252" s="114" t="str">
        <f>IFERROR(INDEX(M[Bandwidth], MATCH(C252, M[Plan Name], 0)), "")</f>
        <v/>
      </c>
      <c r="F252" s="114" t="str">
        <f>IFERROR(INDEX(M[Number of Domains], MATCH(C252, M[Plan Name], 0)), "")</f>
        <v/>
      </c>
      <c r="G252" s="114" t="str">
        <f>IFERROR(INDEX(M[Email Accounts], MATCH(C252, M[Plan Name], 0)), "")</f>
        <v/>
      </c>
      <c r="H252" s="114" t="str">
        <f>IFERROR(INDEX(M[Databases], MATCH(C252, M[Plan Name], 0)), "")</f>
        <v/>
      </c>
      <c r="I252" s="114" t="str">
        <f>IFERROR(INDEX(M[Control Panel], MATCH(C252, M[Plan Name], 0)), "")</f>
        <v/>
      </c>
      <c r="J252" s="114" t="str">
        <f>IFERROR(INDEX(M[Price], MATCH(C252, M[Plan Name], 0)), "")</f>
        <v/>
      </c>
      <c r="K252" s="114" t="str">
        <f>IFERROR(INDEX(M[Cost], MATCH(C252, M[Plan Name], 0)), "")</f>
        <v/>
      </c>
    </row>
    <row r="253" spans="1:11" ht="13.5" thickTop="1" thickBot="1">
      <c r="A253" s="11"/>
      <c r="B253" s="83"/>
      <c r="C253" s="11"/>
      <c r="D253" s="114" t="str">
        <f>IFERROR(INDEX(M[Disk Space], MATCH(C253, M[Plan Name], 0)), "")</f>
        <v/>
      </c>
      <c r="E253" s="114" t="str">
        <f>IFERROR(INDEX(M[Bandwidth], MATCH(C253, M[Plan Name], 0)), "")</f>
        <v/>
      </c>
      <c r="F253" s="114" t="str">
        <f>IFERROR(INDEX(M[Number of Domains], MATCH(C253, M[Plan Name], 0)), "")</f>
        <v/>
      </c>
      <c r="G253" s="114" t="str">
        <f>IFERROR(INDEX(M[Email Accounts], MATCH(C253, M[Plan Name], 0)), "")</f>
        <v/>
      </c>
      <c r="H253" s="114" t="str">
        <f>IFERROR(INDEX(M[Databases], MATCH(C253, M[Plan Name], 0)), "")</f>
        <v/>
      </c>
      <c r="I253" s="114" t="str">
        <f>IFERROR(INDEX(M[Control Panel], MATCH(C253, M[Plan Name], 0)), "")</f>
        <v/>
      </c>
      <c r="J253" s="114" t="str">
        <f>IFERROR(INDEX(M[Price], MATCH(C253, M[Plan Name], 0)), "")</f>
        <v/>
      </c>
      <c r="K253" s="114" t="str">
        <f>IFERROR(INDEX(M[Cost], MATCH(C253, M[Plan Name], 0)), "")</f>
        <v/>
      </c>
    </row>
    <row r="254" spans="1:11" ht="13.5" thickTop="1" thickBot="1">
      <c r="A254" s="11"/>
      <c r="B254" s="83"/>
      <c r="C254" s="11"/>
      <c r="D254" s="114" t="str">
        <f>IFERROR(INDEX(M[Disk Space], MATCH(C254, M[Plan Name], 0)), "")</f>
        <v/>
      </c>
      <c r="E254" s="114" t="str">
        <f>IFERROR(INDEX(M[Bandwidth], MATCH(C254, M[Plan Name], 0)), "")</f>
        <v/>
      </c>
      <c r="F254" s="114" t="str">
        <f>IFERROR(INDEX(M[Number of Domains], MATCH(C254, M[Plan Name], 0)), "")</f>
        <v/>
      </c>
      <c r="G254" s="114" t="str">
        <f>IFERROR(INDEX(M[Email Accounts], MATCH(C254, M[Plan Name], 0)), "")</f>
        <v/>
      </c>
      <c r="H254" s="114" t="str">
        <f>IFERROR(INDEX(M[Databases], MATCH(C254, M[Plan Name], 0)), "")</f>
        <v/>
      </c>
      <c r="I254" s="114" t="str">
        <f>IFERROR(INDEX(M[Control Panel], MATCH(C254, M[Plan Name], 0)), "")</f>
        <v/>
      </c>
      <c r="J254" s="114" t="str">
        <f>IFERROR(INDEX(M[Price], MATCH(C254, M[Plan Name], 0)), "")</f>
        <v/>
      </c>
      <c r="K254" s="114" t="str">
        <f>IFERROR(INDEX(M[Cost], MATCH(C254, M[Plan Name], 0)), "")</f>
        <v/>
      </c>
    </row>
    <row r="255" spans="1:11" ht="13.5" thickTop="1" thickBot="1">
      <c r="A255" s="11"/>
      <c r="B255" s="83"/>
      <c r="C255" s="11"/>
      <c r="D255" s="114" t="str">
        <f>IFERROR(INDEX(M[Disk Space], MATCH(C255, M[Plan Name], 0)), "")</f>
        <v/>
      </c>
      <c r="E255" s="114" t="str">
        <f>IFERROR(INDEX(M[Bandwidth], MATCH(C255, M[Plan Name], 0)), "")</f>
        <v/>
      </c>
      <c r="F255" s="114" t="str">
        <f>IFERROR(INDEX(M[Number of Domains], MATCH(C255, M[Plan Name], 0)), "")</f>
        <v/>
      </c>
      <c r="G255" s="114" t="str">
        <f>IFERROR(INDEX(M[Email Accounts], MATCH(C255, M[Plan Name], 0)), "")</f>
        <v/>
      </c>
      <c r="H255" s="114" t="str">
        <f>IFERROR(INDEX(M[Databases], MATCH(C255, M[Plan Name], 0)), "")</f>
        <v/>
      </c>
      <c r="I255" s="114" t="str">
        <f>IFERROR(INDEX(M[Control Panel], MATCH(C255, M[Plan Name], 0)), "")</f>
        <v/>
      </c>
      <c r="J255" s="114" t="str">
        <f>IFERROR(INDEX(M[Price], MATCH(C255, M[Plan Name], 0)), "")</f>
        <v/>
      </c>
      <c r="K255" s="114" t="str">
        <f>IFERROR(INDEX(M[Cost], MATCH(C255, M[Plan Name], 0)), "")</f>
        <v/>
      </c>
    </row>
    <row r="256" spans="1:11" ht="13.5" thickTop="1" thickBot="1">
      <c r="A256" s="11"/>
      <c r="B256" s="83"/>
      <c r="C256" s="11"/>
      <c r="D256" s="114" t="str">
        <f>IFERROR(INDEX(M[Disk Space], MATCH(C256, M[Plan Name], 0)), "")</f>
        <v/>
      </c>
      <c r="E256" s="114" t="str">
        <f>IFERROR(INDEX(M[Bandwidth], MATCH(C256, M[Plan Name], 0)), "")</f>
        <v/>
      </c>
      <c r="F256" s="114" t="str">
        <f>IFERROR(INDEX(M[Number of Domains], MATCH(C256, M[Plan Name], 0)), "")</f>
        <v/>
      </c>
      <c r="G256" s="114" t="str">
        <f>IFERROR(INDEX(M[Email Accounts], MATCH(C256, M[Plan Name], 0)), "")</f>
        <v/>
      </c>
      <c r="H256" s="114" t="str">
        <f>IFERROR(INDEX(M[Databases], MATCH(C256, M[Plan Name], 0)), "")</f>
        <v/>
      </c>
      <c r="I256" s="114" t="str">
        <f>IFERROR(INDEX(M[Control Panel], MATCH(C256, M[Plan Name], 0)), "")</f>
        <v/>
      </c>
      <c r="J256" s="114" t="str">
        <f>IFERROR(INDEX(M[Price], MATCH(C256, M[Plan Name], 0)), "")</f>
        <v/>
      </c>
      <c r="K256" s="114" t="str">
        <f>IFERROR(INDEX(M[Cost], MATCH(C256, M[Plan Name], 0)), "")</f>
        <v/>
      </c>
    </row>
    <row r="257" spans="1:11" ht="13.5" thickTop="1" thickBot="1">
      <c r="A257" s="11"/>
      <c r="B257" s="83"/>
      <c r="C257" s="11"/>
      <c r="D257" s="114" t="str">
        <f>IFERROR(INDEX(M[Disk Space], MATCH(C257, M[Plan Name], 0)), "")</f>
        <v/>
      </c>
      <c r="E257" s="114" t="str">
        <f>IFERROR(INDEX(M[Bandwidth], MATCH(C257, M[Plan Name], 0)), "")</f>
        <v/>
      </c>
      <c r="F257" s="114" t="str">
        <f>IFERROR(INDEX(M[Number of Domains], MATCH(C257, M[Plan Name], 0)), "")</f>
        <v/>
      </c>
      <c r="G257" s="114" t="str">
        <f>IFERROR(INDEX(M[Email Accounts], MATCH(C257, M[Plan Name], 0)), "")</f>
        <v/>
      </c>
      <c r="H257" s="114" t="str">
        <f>IFERROR(INDEX(M[Databases], MATCH(C257, M[Plan Name], 0)), "")</f>
        <v/>
      </c>
      <c r="I257" s="114" t="str">
        <f>IFERROR(INDEX(M[Control Panel], MATCH(C257, M[Plan Name], 0)), "")</f>
        <v/>
      </c>
      <c r="J257" s="114" t="str">
        <f>IFERROR(INDEX(M[Price], MATCH(C257, M[Plan Name], 0)), "")</f>
        <v/>
      </c>
      <c r="K257" s="114" t="str">
        <f>IFERROR(INDEX(M[Cost], MATCH(C257, M[Plan Name], 0)), "")</f>
        <v/>
      </c>
    </row>
    <row r="258" spans="1:11" ht="13.5" thickTop="1" thickBot="1">
      <c r="A258" s="11"/>
      <c r="B258" s="83"/>
      <c r="C258" s="11"/>
      <c r="D258" s="114" t="str">
        <f>IFERROR(INDEX(M[Disk Space], MATCH(C258, M[Plan Name], 0)), "")</f>
        <v/>
      </c>
      <c r="E258" s="114" t="str">
        <f>IFERROR(INDEX(M[Bandwidth], MATCH(C258, M[Plan Name], 0)), "")</f>
        <v/>
      </c>
      <c r="F258" s="114" t="str">
        <f>IFERROR(INDEX(M[Number of Domains], MATCH(C258, M[Plan Name], 0)), "")</f>
        <v/>
      </c>
      <c r="G258" s="114" t="str">
        <f>IFERROR(INDEX(M[Email Accounts], MATCH(C258, M[Plan Name], 0)), "")</f>
        <v/>
      </c>
      <c r="H258" s="114" t="str">
        <f>IFERROR(INDEX(M[Databases], MATCH(C258, M[Plan Name], 0)), "")</f>
        <v/>
      </c>
      <c r="I258" s="114" t="str">
        <f>IFERROR(INDEX(M[Control Panel], MATCH(C258, M[Plan Name], 0)), "")</f>
        <v/>
      </c>
      <c r="J258" s="114" t="str">
        <f>IFERROR(INDEX(M[Price], MATCH(C258, M[Plan Name], 0)), "")</f>
        <v/>
      </c>
      <c r="K258" s="114" t="str">
        <f>IFERROR(INDEX(M[Cost], MATCH(C258, M[Plan Name], 0)), "")</f>
        <v/>
      </c>
    </row>
    <row r="259" spans="1:11" ht="13.5" thickTop="1" thickBot="1">
      <c r="A259" s="11"/>
      <c r="B259" s="83"/>
      <c r="C259" s="11"/>
      <c r="D259" s="114" t="str">
        <f>IFERROR(INDEX(M[Disk Space], MATCH(C259, M[Plan Name], 0)), "")</f>
        <v/>
      </c>
      <c r="E259" s="114" t="str">
        <f>IFERROR(INDEX(M[Bandwidth], MATCH(C259, M[Plan Name], 0)), "")</f>
        <v/>
      </c>
      <c r="F259" s="114" t="str">
        <f>IFERROR(INDEX(M[Number of Domains], MATCH(C259, M[Plan Name], 0)), "")</f>
        <v/>
      </c>
      <c r="G259" s="114" t="str">
        <f>IFERROR(INDEX(M[Email Accounts], MATCH(C259, M[Plan Name], 0)), "")</f>
        <v/>
      </c>
      <c r="H259" s="114" t="str">
        <f>IFERROR(INDEX(M[Databases], MATCH(C259, M[Plan Name], 0)), "")</f>
        <v/>
      </c>
      <c r="I259" s="114" t="str">
        <f>IFERROR(INDEX(M[Control Panel], MATCH(C259, M[Plan Name], 0)), "")</f>
        <v/>
      </c>
      <c r="J259" s="114" t="str">
        <f>IFERROR(INDEX(M[Price], MATCH(C259, M[Plan Name], 0)), "")</f>
        <v/>
      </c>
      <c r="K259" s="114" t="str">
        <f>IFERROR(INDEX(M[Cost], MATCH(C259, M[Plan Name], 0)), "")</f>
        <v/>
      </c>
    </row>
    <row r="260" spans="1:11" ht="13.5" thickTop="1" thickBot="1">
      <c r="A260" s="11"/>
      <c r="B260" s="83"/>
      <c r="C260" s="11"/>
      <c r="D260" s="114" t="str">
        <f>IFERROR(INDEX(M[Disk Space], MATCH(C260, M[Plan Name], 0)), "")</f>
        <v/>
      </c>
      <c r="E260" s="114" t="str">
        <f>IFERROR(INDEX(M[Bandwidth], MATCH(C260, M[Plan Name], 0)), "")</f>
        <v/>
      </c>
      <c r="F260" s="114" t="str">
        <f>IFERROR(INDEX(M[Number of Domains], MATCH(C260, M[Plan Name], 0)), "")</f>
        <v/>
      </c>
      <c r="G260" s="114" t="str">
        <f>IFERROR(INDEX(M[Email Accounts], MATCH(C260, M[Plan Name], 0)), "")</f>
        <v/>
      </c>
      <c r="H260" s="114" t="str">
        <f>IFERROR(INDEX(M[Databases], MATCH(C260, M[Plan Name], 0)), "")</f>
        <v/>
      </c>
      <c r="I260" s="114" t="str">
        <f>IFERROR(INDEX(M[Control Panel], MATCH(C260, M[Plan Name], 0)), "")</f>
        <v/>
      </c>
      <c r="J260" s="114" t="str">
        <f>IFERROR(INDEX(M[Price], MATCH(C260, M[Plan Name], 0)), "")</f>
        <v/>
      </c>
      <c r="K260" s="114" t="str">
        <f>IFERROR(INDEX(M[Cost], MATCH(C260, M[Plan Name], 0)), "")</f>
        <v/>
      </c>
    </row>
    <row r="261" spans="1:11" ht="13.5" thickTop="1" thickBot="1">
      <c r="A261" s="11"/>
      <c r="B261" s="83"/>
      <c r="C261" s="11"/>
      <c r="D261" s="114" t="str">
        <f>IFERROR(INDEX(M[Disk Space], MATCH(C261, M[Plan Name], 0)), "")</f>
        <v/>
      </c>
      <c r="E261" s="114" t="str">
        <f>IFERROR(INDEX(M[Bandwidth], MATCH(C261, M[Plan Name], 0)), "")</f>
        <v/>
      </c>
      <c r="F261" s="114" t="str">
        <f>IFERROR(INDEX(M[Number of Domains], MATCH(C261, M[Plan Name], 0)), "")</f>
        <v/>
      </c>
      <c r="G261" s="114" t="str">
        <f>IFERROR(INDEX(M[Email Accounts], MATCH(C261, M[Plan Name], 0)), "")</f>
        <v/>
      </c>
      <c r="H261" s="114" t="str">
        <f>IFERROR(INDEX(M[Databases], MATCH(C261, M[Plan Name], 0)), "")</f>
        <v/>
      </c>
      <c r="I261" s="114" t="str">
        <f>IFERROR(INDEX(M[Control Panel], MATCH(C261, M[Plan Name], 0)), "")</f>
        <v/>
      </c>
      <c r="J261" s="114" t="str">
        <f>IFERROR(INDEX(M[Price], MATCH(C261, M[Plan Name], 0)), "")</f>
        <v/>
      </c>
      <c r="K261" s="114" t="str">
        <f>IFERROR(INDEX(M[Cost], MATCH(C261, M[Plan Name], 0)), "")</f>
        <v/>
      </c>
    </row>
    <row r="262" spans="1:11" ht="13.5" thickTop="1" thickBot="1">
      <c r="A262" s="11"/>
      <c r="B262" s="83"/>
      <c r="C262" s="11"/>
      <c r="D262" s="114" t="str">
        <f>IFERROR(INDEX(M[Disk Space], MATCH(C262, M[Plan Name], 0)), "")</f>
        <v/>
      </c>
      <c r="E262" s="114" t="str">
        <f>IFERROR(INDEX(M[Bandwidth], MATCH(C262, M[Plan Name], 0)), "")</f>
        <v/>
      </c>
      <c r="F262" s="114" t="str">
        <f>IFERROR(INDEX(M[Number of Domains], MATCH(C262, M[Plan Name], 0)), "")</f>
        <v/>
      </c>
      <c r="G262" s="114" t="str">
        <f>IFERROR(INDEX(M[Email Accounts], MATCH(C262, M[Plan Name], 0)), "")</f>
        <v/>
      </c>
      <c r="H262" s="114" t="str">
        <f>IFERROR(INDEX(M[Databases], MATCH(C262, M[Plan Name], 0)), "")</f>
        <v/>
      </c>
      <c r="I262" s="114" t="str">
        <f>IFERROR(INDEX(M[Control Panel], MATCH(C262, M[Plan Name], 0)), "")</f>
        <v/>
      </c>
      <c r="J262" s="114" t="str">
        <f>IFERROR(INDEX(M[Price], MATCH(C262, M[Plan Name], 0)), "")</f>
        <v/>
      </c>
      <c r="K262" s="114" t="str">
        <f>IFERROR(INDEX(M[Cost], MATCH(C262, M[Plan Name], 0)), "")</f>
        <v/>
      </c>
    </row>
    <row r="263" spans="1:11" ht="13.5" thickTop="1" thickBot="1">
      <c r="A263" s="11"/>
      <c r="B263" s="83"/>
      <c r="C263" s="11"/>
      <c r="D263" s="114" t="str">
        <f>IFERROR(INDEX(M[Disk Space], MATCH(C263, M[Plan Name], 0)), "")</f>
        <v/>
      </c>
      <c r="E263" s="114" t="str">
        <f>IFERROR(INDEX(M[Bandwidth], MATCH(C263, M[Plan Name], 0)), "")</f>
        <v/>
      </c>
      <c r="F263" s="114" t="str">
        <f>IFERROR(INDEX(M[Number of Domains], MATCH(C263, M[Plan Name], 0)), "")</f>
        <v/>
      </c>
      <c r="G263" s="114" t="str">
        <f>IFERROR(INDEX(M[Email Accounts], MATCH(C263, M[Plan Name], 0)), "")</f>
        <v/>
      </c>
      <c r="H263" s="114" t="str">
        <f>IFERROR(INDEX(M[Databases], MATCH(C263, M[Plan Name], 0)), "")</f>
        <v/>
      </c>
      <c r="I263" s="114" t="str">
        <f>IFERROR(INDEX(M[Control Panel], MATCH(C263, M[Plan Name], 0)), "")</f>
        <v/>
      </c>
      <c r="J263" s="114" t="str">
        <f>IFERROR(INDEX(M[Price], MATCH(C263, M[Plan Name], 0)), "")</f>
        <v/>
      </c>
      <c r="K263" s="114" t="str">
        <f>IFERROR(INDEX(M[Cost], MATCH(C263, M[Plan Name], 0)), "")</f>
        <v/>
      </c>
    </row>
    <row r="264" spans="1:11" ht="13.5" thickTop="1" thickBot="1">
      <c r="A264" s="11"/>
      <c r="B264" s="83"/>
      <c r="C264" s="11"/>
      <c r="D264" s="114" t="str">
        <f>IFERROR(INDEX(M[Disk Space], MATCH(C264, M[Plan Name], 0)), "")</f>
        <v/>
      </c>
      <c r="E264" s="114" t="str">
        <f>IFERROR(INDEX(M[Bandwidth], MATCH(C264, M[Plan Name], 0)), "")</f>
        <v/>
      </c>
      <c r="F264" s="114" t="str">
        <f>IFERROR(INDEX(M[Number of Domains], MATCH(C264, M[Plan Name], 0)), "")</f>
        <v/>
      </c>
      <c r="G264" s="114" t="str">
        <f>IFERROR(INDEX(M[Email Accounts], MATCH(C264, M[Plan Name], 0)), "")</f>
        <v/>
      </c>
      <c r="H264" s="114" t="str">
        <f>IFERROR(INDEX(M[Databases], MATCH(C264, M[Plan Name], 0)), "")</f>
        <v/>
      </c>
      <c r="I264" s="114" t="str">
        <f>IFERROR(INDEX(M[Control Panel], MATCH(C264, M[Plan Name], 0)), "")</f>
        <v/>
      </c>
      <c r="J264" s="114" t="str">
        <f>IFERROR(INDEX(M[Price], MATCH(C264, M[Plan Name], 0)), "")</f>
        <v/>
      </c>
      <c r="K264" s="114" t="str">
        <f>IFERROR(INDEX(M[Cost], MATCH(C264, M[Plan Name], 0)), "")</f>
        <v/>
      </c>
    </row>
    <row r="265" spans="1:11" ht="13.5" thickTop="1" thickBot="1">
      <c r="A265" s="11"/>
      <c r="B265" s="83"/>
      <c r="C265" s="11"/>
      <c r="D265" s="114" t="str">
        <f>IFERROR(INDEX(M[Disk Space], MATCH(C265, M[Plan Name], 0)), "")</f>
        <v/>
      </c>
      <c r="E265" s="114" t="str">
        <f>IFERROR(INDEX(M[Bandwidth], MATCH(C265, M[Plan Name], 0)), "")</f>
        <v/>
      </c>
      <c r="F265" s="114" t="str">
        <f>IFERROR(INDEX(M[Number of Domains], MATCH(C265, M[Plan Name], 0)), "")</f>
        <v/>
      </c>
      <c r="G265" s="114" t="str">
        <f>IFERROR(INDEX(M[Email Accounts], MATCH(C265, M[Plan Name], 0)), "")</f>
        <v/>
      </c>
      <c r="H265" s="114" t="str">
        <f>IFERROR(INDEX(M[Databases], MATCH(C265, M[Plan Name], 0)), "")</f>
        <v/>
      </c>
      <c r="I265" s="114" t="str">
        <f>IFERROR(INDEX(M[Control Panel], MATCH(C265, M[Plan Name], 0)), "")</f>
        <v/>
      </c>
      <c r="J265" s="114" t="str">
        <f>IFERROR(INDEX(M[Price], MATCH(C265, M[Plan Name], 0)), "")</f>
        <v/>
      </c>
      <c r="K265" s="114" t="str">
        <f>IFERROR(INDEX(M[Cost], MATCH(C265, M[Plan Name], 0)), "")</f>
        <v/>
      </c>
    </row>
    <row r="266" spans="1:11" ht="13.5" thickTop="1" thickBot="1">
      <c r="A266" s="11"/>
      <c r="B266" s="83"/>
      <c r="C266" s="11"/>
      <c r="D266" s="114" t="str">
        <f>IFERROR(INDEX(M[Disk Space], MATCH(C266, M[Plan Name], 0)), "")</f>
        <v/>
      </c>
      <c r="E266" s="114" t="str">
        <f>IFERROR(INDEX(M[Bandwidth], MATCH(C266, M[Plan Name], 0)), "")</f>
        <v/>
      </c>
      <c r="F266" s="114" t="str">
        <f>IFERROR(INDEX(M[Number of Domains], MATCH(C266, M[Plan Name], 0)), "")</f>
        <v/>
      </c>
      <c r="G266" s="114" t="str">
        <f>IFERROR(INDEX(M[Email Accounts], MATCH(C266, M[Plan Name], 0)), "")</f>
        <v/>
      </c>
      <c r="H266" s="114" t="str">
        <f>IFERROR(INDEX(M[Databases], MATCH(C266, M[Plan Name], 0)), "")</f>
        <v/>
      </c>
      <c r="I266" s="114" t="str">
        <f>IFERROR(INDEX(M[Control Panel], MATCH(C266, M[Plan Name], 0)), "")</f>
        <v/>
      </c>
      <c r="J266" s="114" t="str">
        <f>IFERROR(INDEX(M[Price], MATCH(C266, M[Plan Name], 0)), "")</f>
        <v/>
      </c>
      <c r="K266" s="114" t="str">
        <f>IFERROR(INDEX(M[Cost], MATCH(C266, M[Plan Name], 0)), "")</f>
        <v/>
      </c>
    </row>
    <row r="267" spans="1:11" ht="13.5" thickTop="1" thickBot="1">
      <c r="A267" s="11"/>
      <c r="B267" s="83"/>
      <c r="C267" s="11"/>
      <c r="D267" s="114" t="str">
        <f>IFERROR(INDEX(M[Disk Space], MATCH(C267, M[Plan Name], 0)), "")</f>
        <v/>
      </c>
      <c r="E267" s="114" t="str">
        <f>IFERROR(INDEX(M[Bandwidth], MATCH(C267, M[Plan Name], 0)), "")</f>
        <v/>
      </c>
      <c r="F267" s="114" t="str">
        <f>IFERROR(INDEX(M[Number of Domains], MATCH(C267, M[Plan Name], 0)), "")</f>
        <v/>
      </c>
      <c r="G267" s="114" t="str">
        <f>IFERROR(INDEX(M[Email Accounts], MATCH(C267, M[Plan Name], 0)), "")</f>
        <v/>
      </c>
      <c r="H267" s="114" t="str">
        <f>IFERROR(INDEX(M[Databases], MATCH(C267, M[Plan Name], 0)), "")</f>
        <v/>
      </c>
      <c r="I267" s="114" t="str">
        <f>IFERROR(INDEX(M[Control Panel], MATCH(C267, M[Plan Name], 0)), "")</f>
        <v/>
      </c>
      <c r="J267" s="114" t="str">
        <f>IFERROR(INDEX(M[Price], MATCH(C267, M[Plan Name], 0)), "")</f>
        <v/>
      </c>
      <c r="K267" s="114" t="str">
        <f>IFERROR(INDEX(M[Cost], MATCH(C267, M[Plan Name], 0)), "")</f>
        <v/>
      </c>
    </row>
    <row r="268" spans="1:11" ht="13.5" thickTop="1" thickBot="1">
      <c r="A268" s="11"/>
      <c r="B268" s="83"/>
      <c r="C268" s="11"/>
      <c r="D268" s="114" t="str">
        <f>IFERROR(INDEX(M[Disk Space], MATCH(C268, M[Plan Name], 0)), "")</f>
        <v/>
      </c>
      <c r="E268" s="114" t="str">
        <f>IFERROR(INDEX(M[Bandwidth], MATCH(C268, M[Plan Name], 0)), "")</f>
        <v/>
      </c>
      <c r="F268" s="114" t="str">
        <f>IFERROR(INDEX(M[Number of Domains], MATCH(C268, M[Plan Name], 0)), "")</f>
        <v/>
      </c>
      <c r="G268" s="114" t="str">
        <f>IFERROR(INDEX(M[Email Accounts], MATCH(C268, M[Plan Name], 0)), "")</f>
        <v/>
      </c>
      <c r="H268" s="114" t="str">
        <f>IFERROR(INDEX(M[Databases], MATCH(C268, M[Plan Name], 0)), "")</f>
        <v/>
      </c>
      <c r="I268" s="114" t="str">
        <f>IFERROR(INDEX(M[Control Panel], MATCH(C268, M[Plan Name], 0)), "")</f>
        <v/>
      </c>
      <c r="J268" s="114" t="str">
        <f>IFERROR(INDEX(M[Price], MATCH(C268, M[Plan Name], 0)), "")</f>
        <v/>
      </c>
      <c r="K268" s="114" t="str">
        <f>IFERROR(INDEX(M[Cost], MATCH(C268, M[Plan Name], 0)), "")</f>
        <v/>
      </c>
    </row>
    <row r="269" spans="1:11" ht="13.5" thickTop="1" thickBot="1">
      <c r="A269" s="11"/>
      <c r="B269" s="83"/>
      <c r="C269" s="11"/>
      <c r="D269" s="114" t="str">
        <f>IFERROR(INDEX(M[Disk Space], MATCH(C269, M[Plan Name], 0)), "")</f>
        <v/>
      </c>
      <c r="E269" s="114" t="str">
        <f>IFERROR(INDEX(M[Bandwidth], MATCH(C269, M[Plan Name], 0)), "")</f>
        <v/>
      </c>
      <c r="F269" s="114" t="str">
        <f>IFERROR(INDEX(M[Number of Domains], MATCH(C269, M[Plan Name], 0)), "")</f>
        <v/>
      </c>
      <c r="G269" s="114" t="str">
        <f>IFERROR(INDEX(M[Email Accounts], MATCH(C269, M[Plan Name], 0)), "")</f>
        <v/>
      </c>
      <c r="H269" s="114" t="str">
        <f>IFERROR(INDEX(M[Databases], MATCH(C269, M[Plan Name], 0)), "")</f>
        <v/>
      </c>
      <c r="I269" s="114" t="str">
        <f>IFERROR(INDEX(M[Control Panel], MATCH(C269, M[Plan Name], 0)), "")</f>
        <v/>
      </c>
      <c r="J269" s="114" t="str">
        <f>IFERROR(INDEX(M[Price], MATCH(C269, M[Plan Name], 0)), "")</f>
        <v/>
      </c>
      <c r="K269" s="114" t="str">
        <f>IFERROR(INDEX(M[Cost], MATCH(C269, M[Plan Name], 0)), "")</f>
        <v/>
      </c>
    </row>
    <row r="270" spans="1:11" ht="13.5" thickTop="1" thickBot="1">
      <c r="A270" s="11"/>
      <c r="B270" s="83"/>
      <c r="C270" s="11"/>
      <c r="D270" s="114" t="str">
        <f>IFERROR(INDEX(M[Disk Space], MATCH(C270, M[Plan Name], 0)), "")</f>
        <v/>
      </c>
      <c r="E270" s="114" t="str">
        <f>IFERROR(INDEX(M[Bandwidth], MATCH(C270, M[Plan Name], 0)), "")</f>
        <v/>
      </c>
      <c r="F270" s="114" t="str">
        <f>IFERROR(INDEX(M[Number of Domains], MATCH(C270, M[Plan Name], 0)), "")</f>
        <v/>
      </c>
      <c r="G270" s="114" t="str">
        <f>IFERROR(INDEX(M[Email Accounts], MATCH(C270, M[Plan Name], 0)), "")</f>
        <v/>
      </c>
      <c r="H270" s="114" t="str">
        <f>IFERROR(INDEX(M[Databases], MATCH(C270, M[Plan Name], 0)), "")</f>
        <v/>
      </c>
      <c r="I270" s="114" t="str">
        <f>IFERROR(INDEX(M[Control Panel], MATCH(C270, M[Plan Name], 0)), "")</f>
        <v/>
      </c>
      <c r="J270" s="114" t="str">
        <f>IFERROR(INDEX(M[Price], MATCH(C270, M[Plan Name], 0)), "")</f>
        <v/>
      </c>
      <c r="K270" s="114" t="str">
        <f>IFERROR(INDEX(M[Cost], MATCH(C270, M[Plan Name], 0)), "")</f>
        <v/>
      </c>
    </row>
    <row r="271" spans="1:11" ht="13.5" thickTop="1" thickBot="1">
      <c r="A271" s="11"/>
      <c r="B271" s="83"/>
      <c r="C271" s="11"/>
      <c r="D271" s="114" t="str">
        <f>IFERROR(INDEX(M[Disk Space], MATCH(C271, M[Plan Name], 0)), "")</f>
        <v/>
      </c>
      <c r="E271" s="114" t="str">
        <f>IFERROR(INDEX(M[Bandwidth], MATCH(C271, M[Plan Name], 0)), "")</f>
        <v/>
      </c>
      <c r="F271" s="114" t="str">
        <f>IFERROR(INDEX(M[Number of Domains], MATCH(C271, M[Plan Name], 0)), "")</f>
        <v/>
      </c>
      <c r="G271" s="114" t="str">
        <f>IFERROR(INDEX(M[Email Accounts], MATCH(C271, M[Plan Name], 0)), "")</f>
        <v/>
      </c>
      <c r="H271" s="114" t="str">
        <f>IFERROR(INDEX(M[Databases], MATCH(C271, M[Plan Name], 0)), "")</f>
        <v/>
      </c>
      <c r="I271" s="114" t="str">
        <f>IFERROR(INDEX(M[Control Panel], MATCH(C271, M[Plan Name], 0)), "")</f>
        <v/>
      </c>
      <c r="J271" s="114" t="str">
        <f>IFERROR(INDEX(M[Price], MATCH(C271, M[Plan Name], 0)), "")</f>
        <v/>
      </c>
      <c r="K271" s="114" t="str">
        <f>IFERROR(INDEX(M[Cost], MATCH(C271, M[Plan Name], 0)), "")</f>
        <v/>
      </c>
    </row>
    <row r="272" spans="1:11" ht="13.5" thickTop="1" thickBot="1">
      <c r="A272" s="11"/>
      <c r="B272" s="83"/>
      <c r="C272" s="11"/>
      <c r="D272" s="114" t="str">
        <f>IFERROR(INDEX(M[Disk Space], MATCH(C272, M[Plan Name], 0)), "")</f>
        <v/>
      </c>
      <c r="E272" s="114" t="str">
        <f>IFERROR(INDEX(M[Bandwidth], MATCH(C272, M[Plan Name], 0)), "")</f>
        <v/>
      </c>
      <c r="F272" s="114" t="str">
        <f>IFERROR(INDEX(M[Number of Domains], MATCH(C272, M[Plan Name], 0)), "")</f>
        <v/>
      </c>
      <c r="G272" s="114" t="str">
        <f>IFERROR(INDEX(M[Email Accounts], MATCH(C272, M[Plan Name], 0)), "")</f>
        <v/>
      </c>
      <c r="H272" s="114" t="str">
        <f>IFERROR(INDEX(M[Databases], MATCH(C272, M[Plan Name], 0)), "")</f>
        <v/>
      </c>
      <c r="I272" s="114" t="str">
        <f>IFERROR(INDEX(M[Control Panel], MATCH(C272, M[Plan Name], 0)), "")</f>
        <v/>
      </c>
      <c r="J272" s="114" t="str">
        <f>IFERROR(INDEX(M[Price], MATCH(C272, M[Plan Name], 0)), "")</f>
        <v/>
      </c>
      <c r="K272" s="114" t="str">
        <f>IFERROR(INDEX(M[Cost], MATCH(C272, M[Plan Name], 0)), "")</f>
        <v/>
      </c>
    </row>
    <row r="273" spans="1:11" ht="13.5" thickTop="1" thickBot="1">
      <c r="A273" s="11"/>
      <c r="B273" s="83"/>
      <c r="C273" s="11"/>
      <c r="D273" s="114" t="str">
        <f>IFERROR(INDEX(M[Disk Space], MATCH(C273, M[Plan Name], 0)), "")</f>
        <v/>
      </c>
      <c r="E273" s="114" t="str">
        <f>IFERROR(INDEX(M[Bandwidth], MATCH(C273, M[Plan Name], 0)), "")</f>
        <v/>
      </c>
      <c r="F273" s="114" t="str">
        <f>IFERROR(INDEX(M[Number of Domains], MATCH(C273, M[Plan Name], 0)), "")</f>
        <v/>
      </c>
      <c r="G273" s="114" t="str">
        <f>IFERROR(INDEX(M[Email Accounts], MATCH(C273, M[Plan Name], 0)), "")</f>
        <v/>
      </c>
      <c r="H273" s="114" t="str">
        <f>IFERROR(INDEX(M[Databases], MATCH(C273, M[Plan Name], 0)), "")</f>
        <v/>
      </c>
      <c r="I273" s="114" t="str">
        <f>IFERROR(INDEX(M[Control Panel], MATCH(C273, M[Plan Name], 0)), "")</f>
        <v/>
      </c>
      <c r="J273" s="114" t="str">
        <f>IFERROR(INDEX(M[Price], MATCH(C273, M[Plan Name], 0)), "")</f>
        <v/>
      </c>
      <c r="K273" s="114" t="str">
        <f>IFERROR(INDEX(M[Cost], MATCH(C273, M[Plan Name], 0)), "")</f>
        <v/>
      </c>
    </row>
    <row r="274" spans="1:11" ht="13.5" thickTop="1" thickBot="1">
      <c r="A274" s="11"/>
      <c r="B274" s="83"/>
      <c r="C274" s="11"/>
      <c r="D274" s="114" t="str">
        <f>IFERROR(INDEX(M[Disk Space], MATCH(C274, M[Plan Name], 0)), "")</f>
        <v/>
      </c>
      <c r="E274" s="114" t="str">
        <f>IFERROR(INDEX(M[Bandwidth], MATCH(C274, M[Plan Name], 0)), "")</f>
        <v/>
      </c>
      <c r="F274" s="114" t="str">
        <f>IFERROR(INDEX(M[Number of Domains], MATCH(C274, M[Plan Name], 0)), "")</f>
        <v/>
      </c>
      <c r="G274" s="114" t="str">
        <f>IFERROR(INDEX(M[Email Accounts], MATCH(C274, M[Plan Name], 0)), "")</f>
        <v/>
      </c>
      <c r="H274" s="114" t="str">
        <f>IFERROR(INDEX(M[Databases], MATCH(C274, M[Plan Name], 0)), "")</f>
        <v/>
      </c>
      <c r="I274" s="114" t="str">
        <f>IFERROR(INDEX(M[Control Panel], MATCH(C274, M[Plan Name], 0)), "")</f>
        <v/>
      </c>
      <c r="J274" s="114" t="str">
        <f>IFERROR(INDEX(M[Price], MATCH(C274, M[Plan Name], 0)), "")</f>
        <v/>
      </c>
      <c r="K274" s="114" t="str">
        <f>IFERROR(INDEX(M[Cost], MATCH(C274, M[Plan Name], 0)), "")</f>
        <v/>
      </c>
    </row>
    <row r="275" spans="1:11" ht="13.5" thickTop="1" thickBot="1">
      <c r="A275" s="11"/>
      <c r="B275" s="83"/>
      <c r="C275" s="11"/>
      <c r="D275" s="114" t="str">
        <f>IFERROR(INDEX(M[Disk Space], MATCH(C275, M[Plan Name], 0)), "")</f>
        <v/>
      </c>
      <c r="E275" s="114" t="str">
        <f>IFERROR(INDEX(M[Bandwidth], MATCH(C275, M[Plan Name], 0)), "")</f>
        <v/>
      </c>
      <c r="F275" s="114" t="str">
        <f>IFERROR(INDEX(M[Number of Domains], MATCH(C275, M[Plan Name], 0)), "")</f>
        <v/>
      </c>
      <c r="G275" s="114" t="str">
        <f>IFERROR(INDEX(M[Email Accounts], MATCH(C275, M[Plan Name], 0)), "")</f>
        <v/>
      </c>
      <c r="H275" s="114" t="str">
        <f>IFERROR(INDEX(M[Databases], MATCH(C275, M[Plan Name], 0)), "")</f>
        <v/>
      </c>
      <c r="I275" s="114" t="str">
        <f>IFERROR(INDEX(M[Control Panel], MATCH(C275, M[Plan Name], 0)), "")</f>
        <v/>
      </c>
      <c r="J275" s="114" t="str">
        <f>IFERROR(INDEX(M[Price], MATCH(C275, M[Plan Name], 0)), "")</f>
        <v/>
      </c>
      <c r="K275" s="114" t="str">
        <f>IFERROR(INDEX(M[Cost], MATCH(C275, M[Plan Name], 0)), "")</f>
        <v/>
      </c>
    </row>
    <row r="276" spans="1:11" ht="13.5" thickTop="1" thickBot="1">
      <c r="A276" s="11"/>
      <c r="B276" s="83"/>
      <c r="C276" s="11"/>
      <c r="D276" s="114" t="str">
        <f>IFERROR(INDEX(M[Disk Space], MATCH(C276, M[Plan Name], 0)), "")</f>
        <v/>
      </c>
      <c r="E276" s="114" t="str">
        <f>IFERROR(INDEX(M[Bandwidth], MATCH(C276, M[Plan Name], 0)), "")</f>
        <v/>
      </c>
      <c r="F276" s="114" t="str">
        <f>IFERROR(INDEX(M[Number of Domains], MATCH(C276, M[Plan Name], 0)), "")</f>
        <v/>
      </c>
      <c r="G276" s="114" t="str">
        <f>IFERROR(INDEX(M[Email Accounts], MATCH(C276, M[Plan Name], 0)), "")</f>
        <v/>
      </c>
      <c r="H276" s="114" t="str">
        <f>IFERROR(INDEX(M[Databases], MATCH(C276, M[Plan Name], 0)), "")</f>
        <v/>
      </c>
      <c r="I276" s="114" t="str">
        <f>IFERROR(INDEX(M[Control Panel], MATCH(C276, M[Plan Name], 0)), "")</f>
        <v/>
      </c>
      <c r="J276" s="114" t="str">
        <f>IFERROR(INDEX(M[Price], MATCH(C276, M[Plan Name], 0)), "")</f>
        <v/>
      </c>
      <c r="K276" s="114" t="str">
        <f>IFERROR(INDEX(M[Cost], MATCH(C276, M[Plan Name], 0)), "")</f>
        <v/>
      </c>
    </row>
    <row r="277" spans="1:11" ht="13.5" thickTop="1" thickBot="1">
      <c r="A277" s="11"/>
      <c r="B277" s="83"/>
      <c r="C277" s="11"/>
      <c r="D277" s="114" t="str">
        <f>IFERROR(INDEX(M[Disk Space], MATCH(C277, M[Plan Name], 0)), "")</f>
        <v/>
      </c>
      <c r="E277" s="114" t="str">
        <f>IFERROR(INDEX(M[Bandwidth], MATCH(C277, M[Plan Name], 0)), "")</f>
        <v/>
      </c>
      <c r="F277" s="114" t="str">
        <f>IFERROR(INDEX(M[Number of Domains], MATCH(C277, M[Plan Name], 0)), "")</f>
        <v/>
      </c>
      <c r="G277" s="114" t="str">
        <f>IFERROR(INDEX(M[Email Accounts], MATCH(C277, M[Plan Name], 0)), "")</f>
        <v/>
      </c>
      <c r="H277" s="114" t="str">
        <f>IFERROR(INDEX(M[Databases], MATCH(C277, M[Plan Name], 0)), "")</f>
        <v/>
      </c>
      <c r="I277" s="114" t="str">
        <f>IFERROR(INDEX(M[Control Panel], MATCH(C277, M[Plan Name], 0)), "")</f>
        <v/>
      </c>
      <c r="J277" s="114" t="str">
        <f>IFERROR(INDEX(M[Price], MATCH(C277, M[Plan Name], 0)), "")</f>
        <v/>
      </c>
      <c r="K277" s="114" t="str">
        <f>IFERROR(INDEX(M[Cost], MATCH(C277, M[Plan Name], 0)), "")</f>
        <v/>
      </c>
    </row>
    <row r="278" spans="1:11" ht="13.5" thickTop="1" thickBot="1">
      <c r="A278" s="11"/>
      <c r="B278" s="83"/>
      <c r="C278" s="11"/>
      <c r="D278" s="114" t="str">
        <f>IFERROR(INDEX(M[Disk Space], MATCH(C278, M[Plan Name], 0)), "")</f>
        <v/>
      </c>
      <c r="E278" s="114" t="str">
        <f>IFERROR(INDEX(M[Bandwidth], MATCH(C278, M[Plan Name], 0)), "")</f>
        <v/>
      </c>
      <c r="F278" s="114" t="str">
        <f>IFERROR(INDEX(M[Number of Domains], MATCH(C278, M[Plan Name], 0)), "")</f>
        <v/>
      </c>
      <c r="G278" s="114" t="str">
        <f>IFERROR(INDEX(M[Email Accounts], MATCH(C278, M[Plan Name], 0)), "")</f>
        <v/>
      </c>
      <c r="H278" s="114" t="str">
        <f>IFERROR(INDEX(M[Databases], MATCH(C278, M[Plan Name], 0)), "")</f>
        <v/>
      </c>
      <c r="I278" s="114" t="str">
        <f>IFERROR(INDEX(M[Control Panel], MATCH(C278, M[Plan Name], 0)), "")</f>
        <v/>
      </c>
      <c r="J278" s="114" t="str">
        <f>IFERROR(INDEX(M[Price], MATCH(C278, M[Plan Name], 0)), "")</f>
        <v/>
      </c>
      <c r="K278" s="114" t="str">
        <f>IFERROR(INDEX(M[Cost], MATCH(C278, M[Plan Name], 0)), "")</f>
        <v/>
      </c>
    </row>
    <row r="279" spans="1:11" ht="13.5" thickTop="1" thickBot="1">
      <c r="A279" s="11"/>
      <c r="B279" s="83"/>
      <c r="C279" s="11"/>
      <c r="D279" s="114" t="str">
        <f>IFERROR(INDEX(M[Disk Space], MATCH(C279, M[Plan Name], 0)), "")</f>
        <v/>
      </c>
      <c r="E279" s="114" t="str">
        <f>IFERROR(INDEX(M[Bandwidth], MATCH(C279, M[Plan Name], 0)), "")</f>
        <v/>
      </c>
      <c r="F279" s="114" t="str">
        <f>IFERROR(INDEX(M[Number of Domains], MATCH(C279, M[Plan Name], 0)), "")</f>
        <v/>
      </c>
      <c r="G279" s="114" t="str">
        <f>IFERROR(INDEX(M[Email Accounts], MATCH(C279, M[Plan Name], 0)), "")</f>
        <v/>
      </c>
      <c r="H279" s="114" t="str">
        <f>IFERROR(INDEX(M[Databases], MATCH(C279, M[Plan Name], 0)), "")</f>
        <v/>
      </c>
      <c r="I279" s="114" t="str">
        <f>IFERROR(INDEX(M[Control Panel], MATCH(C279, M[Plan Name], 0)), "")</f>
        <v/>
      </c>
      <c r="J279" s="114" t="str">
        <f>IFERROR(INDEX(M[Price], MATCH(C279, M[Plan Name], 0)), "")</f>
        <v/>
      </c>
      <c r="K279" s="114" t="str">
        <f>IFERROR(INDEX(M[Cost], MATCH(C279, M[Plan Name], 0)), "")</f>
        <v/>
      </c>
    </row>
    <row r="280" spans="1:11" ht="13.5" thickTop="1" thickBot="1">
      <c r="A280" s="11"/>
      <c r="B280" s="83"/>
      <c r="C280" s="11"/>
      <c r="D280" s="114" t="str">
        <f>IFERROR(INDEX(M[Disk Space], MATCH(C280, M[Plan Name], 0)), "")</f>
        <v/>
      </c>
      <c r="E280" s="114" t="str">
        <f>IFERROR(INDEX(M[Bandwidth], MATCH(C280, M[Plan Name], 0)), "")</f>
        <v/>
      </c>
      <c r="F280" s="114" t="str">
        <f>IFERROR(INDEX(M[Number of Domains], MATCH(C280, M[Plan Name], 0)), "")</f>
        <v/>
      </c>
      <c r="G280" s="114" t="str">
        <f>IFERROR(INDEX(M[Email Accounts], MATCH(C280, M[Plan Name], 0)), "")</f>
        <v/>
      </c>
      <c r="H280" s="114" t="str">
        <f>IFERROR(INDEX(M[Databases], MATCH(C280, M[Plan Name], 0)), "")</f>
        <v/>
      </c>
      <c r="I280" s="114" t="str">
        <f>IFERROR(INDEX(M[Control Panel], MATCH(C280, M[Plan Name], 0)), "")</f>
        <v/>
      </c>
      <c r="J280" s="114" t="str">
        <f>IFERROR(INDEX(M[Price], MATCH(C280, M[Plan Name], 0)), "")</f>
        <v/>
      </c>
      <c r="K280" s="114" t="str">
        <f>IFERROR(INDEX(M[Cost], MATCH(C280, M[Plan Name], 0)), "")</f>
        <v/>
      </c>
    </row>
    <row r="281" spans="1:11" ht="13.5" thickTop="1" thickBot="1">
      <c r="A281" s="11"/>
      <c r="B281" s="83"/>
      <c r="C281" s="11"/>
      <c r="D281" s="114" t="str">
        <f>IFERROR(INDEX(M[Disk Space], MATCH(C281, M[Plan Name], 0)), "")</f>
        <v/>
      </c>
      <c r="E281" s="114" t="str">
        <f>IFERROR(INDEX(M[Bandwidth], MATCH(C281, M[Plan Name], 0)), "")</f>
        <v/>
      </c>
      <c r="F281" s="114" t="str">
        <f>IFERROR(INDEX(M[Number of Domains], MATCH(C281, M[Plan Name], 0)), "")</f>
        <v/>
      </c>
      <c r="G281" s="114" t="str">
        <f>IFERROR(INDEX(M[Email Accounts], MATCH(C281, M[Plan Name], 0)), "")</f>
        <v/>
      </c>
      <c r="H281" s="114" t="str">
        <f>IFERROR(INDEX(M[Databases], MATCH(C281, M[Plan Name], 0)), "")</f>
        <v/>
      </c>
      <c r="I281" s="114" t="str">
        <f>IFERROR(INDEX(M[Control Panel], MATCH(C281, M[Plan Name], 0)), "")</f>
        <v/>
      </c>
      <c r="J281" s="114" t="str">
        <f>IFERROR(INDEX(M[Price], MATCH(C281, M[Plan Name], 0)), "")</f>
        <v/>
      </c>
      <c r="K281" s="114" t="str">
        <f>IFERROR(INDEX(M[Cost], MATCH(C281, M[Plan Name], 0)), "")</f>
        <v/>
      </c>
    </row>
    <row r="282" spans="1:11" ht="13.5" thickTop="1" thickBot="1">
      <c r="A282" s="11"/>
      <c r="B282" s="83"/>
      <c r="C282" s="11"/>
      <c r="D282" s="114" t="str">
        <f>IFERROR(INDEX(M[Disk Space], MATCH(C282, M[Plan Name], 0)), "")</f>
        <v/>
      </c>
      <c r="E282" s="114" t="str">
        <f>IFERROR(INDEX(M[Bandwidth], MATCH(C282, M[Plan Name], 0)), "")</f>
        <v/>
      </c>
      <c r="F282" s="114" t="str">
        <f>IFERROR(INDEX(M[Number of Domains], MATCH(C282, M[Plan Name], 0)), "")</f>
        <v/>
      </c>
      <c r="G282" s="114" t="str">
        <f>IFERROR(INDEX(M[Email Accounts], MATCH(C282, M[Plan Name], 0)), "")</f>
        <v/>
      </c>
      <c r="H282" s="114" t="str">
        <f>IFERROR(INDEX(M[Databases], MATCH(C282, M[Plan Name], 0)), "")</f>
        <v/>
      </c>
      <c r="I282" s="114" t="str">
        <f>IFERROR(INDEX(M[Control Panel], MATCH(C282, M[Plan Name], 0)), "")</f>
        <v/>
      </c>
      <c r="J282" s="114" t="str">
        <f>IFERROR(INDEX(M[Price], MATCH(C282, M[Plan Name], 0)), "")</f>
        <v/>
      </c>
      <c r="K282" s="114" t="str">
        <f>IFERROR(INDEX(M[Cost], MATCH(C282, M[Plan Name], 0)), "")</f>
        <v/>
      </c>
    </row>
    <row r="283" spans="1:11" ht="13.5" thickTop="1" thickBot="1">
      <c r="A283" s="11"/>
      <c r="B283" s="83"/>
      <c r="C283" s="11"/>
      <c r="D283" s="114" t="str">
        <f>IFERROR(INDEX(M[Disk Space], MATCH(C283, M[Plan Name], 0)), "")</f>
        <v/>
      </c>
      <c r="E283" s="114" t="str">
        <f>IFERROR(INDEX(M[Bandwidth], MATCH(C283, M[Plan Name], 0)), "")</f>
        <v/>
      </c>
      <c r="F283" s="114" t="str">
        <f>IFERROR(INDEX(M[Number of Domains], MATCH(C283, M[Plan Name], 0)), "")</f>
        <v/>
      </c>
      <c r="G283" s="114" t="str">
        <f>IFERROR(INDEX(M[Email Accounts], MATCH(C283, M[Plan Name], 0)), "")</f>
        <v/>
      </c>
      <c r="H283" s="114" t="str">
        <f>IFERROR(INDEX(M[Databases], MATCH(C283, M[Plan Name], 0)), "")</f>
        <v/>
      </c>
      <c r="I283" s="114" t="str">
        <f>IFERROR(INDEX(M[Control Panel], MATCH(C283, M[Plan Name], 0)), "")</f>
        <v/>
      </c>
      <c r="J283" s="114" t="str">
        <f>IFERROR(INDEX(M[Price], MATCH(C283, M[Plan Name], 0)), "")</f>
        <v/>
      </c>
      <c r="K283" s="114" t="str">
        <f>IFERROR(INDEX(M[Cost], MATCH(C283, M[Plan Name], 0)), "")</f>
        <v/>
      </c>
    </row>
    <row r="284" spans="1:11" ht="13.5" thickTop="1" thickBot="1">
      <c r="A284" s="11"/>
      <c r="B284" s="83"/>
      <c r="C284" s="11"/>
      <c r="D284" s="114" t="str">
        <f>IFERROR(INDEX(M[Disk Space], MATCH(C284, M[Plan Name], 0)), "")</f>
        <v/>
      </c>
      <c r="E284" s="114" t="str">
        <f>IFERROR(INDEX(M[Bandwidth], MATCH(C284, M[Plan Name], 0)), "")</f>
        <v/>
      </c>
      <c r="F284" s="114" t="str">
        <f>IFERROR(INDEX(M[Number of Domains], MATCH(C284, M[Plan Name], 0)), "")</f>
        <v/>
      </c>
      <c r="G284" s="114" t="str">
        <f>IFERROR(INDEX(M[Email Accounts], MATCH(C284, M[Plan Name], 0)), "")</f>
        <v/>
      </c>
      <c r="H284" s="114" t="str">
        <f>IFERROR(INDEX(M[Databases], MATCH(C284, M[Plan Name], 0)), "")</f>
        <v/>
      </c>
      <c r="I284" s="114" t="str">
        <f>IFERROR(INDEX(M[Control Panel], MATCH(C284, M[Plan Name], 0)), "")</f>
        <v/>
      </c>
      <c r="J284" s="114" t="str">
        <f>IFERROR(INDEX(M[Price], MATCH(C284, M[Plan Name], 0)), "")</f>
        <v/>
      </c>
      <c r="K284" s="114" t="str">
        <f>IFERROR(INDEX(M[Cost], MATCH(C284, M[Plan Name], 0)), "")</f>
        <v/>
      </c>
    </row>
    <row r="285" spans="1:11" ht="13.5" thickTop="1" thickBot="1">
      <c r="A285" s="11"/>
      <c r="B285" s="83"/>
      <c r="C285" s="11"/>
      <c r="D285" s="114" t="str">
        <f>IFERROR(INDEX(M[Disk Space], MATCH(C285, M[Plan Name], 0)), "")</f>
        <v/>
      </c>
      <c r="E285" s="114" t="str">
        <f>IFERROR(INDEX(M[Bandwidth], MATCH(C285, M[Plan Name], 0)), "")</f>
        <v/>
      </c>
      <c r="F285" s="114" t="str">
        <f>IFERROR(INDEX(M[Number of Domains], MATCH(C285, M[Plan Name], 0)), "")</f>
        <v/>
      </c>
      <c r="G285" s="114" t="str">
        <f>IFERROR(INDEX(M[Email Accounts], MATCH(C285, M[Plan Name], 0)), "")</f>
        <v/>
      </c>
      <c r="H285" s="114" t="str">
        <f>IFERROR(INDEX(M[Databases], MATCH(C285, M[Plan Name], 0)), "")</f>
        <v/>
      </c>
      <c r="I285" s="114" t="str">
        <f>IFERROR(INDEX(M[Control Panel], MATCH(C285, M[Plan Name], 0)), "")</f>
        <v/>
      </c>
      <c r="J285" s="114" t="str">
        <f>IFERROR(INDEX(M[Price], MATCH(C285, M[Plan Name], 0)), "")</f>
        <v/>
      </c>
      <c r="K285" s="114" t="str">
        <f>IFERROR(INDEX(M[Cost], MATCH(C285, M[Plan Name], 0)), "")</f>
        <v/>
      </c>
    </row>
    <row r="286" spans="1:11" ht="13.5" thickTop="1" thickBot="1">
      <c r="A286" s="11"/>
      <c r="B286" s="83"/>
      <c r="C286" s="11"/>
      <c r="D286" s="114" t="str">
        <f>IFERROR(INDEX(M[Disk Space], MATCH(C286, M[Plan Name], 0)), "")</f>
        <v/>
      </c>
      <c r="E286" s="114" t="str">
        <f>IFERROR(INDEX(M[Bandwidth], MATCH(C286, M[Plan Name], 0)), "")</f>
        <v/>
      </c>
      <c r="F286" s="114" t="str">
        <f>IFERROR(INDEX(M[Number of Domains], MATCH(C286, M[Plan Name], 0)), "")</f>
        <v/>
      </c>
      <c r="G286" s="114" t="str">
        <f>IFERROR(INDEX(M[Email Accounts], MATCH(C286, M[Plan Name], 0)), "")</f>
        <v/>
      </c>
      <c r="H286" s="114" t="str">
        <f>IFERROR(INDEX(M[Databases], MATCH(C286, M[Plan Name], 0)), "")</f>
        <v/>
      </c>
      <c r="I286" s="114" t="str">
        <f>IFERROR(INDEX(M[Control Panel], MATCH(C286, M[Plan Name], 0)), "")</f>
        <v/>
      </c>
      <c r="J286" s="114" t="str">
        <f>IFERROR(INDEX(M[Price], MATCH(C286, M[Plan Name], 0)), "")</f>
        <v/>
      </c>
      <c r="K286" s="114" t="str">
        <f>IFERROR(INDEX(M[Cost], MATCH(C286, M[Plan Name], 0)), "")</f>
        <v/>
      </c>
    </row>
    <row r="287" spans="1:11" ht="13.5" thickTop="1" thickBot="1">
      <c r="A287" s="11"/>
      <c r="B287" s="83"/>
      <c r="C287" s="11"/>
      <c r="D287" s="114" t="str">
        <f>IFERROR(INDEX(M[Disk Space], MATCH(C287, M[Plan Name], 0)), "")</f>
        <v/>
      </c>
      <c r="E287" s="114" t="str">
        <f>IFERROR(INDEX(M[Bandwidth], MATCH(C287, M[Plan Name], 0)), "")</f>
        <v/>
      </c>
      <c r="F287" s="114" t="str">
        <f>IFERROR(INDEX(M[Number of Domains], MATCH(C287, M[Plan Name], 0)), "")</f>
        <v/>
      </c>
      <c r="G287" s="114" t="str">
        <f>IFERROR(INDEX(M[Email Accounts], MATCH(C287, M[Plan Name], 0)), "")</f>
        <v/>
      </c>
      <c r="H287" s="114" t="str">
        <f>IFERROR(INDEX(M[Databases], MATCH(C287, M[Plan Name], 0)), "")</f>
        <v/>
      </c>
      <c r="I287" s="114" t="str">
        <f>IFERROR(INDEX(M[Control Panel], MATCH(C287, M[Plan Name], 0)), "")</f>
        <v/>
      </c>
      <c r="J287" s="114" t="str">
        <f>IFERROR(INDEX(M[Price], MATCH(C287, M[Plan Name], 0)), "")</f>
        <v/>
      </c>
      <c r="K287" s="114" t="str">
        <f>IFERROR(INDEX(M[Cost], MATCH(C287, M[Plan Name], 0)), "")</f>
        <v/>
      </c>
    </row>
    <row r="288" spans="1:11" ht="13.5" thickTop="1" thickBot="1">
      <c r="A288" s="11"/>
      <c r="B288" s="83"/>
      <c r="C288" s="11"/>
      <c r="D288" s="114" t="str">
        <f>IFERROR(INDEX(M[Disk Space], MATCH(C288, M[Plan Name], 0)), "")</f>
        <v/>
      </c>
      <c r="E288" s="114" t="str">
        <f>IFERROR(INDEX(M[Bandwidth], MATCH(C288, M[Plan Name], 0)), "")</f>
        <v/>
      </c>
      <c r="F288" s="114" t="str">
        <f>IFERROR(INDEX(M[Number of Domains], MATCH(C288, M[Plan Name], 0)), "")</f>
        <v/>
      </c>
      <c r="G288" s="114" t="str">
        <f>IFERROR(INDEX(M[Email Accounts], MATCH(C288, M[Plan Name], 0)), "")</f>
        <v/>
      </c>
      <c r="H288" s="114" t="str">
        <f>IFERROR(INDEX(M[Databases], MATCH(C288, M[Plan Name], 0)), "")</f>
        <v/>
      </c>
      <c r="I288" s="114" t="str">
        <f>IFERROR(INDEX(M[Control Panel], MATCH(C288, M[Plan Name], 0)), "")</f>
        <v/>
      </c>
      <c r="J288" s="114" t="str">
        <f>IFERROR(INDEX(M[Price], MATCH(C288, M[Plan Name], 0)), "")</f>
        <v/>
      </c>
      <c r="K288" s="114" t="str">
        <f>IFERROR(INDEX(M[Cost], MATCH(C288, M[Plan Name], 0)), "")</f>
        <v/>
      </c>
    </row>
    <row r="289" spans="1:11" ht="13.5" thickTop="1" thickBot="1">
      <c r="A289" s="11"/>
      <c r="B289" s="83"/>
      <c r="C289" s="11"/>
      <c r="D289" s="114" t="str">
        <f>IFERROR(INDEX(M[Disk Space], MATCH(C289, M[Plan Name], 0)), "")</f>
        <v/>
      </c>
      <c r="E289" s="114" t="str">
        <f>IFERROR(INDEX(M[Bandwidth], MATCH(C289, M[Plan Name], 0)), "")</f>
        <v/>
      </c>
      <c r="F289" s="114" t="str">
        <f>IFERROR(INDEX(M[Number of Domains], MATCH(C289, M[Plan Name], 0)), "")</f>
        <v/>
      </c>
      <c r="G289" s="114" t="str">
        <f>IFERROR(INDEX(M[Email Accounts], MATCH(C289, M[Plan Name], 0)), "")</f>
        <v/>
      </c>
      <c r="H289" s="114" t="str">
        <f>IFERROR(INDEX(M[Databases], MATCH(C289, M[Plan Name], 0)), "")</f>
        <v/>
      </c>
      <c r="I289" s="114" t="str">
        <f>IFERROR(INDEX(M[Control Panel], MATCH(C289, M[Plan Name], 0)), "")</f>
        <v/>
      </c>
      <c r="J289" s="114" t="str">
        <f>IFERROR(INDEX(M[Price], MATCH(C289, M[Plan Name], 0)), "")</f>
        <v/>
      </c>
      <c r="K289" s="114" t="str">
        <f>IFERROR(INDEX(M[Cost], MATCH(C289, M[Plan Name], 0)), "")</f>
        <v/>
      </c>
    </row>
    <row r="290" spans="1:11" ht="13.5" thickTop="1" thickBot="1">
      <c r="A290" s="11"/>
      <c r="B290" s="83"/>
      <c r="C290" s="11"/>
      <c r="D290" s="114" t="str">
        <f>IFERROR(INDEX(M[Disk Space], MATCH(C290, M[Plan Name], 0)), "")</f>
        <v/>
      </c>
      <c r="E290" s="114" t="str">
        <f>IFERROR(INDEX(M[Bandwidth], MATCH(C290, M[Plan Name], 0)), "")</f>
        <v/>
      </c>
      <c r="F290" s="114" t="str">
        <f>IFERROR(INDEX(M[Number of Domains], MATCH(C290, M[Plan Name], 0)), "")</f>
        <v/>
      </c>
      <c r="G290" s="114" t="str">
        <f>IFERROR(INDEX(M[Email Accounts], MATCH(C290, M[Plan Name], 0)), "")</f>
        <v/>
      </c>
      <c r="H290" s="114" t="str">
        <f>IFERROR(INDEX(M[Databases], MATCH(C290, M[Plan Name], 0)), "")</f>
        <v/>
      </c>
      <c r="I290" s="114" t="str">
        <f>IFERROR(INDEX(M[Control Panel], MATCH(C290, M[Plan Name], 0)), "")</f>
        <v/>
      </c>
      <c r="J290" s="114" t="str">
        <f>IFERROR(INDEX(M[Price], MATCH(C290, M[Plan Name], 0)), "")</f>
        <v/>
      </c>
      <c r="K290" s="114" t="str">
        <f>IFERROR(INDEX(M[Cost], MATCH(C290, M[Plan Name], 0)), "")</f>
        <v/>
      </c>
    </row>
    <row r="291" spans="1:11" ht="13.5" thickTop="1" thickBot="1">
      <c r="A291" s="11"/>
      <c r="B291" s="83"/>
      <c r="C291" s="11"/>
      <c r="D291" s="114" t="str">
        <f>IFERROR(INDEX(M[Disk Space], MATCH(C291, M[Plan Name], 0)), "")</f>
        <v/>
      </c>
      <c r="E291" s="114" t="str">
        <f>IFERROR(INDEX(M[Bandwidth], MATCH(C291, M[Plan Name], 0)), "")</f>
        <v/>
      </c>
      <c r="F291" s="114" t="str">
        <f>IFERROR(INDEX(M[Number of Domains], MATCH(C291, M[Plan Name], 0)), "")</f>
        <v/>
      </c>
      <c r="G291" s="114" t="str">
        <f>IFERROR(INDEX(M[Email Accounts], MATCH(C291, M[Plan Name], 0)), "")</f>
        <v/>
      </c>
      <c r="H291" s="114" t="str">
        <f>IFERROR(INDEX(M[Databases], MATCH(C291, M[Plan Name], 0)), "")</f>
        <v/>
      </c>
      <c r="I291" s="114" t="str">
        <f>IFERROR(INDEX(M[Control Panel], MATCH(C291, M[Plan Name], 0)), "")</f>
        <v/>
      </c>
      <c r="J291" s="114" t="str">
        <f>IFERROR(INDEX(M[Price], MATCH(C291, M[Plan Name], 0)), "")</f>
        <v/>
      </c>
      <c r="K291" s="114" t="str">
        <f>IFERROR(INDEX(M[Cost], MATCH(C291, M[Plan Name], 0)), "")</f>
        <v/>
      </c>
    </row>
    <row r="292" spans="1:11" ht="13.5" thickTop="1" thickBot="1">
      <c r="A292" s="11"/>
      <c r="B292" s="83"/>
      <c r="C292" s="11"/>
      <c r="D292" s="114" t="str">
        <f>IFERROR(INDEX(M[Disk Space], MATCH(C292, M[Plan Name], 0)), "")</f>
        <v/>
      </c>
      <c r="E292" s="114" t="str">
        <f>IFERROR(INDEX(M[Bandwidth], MATCH(C292, M[Plan Name], 0)), "")</f>
        <v/>
      </c>
      <c r="F292" s="114" t="str">
        <f>IFERROR(INDEX(M[Number of Domains], MATCH(C292, M[Plan Name], 0)), "")</f>
        <v/>
      </c>
      <c r="G292" s="114" t="str">
        <f>IFERROR(INDEX(M[Email Accounts], MATCH(C292, M[Plan Name], 0)), "")</f>
        <v/>
      </c>
      <c r="H292" s="114" t="str">
        <f>IFERROR(INDEX(M[Databases], MATCH(C292, M[Plan Name], 0)), "")</f>
        <v/>
      </c>
      <c r="I292" s="114" t="str">
        <f>IFERROR(INDEX(M[Control Panel], MATCH(C292, M[Plan Name], 0)), "")</f>
        <v/>
      </c>
      <c r="J292" s="114" t="str">
        <f>IFERROR(INDEX(M[Price], MATCH(C292, M[Plan Name], 0)), "")</f>
        <v/>
      </c>
      <c r="K292" s="114" t="str">
        <f>IFERROR(INDEX(M[Cost], MATCH(C292, M[Plan Name], 0)), "")</f>
        <v/>
      </c>
    </row>
    <row r="293" spans="1:11" ht="13.5" thickTop="1" thickBot="1">
      <c r="A293" s="11"/>
      <c r="B293" s="83"/>
      <c r="C293" s="11"/>
      <c r="D293" s="114" t="str">
        <f>IFERROR(INDEX(M[Disk Space], MATCH(C293, M[Plan Name], 0)), "")</f>
        <v/>
      </c>
      <c r="E293" s="114" t="str">
        <f>IFERROR(INDEX(M[Bandwidth], MATCH(C293, M[Plan Name], 0)), "")</f>
        <v/>
      </c>
      <c r="F293" s="114" t="str">
        <f>IFERROR(INDEX(M[Number of Domains], MATCH(C293, M[Plan Name], 0)), "")</f>
        <v/>
      </c>
      <c r="G293" s="114" t="str">
        <f>IFERROR(INDEX(M[Email Accounts], MATCH(C293, M[Plan Name], 0)), "")</f>
        <v/>
      </c>
      <c r="H293" s="114" t="str">
        <f>IFERROR(INDEX(M[Databases], MATCH(C293, M[Plan Name], 0)), "")</f>
        <v/>
      </c>
      <c r="I293" s="114" t="str">
        <f>IFERROR(INDEX(M[Control Panel], MATCH(C293, M[Plan Name], 0)), "")</f>
        <v/>
      </c>
      <c r="J293" s="114" t="str">
        <f>IFERROR(INDEX(M[Price], MATCH(C293, M[Plan Name], 0)), "")</f>
        <v/>
      </c>
      <c r="K293" s="114" t="str">
        <f>IFERROR(INDEX(M[Cost], MATCH(C293, M[Plan Name], 0)), "")</f>
        <v/>
      </c>
    </row>
    <row r="294" spans="1:11" ht="13.5" thickTop="1" thickBot="1">
      <c r="A294" s="11"/>
      <c r="B294" s="83"/>
      <c r="C294" s="11"/>
      <c r="D294" s="114" t="str">
        <f>IFERROR(INDEX(M[Disk Space], MATCH(C294, M[Plan Name], 0)), "")</f>
        <v/>
      </c>
      <c r="E294" s="114" t="str">
        <f>IFERROR(INDEX(M[Bandwidth], MATCH(C294, M[Plan Name], 0)), "")</f>
        <v/>
      </c>
      <c r="F294" s="114" t="str">
        <f>IFERROR(INDEX(M[Number of Domains], MATCH(C294, M[Plan Name], 0)), "")</f>
        <v/>
      </c>
      <c r="G294" s="114" t="str">
        <f>IFERROR(INDEX(M[Email Accounts], MATCH(C294, M[Plan Name], 0)), "")</f>
        <v/>
      </c>
      <c r="H294" s="114" t="str">
        <f>IFERROR(INDEX(M[Databases], MATCH(C294, M[Plan Name], 0)), "")</f>
        <v/>
      </c>
      <c r="I294" s="114" t="str">
        <f>IFERROR(INDEX(M[Control Panel], MATCH(C294, M[Plan Name], 0)), "")</f>
        <v/>
      </c>
      <c r="J294" s="114" t="str">
        <f>IFERROR(INDEX(M[Price], MATCH(C294, M[Plan Name], 0)), "")</f>
        <v/>
      </c>
      <c r="K294" s="114" t="str">
        <f>IFERROR(INDEX(M[Cost], MATCH(C294, M[Plan Name], 0)), "")</f>
        <v/>
      </c>
    </row>
    <row r="295" spans="1:11" ht="13.5" thickTop="1" thickBot="1">
      <c r="A295" s="11"/>
      <c r="B295" s="83"/>
      <c r="C295" s="11"/>
      <c r="D295" s="114" t="str">
        <f>IFERROR(INDEX(M[Disk Space], MATCH(C295, M[Plan Name], 0)), "")</f>
        <v/>
      </c>
      <c r="E295" s="114" t="str">
        <f>IFERROR(INDEX(M[Bandwidth], MATCH(C295, M[Plan Name], 0)), "")</f>
        <v/>
      </c>
      <c r="F295" s="114" t="str">
        <f>IFERROR(INDEX(M[Number of Domains], MATCH(C295, M[Plan Name], 0)), "")</f>
        <v/>
      </c>
      <c r="G295" s="114" t="str">
        <f>IFERROR(INDEX(M[Email Accounts], MATCH(C295, M[Plan Name], 0)), "")</f>
        <v/>
      </c>
      <c r="H295" s="114" t="str">
        <f>IFERROR(INDEX(M[Databases], MATCH(C295, M[Plan Name], 0)), "")</f>
        <v/>
      </c>
      <c r="I295" s="114" t="str">
        <f>IFERROR(INDEX(M[Control Panel], MATCH(C295, M[Plan Name], 0)), "")</f>
        <v/>
      </c>
      <c r="J295" s="114" t="str">
        <f>IFERROR(INDEX(M[Price], MATCH(C295, M[Plan Name], 0)), "")</f>
        <v/>
      </c>
      <c r="K295" s="114" t="str">
        <f>IFERROR(INDEX(M[Cost], MATCH(C295, M[Plan Name], 0)), "")</f>
        <v/>
      </c>
    </row>
    <row r="296" spans="1:11" ht="13.5" thickTop="1" thickBot="1">
      <c r="A296" s="11"/>
      <c r="B296" s="83"/>
      <c r="C296" s="11"/>
      <c r="D296" s="114" t="str">
        <f>IFERROR(INDEX(M[Disk Space], MATCH(C296, M[Plan Name], 0)), "")</f>
        <v/>
      </c>
      <c r="E296" s="114" t="str">
        <f>IFERROR(INDEX(M[Bandwidth], MATCH(C296, M[Plan Name], 0)), "")</f>
        <v/>
      </c>
      <c r="F296" s="114" t="str">
        <f>IFERROR(INDEX(M[Number of Domains], MATCH(C296, M[Plan Name], 0)), "")</f>
        <v/>
      </c>
      <c r="G296" s="114" t="str">
        <f>IFERROR(INDEX(M[Email Accounts], MATCH(C296, M[Plan Name], 0)), "")</f>
        <v/>
      </c>
      <c r="H296" s="114" t="str">
        <f>IFERROR(INDEX(M[Databases], MATCH(C296, M[Plan Name], 0)), "")</f>
        <v/>
      </c>
      <c r="I296" s="114" t="str">
        <f>IFERROR(INDEX(M[Control Panel], MATCH(C296, M[Plan Name], 0)), "")</f>
        <v/>
      </c>
      <c r="J296" s="114" t="str">
        <f>IFERROR(INDEX(M[Price], MATCH(C296, M[Plan Name], 0)), "")</f>
        <v/>
      </c>
      <c r="K296" s="114" t="str">
        <f>IFERROR(INDEX(M[Cost], MATCH(C296, M[Plan Name], 0)), "")</f>
        <v/>
      </c>
    </row>
    <row r="297" spans="1:11" ht="13.5" thickTop="1" thickBot="1">
      <c r="A297" s="11"/>
      <c r="B297" s="83"/>
      <c r="C297" s="11"/>
      <c r="D297" s="114" t="str">
        <f>IFERROR(INDEX(M[Disk Space], MATCH(C297, M[Plan Name], 0)), "")</f>
        <v/>
      </c>
      <c r="E297" s="114" t="str">
        <f>IFERROR(INDEX(M[Bandwidth], MATCH(C297, M[Plan Name], 0)), "")</f>
        <v/>
      </c>
      <c r="F297" s="114" t="str">
        <f>IFERROR(INDEX(M[Number of Domains], MATCH(C297, M[Plan Name], 0)), "")</f>
        <v/>
      </c>
      <c r="G297" s="114" t="str">
        <f>IFERROR(INDEX(M[Email Accounts], MATCH(C297, M[Plan Name], 0)), "")</f>
        <v/>
      </c>
      <c r="H297" s="114" t="str">
        <f>IFERROR(INDEX(M[Databases], MATCH(C297, M[Plan Name], 0)), "")</f>
        <v/>
      </c>
      <c r="I297" s="114" t="str">
        <f>IFERROR(INDEX(M[Control Panel], MATCH(C297, M[Plan Name], 0)), "")</f>
        <v/>
      </c>
      <c r="J297" s="114" t="str">
        <f>IFERROR(INDEX(M[Price], MATCH(C297, M[Plan Name], 0)), "")</f>
        <v/>
      </c>
      <c r="K297" s="114" t="str">
        <f>IFERROR(INDEX(M[Cost], MATCH(C297, M[Plan Name], 0)), "")</f>
        <v/>
      </c>
    </row>
    <row r="298" spans="1:11" ht="13.5" thickTop="1" thickBot="1">
      <c r="A298" s="11"/>
      <c r="B298" s="83"/>
      <c r="C298" s="11"/>
      <c r="D298" s="114" t="str">
        <f>IFERROR(INDEX(M[Disk Space], MATCH(C298, M[Plan Name], 0)), "")</f>
        <v/>
      </c>
      <c r="E298" s="114" t="str">
        <f>IFERROR(INDEX(M[Bandwidth], MATCH(C298, M[Plan Name], 0)), "")</f>
        <v/>
      </c>
      <c r="F298" s="114" t="str">
        <f>IFERROR(INDEX(M[Number of Domains], MATCH(C298, M[Plan Name], 0)), "")</f>
        <v/>
      </c>
      <c r="G298" s="114" t="str">
        <f>IFERROR(INDEX(M[Email Accounts], MATCH(C298, M[Plan Name], 0)), "")</f>
        <v/>
      </c>
      <c r="H298" s="114" t="str">
        <f>IFERROR(INDEX(M[Databases], MATCH(C298, M[Plan Name], 0)), "")</f>
        <v/>
      </c>
      <c r="I298" s="114" t="str">
        <f>IFERROR(INDEX(M[Control Panel], MATCH(C298, M[Plan Name], 0)), "")</f>
        <v/>
      </c>
      <c r="J298" s="114" t="str">
        <f>IFERROR(INDEX(M[Price], MATCH(C298, M[Plan Name], 0)), "")</f>
        <v/>
      </c>
      <c r="K298" s="114" t="str">
        <f>IFERROR(INDEX(M[Cost], MATCH(C298, M[Plan Name], 0)), "")</f>
        <v/>
      </c>
    </row>
    <row r="299" spans="1:11" ht="13.5" thickTop="1" thickBot="1">
      <c r="A299" s="11"/>
      <c r="B299" s="83"/>
      <c r="C299" s="11"/>
      <c r="D299" s="114" t="str">
        <f>IFERROR(INDEX(M[Disk Space], MATCH(C299, M[Plan Name], 0)), "")</f>
        <v/>
      </c>
      <c r="E299" s="114" t="str">
        <f>IFERROR(INDEX(M[Bandwidth], MATCH(C299, M[Plan Name], 0)), "")</f>
        <v/>
      </c>
      <c r="F299" s="114" t="str">
        <f>IFERROR(INDEX(M[Number of Domains], MATCH(C299, M[Plan Name], 0)), "")</f>
        <v/>
      </c>
      <c r="G299" s="114" t="str">
        <f>IFERROR(INDEX(M[Email Accounts], MATCH(C299, M[Plan Name], 0)), "")</f>
        <v/>
      </c>
      <c r="H299" s="114" t="str">
        <f>IFERROR(INDEX(M[Databases], MATCH(C299, M[Plan Name], 0)), "")</f>
        <v/>
      </c>
      <c r="I299" s="114" t="str">
        <f>IFERROR(INDEX(M[Control Panel], MATCH(C299, M[Plan Name], 0)), "")</f>
        <v/>
      </c>
      <c r="J299" s="114" t="str">
        <f>IFERROR(INDEX(M[Price], MATCH(C299, M[Plan Name], 0)), "")</f>
        <v/>
      </c>
      <c r="K299" s="114" t="str">
        <f>IFERROR(INDEX(M[Cost], MATCH(C299, M[Plan Name], 0)), "")</f>
        <v/>
      </c>
    </row>
    <row r="300" spans="1:11" ht="13.5" thickTop="1" thickBot="1">
      <c r="A300" s="11"/>
      <c r="B300" s="83"/>
      <c r="C300" s="11"/>
      <c r="D300" s="114" t="str">
        <f>IFERROR(INDEX(M[Disk Space], MATCH(C300, M[Plan Name], 0)), "")</f>
        <v/>
      </c>
      <c r="E300" s="114" t="str">
        <f>IFERROR(INDEX(M[Bandwidth], MATCH(C300, M[Plan Name], 0)), "")</f>
        <v/>
      </c>
      <c r="F300" s="114" t="str">
        <f>IFERROR(INDEX(M[Number of Domains], MATCH(C300, M[Plan Name], 0)), "")</f>
        <v/>
      </c>
      <c r="G300" s="114" t="str">
        <f>IFERROR(INDEX(M[Email Accounts], MATCH(C300, M[Plan Name], 0)), "")</f>
        <v/>
      </c>
      <c r="H300" s="114" t="str">
        <f>IFERROR(INDEX(M[Databases], MATCH(C300, M[Plan Name], 0)), "")</f>
        <v/>
      </c>
      <c r="I300" s="114" t="str">
        <f>IFERROR(INDEX(M[Control Panel], MATCH(C300, M[Plan Name], 0)), "")</f>
        <v/>
      </c>
      <c r="J300" s="114" t="str">
        <f>IFERROR(INDEX(M[Price], MATCH(C300, M[Plan Name], 0)), "")</f>
        <v/>
      </c>
      <c r="K300" s="114" t="str">
        <f>IFERROR(INDEX(M[Cost], MATCH(C300, M[Plan Name], 0)), "")</f>
        <v/>
      </c>
    </row>
    <row r="301" spans="1:11" ht="13.5" thickTop="1" thickBot="1">
      <c r="A301" s="11"/>
      <c r="B301" s="83"/>
      <c r="C301" s="11"/>
      <c r="D301" s="114" t="str">
        <f>IFERROR(INDEX(M[Disk Space], MATCH(C301, M[Plan Name], 0)), "")</f>
        <v/>
      </c>
      <c r="E301" s="114" t="str">
        <f>IFERROR(INDEX(M[Bandwidth], MATCH(C301, M[Plan Name], 0)), "")</f>
        <v/>
      </c>
      <c r="F301" s="114" t="str">
        <f>IFERROR(INDEX(M[Number of Domains], MATCH(C301, M[Plan Name], 0)), "")</f>
        <v/>
      </c>
      <c r="G301" s="114" t="str">
        <f>IFERROR(INDEX(M[Email Accounts], MATCH(C301, M[Plan Name], 0)), "")</f>
        <v/>
      </c>
      <c r="H301" s="114" t="str">
        <f>IFERROR(INDEX(M[Databases], MATCH(C301, M[Plan Name], 0)), "")</f>
        <v/>
      </c>
      <c r="I301" s="114" t="str">
        <f>IFERROR(INDEX(M[Control Panel], MATCH(C301, M[Plan Name], 0)), "")</f>
        <v/>
      </c>
      <c r="J301" s="114" t="str">
        <f>IFERROR(INDEX(M[Price], MATCH(C301, M[Plan Name], 0)), "")</f>
        <v/>
      </c>
      <c r="K301" s="114" t="str">
        <f>IFERROR(INDEX(M[Cost], MATCH(C301, M[Plan Name], 0)), "")</f>
        <v/>
      </c>
    </row>
    <row r="302" spans="1:11" ht="13.5" thickTop="1" thickBot="1">
      <c r="A302" s="11"/>
      <c r="B302" s="83"/>
      <c r="C302" s="11"/>
      <c r="D302" s="114" t="str">
        <f>IFERROR(INDEX(M[Disk Space], MATCH(C302, M[Plan Name], 0)), "")</f>
        <v/>
      </c>
      <c r="E302" s="114" t="str">
        <f>IFERROR(INDEX(M[Bandwidth], MATCH(C302, M[Plan Name], 0)), "")</f>
        <v/>
      </c>
      <c r="F302" s="114" t="str">
        <f>IFERROR(INDEX(M[Number of Domains], MATCH(C302, M[Plan Name], 0)), "")</f>
        <v/>
      </c>
      <c r="G302" s="114" t="str">
        <f>IFERROR(INDEX(M[Email Accounts], MATCH(C302, M[Plan Name], 0)), "")</f>
        <v/>
      </c>
      <c r="H302" s="114" t="str">
        <f>IFERROR(INDEX(M[Databases], MATCH(C302, M[Plan Name], 0)), "")</f>
        <v/>
      </c>
      <c r="I302" s="114" t="str">
        <f>IFERROR(INDEX(M[Control Panel], MATCH(C302, M[Plan Name], 0)), "")</f>
        <v/>
      </c>
      <c r="J302" s="114" t="str">
        <f>IFERROR(INDEX(M[Price], MATCH(C302, M[Plan Name], 0)), "")</f>
        <v/>
      </c>
      <c r="K302" s="114" t="str">
        <f>IFERROR(INDEX(M[Cost], MATCH(C302, M[Plan Name], 0)), "")</f>
        <v/>
      </c>
    </row>
    <row r="303" spans="1:11" ht="13.5" thickTop="1" thickBot="1">
      <c r="A303" s="11"/>
      <c r="B303" s="83"/>
      <c r="C303" s="11"/>
      <c r="D303" s="114" t="str">
        <f>IFERROR(INDEX(M[Disk Space], MATCH(C303, M[Plan Name], 0)), "")</f>
        <v/>
      </c>
      <c r="E303" s="114" t="str">
        <f>IFERROR(INDEX(M[Bandwidth], MATCH(C303, M[Plan Name], 0)), "")</f>
        <v/>
      </c>
      <c r="F303" s="114" t="str">
        <f>IFERROR(INDEX(M[Number of Domains], MATCH(C303, M[Plan Name], 0)), "")</f>
        <v/>
      </c>
      <c r="G303" s="114" t="str">
        <f>IFERROR(INDEX(M[Email Accounts], MATCH(C303, M[Plan Name], 0)), "")</f>
        <v/>
      </c>
      <c r="H303" s="114" t="str">
        <f>IFERROR(INDEX(M[Databases], MATCH(C303, M[Plan Name], 0)), "")</f>
        <v/>
      </c>
      <c r="I303" s="114" t="str">
        <f>IFERROR(INDEX(M[Control Panel], MATCH(C303, M[Plan Name], 0)), "")</f>
        <v/>
      </c>
      <c r="J303" s="114" t="str">
        <f>IFERROR(INDEX(M[Price], MATCH(C303, M[Plan Name], 0)), "")</f>
        <v/>
      </c>
      <c r="K303" s="114" t="str">
        <f>IFERROR(INDEX(M[Cost], MATCH(C303, M[Plan Name], 0)), "")</f>
        <v/>
      </c>
    </row>
    <row r="304" spans="1:11" ht="13.5" thickTop="1" thickBot="1">
      <c r="A304" s="11"/>
      <c r="B304" s="83"/>
      <c r="C304" s="11"/>
      <c r="D304" s="114" t="str">
        <f>IFERROR(INDEX(M[Disk Space], MATCH(C304, M[Plan Name], 0)), "")</f>
        <v/>
      </c>
      <c r="E304" s="114" t="str">
        <f>IFERROR(INDEX(M[Bandwidth], MATCH(C304, M[Plan Name], 0)), "")</f>
        <v/>
      </c>
      <c r="F304" s="114" t="str">
        <f>IFERROR(INDEX(M[Number of Domains], MATCH(C304, M[Plan Name], 0)), "")</f>
        <v/>
      </c>
      <c r="G304" s="114" t="str">
        <f>IFERROR(INDEX(M[Email Accounts], MATCH(C304, M[Plan Name], 0)), "")</f>
        <v/>
      </c>
      <c r="H304" s="114" t="str">
        <f>IFERROR(INDEX(M[Databases], MATCH(C304, M[Plan Name], 0)), "")</f>
        <v/>
      </c>
      <c r="I304" s="114" t="str">
        <f>IFERROR(INDEX(M[Control Panel], MATCH(C304, M[Plan Name], 0)), "")</f>
        <v/>
      </c>
      <c r="J304" s="114" t="str">
        <f>IFERROR(INDEX(M[Price], MATCH(C304, M[Plan Name], 0)), "")</f>
        <v/>
      </c>
      <c r="K304" s="114" t="str">
        <f>IFERROR(INDEX(M[Cost], MATCH(C304, M[Plan Name], 0)), "")</f>
        <v/>
      </c>
    </row>
    <row r="305" spans="1:11" ht="13.5" thickTop="1" thickBot="1">
      <c r="A305" s="11"/>
      <c r="B305" s="83"/>
      <c r="C305" s="11"/>
      <c r="D305" s="114" t="str">
        <f>IFERROR(INDEX(M[Disk Space], MATCH(C305, M[Plan Name], 0)), "")</f>
        <v/>
      </c>
      <c r="E305" s="114" t="str">
        <f>IFERROR(INDEX(M[Bandwidth], MATCH(C305, M[Plan Name], 0)), "")</f>
        <v/>
      </c>
      <c r="F305" s="114" t="str">
        <f>IFERROR(INDEX(M[Number of Domains], MATCH(C305, M[Plan Name], 0)), "")</f>
        <v/>
      </c>
      <c r="G305" s="114" t="str">
        <f>IFERROR(INDEX(M[Email Accounts], MATCH(C305, M[Plan Name], 0)), "")</f>
        <v/>
      </c>
      <c r="H305" s="114" t="str">
        <f>IFERROR(INDEX(M[Databases], MATCH(C305, M[Plan Name], 0)), "")</f>
        <v/>
      </c>
      <c r="I305" s="114" t="str">
        <f>IFERROR(INDEX(M[Control Panel], MATCH(C305, M[Plan Name], 0)), "")</f>
        <v/>
      </c>
      <c r="J305" s="114" t="str">
        <f>IFERROR(INDEX(M[Price], MATCH(C305, M[Plan Name], 0)), "")</f>
        <v/>
      </c>
      <c r="K305" s="114" t="str">
        <f>IFERROR(INDEX(M[Cost], MATCH(C305, M[Plan Name], 0)), "")</f>
        <v/>
      </c>
    </row>
    <row r="306" spans="1:11" ht="13.5" thickTop="1" thickBot="1">
      <c r="A306" s="11"/>
      <c r="B306" s="83"/>
      <c r="C306" s="11"/>
      <c r="D306" s="114" t="str">
        <f>IFERROR(INDEX(M[Disk Space], MATCH(C306, M[Plan Name], 0)), "")</f>
        <v/>
      </c>
      <c r="E306" s="114" t="str">
        <f>IFERROR(INDEX(M[Bandwidth], MATCH(C306, M[Plan Name], 0)), "")</f>
        <v/>
      </c>
      <c r="F306" s="114" t="str">
        <f>IFERROR(INDEX(M[Number of Domains], MATCH(C306, M[Plan Name], 0)), "")</f>
        <v/>
      </c>
      <c r="G306" s="114" t="str">
        <f>IFERROR(INDEX(M[Email Accounts], MATCH(C306, M[Plan Name], 0)), "")</f>
        <v/>
      </c>
      <c r="H306" s="114" t="str">
        <f>IFERROR(INDEX(M[Databases], MATCH(C306, M[Plan Name], 0)), "")</f>
        <v/>
      </c>
      <c r="I306" s="114" t="str">
        <f>IFERROR(INDEX(M[Control Panel], MATCH(C306, M[Plan Name], 0)), "")</f>
        <v/>
      </c>
      <c r="J306" s="114" t="str">
        <f>IFERROR(INDEX(M[Price], MATCH(C306, M[Plan Name], 0)), "")</f>
        <v/>
      </c>
      <c r="K306" s="114" t="str">
        <f>IFERROR(INDEX(M[Cost], MATCH(C306, M[Plan Name], 0)), "")</f>
        <v/>
      </c>
    </row>
    <row r="307" spans="1:11" ht="13.5" thickTop="1" thickBot="1">
      <c r="A307" s="11"/>
      <c r="B307" s="83"/>
      <c r="C307" s="11"/>
      <c r="D307" s="114" t="str">
        <f>IFERROR(INDEX(M[Disk Space], MATCH(C307, M[Plan Name], 0)), "")</f>
        <v/>
      </c>
      <c r="E307" s="114" t="str">
        <f>IFERROR(INDEX(M[Bandwidth], MATCH(C307, M[Plan Name], 0)), "")</f>
        <v/>
      </c>
      <c r="F307" s="114" t="str">
        <f>IFERROR(INDEX(M[Number of Domains], MATCH(C307, M[Plan Name], 0)), "")</f>
        <v/>
      </c>
      <c r="G307" s="114" t="str">
        <f>IFERROR(INDEX(M[Email Accounts], MATCH(C307, M[Plan Name], 0)), "")</f>
        <v/>
      </c>
      <c r="H307" s="114" t="str">
        <f>IFERROR(INDEX(M[Databases], MATCH(C307, M[Plan Name], 0)), "")</f>
        <v/>
      </c>
      <c r="I307" s="114" t="str">
        <f>IFERROR(INDEX(M[Control Panel], MATCH(C307, M[Plan Name], 0)), "")</f>
        <v/>
      </c>
      <c r="J307" s="114" t="str">
        <f>IFERROR(INDEX(M[Price], MATCH(C307, M[Plan Name], 0)), "")</f>
        <v/>
      </c>
      <c r="K307" s="114" t="str">
        <f>IFERROR(INDEX(M[Cost], MATCH(C307, M[Plan Name], 0)), "")</f>
        <v/>
      </c>
    </row>
    <row r="308" spans="1:11" ht="13.5" thickTop="1" thickBot="1">
      <c r="A308" s="11"/>
      <c r="B308" s="83"/>
      <c r="C308" s="11"/>
      <c r="D308" s="114" t="str">
        <f>IFERROR(INDEX(M[Disk Space], MATCH(C308, M[Plan Name], 0)), "")</f>
        <v/>
      </c>
      <c r="E308" s="114" t="str">
        <f>IFERROR(INDEX(M[Bandwidth], MATCH(C308, M[Plan Name], 0)), "")</f>
        <v/>
      </c>
      <c r="F308" s="114" t="str">
        <f>IFERROR(INDEX(M[Number of Domains], MATCH(C308, M[Plan Name], 0)), "")</f>
        <v/>
      </c>
      <c r="G308" s="114" t="str">
        <f>IFERROR(INDEX(M[Email Accounts], MATCH(C308, M[Plan Name], 0)), "")</f>
        <v/>
      </c>
      <c r="H308" s="114" t="str">
        <f>IFERROR(INDEX(M[Databases], MATCH(C308, M[Plan Name], 0)), "")</f>
        <v/>
      </c>
      <c r="I308" s="114" t="str">
        <f>IFERROR(INDEX(M[Control Panel], MATCH(C308, M[Plan Name], 0)), "")</f>
        <v/>
      </c>
      <c r="J308" s="114" t="str">
        <f>IFERROR(INDEX(M[Price], MATCH(C308, M[Plan Name], 0)), "")</f>
        <v/>
      </c>
      <c r="K308" s="114" t="str">
        <f>IFERROR(INDEX(M[Cost], MATCH(C308, M[Plan Name], 0)), "")</f>
        <v/>
      </c>
    </row>
    <row r="309" spans="1:11" ht="13.5" thickTop="1" thickBot="1">
      <c r="A309" s="11"/>
      <c r="B309" s="83"/>
      <c r="C309" s="11"/>
      <c r="D309" s="114" t="str">
        <f>IFERROR(INDEX(M[Disk Space], MATCH(C309, M[Plan Name], 0)), "")</f>
        <v/>
      </c>
      <c r="E309" s="114" t="str">
        <f>IFERROR(INDEX(M[Bandwidth], MATCH(C309, M[Plan Name], 0)), "")</f>
        <v/>
      </c>
      <c r="F309" s="114" t="str">
        <f>IFERROR(INDEX(M[Number of Domains], MATCH(C309, M[Plan Name], 0)), "")</f>
        <v/>
      </c>
      <c r="G309" s="114" t="str">
        <f>IFERROR(INDEX(M[Email Accounts], MATCH(C309, M[Plan Name], 0)), "")</f>
        <v/>
      </c>
      <c r="H309" s="114" t="str">
        <f>IFERROR(INDEX(M[Databases], MATCH(C309, M[Plan Name], 0)), "")</f>
        <v/>
      </c>
      <c r="I309" s="114" t="str">
        <f>IFERROR(INDEX(M[Control Panel], MATCH(C309, M[Plan Name], 0)), "")</f>
        <v/>
      </c>
      <c r="J309" s="114" t="str">
        <f>IFERROR(INDEX(M[Price], MATCH(C309, M[Plan Name], 0)), "")</f>
        <v/>
      </c>
      <c r="K309" s="114" t="str">
        <f>IFERROR(INDEX(M[Cost], MATCH(C309, M[Plan Name], 0)), "")</f>
        <v/>
      </c>
    </row>
    <row r="310" spans="1:11" ht="13.5" thickTop="1" thickBot="1">
      <c r="A310" s="11"/>
      <c r="B310" s="83"/>
      <c r="C310" s="11"/>
      <c r="D310" s="114" t="str">
        <f>IFERROR(INDEX(M[Disk Space], MATCH(C310, M[Plan Name], 0)), "")</f>
        <v/>
      </c>
      <c r="E310" s="114" t="str">
        <f>IFERROR(INDEX(M[Bandwidth], MATCH(C310, M[Plan Name], 0)), "")</f>
        <v/>
      </c>
      <c r="F310" s="114" t="str">
        <f>IFERROR(INDEX(M[Number of Domains], MATCH(C310, M[Plan Name], 0)), "")</f>
        <v/>
      </c>
      <c r="G310" s="114" t="str">
        <f>IFERROR(INDEX(M[Email Accounts], MATCH(C310, M[Plan Name], 0)), "")</f>
        <v/>
      </c>
      <c r="H310" s="114" t="str">
        <f>IFERROR(INDEX(M[Databases], MATCH(C310, M[Plan Name], 0)), "")</f>
        <v/>
      </c>
      <c r="I310" s="114" t="str">
        <f>IFERROR(INDEX(M[Control Panel], MATCH(C310, M[Plan Name], 0)), "")</f>
        <v/>
      </c>
      <c r="J310" s="114" t="str">
        <f>IFERROR(INDEX(M[Price], MATCH(C310, M[Plan Name], 0)), "")</f>
        <v/>
      </c>
      <c r="K310" s="114" t="str">
        <f>IFERROR(INDEX(M[Cost], MATCH(C310, M[Plan Name], 0)), "")</f>
        <v/>
      </c>
    </row>
    <row r="311" spans="1:11" ht="13.5" thickTop="1" thickBot="1">
      <c r="A311" s="11"/>
      <c r="B311" s="83"/>
      <c r="C311" s="11"/>
      <c r="D311" s="114" t="str">
        <f>IFERROR(INDEX(M[Disk Space], MATCH(C311, M[Plan Name], 0)), "")</f>
        <v/>
      </c>
      <c r="E311" s="114" t="str">
        <f>IFERROR(INDEX(M[Bandwidth], MATCH(C311, M[Plan Name], 0)), "")</f>
        <v/>
      </c>
      <c r="F311" s="114" t="str">
        <f>IFERROR(INDEX(M[Number of Domains], MATCH(C311, M[Plan Name], 0)), "")</f>
        <v/>
      </c>
      <c r="G311" s="114" t="str">
        <f>IFERROR(INDEX(M[Email Accounts], MATCH(C311, M[Plan Name], 0)), "")</f>
        <v/>
      </c>
      <c r="H311" s="114" t="str">
        <f>IFERROR(INDEX(M[Databases], MATCH(C311, M[Plan Name], 0)), "")</f>
        <v/>
      </c>
      <c r="I311" s="114" t="str">
        <f>IFERROR(INDEX(M[Control Panel], MATCH(C311, M[Plan Name], 0)), "")</f>
        <v/>
      </c>
      <c r="J311" s="114" t="str">
        <f>IFERROR(INDEX(M[Price], MATCH(C311, M[Plan Name], 0)), "")</f>
        <v/>
      </c>
      <c r="K311" s="114" t="str">
        <f>IFERROR(INDEX(M[Cost], MATCH(C311, M[Plan Name], 0)), "")</f>
        <v/>
      </c>
    </row>
    <row r="312" spans="1:11" ht="13.5" thickTop="1" thickBot="1">
      <c r="A312" s="11"/>
      <c r="B312" s="83"/>
      <c r="C312" s="11"/>
      <c r="D312" s="114" t="str">
        <f>IFERROR(INDEX(M[Disk Space], MATCH(C312, M[Plan Name], 0)), "")</f>
        <v/>
      </c>
      <c r="E312" s="114" t="str">
        <f>IFERROR(INDEX(M[Bandwidth], MATCH(C312, M[Plan Name], 0)), "")</f>
        <v/>
      </c>
      <c r="F312" s="114" t="str">
        <f>IFERROR(INDEX(M[Number of Domains], MATCH(C312, M[Plan Name], 0)), "")</f>
        <v/>
      </c>
      <c r="G312" s="114" t="str">
        <f>IFERROR(INDEX(M[Email Accounts], MATCH(C312, M[Plan Name], 0)), "")</f>
        <v/>
      </c>
      <c r="H312" s="114" t="str">
        <f>IFERROR(INDEX(M[Databases], MATCH(C312, M[Plan Name], 0)), "")</f>
        <v/>
      </c>
      <c r="I312" s="114" t="str">
        <f>IFERROR(INDEX(M[Control Panel], MATCH(C312, M[Plan Name], 0)), "")</f>
        <v/>
      </c>
      <c r="J312" s="114" t="str">
        <f>IFERROR(INDEX(M[Price], MATCH(C312, M[Plan Name], 0)), "")</f>
        <v/>
      </c>
      <c r="K312" s="114" t="str">
        <f>IFERROR(INDEX(M[Cost], MATCH(C312, M[Plan Name], 0)), "")</f>
        <v/>
      </c>
    </row>
    <row r="313" spans="1:11" ht="13.5" thickTop="1" thickBot="1">
      <c r="A313" s="11"/>
      <c r="B313" s="83"/>
      <c r="C313" s="11"/>
      <c r="D313" s="114" t="str">
        <f>IFERROR(INDEX(M[Disk Space], MATCH(C313, M[Plan Name], 0)), "")</f>
        <v/>
      </c>
      <c r="E313" s="114" t="str">
        <f>IFERROR(INDEX(M[Bandwidth], MATCH(C313, M[Plan Name], 0)), "")</f>
        <v/>
      </c>
      <c r="F313" s="114" t="str">
        <f>IFERROR(INDEX(M[Number of Domains], MATCH(C313, M[Plan Name], 0)), "")</f>
        <v/>
      </c>
      <c r="G313" s="114" t="str">
        <f>IFERROR(INDEX(M[Email Accounts], MATCH(C313, M[Plan Name], 0)), "")</f>
        <v/>
      </c>
      <c r="H313" s="114" t="str">
        <f>IFERROR(INDEX(M[Databases], MATCH(C313, M[Plan Name], 0)), "")</f>
        <v/>
      </c>
      <c r="I313" s="114" t="str">
        <f>IFERROR(INDEX(M[Control Panel], MATCH(C313, M[Plan Name], 0)), "")</f>
        <v/>
      </c>
      <c r="J313" s="114" t="str">
        <f>IFERROR(INDEX(M[Price], MATCH(C313, M[Plan Name], 0)), "")</f>
        <v/>
      </c>
      <c r="K313" s="114" t="str">
        <f>IFERROR(INDEX(M[Cost], MATCH(C313, M[Plan Name], 0)), "")</f>
        <v/>
      </c>
    </row>
    <row r="314" spans="1:11" ht="13.5" thickTop="1" thickBot="1">
      <c r="A314" s="11"/>
      <c r="B314" s="83"/>
      <c r="C314" s="11"/>
      <c r="D314" s="114" t="str">
        <f>IFERROR(INDEX(M[Disk Space], MATCH(C314, M[Plan Name], 0)), "")</f>
        <v/>
      </c>
      <c r="E314" s="114" t="str">
        <f>IFERROR(INDEX(M[Bandwidth], MATCH(C314, M[Plan Name], 0)), "")</f>
        <v/>
      </c>
      <c r="F314" s="114" t="str">
        <f>IFERROR(INDEX(M[Number of Domains], MATCH(C314, M[Plan Name], 0)), "")</f>
        <v/>
      </c>
      <c r="G314" s="114" t="str">
        <f>IFERROR(INDEX(M[Email Accounts], MATCH(C314, M[Plan Name], 0)), "")</f>
        <v/>
      </c>
      <c r="H314" s="114" t="str">
        <f>IFERROR(INDEX(M[Databases], MATCH(C314, M[Plan Name], 0)), "")</f>
        <v/>
      </c>
      <c r="I314" s="114" t="str">
        <f>IFERROR(INDEX(M[Control Panel], MATCH(C314, M[Plan Name], 0)), "")</f>
        <v/>
      </c>
      <c r="J314" s="114" t="str">
        <f>IFERROR(INDEX(M[Price], MATCH(C314, M[Plan Name], 0)), "")</f>
        <v/>
      </c>
      <c r="K314" s="114" t="str">
        <f>IFERROR(INDEX(M[Cost], MATCH(C314, M[Plan Name], 0)), "")</f>
        <v/>
      </c>
    </row>
    <row r="315" spans="1:11" ht="13.5" thickTop="1" thickBot="1">
      <c r="A315" s="11"/>
      <c r="B315" s="83"/>
      <c r="C315" s="11"/>
      <c r="D315" s="114" t="str">
        <f>IFERROR(INDEX(M[Disk Space], MATCH(C315, M[Plan Name], 0)), "")</f>
        <v/>
      </c>
      <c r="E315" s="114" t="str">
        <f>IFERROR(INDEX(M[Bandwidth], MATCH(C315, M[Plan Name], 0)), "")</f>
        <v/>
      </c>
      <c r="F315" s="114" t="str">
        <f>IFERROR(INDEX(M[Number of Domains], MATCH(C315, M[Plan Name], 0)), "")</f>
        <v/>
      </c>
      <c r="G315" s="114" t="str">
        <f>IFERROR(INDEX(M[Email Accounts], MATCH(C315, M[Plan Name], 0)), "")</f>
        <v/>
      </c>
      <c r="H315" s="114" t="str">
        <f>IFERROR(INDEX(M[Databases], MATCH(C315, M[Plan Name], 0)), "")</f>
        <v/>
      </c>
      <c r="I315" s="114" t="str">
        <f>IFERROR(INDEX(M[Control Panel], MATCH(C315, M[Plan Name], 0)), "")</f>
        <v/>
      </c>
      <c r="J315" s="114" t="str">
        <f>IFERROR(INDEX(M[Price], MATCH(C315, M[Plan Name], 0)), "")</f>
        <v/>
      </c>
      <c r="K315" s="114" t="str">
        <f>IFERROR(INDEX(M[Cost], MATCH(C315, M[Plan Name], 0)), "")</f>
        <v/>
      </c>
    </row>
    <row r="316" spans="1:11" ht="13.5" thickTop="1" thickBot="1">
      <c r="A316" s="11"/>
      <c r="B316" s="83"/>
      <c r="C316" s="11"/>
      <c r="D316" s="114" t="str">
        <f>IFERROR(INDEX(M[Disk Space], MATCH(C316, M[Plan Name], 0)), "")</f>
        <v/>
      </c>
      <c r="E316" s="114" t="str">
        <f>IFERROR(INDEX(M[Bandwidth], MATCH(C316, M[Plan Name], 0)), "")</f>
        <v/>
      </c>
      <c r="F316" s="114" t="str">
        <f>IFERROR(INDEX(M[Number of Domains], MATCH(C316, M[Plan Name], 0)), "")</f>
        <v/>
      </c>
      <c r="G316" s="114" t="str">
        <f>IFERROR(INDEX(M[Email Accounts], MATCH(C316, M[Plan Name], 0)), "")</f>
        <v/>
      </c>
      <c r="H316" s="114" t="str">
        <f>IFERROR(INDEX(M[Databases], MATCH(C316, M[Plan Name], 0)), "")</f>
        <v/>
      </c>
      <c r="I316" s="114" t="str">
        <f>IFERROR(INDEX(M[Control Panel], MATCH(C316, M[Plan Name], 0)), "")</f>
        <v/>
      </c>
      <c r="J316" s="114" t="str">
        <f>IFERROR(INDEX(M[Price], MATCH(C316, M[Plan Name], 0)), "")</f>
        <v/>
      </c>
      <c r="K316" s="114" t="str">
        <f>IFERROR(INDEX(M[Cost], MATCH(C316, M[Plan Name], 0)), "")</f>
        <v/>
      </c>
    </row>
    <row r="317" spans="1:11" ht="13.5" thickTop="1" thickBot="1">
      <c r="A317" s="11"/>
      <c r="B317" s="83"/>
      <c r="C317" s="11"/>
      <c r="D317" s="114" t="str">
        <f>IFERROR(INDEX(M[Disk Space], MATCH(C317, M[Plan Name], 0)), "")</f>
        <v/>
      </c>
      <c r="E317" s="114" t="str">
        <f>IFERROR(INDEX(M[Bandwidth], MATCH(C317, M[Plan Name], 0)), "")</f>
        <v/>
      </c>
      <c r="F317" s="114" t="str">
        <f>IFERROR(INDEX(M[Number of Domains], MATCH(C317, M[Plan Name], 0)), "")</f>
        <v/>
      </c>
      <c r="G317" s="114" t="str">
        <f>IFERROR(INDEX(M[Email Accounts], MATCH(C317, M[Plan Name], 0)), "")</f>
        <v/>
      </c>
      <c r="H317" s="114" t="str">
        <f>IFERROR(INDEX(M[Databases], MATCH(C317, M[Plan Name], 0)), "")</f>
        <v/>
      </c>
      <c r="I317" s="114" t="str">
        <f>IFERROR(INDEX(M[Control Panel], MATCH(C317, M[Plan Name], 0)), "")</f>
        <v/>
      </c>
      <c r="J317" s="114" t="str">
        <f>IFERROR(INDEX(M[Price], MATCH(C317, M[Plan Name], 0)), "")</f>
        <v/>
      </c>
      <c r="K317" s="114" t="str">
        <f>IFERROR(INDEX(M[Cost], MATCH(C317, M[Plan Name], 0)), "")</f>
        <v/>
      </c>
    </row>
    <row r="318" spans="1:11" ht="13.5" thickTop="1" thickBot="1">
      <c r="A318" s="11"/>
      <c r="B318" s="83"/>
      <c r="C318" s="11"/>
      <c r="D318" s="114" t="str">
        <f>IFERROR(INDEX(M[Disk Space], MATCH(C318, M[Plan Name], 0)), "")</f>
        <v/>
      </c>
      <c r="E318" s="114" t="str">
        <f>IFERROR(INDEX(M[Bandwidth], MATCH(C318, M[Plan Name], 0)), "")</f>
        <v/>
      </c>
      <c r="F318" s="114" t="str">
        <f>IFERROR(INDEX(M[Number of Domains], MATCH(C318, M[Plan Name], 0)), "")</f>
        <v/>
      </c>
      <c r="G318" s="114" t="str">
        <f>IFERROR(INDEX(M[Email Accounts], MATCH(C318, M[Plan Name], 0)), "")</f>
        <v/>
      </c>
      <c r="H318" s="114" t="str">
        <f>IFERROR(INDEX(M[Databases], MATCH(C318, M[Plan Name], 0)), "")</f>
        <v/>
      </c>
      <c r="I318" s="114" t="str">
        <f>IFERROR(INDEX(M[Control Panel], MATCH(C318, M[Plan Name], 0)), "")</f>
        <v/>
      </c>
      <c r="J318" s="114" t="str">
        <f>IFERROR(INDEX(M[Price], MATCH(C318, M[Plan Name], 0)), "")</f>
        <v/>
      </c>
      <c r="K318" s="114" t="str">
        <f>IFERROR(INDEX(M[Cost], MATCH(C318, M[Plan Name], 0)), "")</f>
        <v/>
      </c>
    </row>
    <row r="319" spans="1:11" ht="13.5" thickTop="1" thickBot="1">
      <c r="A319" s="11"/>
      <c r="B319" s="83"/>
      <c r="C319" s="11"/>
      <c r="D319" s="114" t="str">
        <f>IFERROR(INDEX(M[Disk Space], MATCH(C319, M[Plan Name], 0)), "")</f>
        <v/>
      </c>
      <c r="E319" s="114" t="str">
        <f>IFERROR(INDEX(M[Bandwidth], MATCH(C319, M[Plan Name], 0)), "")</f>
        <v/>
      </c>
      <c r="F319" s="114" t="str">
        <f>IFERROR(INDEX(M[Number of Domains], MATCH(C319, M[Plan Name], 0)), "")</f>
        <v/>
      </c>
      <c r="G319" s="114" t="str">
        <f>IFERROR(INDEX(M[Email Accounts], MATCH(C319, M[Plan Name], 0)), "")</f>
        <v/>
      </c>
      <c r="H319" s="114" t="str">
        <f>IFERROR(INDEX(M[Databases], MATCH(C319, M[Plan Name], 0)), "")</f>
        <v/>
      </c>
      <c r="I319" s="114" t="str">
        <f>IFERROR(INDEX(M[Control Panel], MATCH(C319, M[Plan Name], 0)), "")</f>
        <v/>
      </c>
      <c r="J319" s="114" t="str">
        <f>IFERROR(INDEX(M[Price], MATCH(C319, M[Plan Name], 0)), "")</f>
        <v/>
      </c>
      <c r="K319" s="114" t="str">
        <f>IFERROR(INDEX(M[Cost], MATCH(C319, M[Plan Name], 0)), "")</f>
        <v/>
      </c>
    </row>
    <row r="320" spans="1:11" ht="13.5" thickTop="1" thickBot="1">
      <c r="A320" s="11"/>
      <c r="B320" s="83"/>
      <c r="C320" s="11"/>
      <c r="D320" s="114" t="str">
        <f>IFERROR(INDEX(M[Disk Space], MATCH(C320, M[Plan Name], 0)), "")</f>
        <v/>
      </c>
      <c r="E320" s="114" t="str">
        <f>IFERROR(INDEX(M[Bandwidth], MATCH(C320, M[Plan Name], 0)), "")</f>
        <v/>
      </c>
      <c r="F320" s="114" t="str">
        <f>IFERROR(INDEX(M[Number of Domains], MATCH(C320, M[Plan Name], 0)), "")</f>
        <v/>
      </c>
      <c r="G320" s="114" t="str">
        <f>IFERROR(INDEX(M[Email Accounts], MATCH(C320, M[Plan Name], 0)), "")</f>
        <v/>
      </c>
      <c r="H320" s="114" t="str">
        <f>IFERROR(INDEX(M[Databases], MATCH(C320, M[Plan Name], 0)), "")</f>
        <v/>
      </c>
      <c r="I320" s="114" t="str">
        <f>IFERROR(INDEX(M[Control Panel], MATCH(C320, M[Plan Name], 0)), "")</f>
        <v/>
      </c>
      <c r="J320" s="114" t="str">
        <f>IFERROR(INDEX(M[Price], MATCH(C320, M[Plan Name], 0)), "")</f>
        <v/>
      </c>
      <c r="K320" s="114" t="str">
        <f>IFERROR(INDEX(M[Cost], MATCH(C320, M[Plan Name], 0)), "")</f>
        <v/>
      </c>
    </row>
    <row r="321" spans="1:11" ht="13.5" thickTop="1" thickBot="1">
      <c r="A321" s="11"/>
      <c r="B321" s="83"/>
      <c r="C321" s="11"/>
      <c r="D321" s="114" t="str">
        <f>IFERROR(INDEX(M[Disk Space], MATCH(C321, M[Plan Name], 0)), "")</f>
        <v/>
      </c>
      <c r="E321" s="114" t="str">
        <f>IFERROR(INDEX(M[Bandwidth], MATCH(C321, M[Plan Name], 0)), "")</f>
        <v/>
      </c>
      <c r="F321" s="114" t="str">
        <f>IFERROR(INDEX(M[Number of Domains], MATCH(C321, M[Plan Name], 0)), "")</f>
        <v/>
      </c>
      <c r="G321" s="114" t="str">
        <f>IFERROR(INDEX(M[Email Accounts], MATCH(C321, M[Plan Name], 0)), "")</f>
        <v/>
      </c>
      <c r="H321" s="114" t="str">
        <f>IFERROR(INDEX(M[Databases], MATCH(C321, M[Plan Name], 0)), "")</f>
        <v/>
      </c>
      <c r="I321" s="114" t="str">
        <f>IFERROR(INDEX(M[Control Panel], MATCH(C321, M[Plan Name], 0)), "")</f>
        <v/>
      </c>
      <c r="J321" s="114" t="str">
        <f>IFERROR(INDEX(M[Price], MATCH(C321, M[Plan Name], 0)), "")</f>
        <v/>
      </c>
      <c r="K321" s="114" t="str">
        <f>IFERROR(INDEX(M[Cost], MATCH(C321, M[Plan Name], 0)), "")</f>
        <v/>
      </c>
    </row>
    <row r="322" spans="1:11" ht="13.5" thickTop="1" thickBot="1">
      <c r="A322" s="11"/>
      <c r="B322" s="83"/>
      <c r="C322" s="11"/>
      <c r="D322" s="114" t="str">
        <f>IFERROR(INDEX(M[Disk Space], MATCH(C322, M[Plan Name], 0)), "")</f>
        <v/>
      </c>
      <c r="E322" s="114" t="str">
        <f>IFERROR(INDEX(M[Bandwidth], MATCH(C322, M[Plan Name], 0)), "")</f>
        <v/>
      </c>
      <c r="F322" s="114" t="str">
        <f>IFERROR(INDEX(M[Number of Domains], MATCH(C322, M[Plan Name], 0)), "")</f>
        <v/>
      </c>
      <c r="G322" s="114" t="str">
        <f>IFERROR(INDEX(M[Email Accounts], MATCH(C322, M[Plan Name], 0)), "")</f>
        <v/>
      </c>
      <c r="H322" s="114" t="str">
        <f>IFERROR(INDEX(M[Databases], MATCH(C322, M[Plan Name], 0)), "")</f>
        <v/>
      </c>
      <c r="I322" s="114" t="str">
        <f>IFERROR(INDEX(M[Control Panel], MATCH(C322, M[Plan Name], 0)), "")</f>
        <v/>
      </c>
      <c r="J322" s="114" t="str">
        <f>IFERROR(INDEX(M[Price], MATCH(C322, M[Plan Name], 0)), "")</f>
        <v/>
      </c>
      <c r="K322" s="114" t="str">
        <f>IFERROR(INDEX(M[Cost], MATCH(C322, M[Plan Name], 0)), "")</f>
        <v/>
      </c>
    </row>
    <row r="323" spans="1:11" ht="13.5" thickTop="1" thickBot="1">
      <c r="A323" s="11"/>
      <c r="B323" s="83"/>
      <c r="C323" s="11"/>
      <c r="D323" s="114" t="str">
        <f>IFERROR(INDEX(M[Disk Space], MATCH(C323, M[Plan Name], 0)), "")</f>
        <v/>
      </c>
      <c r="E323" s="114" t="str">
        <f>IFERROR(INDEX(M[Bandwidth], MATCH(C323, M[Plan Name], 0)), "")</f>
        <v/>
      </c>
      <c r="F323" s="114" t="str">
        <f>IFERROR(INDEX(M[Number of Domains], MATCH(C323, M[Plan Name], 0)), "")</f>
        <v/>
      </c>
      <c r="G323" s="114" t="str">
        <f>IFERROR(INDEX(M[Email Accounts], MATCH(C323, M[Plan Name], 0)), "")</f>
        <v/>
      </c>
      <c r="H323" s="114" t="str">
        <f>IFERROR(INDEX(M[Databases], MATCH(C323, M[Plan Name], 0)), "")</f>
        <v/>
      </c>
      <c r="I323" s="114" t="str">
        <f>IFERROR(INDEX(M[Control Panel], MATCH(C323, M[Plan Name], 0)), "")</f>
        <v/>
      </c>
      <c r="J323" s="114" t="str">
        <f>IFERROR(INDEX(M[Price], MATCH(C323, M[Plan Name], 0)), "")</f>
        <v/>
      </c>
      <c r="K323" s="114" t="str">
        <f>IFERROR(INDEX(M[Cost], MATCH(C323, M[Plan Name], 0)), "")</f>
        <v/>
      </c>
    </row>
    <row r="324" spans="1:11" ht="13.5" thickTop="1" thickBot="1">
      <c r="A324" s="11"/>
      <c r="B324" s="83"/>
      <c r="C324" s="11"/>
      <c r="D324" s="114" t="str">
        <f>IFERROR(INDEX(M[Disk Space], MATCH(C324, M[Plan Name], 0)), "")</f>
        <v/>
      </c>
      <c r="E324" s="114" t="str">
        <f>IFERROR(INDEX(M[Bandwidth], MATCH(C324, M[Plan Name], 0)), "")</f>
        <v/>
      </c>
      <c r="F324" s="114" t="str">
        <f>IFERROR(INDEX(M[Number of Domains], MATCH(C324, M[Plan Name], 0)), "")</f>
        <v/>
      </c>
      <c r="G324" s="114" t="str">
        <f>IFERROR(INDEX(M[Email Accounts], MATCH(C324, M[Plan Name], 0)), "")</f>
        <v/>
      </c>
      <c r="H324" s="114" t="str">
        <f>IFERROR(INDEX(M[Databases], MATCH(C324, M[Plan Name], 0)), "")</f>
        <v/>
      </c>
      <c r="I324" s="114" t="str">
        <f>IFERROR(INDEX(M[Control Panel], MATCH(C324, M[Plan Name], 0)), "")</f>
        <v/>
      </c>
      <c r="J324" s="114" t="str">
        <f>IFERROR(INDEX(M[Price], MATCH(C324, M[Plan Name], 0)), "")</f>
        <v/>
      </c>
      <c r="K324" s="114" t="str">
        <f>IFERROR(INDEX(M[Cost], MATCH(C324, M[Plan Name], 0)), "")</f>
        <v/>
      </c>
    </row>
    <row r="325" spans="1:11" ht="13.5" thickTop="1" thickBot="1">
      <c r="A325" s="11"/>
      <c r="B325" s="83"/>
      <c r="C325" s="11"/>
      <c r="D325" s="114" t="str">
        <f>IFERROR(INDEX(M[Disk Space], MATCH(C325, M[Plan Name], 0)), "")</f>
        <v/>
      </c>
      <c r="E325" s="114" t="str">
        <f>IFERROR(INDEX(M[Bandwidth], MATCH(C325, M[Plan Name], 0)), "")</f>
        <v/>
      </c>
      <c r="F325" s="114" t="str">
        <f>IFERROR(INDEX(M[Number of Domains], MATCH(C325, M[Plan Name], 0)), "")</f>
        <v/>
      </c>
      <c r="G325" s="114" t="str">
        <f>IFERROR(INDEX(M[Email Accounts], MATCH(C325, M[Plan Name], 0)), "")</f>
        <v/>
      </c>
      <c r="H325" s="114" t="str">
        <f>IFERROR(INDEX(M[Databases], MATCH(C325, M[Plan Name], 0)), "")</f>
        <v/>
      </c>
      <c r="I325" s="114" t="str">
        <f>IFERROR(INDEX(M[Control Panel], MATCH(C325, M[Plan Name], 0)), "")</f>
        <v/>
      </c>
      <c r="J325" s="114" t="str">
        <f>IFERROR(INDEX(M[Price], MATCH(C325, M[Plan Name], 0)), "")</f>
        <v/>
      </c>
      <c r="K325" s="114" t="str">
        <f>IFERROR(INDEX(M[Cost], MATCH(C325, M[Plan Name], 0)), "")</f>
        <v/>
      </c>
    </row>
    <row r="326" spans="1:11" ht="13.5" thickTop="1" thickBot="1">
      <c r="A326" s="11"/>
      <c r="B326" s="83"/>
      <c r="C326" s="11"/>
      <c r="D326" s="114" t="str">
        <f>IFERROR(INDEX(M[Disk Space], MATCH(C326, M[Plan Name], 0)), "")</f>
        <v/>
      </c>
      <c r="E326" s="114" t="str">
        <f>IFERROR(INDEX(M[Bandwidth], MATCH(C326, M[Plan Name], 0)), "")</f>
        <v/>
      </c>
      <c r="F326" s="114" t="str">
        <f>IFERROR(INDEX(M[Number of Domains], MATCH(C326, M[Plan Name], 0)), "")</f>
        <v/>
      </c>
      <c r="G326" s="114" t="str">
        <f>IFERROR(INDEX(M[Email Accounts], MATCH(C326, M[Plan Name], 0)), "")</f>
        <v/>
      </c>
      <c r="H326" s="114" t="str">
        <f>IFERROR(INDEX(M[Databases], MATCH(C326, M[Plan Name], 0)), "")</f>
        <v/>
      </c>
      <c r="I326" s="114" t="str">
        <f>IFERROR(INDEX(M[Control Panel], MATCH(C326, M[Plan Name], 0)), "")</f>
        <v/>
      </c>
      <c r="J326" s="114" t="str">
        <f>IFERROR(INDEX(M[Price], MATCH(C326, M[Plan Name], 0)), "")</f>
        <v/>
      </c>
      <c r="K326" s="114" t="str">
        <f>IFERROR(INDEX(M[Cost], MATCH(C326, M[Plan Name], 0)), "")</f>
        <v/>
      </c>
    </row>
    <row r="327" spans="1:11" ht="13.5" thickTop="1" thickBot="1">
      <c r="A327" s="11"/>
      <c r="B327" s="83"/>
      <c r="C327" s="11"/>
      <c r="D327" s="114" t="str">
        <f>IFERROR(INDEX(M[Disk Space], MATCH(C327, M[Plan Name], 0)), "")</f>
        <v/>
      </c>
      <c r="E327" s="114" t="str">
        <f>IFERROR(INDEX(M[Bandwidth], MATCH(C327, M[Plan Name], 0)), "")</f>
        <v/>
      </c>
      <c r="F327" s="114" t="str">
        <f>IFERROR(INDEX(M[Number of Domains], MATCH(C327, M[Plan Name], 0)), "")</f>
        <v/>
      </c>
      <c r="G327" s="114" t="str">
        <f>IFERROR(INDEX(M[Email Accounts], MATCH(C327, M[Plan Name], 0)), "")</f>
        <v/>
      </c>
      <c r="H327" s="114" t="str">
        <f>IFERROR(INDEX(M[Databases], MATCH(C327, M[Plan Name], 0)), "")</f>
        <v/>
      </c>
      <c r="I327" s="114" t="str">
        <f>IFERROR(INDEX(M[Control Panel], MATCH(C327, M[Plan Name], 0)), "")</f>
        <v/>
      </c>
      <c r="J327" s="114" t="str">
        <f>IFERROR(INDEX(M[Price], MATCH(C327, M[Plan Name], 0)), "")</f>
        <v/>
      </c>
      <c r="K327" s="114" t="str">
        <f>IFERROR(INDEX(M[Cost], MATCH(C327, M[Plan Name], 0)), "")</f>
        <v/>
      </c>
    </row>
    <row r="328" spans="1:11" ht="13.5" thickTop="1" thickBot="1">
      <c r="A328" s="11"/>
      <c r="B328" s="83"/>
      <c r="C328" s="11"/>
      <c r="D328" s="114" t="str">
        <f>IFERROR(INDEX(M[Disk Space], MATCH(C328, M[Plan Name], 0)), "")</f>
        <v/>
      </c>
      <c r="E328" s="114" t="str">
        <f>IFERROR(INDEX(M[Bandwidth], MATCH(C328, M[Plan Name], 0)), "")</f>
        <v/>
      </c>
      <c r="F328" s="114" t="str">
        <f>IFERROR(INDEX(M[Number of Domains], MATCH(C328, M[Plan Name], 0)), "")</f>
        <v/>
      </c>
      <c r="G328" s="114" t="str">
        <f>IFERROR(INDEX(M[Email Accounts], MATCH(C328, M[Plan Name], 0)), "")</f>
        <v/>
      </c>
      <c r="H328" s="114" t="str">
        <f>IFERROR(INDEX(M[Databases], MATCH(C328, M[Plan Name], 0)), "")</f>
        <v/>
      </c>
      <c r="I328" s="114" t="str">
        <f>IFERROR(INDEX(M[Control Panel], MATCH(C328, M[Plan Name], 0)), "")</f>
        <v/>
      </c>
      <c r="J328" s="114" t="str">
        <f>IFERROR(INDEX(M[Price], MATCH(C328, M[Plan Name], 0)), "")</f>
        <v/>
      </c>
      <c r="K328" s="114" t="str">
        <f>IFERROR(INDEX(M[Cost], MATCH(C328, M[Plan Name], 0)), "")</f>
        <v/>
      </c>
    </row>
    <row r="329" spans="1:11" ht="13.5" thickTop="1" thickBot="1">
      <c r="A329" s="11"/>
      <c r="B329" s="83"/>
      <c r="C329" s="11"/>
      <c r="D329" s="114" t="str">
        <f>IFERROR(INDEX(M[Disk Space], MATCH(C329, M[Plan Name], 0)), "")</f>
        <v/>
      </c>
      <c r="E329" s="114" t="str">
        <f>IFERROR(INDEX(M[Bandwidth], MATCH(C329, M[Plan Name], 0)), "")</f>
        <v/>
      </c>
      <c r="F329" s="114" t="str">
        <f>IFERROR(INDEX(M[Number of Domains], MATCH(C329, M[Plan Name], 0)), "")</f>
        <v/>
      </c>
      <c r="G329" s="114" t="str">
        <f>IFERROR(INDEX(M[Email Accounts], MATCH(C329, M[Plan Name], 0)), "")</f>
        <v/>
      </c>
      <c r="H329" s="114" t="str">
        <f>IFERROR(INDEX(M[Databases], MATCH(C329, M[Plan Name], 0)), "")</f>
        <v/>
      </c>
      <c r="I329" s="114" t="str">
        <f>IFERROR(INDEX(M[Control Panel], MATCH(C329, M[Plan Name], 0)), "")</f>
        <v/>
      </c>
      <c r="J329" s="114" t="str">
        <f>IFERROR(INDEX(M[Price], MATCH(C329, M[Plan Name], 0)), "")</f>
        <v/>
      </c>
      <c r="K329" s="114" t="str">
        <f>IFERROR(INDEX(M[Cost], MATCH(C329, M[Plan Name], 0)), "")</f>
        <v/>
      </c>
    </row>
    <row r="330" spans="1:11" ht="13.5" thickTop="1" thickBot="1">
      <c r="A330" s="11"/>
      <c r="B330" s="83"/>
      <c r="C330" s="11"/>
      <c r="D330" s="114" t="str">
        <f>IFERROR(INDEX(M[Disk Space], MATCH(C330, M[Plan Name], 0)), "")</f>
        <v/>
      </c>
      <c r="E330" s="114" t="str">
        <f>IFERROR(INDEX(M[Bandwidth], MATCH(C330, M[Plan Name], 0)), "")</f>
        <v/>
      </c>
      <c r="F330" s="114" t="str">
        <f>IFERROR(INDEX(M[Number of Domains], MATCH(C330, M[Plan Name], 0)), "")</f>
        <v/>
      </c>
      <c r="G330" s="114" t="str">
        <f>IFERROR(INDEX(M[Email Accounts], MATCH(C330, M[Plan Name], 0)), "")</f>
        <v/>
      </c>
      <c r="H330" s="114" t="str">
        <f>IFERROR(INDEX(M[Databases], MATCH(C330, M[Plan Name], 0)), "")</f>
        <v/>
      </c>
      <c r="I330" s="114" t="str">
        <f>IFERROR(INDEX(M[Control Panel], MATCH(C330, M[Plan Name], 0)), "")</f>
        <v/>
      </c>
      <c r="J330" s="114" t="str">
        <f>IFERROR(INDEX(M[Price], MATCH(C330, M[Plan Name], 0)), "")</f>
        <v/>
      </c>
      <c r="K330" s="114" t="str">
        <f>IFERROR(INDEX(M[Cost], MATCH(C330, M[Plan Name], 0)), "")</f>
        <v/>
      </c>
    </row>
    <row r="331" spans="1:11" ht="13.5" thickTop="1" thickBot="1">
      <c r="A331" s="11"/>
      <c r="B331" s="83"/>
      <c r="C331" s="11"/>
      <c r="D331" s="114" t="str">
        <f>IFERROR(INDEX(M[Disk Space], MATCH(C331, M[Plan Name], 0)), "")</f>
        <v/>
      </c>
      <c r="E331" s="114" t="str">
        <f>IFERROR(INDEX(M[Bandwidth], MATCH(C331, M[Plan Name], 0)), "")</f>
        <v/>
      </c>
      <c r="F331" s="114" t="str">
        <f>IFERROR(INDEX(M[Number of Domains], MATCH(C331, M[Plan Name], 0)), "")</f>
        <v/>
      </c>
      <c r="G331" s="114" t="str">
        <f>IFERROR(INDEX(M[Email Accounts], MATCH(C331, M[Plan Name], 0)), "")</f>
        <v/>
      </c>
      <c r="H331" s="114" t="str">
        <f>IFERROR(INDEX(M[Databases], MATCH(C331, M[Plan Name], 0)), "")</f>
        <v/>
      </c>
      <c r="I331" s="114" t="str">
        <f>IFERROR(INDEX(M[Control Panel], MATCH(C331, M[Plan Name], 0)), "")</f>
        <v/>
      </c>
      <c r="J331" s="114" t="str">
        <f>IFERROR(INDEX(M[Price], MATCH(C331, M[Plan Name], 0)), "")</f>
        <v/>
      </c>
      <c r="K331" s="114" t="str">
        <f>IFERROR(INDEX(M[Cost], MATCH(C331, M[Plan Name], 0)), "")</f>
        <v/>
      </c>
    </row>
    <row r="332" spans="1:11" ht="13.5" thickTop="1" thickBot="1">
      <c r="A332" s="11"/>
      <c r="B332" s="83"/>
      <c r="C332" s="11"/>
      <c r="D332" s="114" t="str">
        <f>IFERROR(INDEX(M[Disk Space], MATCH(C332, M[Plan Name], 0)), "")</f>
        <v/>
      </c>
      <c r="E332" s="114" t="str">
        <f>IFERROR(INDEX(M[Bandwidth], MATCH(C332, M[Plan Name], 0)), "")</f>
        <v/>
      </c>
      <c r="F332" s="114" t="str">
        <f>IFERROR(INDEX(M[Number of Domains], MATCH(C332, M[Plan Name], 0)), "")</f>
        <v/>
      </c>
      <c r="G332" s="114" t="str">
        <f>IFERROR(INDEX(M[Email Accounts], MATCH(C332, M[Plan Name], 0)), "")</f>
        <v/>
      </c>
      <c r="H332" s="114" t="str">
        <f>IFERROR(INDEX(M[Databases], MATCH(C332, M[Plan Name], 0)), "")</f>
        <v/>
      </c>
      <c r="I332" s="114" t="str">
        <f>IFERROR(INDEX(M[Control Panel], MATCH(C332, M[Plan Name], 0)), "")</f>
        <v/>
      </c>
      <c r="J332" s="114" t="str">
        <f>IFERROR(INDEX(M[Price], MATCH(C332, M[Plan Name], 0)), "")</f>
        <v/>
      </c>
      <c r="K332" s="114" t="str">
        <f>IFERROR(INDEX(M[Cost], MATCH(C332, M[Plan Name], 0)), "")</f>
        <v/>
      </c>
    </row>
    <row r="333" spans="1:11" ht="13.5" thickTop="1" thickBot="1">
      <c r="A333" s="11"/>
      <c r="B333" s="83"/>
      <c r="C333" s="11"/>
      <c r="D333" s="114" t="str">
        <f>IFERROR(INDEX(M[Disk Space], MATCH(C333, M[Plan Name], 0)), "")</f>
        <v/>
      </c>
      <c r="E333" s="114" t="str">
        <f>IFERROR(INDEX(M[Bandwidth], MATCH(C333, M[Plan Name], 0)), "")</f>
        <v/>
      </c>
      <c r="F333" s="114" t="str">
        <f>IFERROR(INDEX(M[Number of Domains], MATCH(C333, M[Plan Name], 0)), "")</f>
        <v/>
      </c>
      <c r="G333" s="114" t="str">
        <f>IFERROR(INDEX(M[Email Accounts], MATCH(C333, M[Plan Name], 0)), "")</f>
        <v/>
      </c>
      <c r="H333" s="114" t="str">
        <f>IFERROR(INDEX(M[Databases], MATCH(C333, M[Plan Name], 0)), "")</f>
        <v/>
      </c>
      <c r="I333" s="114" t="str">
        <f>IFERROR(INDEX(M[Control Panel], MATCH(C333, M[Plan Name], 0)), "")</f>
        <v/>
      </c>
      <c r="J333" s="114" t="str">
        <f>IFERROR(INDEX(M[Price], MATCH(C333, M[Plan Name], 0)), "")</f>
        <v/>
      </c>
      <c r="K333" s="114" t="str">
        <f>IFERROR(INDEX(M[Cost], MATCH(C333, M[Plan Name], 0)), "")</f>
        <v/>
      </c>
    </row>
    <row r="334" spans="1:11" ht="13.5" thickTop="1" thickBot="1">
      <c r="A334" s="11"/>
      <c r="B334" s="83"/>
      <c r="C334" s="11"/>
      <c r="D334" s="114" t="str">
        <f>IFERROR(INDEX(M[Disk Space], MATCH(C334, M[Plan Name], 0)), "")</f>
        <v/>
      </c>
      <c r="E334" s="114" t="str">
        <f>IFERROR(INDEX(M[Bandwidth], MATCH(C334, M[Plan Name], 0)), "")</f>
        <v/>
      </c>
      <c r="F334" s="114" t="str">
        <f>IFERROR(INDEX(M[Number of Domains], MATCH(C334, M[Plan Name], 0)), "")</f>
        <v/>
      </c>
      <c r="G334" s="114" t="str">
        <f>IFERROR(INDEX(M[Email Accounts], MATCH(C334, M[Plan Name], 0)), "")</f>
        <v/>
      </c>
      <c r="H334" s="114" t="str">
        <f>IFERROR(INDEX(M[Databases], MATCH(C334, M[Plan Name], 0)), "")</f>
        <v/>
      </c>
      <c r="I334" s="114" t="str">
        <f>IFERROR(INDEX(M[Control Panel], MATCH(C334, M[Plan Name], 0)), "")</f>
        <v/>
      </c>
      <c r="J334" s="114" t="str">
        <f>IFERROR(INDEX(M[Price], MATCH(C334, M[Plan Name], 0)), "")</f>
        <v/>
      </c>
      <c r="K334" s="114" t="str">
        <f>IFERROR(INDEX(M[Cost], MATCH(C334, M[Plan Name], 0)), "")</f>
        <v/>
      </c>
    </row>
    <row r="335" spans="1:11" ht="13.5" thickTop="1" thickBot="1">
      <c r="A335" s="11"/>
      <c r="B335" s="83"/>
      <c r="C335" s="11"/>
      <c r="D335" s="114" t="str">
        <f>IFERROR(INDEX(M[Disk Space], MATCH(C335, M[Plan Name], 0)), "")</f>
        <v/>
      </c>
      <c r="E335" s="114" t="str">
        <f>IFERROR(INDEX(M[Bandwidth], MATCH(C335, M[Plan Name], 0)), "")</f>
        <v/>
      </c>
      <c r="F335" s="114" t="str">
        <f>IFERROR(INDEX(M[Number of Domains], MATCH(C335, M[Plan Name], 0)), "")</f>
        <v/>
      </c>
      <c r="G335" s="114" t="str">
        <f>IFERROR(INDEX(M[Email Accounts], MATCH(C335, M[Plan Name], 0)), "")</f>
        <v/>
      </c>
      <c r="H335" s="114" t="str">
        <f>IFERROR(INDEX(M[Databases], MATCH(C335, M[Plan Name], 0)), "")</f>
        <v/>
      </c>
      <c r="I335" s="114" t="str">
        <f>IFERROR(INDEX(M[Control Panel], MATCH(C335, M[Plan Name], 0)), "")</f>
        <v/>
      </c>
      <c r="J335" s="114" t="str">
        <f>IFERROR(INDEX(M[Price], MATCH(C335, M[Plan Name], 0)), "")</f>
        <v/>
      </c>
      <c r="K335" s="114" t="str">
        <f>IFERROR(INDEX(M[Cost], MATCH(C335, M[Plan Name], 0)), "")</f>
        <v/>
      </c>
    </row>
    <row r="336" spans="1:11" ht="13.5" thickTop="1" thickBot="1">
      <c r="A336" s="11"/>
      <c r="B336" s="83"/>
      <c r="C336" s="11"/>
      <c r="D336" s="114" t="str">
        <f>IFERROR(INDEX(M[Disk Space], MATCH(C336, M[Plan Name], 0)), "")</f>
        <v/>
      </c>
      <c r="E336" s="114" t="str">
        <f>IFERROR(INDEX(M[Bandwidth], MATCH(C336, M[Plan Name], 0)), "")</f>
        <v/>
      </c>
      <c r="F336" s="114" t="str">
        <f>IFERROR(INDEX(M[Number of Domains], MATCH(C336, M[Plan Name], 0)), "")</f>
        <v/>
      </c>
      <c r="G336" s="114" t="str">
        <f>IFERROR(INDEX(M[Email Accounts], MATCH(C336, M[Plan Name], 0)), "")</f>
        <v/>
      </c>
      <c r="H336" s="114" t="str">
        <f>IFERROR(INDEX(M[Databases], MATCH(C336, M[Plan Name], 0)), "")</f>
        <v/>
      </c>
      <c r="I336" s="114" t="str">
        <f>IFERROR(INDEX(M[Control Panel], MATCH(C336, M[Plan Name], 0)), "")</f>
        <v/>
      </c>
      <c r="J336" s="114" t="str">
        <f>IFERROR(INDEX(M[Price], MATCH(C336, M[Plan Name], 0)), "")</f>
        <v/>
      </c>
      <c r="K336" s="114" t="str">
        <f>IFERROR(INDEX(M[Cost], MATCH(C336, M[Plan Name], 0)), "")</f>
        <v/>
      </c>
    </row>
    <row r="337" spans="1:11" ht="13.5" thickTop="1" thickBot="1">
      <c r="A337" s="11"/>
      <c r="B337" s="83"/>
      <c r="C337" s="11"/>
      <c r="D337" s="114" t="str">
        <f>IFERROR(INDEX(M[Disk Space], MATCH(C337, M[Plan Name], 0)), "")</f>
        <v/>
      </c>
      <c r="E337" s="114" t="str">
        <f>IFERROR(INDEX(M[Bandwidth], MATCH(C337, M[Plan Name], 0)), "")</f>
        <v/>
      </c>
      <c r="F337" s="114" t="str">
        <f>IFERROR(INDEX(M[Number of Domains], MATCH(C337, M[Plan Name], 0)), "")</f>
        <v/>
      </c>
      <c r="G337" s="114" t="str">
        <f>IFERROR(INDEX(M[Email Accounts], MATCH(C337, M[Plan Name], 0)), "")</f>
        <v/>
      </c>
      <c r="H337" s="114" t="str">
        <f>IFERROR(INDEX(M[Databases], MATCH(C337, M[Plan Name], 0)), "")</f>
        <v/>
      </c>
      <c r="I337" s="114" t="str">
        <f>IFERROR(INDEX(M[Control Panel], MATCH(C337, M[Plan Name], 0)), "")</f>
        <v/>
      </c>
      <c r="J337" s="114" t="str">
        <f>IFERROR(INDEX(M[Price], MATCH(C337, M[Plan Name], 0)), "")</f>
        <v/>
      </c>
      <c r="K337" s="114" t="str">
        <f>IFERROR(INDEX(M[Cost], MATCH(C337, M[Plan Name], 0)), "")</f>
        <v/>
      </c>
    </row>
    <row r="338" spans="1:11" ht="13.5" thickTop="1" thickBot="1">
      <c r="A338" s="11"/>
      <c r="B338" s="83"/>
      <c r="C338" s="11"/>
      <c r="D338" s="114" t="str">
        <f>IFERROR(INDEX(M[Disk Space], MATCH(C338, M[Plan Name], 0)), "")</f>
        <v/>
      </c>
      <c r="E338" s="114" t="str">
        <f>IFERROR(INDEX(M[Bandwidth], MATCH(C338, M[Plan Name], 0)), "")</f>
        <v/>
      </c>
      <c r="F338" s="114" t="str">
        <f>IFERROR(INDEX(M[Number of Domains], MATCH(C338, M[Plan Name], 0)), "")</f>
        <v/>
      </c>
      <c r="G338" s="114" t="str">
        <f>IFERROR(INDEX(M[Email Accounts], MATCH(C338, M[Plan Name], 0)), "")</f>
        <v/>
      </c>
      <c r="H338" s="114" t="str">
        <f>IFERROR(INDEX(M[Databases], MATCH(C338, M[Plan Name], 0)), "")</f>
        <v/>
      </c>
      <c r="I338" s="114" t="str">
        <f>IFERROR(INDEX(M[Control Panel], MATCH(C338, M[Plan Name], 0)), "")</f>
        <v/>
      </c>
      <c r="J338" s="114" t="str">
        <f>IFERROR(INDEX(M[Price], MATCH(C338, M[Plan Name], 0)), "")</f>
        <v/>
      </c>
      <c r="K338" s="114" t="str">
        <f>IFERROR(INDEX(M[Cost], MATCH(C338, M[Plan Name], 0)), "")</f>
        <v/>
      </c>
    </row>
    <row r="339" spans="1:11" ht="13.5" thickTop="1" thickBot="1">
      <c r="A339" s="11"/>
      <c r="B339" s="83"/>
      <c r="C339" s="11"/>
      <c r="D339" s="114" t="str">
        <f>IFERROR(INDEX(M[Disk Space], MATCH(C339, M[Plan Name], 0)), "")</f>
        <v/>
      </c>
      <c r="E339" s="114" t="str">
        <f>IFERROR(INDEX(M[Bandwidth], MATCH(C339, M[Plan Name], 0)), "")</f>
        <v/>
      </c>
      <c r="F339" s="114" t="str">
        <f>IFERROR(INDEX(M[Number of Domains], MATCH(C339, M[Plan Name], 0)), "")</f>
        <v/>
      </c>
      <c r="G339" s="114" t="str">
        <f>IFERROR(INDEX(M[Email Accounts], MATCH(C339, M[Plan Name], 0)), "")</f>
        <v/>
      </c>
      <c r="H339" s="114" t="str">
        <f>IFERROR(INDEX(M[Databases], MATCH(C339, M[Plan Name], 0)), "")</f>
        <v/>
      </c>
      <c r="I339" s="114" t="str">
        <f>IFERROR(INDEX(M[Control Panel], MATCH(C339, M[Plan Name], 0)), "")</f>
        <v/>
      </c>
      <c r="J339" s="114" t="str">
        <f>IFERROR(INDEX(M[Price], MATCH(C339, M[Plan Name], 0)), "")</f>
        <v/>
      </c>
      <c r="K339" s="114" t="str">
        <f>IFERROR(INDEX(M[Cost], MATCH(C339, M[Plan Name], 0)), "")</f>
        <v/>
      </c>
    </row>
    <row r="340" spans="1:11" ht="13.5" thickTop="1" thickBot="1">
      <c r="A340" s="11"/>
      <c r="B340" s="83"/>
      <c r="C340" s="11"/>
      <c r="D340" s="114" t="str">
        <f>IFERROR(INDEX(M[Disk Space], MATCH(C340, M[Plan Name], 0)), "")</f>
        <v/>
      </c>
      <c r="E340" s="114" t="str">
        <f>IFERROR(INDEX(M[Bandwidth], MATCH(C340, M[Plan Name], 0)), "")</f>
        <v/>
      </c>
      <c r="F340" s="114" t="str">
        <f>IFERROR(INDEX(M[Number of Domains], MATCH(C340, M[Plan Name], 0)), "")</f>
        <v/>
      </c>
      <c r="G340" s="114" t="str">
        <f>IFERROR(INDEX(M[Email Accounts], MATCH(C340, M[Plan Name], 0)), "")</f>
        <v/>
      </c>
      <c r="H340" s="114" t="str">
        <f>IFERROR(INDEX(M[Databases], MATCH(C340, M[Plan Name], 0)), "")</f>
        <v/>
      </c>
      <c r="I340" s="114" t="str">
        <f>IFERROR(INDEX(M[Control Panel], MATCH(C340, M[Plan Name], 0)), "")</f>
        <v/>
      </c>
      <c r="J340" s="114" t="str">
        <f>IFERROR(INDEX(M[Price], MATCH(C340, M[Plan Name], 0)), "")</f>
        <v/>
      </c>
      <c r="K340" s="114" t="str">
        <f>IFERROR(INDEX(M[Cost], MATCH(C340, M[Plan Name], 0)), "")</f>
        <v/>
      </c>
    </row>
    <row r="341" spans="1:11" ht="13.5" thickTop="1" thickBot="1">
      <c r="A341" s="11"/>
      <c r="B341" s="83"/>
      <c r="C341" s="11"/>
      <c r="D341" s="114" t="str">
        <f>IFERROR(INDEX(M[Disk Space], MATCH(C341, M[Plan Name], 0)), "")</f>
        <v/>
      </c>
      <c r="E341" s="114" t="str">
        <f>IFERROR(INDEX(M[Bandwidth], MATCH(C341, M[Plan Name], 0)), "")</f>
        <v/>
      </c>
      <c r="F341" s="114" t="str">
        <f>IFERROR(INDEX(M[Number of Domains], MATCH(C341, M[Plan Name], 0)), "")</f>
        <v/>
      </c>
      <c r="G341" s="114" t="str">
        <f>IFERROR(INDEX(M[Email Accounts], MATCH(C341, M[Plan Name], 0)), "")</f>
        <v/>
      </c>
      <c r="H341" s="114" t="str">
        <f>IFERROR(INDEX(M[Databases], MATCH(C341, M[Plan Name], 0)), "")</f>
        <v/>
      </c>
      <c r="I341" s="114" t="str">
        <f>IFERROR(INDEX(M[Control Panel], MATCH(C341, M[Plan Name], 0)), "")</f>
        <v/>
      </c>
      <c r="J341" s="114" t="str">
        <f>IFERROR(INDEX(M[Price], MATCH(C341, M[Plan Name], 0)), "")</f>
        <v/>
      </c>
      <c r="K341" s="114" t="str">
        <f>IFERROR(INDEX(M[Cost], MATCH(C341, M[Plan Name], 0)), "")</f>
        <v/>
      </c>
    </row>
    <row r="342" spans="1:11" ht="13.5" thickTop="1" thickBot="1">
      <c r="A342" s="11"/>
      <c r="B342" s="83"/>
      <c r="C342" s="11"/>
      <c r="D342" s="114" t="str">
        <f>IFERROR(INDEX(M[Disk Space], MATCH(C342, M[Plan Name], 0)), "")</f>
        <v/>
      </c>
      <c r="E342" s="114" t="str">
        <f>IFERROR(INDEX(M[Bandwidth], MATCH(C342, M[Plan Name], 0)), "")</f>
        <v/>
      </c>
      <c r="F342" s="114" t="str">
        <f>IFERROR(INDEX(M[Number of Domains], MATCH(C342, M[Plan Name], 0)), "")</f>
        <v/>
      </c>
      <c r="G342" s="114" t="str">
        <f>IFERROR(INDEX(M[Email Accounts], MATCH(C342, M[Plan Name], 0)), "")</f>
        <v/>
      </c>
      <c r="H342" s="114" t="str">
        <f>IFERROR(INDEX(M[Databases], MATCH(C342, M[Plan Name], 0)), "")</f>
        <v/>
      </c>
      <c r="I342" s="114" t="str">
        <f>IFERROR(INDEX(M[Control Panel], MATCH(C342, M[Plan Name], 0)), "")</f>
        <v/>
      </c>
      <c r="J342" s="114" t="str">
        <f>IFERROR(INDEX(M[Price], MATCH(C342, M[Plan Name], 0)), "")</f>
        <v/>
      </c>
      <c r="K342" s="114" t="str">
        <f>IFERROR(INDEX(M[Cost], MATCH(C342, M[Plan Name], 0)), "")</f>
        <v/>
      </c>
    </row>
    <row r="343" spans="1:11" ht="13.5" thickTop="1" thickBot="1">
      <c r="A343" s="11"/>
      <c r="B343" s="83"/>
      <c r="C343" s="11"/>
      <c r="D343" s="114" t="str">
        <f>IFERROR(INDEX(M[Disk Space], MATCH(C343, M[Plan Name], 0)), "")</f>
        <v/>
      </c>
      <c r="E343" s="114" t="str">
        <f>IFERROR(INDEX(M[Bandwidth], MATCH(C343, M[Plan Name], 0)), "")</f>
        <v/>
      </c>
      <c r="F343" s="114" t="str">
        <f>IFERROR(INDEX(M[Number of Domains], MATCH(C343, M[Plan Name], 0)), "")</f>
        <v/>
      </c>
      <c r="G343" s="114" t="str">
        <f>IFERROR(INDEX(M[Email Accounts], MATCH(C343, M[Plan Name], 0)), "")</f>
        <v/>
      </c>
      <c r="H343" s="114" t="str">
        <f>IFERROR(INDEX(M[Databases], MATCH(C343, M[Plan Name], 0)), "")</f>
        <v/>
      </c>
      <c r="I343" s="114" t="str">
        <f>IFERROR(INDEX(M[Control Panel], MATCH(C343, M[Plan Name], 0)), "")</f>
        <v/>
      </c>
      <c r="J343" s="114" t="str">
        <f>IFERROR(INDEX(M[Price], MATCH(C343, M[Plan Name], 0)), "")</f>
        <v/>
      </c>
      <c r="K343" s="114" t="str">
        <f>IFERROR(INDEX(M[Cost], MATCH(C343, M[Plan Name], 0)), "")</f>
        <v/>
      </c>
    </row>
    <row r="344" spans="1:11" ht="13.5" thickTop="1" thickBot="1">
      <c r="A344" s="11"/>
      <c r="B344" s="83"/>
      <c r="C344" s="11"/>
      <c r="D344" s="114" t="str">
        <f>IFERROR(INDEX(M[Disk Space], MATCH(C344, M[Plan Name], 0)), "")</f>
        <v/>
      </c>
      <c r="E344" s="114" t="str">
        <f>IFERROR(INDEX(M[Bandwidth], MATCH(C344, M[Plan Name], 0)), "")</f>
        <v/>
      </c>
      <c r="F344" s="114" t="str">
        <f>IFERROR(INDEX(M[Number of Domains], MATCH(C344, M[Plan Name], 0)), "")</f>
        <v/>
      </c>
      <c r="G344" s="114" t="str">
        <f>IFERROR(INDEX(M[Email Accounts], MATCH(C344, M[Plan Name], 0)), "")</f>
        <v/>
      </c>
      <c r="H344" s="114" t="str">
        <f>IFERROR(INDEX(M[Databases], MATCH(C344, M[Plan Name], 0)), "")</f>
        <v/>
      </c>
      <c r="I344" s="114" t="str">
        <f>IFERROR(INDEX(M[Control Panel], MATCH(C344, M[Plan Name], 0)), "")</f>
        <v/>
      </c>
      <c r="J344" s="114" t="str">
        <f>IFERROR(INDEX(M[Price], MATCH(C344, M[Plan Name], 0)), "")</f>
        <v/>
      </c>
      <c r="K344" s="114" t="str">
        <f>IFERROR(INDEX(M[Cost], MATCH(C344, M[Plan Name], 0)), "")</f>
        <v/>
      </c>
    </row>
    <row r="345" spans="1:11" ht="13.5" thickTop="1" thickBot="1">
      <c r="A345" s="11"/>
      <c r="B345" s="83"/>
      <c r="C345" s="11"/>
      <c r="D345" s="114" t="str">
        <f>IFERROR(INDEX(M[Disk Space], MATCH(C345, M[Plan Name], 0)), "")</f>
        <v/>
      </c>
      <c r="E345" s="114" t="str">
        <f>IFERROR(INDEX(M[Bandwidth], MATCH(C345, M[Plan Name], 0)), "")</f>
        <v/>
      </c>
      <c r="F345" s="114" t="str">
        <f>IFERROR(INDEX(M[Number of Domains], MATCH(C345, M[Plan Name], 0)), "")</f>
        <v/>
      </c>
      <c r="G345" s="114" t="str">
        <f>IFERROR(INDEX(M[Email Accounts], MATCH(C345, M[Plan Name], 0)), "")</f>
        <v/>
      </c>
      <c r="H345" s="114" t="str">
        <f>IFERROR(INDEX(M[Databases], MATCH(C345, M[Plan Name], 0)), "")</f>
        <v/>
      </c>
      <c r="I345" s="114" t="str">
        <f>IFERROR(INDEX(M[Control Panel], MATCH(C345, M[Plan Name], 0)), "")</f>
        <v/>
      </c>
      <c r="J345" s="114" t="str">
        <f>IFERROR(INDEX(M[Price], MATCH(C345, M[Plan Name], 0)), "")</f>
        <v/>
      </c>
      <c r="K345" s="114" t="str">
        <f>IFERROR(INDEX(M[Cost], MATCH(C345, M[Plan Name], 0)), "")</f>
        <v/>
      </c>
    </row>
    <row r="346" spans="1:11" ht="13.5" thickTop="1" thickBot="1">
      <c r="A346" s="11"/>
      <c r="B346" s="83"/>
      <c r="C346" s="11"/>
      <c r="D346" s="114" t="str">
        <f>IFERROR(INDEX(M[Disk Space], MATCH(C346, M[Plan Name], 0)), "")</f>
        <v/>
      </c>
      <c r="E346" s="114" t="str">
        <f>IFERROR(INDEX(M[Bandwidth], MATCH(C346, M[Plan Name], 0)), "")</f>
        <v/>
      </c>
      <c r="F346" s="114" t="str">
        <f>IFERROR(INDEX(M[Number of Domains], MATCH(C346, M[Plan Name], 0)), "")</f>
        <v/>
      </c>
      <c r="G346" s="114" t="str">
        <f>IFERROR(INDEX(M[Email Accounts], MATCH(C346, M[Plan Name], 0)), "")</f>
        <v/>
      </c>
      <c r="H346" s="114" t="str">
        <f>IFERROR(INDEX(M[Databases], MATCH(C346, M[Plan Name], 0)), "")</f>
        <v/>
      </c>
      <c r="I346" s="114" t="str">
        <f>IFERROR(INDEX(M[Control Panel], MATCH(C346, M[Plan Name], 0)), "")</f>
        <v/>
      </c>
      <c r="J346" s="114" t="str">
        <f>IFERROR(INDEX(M[Price], MATCH(C346, M[Plan Name], 0)), "")</f>
        <v/>
      </c>
      <c r="K346" s="114" t="str">
        <f>IFERROR(INDEX(M[Cost], MATCH(C346, M[Plan Name], 0)), "")</f>
        <v/>
      </c>
    </row>
    <row r="347" spans="1:11" ht="13.5" thickTop="1" thickBot="1">
      <c r="A347" s="11"/>
      <c r="B347" s="83"/>
      <c r="C347" s="11"/>
      <c r="D347" s="114" t="str">
        <f>IFERROR(INDEX(M[Disk Space], MATCH(C347, M[Plan Name], 0)), "")</f>
        <v/>
      </c>
      <c r="E347" s="114" t="str">
        <f>IFERROR(INDEX(M[Bandwidth], MATCH(C347, M[Plan Name], 0)), "")</f>
        <v/>
      </c>
      <c r="F347" s="114" t="str">
        <f>IFERROR(INDEX(M[Number of Domains], MATCH(C347, M[Plan Name], 0)), "")</f>
        <v/>
      </c>
      <c r="G347" s="114" t="str">
        <f>IFERROR(INDEX(M[Email Accounts], MATCH(C347, M[Plan Name], 0)), "")</f>
        <v/>
      </c>
      <c r="H347" s="114" t="str">
        <f>IFERROR(INDEX(M[Databases], MATCH(C347, M[Plan Name], 0)), "")</f>
        <v/>
      </c>
      <c r="I347" s="114" t="str">
        <f>IFERROR(INDEX(M[Control Panel], MATCH(C347, M[Plan Name], 0)), "")</f>
        <v/>
      </c>
      <c r="J347" s="114" t="str">
        <f>IFERROR(INDEX(M[Price], MATCH(C347, M[Plan Name], 0)), "")</f>
        <v/>
      </c>
      <c r="K347" s="114" t="str">
        <f>IFERROR(INDEX(M[Cost], MATCH(C347, M[Plan Name], 0)), "")</f>
        <v/>
      </c>
    </row>
    <row r="348" spans="1:11" ht="13.5" thickTop="1" thickBot="1">
      <c r="A348" s="11"/>
      <c r="B348" s="83"/>
      <c r="C348" s="11"/>
      <c r="D348" s="114" t="str">
        <f>IFERROR(INDEX(M[Disk Space], MATCH(C348, M[Plan Name], 0)), "")</f>
        <v/>
      </c>
      <c r="E348" s="114" t="str">
        <f>IFERROR(INDEX(M[Bandwidth], MATCH(C348, M[Plan Name], 0)), "")</f>
        <v/>
      </c>
      <c r="F348" s="114" t="str">
        <f>IFERROR(INDEX(M[Number of Domains], MATCH(C348, M[Plan Name], 0)), "")</f>
        <v/>
      </c>
      <c r="G348" s="114" t="str">
        <f>IFERROR(INDEX(M[Email Accounts], MATCH(C348, M[Plan Name], 0)), "")</f>
        <v/>
      </c>
      <c r="H348" s="114" t="str">
        <f>IFERROR(INDEX(M[Databases], MATCH(C348, M[Plan Name], 0)), "")</f>
        <v/>
      </c>
      <c r="I348" s="114" t="str">
        <f>IFERROR(INDEX(M[Control Panel], MATCH(C348, M[Plan Name], 0)), "")</f>
        <v/>
      </c>
      <c r="J348" s="114" t="str">
        <f>IFERROR(INDEX(M[Price], MATCH(C348, M[Plan Name], 0)), "")</f>
        <v/>
      </c>
      <c r="K348" s="114" t="str">
        <f>IFERROR(INDEX(M[Cost], MATCH(C348, M[Plan Name], 0)), "")</f>
        <v/>
      </c>
    </row>
    <row r="349" spans="1:11" ht="13.5" thickTop="1" thickBot="1">
      <c r="A349" s="11"/>
      <c r="B349" s="83"/>
      <c r="C349" s="11"/>
      <c r="D349" s="114" t="str">
        <f>IFERROR(INDEX(M[Disk Space], MATCH(C349, M[Plan Name], 0)), "")</f>
        <v/>
      </c>
      <c r="E349" s="114" t="str">
        <f>IFERROR(INDEX(M[Bandwidth], MATCH(C349, M[Plan Name], 0)), "")</f>
        <v/>
      </c>
      <c r="F349" s="114" t="str">
        <f>IFERROR(INDEX(M[Number of Domains], MATCH(C349, M[Plan Name], 0)), "")</f>
        <v/>
      </c>
      <c r="G349" s="114" t="str">
        <f>IFERROR(INDEX(M[Email Accounts], MATCH(C349, M[Plan Name], 0)), "")</f>
        <v/>
      </c>
      <c r="H349" s="114" t="str">
        <f>IFERROR(INDEX(M[Databases], MATCH(C349, M[Plan Name], 0)), "")</f>
        <v/>
      </c>
      <c r="I349" s="114" t="str">
        <f>IFERROR(INDEX(M[Control Panel], MATCH(C349, M[Plan Name], 0)), "")</f>
        <v/>
      </c>
      <c r="J349" s="114" t="str">
        <f>IFERROR(INDEX(M[Price], MATCH(C349, M[Plan Name], 0)), "")</f>
        <v/>
      </c>
      <c r="K349" s="114" t="str">
        <f>IFERROR(INDEX(M[Cost], MATCH(C349, M[Plan Name], 0)), "")</f>
        <v/>
      </c>
    </row>
    <row r="350" spans="1:11" ht="13.5" thickTop="1" thickBot="1">
      <c r="A350" s="11"/>
      <c r="B350" s="83"/>
      <c r="C350" s="11"/>
      <c r="D350" s="114" t="str">
        <f>IFERROR(INDEX(M[Disk Space], MATCH(C350, M[Plan Name], 0)), "")</f>
        <v/>
      </c>
      <c r="E350" s="114" t="str">
        <f>IFERROR(INDEX(M[Bandwidth], MATCH(C350, M[Plan Name], 0)), "")</f>
        <v/>
      </c>
      <c r="F350" s="114" t="str">
        <f>IFERROR(INDEX(M[Number of Domains], MATCH(C350, M[Plan Name], 0)), "")</f>
        <v/>
      </c>
      <c r="G350" s="114" t="str">
        <f>IFERROR(INDEX(M[Email Accounts], MATCH(C350, M[Plan Name], 0)), "")</f>
        <v/>
      </c>
      <c r="H350" s="114" t="str">
        <f>IFERROR(INDEX(M[Databases], MATCH(C350, M[Plan Name], 0)), "")</f>
        <v/>
      </c>
      <c r="I350" s="114" t="str">
        <f>IFERROR(INDEX(M[Control Panel], MATCH(C350, M[Plan Name], 0)), "")</f>
        <v/>
      </c>
      <c r="J350" s="114" t="str">
        <f>IFERROR(INDEX(M[Price], MATCH(C350, M[Plan Name], 0)), "")</f>
        <v/>
      </c>
      <c r="K350" s="114" t="str">
        <f>IFERROR(INDEX(M[Cost], MATCH(C350, M[Plan Name], 0)), "")</f>
        <v/>
      </c>
    </row>
    <row r="351" spans="1:11" ht="13.5" thickTop="1" thickBot="1">
      <c r="A351" s="11"/>
      <c r="B351" s="83"/>
      <c r="C351" s="11"/>
      <c r="D351" s="114" t="str">
        <f>IFERROR(INDEX(M[Disk Space], MATCH(C351, M[Plan Name], 0)), "")</f>
        <v/>
      </c>
      <c r="E351" s="114" t="str">
        <f>IFERROR(INDEX(M[Bandwidth], MATCH(C351, M[Plan Name], 0)), "")</f>
        <v/>
      </c>
      <c r="F351" s="114" t="str">
        <f>IFERROR(INDEX(M[Number of Domains], MATCH(C351, M[Plan Name], 0)), "")</f>
        <v/>
      </c>
      <c r="G351" s="114" t="str">
        <f>IFERROR(INDEX(M[Email Accounts], MATCH(C351, M[Plan Name], 0)), "")</f>
        <v/>
      </c>
      <c r="H351" s="114" t="str">
        <f>IFERROR(INDEX(M[Databases], MATCH(C351, M[Plan Name], 0)), "")</f>
        <v/>
      </c>
      <c r="I351" s="114" t="str">
        <f>IFERROR(INDEX(M[Control Panel], MATCH(C351, M[Plan Name], 0)), "")</f>
        <v/>
      </c>
      <c r="J351" s="114" t="str">
        <f>IFERROR(INDEX(M[Price], MATCH(C351, M[Plan Name], 0)), "")</f>
        <v/>
      </c>
      <c r="K351" s="114" t="str">
        <f>IFERROR(INDEX(M[Cost], MATCH(C351, M[Plan Name], 0)), "")</f>
        <v/>
      </c>
    </row>
    <row r="352" spans="1:11" ht="13.5" thickTop="1" thickBot="1">
      <c r="A352" s="11"/>
      <c r="B352" s="83"/>
      <c r="C352" s="11"/>
      <c r="D352" s="114" t="str">
        <f>IFERROR(INDEX(M[Disk Space], MATCH(C352, M[Plan Name], 0)), "")</f>
        <v/>
      </c>
      <c r="E352" s="114" t="str">
        <f>IFERROR(INDEX(M[Bandwidth], MATCH(C352, M[Plan Name], 0)), "")</f>
        <v/>
      </c>
      <c r="F352" s="114" t="str">
        <f>IFERROR(INDEX(M[Number of Domains], MATCH(C352, M[Plan Name], 0)), "")</f>
        <v/>
      </c>
      <c r="G352" s="114" t="str">
        <f>IFERROR(INDEX(M[Email Accounts], MATCH(C352, M[Plan Name], 0)), "")</f>
        <v/>
      </c>
      <c r="H352" s="114" t="str">
        <f>IFERROR(INDEX(M[Databases], MATCH(C352, M[Plan Name], 0)), "")</f>
        <v/>
      </c>
      <c r="I352" s="114" t="str">
        <f>IFERROR(INDEX(M[Control Panel], MATCH(C352, M[Plan Name], 0)), "")</f>
        <v/>
      </c>
      <c r="J352" s="114" t="str">
        <f>IFERROR(INDEX(M[Price], MATCH(C352, M[Plan Name], 0)), "")</f>
        <v/>
      </c>
      <c r="K352" s="114" t="str">
        <f>IFERROR(INDEX(M[Cost], MATCH(C352, M[Plan Name], 0)), "")</f>
        <v/>
      </c>
    </row>
    <row r="353" spans="1:11" ht="13.5" thickTop="1" thickBot="1">
      <c r="A353" s="11"/>
      <c r="B353" s="83"/>
      <c r="C353" s="11"/>
      <c r="D353" s="114" t="str">
        <f>IFERROR(INDEX(M[Disk Space], MATCH(C353, M[Plan Name], 0)), "")</f>
        <v/>
      </c>
      <c r="E353" s="114" t="str">
        <f>IFERROR(INDEX(M[Bandwidth], MATCH(C353, M[Plan Name], 0)), "")</f>
        <v/>
      </c>
      <c r="F353" s="114" t="str">
        <f>IFERROR(INDEX(M[Number of Domains], MATCH(C353, M[Plan Name], 0)), "")</f>
        <v/>
      </c>
      <c r="G353" s="114" t="str">
        <f>IFERROR(INDEX(M[Email Accounts], MATCH(C353, M[Plan Name], 0)), "")</f>
        <v/>
      </c>
      <c r="H353" s="114" t="str">
        <f>IFERROR(INDEX(M[Databases], MATCH(C353, M[Plan Name], 0)), "")</f>
        <v/>
      </c>
      <c r="I353" s="114" t="str">
        <f>IFERROR(INDEX(M[Control Panel], MATCH(C353, M[Plan Name], 0)), "")</f>
        <v/>
      </c>
      <c r="J353" s="114" t="str">
        <f>IFERROR(INDEX(M[Price], MATCH(C353, M[Plan Name], 0)), "")</f>
        <v/>
      </c>
      <c r="K353" s="114" t="str">
        <f>IFERROR(INDEX(M[Cost], MATCH(C353, M[Plan Name], 0)), "")</f>
        <v/>
      </c>
    </row>
    <row r="354" spans="1:11" ht="13.5" thickTop="1" thickBot="1">
      <c r="A354" s="11"/>
      <c r="B354" s="83"/>
      <c r="C354" s="11"/>
      <c r="D354" s="114" t="str">
        <f>IFERROR(INDEX(M[Disk Space], MATCH(C354, M[Plan Name], 0)), "")</f>
        <v/>
      </c>
      <c r="E354" s="114" t="str">
        <f>IFERROR(INDEX(M[Bandwidth], MATCH(C354, M[Plan Name], 0)), "")</f>
        <v/>
      </c>
      <c r="F354" s="114" t="str">
        <f>IFERROR(INDEX(M[Number of Domains], MATCH(C354, M[Plan Name], 0)), "")</f>
        <v/>
      </c>
      <c r="G354" s="114" t="str">
        <f>IFERROR(INDEX(M[Email Accounts], MATCH(C354, M[Plan Name], 0)), "")</f>
        <v/>
      </c>
      <c r="H354" s="114" t="str">
        <f>IFERROR(INDEX(M[Databases], MATCH(C354, M[Plan Name], 0)), "")</f>
        <v/>
      </c>
      <c r="I354" s="114" t="str">
        <f>IFERROR(INDEX(M[Control Panel], MATCH(C354, M[Plan Name], 0)), "")</f>
        <v/>
      </c>
      <c r="J354" s="114" t="str">
        <f>IFERROR(INDEX(M[Price], MATCH(C354, M[Plan Name], 0)), "")</f>
        <v/>
      </c>
      <c r="K354" s="114" t="str">
        <f>IFERROR(INDEX(M[Cost], MATCH(C354, M[Plan Name], 0)), "")</f>
        <v/>
      </c>
    </row>
    <row r="355" spans="1:11" ht="13.5" thickTop="1" thickBot="1">
      <c r="A355" s="11"/>
      <c r="B355" s="83"/>
      <c r="C355" s="11"/>
      <c r="D355" s="114" t="str">
        <f>IFERROR(INDEX(M[Disk Space], MATCH(C355, M[Plan Name], 0)), "")</f>
        <v/>
      </c>
      <c r="E355" s="114" t="str">
        <f>IFERROR(INDEX(M[Bandwidth], MATCH(C355, M[Plan Name], 0)), "")</f>
        <v/>
      </c>
      <c r="F355" s="114" t="str">
        <f>IFERROR(INDEX(M[Number of Domains], MATCH(C355, M[Plan Name], 0)), "")</f>
        <v/>
      </c>
      <c r="G355" s="114" t="str">
        <f>IFERROR(INDEX(M[Email Accounts], MATCH(C355, M[Plan Name], 0)), "")</f>
        <v/>
      </c>
      <c r="H355" s="114" t="str">
        <f>IFERROR(INDEX(M[Databases], MATCH(C355, M[Plan Name], 0)), "")</f>
        <v/>
      </c>
      <c r="I355" s="114" t="str">
        <f>IFERROR(INDEX(M[Control Panel], MATCH(C355, M[Plan Name], 0)), "")</f>
        <v/>
      </c>
      <c r="J355" s="114" t="str">
        <f>IFERROR(INDEX(M[Price], MATCH(C355, M[Plan Name], 0)), "")</f>
        <v/>
      </c>
      <c r="K355" s="114" t="str">
        <f>IFERROR(INDEX(M[Cost], MATCH(C355, M[Plan Name], 0)), "")</f>
        <v/>
      </c>
    </row>
    <row r="356" spans="1:11" ht="13.5" thickTop="1" thickBot="1">
      <c r="A356" s="11"/>
      <c r="B356" s="83"/>
      <c r="C356" s="11"/>
      <c r="D356" s="114" t="str">
        <f>IFERROR(INDEX(M[Disk Space], MATCH(C356, M[Plan Name], 0)), "")</f>
        <v/>
      </c>
      <c r="E356" s="114" t="str">
        <f>IFERROR(INDEX(M[Bandwidth], MATCH(C356, M[Plan Name], 0)), "")</f>
        <v/>
      </c>
      <c r="F356" s="114" t="str">
        <f>IFERROR(INDEX(M[Number of Domains], MATCH(C356, M[Plan Name], 0)), "")</f>
        <v/>
      </c>
      <c r="G356" s="114" t="str">
        <f>IFERROR(INDEX(M[Email Accounts], MATCH(C356, M[Plan Name], 0)), "")</f>
        <v/>
      </c>
      <c r="H356" s="114" t="str">
        <f>IFERROR(INDEX(M[Databases], MATCH(C356, M[Plan Name], 0)), "")</f>
        <v/>
      </c>
      <c r="I356" s="114" t="str">
        <f>IFERROR(INDEX(M[Control Panel], MATCH(C356, M[Plan Name], 0)), "")</f>
        <v/>
      </c>
      <c r="J356" s="114" t="str">
        <f>IFERROR(INDEX(M[Price], MATCH(C356, M[Plan Name], 0)), "")</f>
        <v/>
      </c>
      <c r="K356" s="114" t="str">
        <f>IFERROR(INDEX(M[Cost], MATCH(C356, M[Plan Name], 0)), "")</f>
        <v/>
      </c>
    </row>
    <row r="357" spans="1:11" ht="13.5" thickTop="1" thickBot="1">
      <c r="A357" s="11"/>
      <c r="B357" s="83"/>
      <c r="C357" s="11"/>
      <c r="D357" s="114" t="str">
        <f>IFERROR(INDEX(M[Disk Space], MATCH(C357, M[Plan Name], 0)), "")</f>
        <v/>
      </c>
      <c r="E357" s="114" t="str">
        <f>IFERROR(INDEX(M[Bandwidth], MATCH(C357, M[Plan Name], 0)), "")</f>
        <v/>
      </c>
      <c r="F357" s="114" t="str">
        <f>IFERROR(INDEX(M[Number of Domains], MATCH(C357, M[Plan Name], 0)), "")</f>
        <v/>
      </c>
      <c r="G357" s="114" t="str">
        <f>IFERROR(INDEX(M[Email Accounts], MATCH(C357, M[Plan Name], 0)), "")</f>
        <v/>
      </c>
      <c r="H357" s="114" t="str">
        <f>IFERROR(INDEX(M[Databases], MATCH(C357, M[Plan Name], 0)), "")</f>
        <v/>
      </c>
      <c r="I357" s="114" t="str">
        <f>IFERROR(INDEX(M[Control Panel], MATCH(C357, M[Plan Name], 0)), "")</f>
        <v/>
      </c>
      <c r="J357" s="114" t="str">
        <f>IFERROR(INDEX(M[Price], MATCH(C357, M[Plan Name], 0)), "")</f>
        <v/>
      </c>
      <c r="K357" s="114" t="str">
        <f>IFERROR(INDEX(M[Cost], MATCH(C357, M[Plan Name], 0)), "")</f>
        <v/>
      </c>
    </row>
    <row r="358" spans="1:11" ht="13.5" thickTop="1" thickBot="1">
      <c r="A358" s="11"/>
      <c r="B358" s="83"/>
      <c r="C358" s="11"/>
      <c r="D358" s="114" t="str">
        <f>IFERROR(INDEX(M[Disk Space], MATCH(C358, M[Plan Name], 0)), "")</f>
        <v/>
      </c>
      <c r="E358" s="114" t="str">
        <f>IFERROR(INDEX(M[Bandwidth], MATCH(C358, M[Plan Name], 0)), "")</f>
        <v/>
      </c>
      <c r="F358" s="114" t="str">
        <f>IFERROR(INDEX(M[Number of Domains], MATCH(C358, M[Plan Name], 0)), "")</f>
        <v/>
      </c>
      <c r="G358" s="114" t="str">
        <f>IFERROR(INDEX(M[Email Accounts], MATCH(C358, M[Plan Name], 0)), "")</f>
        <v/>
      </c>
      <c r="H358" s="114" t="str">
        <f>IFERROR(INDEX(M[Databases], MATCH(C358, M[Plan Name], 0)), "")</f>
        <v/>
      </c>
      <c r="I358" s="114" t="str">
        <f>IFERROR(INDEX(M[Control Panel], MATCH(C358, M[Plan Name], 0)), "")</f>
        <v/>
      </c>
      <c r="J358" s="114" t="str">
        <f>IFERROR(INDEX(M[Price], MATCH(C358, M[Plan Name], 0)), "")</f>
        <v/>
      </c>
      <c r="K358" s="114" t="str">
        <f>IFERROR(INDEX(M[Cost], MATCH(C358, M[Plan Name], 0)), "")</f>
        <v/>
      </c>
    </row>
    <row r="359" spans="1:11" ht="13.5" thickTop="1" thickBot="1">
      <c r="A359" s="11"/>
      <c r="B359" s="83"/>
      <c r="C359" s="11"/>
      <c r="D359" s="114" t="str">
        <f>IFERROR(INDEX(M[Disk Space], MATCH(C359, M[Plan Name], 0)), "")</f>
        <v/>
      </c>
      <c r="E359" s="114" t="str">
        <f>IFERROR(INDEX(M[Bandwidth], MATCH(C359, M[Plan Name], 0)), "")</f>
        <v/>
      </c>
      <c r="F359" s="114" t="str">
        <f>IFERROR(INDEX(M[Number of Domains], MATCH(C359, M[Plan Name], 0)), "")</f>
        <v/>
      </c>
      <c r="G359" s="114" t="str">
        <f>IFERROR(INDEX(M[Email Accounts], MATCH(C359, M[Plan Name], 0)), "")</f>
        <v/>
      </c>
      <c r="H359" s="114" t="str">
        <f>IFERROR(INDEX(M[Databases], MATCH(C359, M[Plan Name], 0)), "")</f>
        <v/>
      </c>
      <c r="I359" s="114" t="str">
        <f>IFERROR(INDEX(M[Control Panel], MATCH(C359, M[Plan Name], 0)), "")</f>
        <v/>
      </c>
      <c r="J359" s="114" t="str">
        <f>IFERROR(INDEX(M[Price], MATCH(C359, M[Plan Name], 0)), "")</f>
        <v/>
      </c>
      <c r="K359" s="114" t="str">
        <f>IFERROR(INDEX(M[Cost], MATCH(C359, M[Plan Name], 0)), "")</f>
        <v/>
      </c>
    </row>
    <row r="360" spans="1:11" ht="13.5" thickTop="1" thickBot="1">
      <c r="A360" s="11"/>
      <c r="B360" s="83"/>
      <c r="C360" s="11"/>
      <c r="D360" s="114" t="str">
        <f>IFERROR(INDEX(M[Disk Space], MATCH(C360, M[Plan Name], 0)), "")</f>
        <v/>
      </c>
      <c r="E360" s="114" t="str">
        <f>IFERROR(INDEX(M[Bandwidth], MATCH(C360, M[Plan Name], 0)), "")</f>
        <v/>
      </c>
      <c r="F360" s="114" t="str">
        <f>IFERROR(INDEX(M[Number of Domains], MATCH(C360, M[Plan Name], 0)), "")</f>
        <v/>
      </c>
      <c r="G360" s="114" t="str">
        <f>IFERROR(INDEX(M[Email Accounts], MATCH(C360, M[Plan Name], 0)), "")</f>
        <v/>
      </c>
      <c r="H360" s="114" t="str">
        <f>IFERROR(INDEX(M[Databases], MATCH(C360, M[Plan Name], 0)), "")</f>
        <v/>
      </c>
      <c r="I360" s="114" t="str">
        <f>IFERROR(INDEX(M[Control Panel], MATCH(C360, M[Plan Name], 0)), "")</f>
        <v/>
      </c>
      <c r="J360" s="114" t="str">
        <f>IFERROR(INDEX(M[Price], MATCH(C360, M[Plan Name], 0)), "")</f>
        <v/>
      </c>
      <c r="K360" s="114" t="str">
        <f>IFERROR(INDEX(M[Cost], MATCH(C360, M[Plan Name], 0)), "")</f>
        <v/>
      </c>
    </row>
    <row r="361" spans="1:11" ht="13.5" thickTop="1" thickBot="1">
      <c r="A361" s="11"/>
      <c r="B361" s="83"/>
      <c r="C361" s="11"/>
      <c r="D361" s="114" t="str">
        <f>IFERROR(INDEX(M[Disk Space], MATCH(C361, M[Plan Name], 0)), "")</f>
        <v/>
      </c>
      <c r="E361" s="114" t="str">
        <f>IFERROR(INDEX(M[Bandwidth], MATCH(C361, M[Plan Name], 0)), "")</f>
        <v/>
      </c>
      <c r="F361" s="114" t="str">
        <f>IFERROR(INDEX(M[Number of Domains], MATCH(C361, M[Plan Name], 0)), "")</f>
        <v/>
      </c>
      <c r="G361" s="114" t="str">
        <f>IFERROR(INDEX(M[Email Accounts], MATCH(C361, M[Plan Name], 0)), "")</f>
        <v/>
      </c>
      <c r="H361" s="114" t="str">
        <f>IFERROR(INDEX(M[Databases], MATCH(C361, M[Plan Name], 0)), "")</f>
        <v/>
      </c>
      <c r="I361" s="114" t="str">
        <f>IFERROR(INDEX(M[Control Panel], MATCH(C361, M[Plan Name], 0)), "")</f>
        <v/>
      </c>
      <c r="J361" s="114" t="str">
        <f>IFERROR(INDEX(M[Price], MATCH(C361, M[Plan Name], 0)), "")</f>
        <v/>
      </c>
      <c r="K361" s="114" t="str">
        <f>IFERROR(INDEX(M[Cost], MATCH(C361, M[Plan Name], 0)), "")</f>
        <v/>
      </c>
    </row>
    <row r="362" spans="1:11" ht="13.5" thickTop="1" thickBot="1">
      <c r="A362" s="11"/>
      <c r="B362" s="83"/>
      <c r="C362" s="11"/>
      <c r="D362" s="114" t="str">
        <f>IFERROR(INDEX(M[Disk Space], MATCH(C362, M[Plan Name], 0)), "")</f>
        <v/>
      </c>
      <c r="E362" s="114" t="str">
        <f>IFERROR(INDEX(M[Bandwidth], MATCH(C362, M[Plan Name], 0)), "")</f>
        <v/>
      </c>
      <c r="F362" s="114" t="str">
        <f>IFERROR(INDEX(M[Number of Domains], MATCH(C362, M[Plan Name], 0)), "")</f>
        <v/>
      </c>
      <c r="G362" s="114" t="str">
        <f>IFERROR(INDEX(M[Email Accounts], MATCH(C362, M[Plan Name], 0)), "")</f>
        <v/>
      </c>
      <c r="H362" s="114" t="str">
        <f>IFERROR(INDEX(M[Databases], MATCH(C362, M[Plan Name], 0)), "")</f>
        <v/>
      </c>
      <c r="I362" s="114" t="str">
        <f>IFERROR(INDEX(M[Control Panel], MATCH(C362, M[Plan Name], 0)), "")</f>
        <v/>
      </c>
      <c r="J362" s="114" t="str">
        <f>IFERROR(INDEX(M[Price], MATCH(C362, M[Plan Name], 0)), "")</f>
        <v/>
      </c>
      <c r="K362" s="114" t="str">
        <f>IFERROR(INDEX(M[Cost], MATCH(C362, M[Plan Name], 0)), "")</f>
        <v/>
      </c>
    </row>
    <row r="363" spans="1:11" ht="13.5" thickTop="1" thickBot="1">
      <c r="A363" s="11"/>
      <c r="B363" s="83"/>
      <c r="C363" s="11"/>
      <c r="D363" s="114" t="str">
        <f>IFERROR(INDEX(M[Disk Space], MATCH(C363, M[Plan Name], 0)), "")</f>
        <v/>
      </c>
      <c r="E363" s="114" t="str">
        <f>IFERROR(INDEX(M[Bandwidth], MATCH(C363, M[Plan Name], 0)), "")</f>
        <v/>
      </c>
      <c r="F363" s="114" t="str">
        <f>IFERROR(INDEX(M[Number of Domains], MATCH(C363, M[Plan Name], 0)), "")</f>
        <v/>
      </c>
      <c r="G363" s="114" t="str">
        <f>IFERROR(INDEX(M[Email Accounts], MATCH(C363, M[Plan Name], 0)), "")</f>
        <v/>
      </c>
      <c r="H363" s="114" t="str">
        <f>IFERROR(INDEX(M[Databases], MATCH(C363, M[Plan Name], 0)), "")</f>
        <v/>
      </c>
      <c r="I363" s="114" t="str">
        <f>IFERROR(INDEX(M[Control Panel], MATCH(C363, M[Plan Name], 0)), "")</f>
        <v/>
      </c>
      <c r="J363" s="114" t="str">
        <f>IFERROR(INDEX(M[Price], MATCH(C363, M[Plan Name], 0)), "")</f>
        <v/>
      </c>
      <c r="K363" s="114" t="str">
        <f>IFERROR(INDEX(M[Cost], MATCH(C363, M[Plan Name], 0)), "")</f>
        <v/>
      </c>
    </row>
    <row r="364" spans="1:11" ht="13.5" thickTop="1" thickBot="1">
      <c r="A364" s="11"/>
      <c r="B364" s="83"/>
      <c r="C364" s="11"/>
      <c r="D364" s="114" t="str">
        <f>IFERROR(INDEX(M[Disk Space], MATCH(C364, M[Plan Name], 0)), "")</f>
        <v/>
      </c>
      <c r="E364" s="114" t="str">
        <f>IFERROR(INDEX(M[Bandwidth], MATCH(C364, M[Plan Name], 0)), "")</f>
        <v/>
      </c>
      <c r="F364" s="114" t="str">
        <f>IFERROR(INDEX(M[Number of Domains], MATCH(C364, M[Plan Name], 0)), "")</f>
        <v/>
      </c>
      <c r="G364" s="114" t="str">
        <f>IFERROR(INDEX(M[Email Accounts], MATCH(C364, M[Plan Name], 0)), "")</f>
        <v/>
      </c>
      <c r="H364" s="114" t="str">
        <f>IFERROR(INDEX(M[Databases], MATCH(C364, M[Plan Name], 0)), "")</f>
        <v/>
      </c>
      <c r="I364" s="114" t="str">
        <f>IFERROR(INDEX(M[Control Panel], MATCH(C364, M[Plan Name], 0)), "")</f>
        <v/>
      </c>
      <c r="J364" s="114" t="str">
        <f>IFERROR(INDEX(M[Price], MATCH(C364, M[Plan Name], 0)), "")</f>
        <v/>
      </c>
      <c r="K364" s="114" t="str">
        <f>IFERROR(INDEX(M[Cost], MATCH(C364, M[Plan Name], 0)), "")</f>
        <v/>
      </c>
    </row>
    <row r="365" spans="1:11" ht="13.5" thickTop="1" thickBot="1">
      <c r="A365" s="11"/>
      <c r="B365" s="83"/>
      <c r="C365" s="11"/>
      <c r="D365" s="114" t="str">
        <f>IFERROR(INDEX(M[Disk Space], MATCH(C365, M[Plan Name], 0)), "")</f>
        <v/>
      </c>
      <c r="E365" s="114" t="str">
        <f>IFERROR(INDEX(M[Bandwidth], MATCH(C365, M[Plan Name], 0)), "")</f>
        <v/>
      </c>
      <c r="F365" s="114" t="str">
        <f>IFERROR(INDEX(M[Number of Domains], MATCH(C365, M[Plan Name], 0)), "")</f>
        <v/>
      </c>
      <c r="G365" s="114" t="str">
        <f>IFERROR(INDEX(M[Email Accounts], MATCH(C365, M[Plan Name], 0)), "")</f>
        <v/>
      </c>
      <c r="H365" s="114" t="str">
        <f>IFERROR(INDEX(M[Databases], MATCH(C365, M[Plan Name], 0)), "")</f>
        <v/>
      </c>
      <c r="I365" s="114" t="str">
        <f>IFERROR(INDEX(M[Control Panel], MATCH(C365, M[Plan Name], 0)), "")</f>
        <v/>
      </c>
      <c r="J365" s="114" t="str">
        <f>IFERROR(INDEX(M[Price], MATCH(C365, M[Plan Name], 0)), "")</f>
        <v/>
      </c>
      <c r="K365" s="114" t="str">
        <f>IFERROR(INDEX(M[Cost], MATCH(C365, M[Plan Name], 0)), "")</f>
        <v/>
      </c>
    </row>
    <row r="366" spans="1:11" ht="13.5" thickTop="1" thickBot="1">
      <c r="A366" s="11"/>
      <c r="B366" s="83"/>
      <c r="C366" s="11"/>
      <c r="D366" s="114" t="str">
        <f>IFERROR(INDEX(M[Disk Space], MATCH(C366, M[Plan Name], 0)), "")</f>
        <v/>
      </c>
      <c r="E366" s="114" t="str">
        <f>IFERROR(INDEX(M[Bandwidth], MATCH(C366, M[Plan Name], 0)), "")</f>
        <v/>
      </c>
      <c r="F366" s="114" t="str">
        <f>IFERROR(INDEX(M[Number of Domains], MATCH(C366, M[Plan Name], 0)), "")</f>
        <v/>
      </c>
      <c r="G366" s="114" t="str">
        <f>IFERROR(INDEX(M[Email Accounts], MATCH(C366, M[Plan Name], 0)), "")</f>
        <v/>
      </c>
      <c r="H366" s="114" t="str">
        <f>IFERROR(INDEX(M[Databases], MATCH(C366, M[Plan Name], 0)), "")</f>
        <v/>
      </c>
      <c r="I366" s="114" t="str">
        <f>IFERROR(INDEX(M[Control Panel], MATCH(C366, M[Plan Name], 0)), "")</f>
        <v/>
      </c>
      <c r="J366" s="114" t="str">
        <f>IFERROR(INDEX(M[Price], MATCH(C366, M[Plan Name], 0)), "")</f>
        <v/>
      </c>
      <c r="K366" s="114" t="str">
        <f>IFERROR(INDEX(M[Cost], MATCH(C366, M[Plan Name], 0)), "")</f>
        <v/>
      </c>
    </row>
    <row r="367" spans="1:11" ht="13.5" thickTop="1" thickBot="1">
      <c r="A367" s="11"/>
      <c r="B367" s="83"/>
      <c r="C367" s="11"/>
      <c r="D367" s="114" t="str">
        <f>IFERROR(INDEX(M[Disk Space], MATCH(C367, M[Plan Name], 0)), "")</f>
        <v/>
      </c>
      <c r="E367" s="114" t="str">
        <f>IFERROR(INDEX(M[Bandwidth], MATCH(C367, M[Plan Name], 0)), "")</f>
        <v/>
      </c>
      <c r="F367" s="114" t="str">
        <f>IFERROR(INDEX(M[Number of Domains], MATCH(C367, M[Plan Name], 0)), "")</f>
        <v/>
      </c>
      <c r="G367" s="114" t="str">
        <f>IFERROR(INDEX(M[Email Accounts], MATCH(C367, M[Plan Name], 0)), "")</f>
        <v/>
      </c>
      <c r="H367" s="114" t="str">
        <f>IFERROR(INDEX(M[Databases], MATCH(C367, M[Plan Name], 0)), "")</f>
        <v/>
      </c>
      <c r="I367" s="114" t="str">
        <f>IFERROR(INDEX(M[Control Panel], MATCH(C367, M[Plan Name], 0)), "")</f>
        <v/>
      </c>
      <c r="J367" s="114" t="str">
        <f>IFERROR(INDEX(M[Price], MATCH(C367, M[Plan Name], 0)), "")</f>
        <v/>
      </c>
      <c r="K367" s="114" t="str">
        <f>IFERROR(INDEX(M[Cost], MATCH(C367, M[Plan Name], 0)), "")</f>
        <v/>
      </c>
    </row>
    <row r="368" spans="1:11" ht="13.5" thickTop="1" thickBot="1">
      <c r="A368" s="11"/>
      <c r="B368" s="83"/>
      <c r="C368" s="11"/>
      <c r="D368" s="114" t="str">
        <f>IFERROR(INDEX(M[Disk Space], MATCH(C368, M[Plan Name], 0)), "")</f>
        <v/>
      </c>
      <c r="E368" s="114" t="str">
        <f>IFERROR(INDEX(M[Bandwidth], MATCH(C368, M[Plan Name], 0)), "")</f>
        <v/>
      </c>
      <c r="F368" s="114" t="str">
        <f>IFERROR(INDEX(M[Number of Domains], MATCH(C368, M[Plan Name], 0)), "")</f>
        <v/>
      </c>
      <c r="G368" s="114" t="str">
        <f>IFERROR(INDEX(M[Email Accounts], MATCH(C368, M[Plan Name], 0)), "")</f>
        <v/>
      </c>
      <c r="H368" s="114" t="str">
        <f>IFERROR(INDEX(M[Databases], MATCH(C368, M[Plan Name], 0)), "")</f>
        <v/>
      </c>
      <c r="I368" s="114" t="str">
        <f>IFERROR(INDEX(M[Control Panel], MATCH(C368, M[Plan Name], 0)), "")</f>
        <v/>
      </c>
      <c r="J368" s="114" t="str">
        <f>IFERROR(INDEX(M[Price], MATCH(C368, M[Plan Name], 0)), "")</f>
        <v/>
      </c>
      <c r="K368" s="114" t="str">
        <f>IFERROR(INDEX(M[Cost], MATCH(C368, M[Plan Name], 0)), "")</f>
        <v/>
      </c>
    </row>
    <row r="369" spans="1:11" ht="13.5" thickTop="1" thickBot="1">
      <c r="A369" s="11"/>
      <c r="B369" s="83"/>
      <c r="C369" s="11"/>
      <c r="D369" s="114" t="str">
        <f>IFERROR(INDEX(M[Disk Space], MATCH(C369, M[Plan Name], 0)), "")</f>
        <v/>
      </c>
      <c r="E369" s="114" t="str">
        <f>IFERROR(INDEX(M[Bandwidth], MATCH(C369, M[Plan Name], 0)), "")</f>
        <v/>
      </c>
      <c r="F369" s="114" t="str">
        <f>IFERROR(INDEX(M[Number of Domains], MATCH(C369, M[Plan Name], 0)), "")</f>
        <v/>
      </c>
      <c r="G369" s="114" t="str">
        <f>IFERROR(INDEX(M[Email Accounts], MATCH(C369, M[Plan Name], 0)), "")</f>
        <v/>
      </c>
      <c r="H369" s="114" t="str">
        <f>IFERROR(INDEX(M[Databases], MATCH(C369, M[Plan Name], 0)), "")</f>
        <v/>
      </c>
      <c r="I369" s="114" t="str">
        <f>IFERROR(INDEX(M[Control Panel], MATCH(C369, M[Plan Name], 0)), "")</f>
        <v/>
      </c>
      <c r="J369" s="114" t="str">
        <f>IFERROR(INDEX(M[Price], MATCH(C369, M[Plan Name], 0)), "")</f>
        <v/>
      </c>
      <c r="K369" s="114" t="str">
        <f>IFERROR(INDEX(M[Cost], MATCH(C369, M[Plan Name], 0)), "")</f>
        <v/>
      </c>
    </row>
    <row r="370" spans="1:11" ht="13.5" thickTop="1" thickBot="1">
      <c r="A370" s="11"/>
      <c r="B370" s="83"/>
      <c r="C370" s="11"/>
      <c r="D370" s="114" t="str">
        <f>IFERROR(INDEX(M[Disk Space], MATCH(C370, M[Plan Name], 0)), "")</f>
        <v/>
      </c>
      <c r="E370" s="114" t="str">
        <f>IFERROR(INDEX(M[Bandwidth], MATCH(C370, M[Plan Name], 0)), "")</f>
        <v/>
      </c>
      <c r="F370" s="114" t="str">
        <f>IFERROR(INDEX(M[Number of Domains], MATCH(C370, M[Plan Name], 0)), "")</f>
        <v/>
      </c>
      <c r="G370" s="114" t="str">
        <f>IFERROR(INDEX(M[Email Accounts], MATCH(C370, M[Plan Name], 0)), "")</f>
        <v/>
      </c>
      <c r="H370" s="114" t="str">
        <f>IFERROR(INDEX(M[Databases], MATCH(C370, M[Plan Name], 0)), "")</f>
        <v/>
      </c>
      <c r="I370" s="114" t="str">
        <f>IFERROR(INDEX(M[Control Panel], MATCH(C370, M[Plan Name], 0)), "")</f>
        <v/>
      </c>
      <c r="J370" s="114" t="str">
        <f>IFERROR(INDEX(M[Price], MATCH(C370, M[Plan Name], 0)), "")</f>
        <v/>
      </c>
      <c r="K370" s="114" t="str">
        <f>IFERROR(INDEX(M[Cost], MATCH(C370, M[Plan Name], 0)), "")</f>
        <v/>
      </c>
    </row>
    <row r="371" spans="1:11" ht="13.5" thickTop="1" thickBot="1">
      <c r="A371" s="11"/>
      <c r="B371" s="83"/>
      <c r="C371" s="11"/>
      <c r="D371" s="114" t="str">
        <f>IFERROR(INDEX(M[Disk Space], MATCH(C371, M[Plan Name], 0)), "")</f>
        <v/>
      </c>
      <c r="E371" s="114" t="str">
        <f>IFERROR(INDEX(M[Bandwidth], MATCH(C371, M[Plan Name], 0)), "")</f>
        <v/>
      </c>
      <c r="F371" s="114" t="str">
        <f>IFERROR(INDEX(M[Number of Domains], MATCH(C371, M[Plan Name], 0)), "")</f>
        <v/>
      </c>
      <c r="G371" s="114" t="str">
        <f>IFERROR(INDEX(M[Email Accounts], MATCH(C371, M[Plan Name], 0)), "")</f>
        <v/>
      </c>
      <c r="H371" s="114" t="str">
        <f>IFERROR(INDEX(M[Databases], MATCH(C371, M[Plan Name], 0)), "")</f>
        <v/>
      </c>
      <c r="I371" s="114" t="str">
        <f>IFERROR(INDEX(M[Control Panel], MATCH(C371, M[Plan Name], 0)), "")</f>
        <v/>
      </c>
      <c r="J371" s="114" t="str">
        <f>IFERROR(INDEX(M[Price], MATCH(C371, M[Plan Name], 0)), "")</f>
        <v/>
      </c>
      <c r="K371" s="114" t="str">
        <f>IFERROR(INDEX(M[Cost], MATCH(C371, M[Plan Name], 0)), "")</f>
        <v/>
      </c>
    </row>
    <row r="372" spans="1:11" ht="13.5" thickTop="1" thickBot="1">
      <c r="A372" s="11"/>
      <c r="B372" s="83"/>
      <c r="C372" s="11"/>
      <c r="D372" s="114" t="str">
        <f>IFERROR(INDEX(M[Disk Space], MATCH(C372, M[Plan Name], 0)), "")</f>
        <v/>
      </c>
      <c r="E372" s="114" t="str">
        <f>IFERROR(INDEX(M[Bandwidth], MATCH(C372, M[Plan Name], 0)), "")</f>
        <v/>
      </c>
      <c r="F372" s="114" t="str">
        <f>IFERROR(INDEX(M[Number of Domains], MATCH(C372, M[Plan Name], 0)), "")</f>
        <v/>
      </c>
      <c r="G372" s="114" t="str">
        <f>IFERROR(INDEX(M[Email Accounts], MATCH(C372, M[Plan Name], 0)), "")</f>
        <v/>
      </c>
      <c r="H372" s="114" t="str">
        <f>IFERROR(INDEX(M[Databases], MATCH(C372, M[Plan Name], 0)), "")</f>
        <v/>
      </c>
      <c r="I372" s="114" t="str">
        <f>IFERROR(INDEX(M[Control Panel], MATCH(C372, M[Plan Name], 0)), "")</f>
        <v/>
      </c>
      <c r="J372" s="114" t="str">
        <f>IFERROR(INDEX(M[Price], MATCH(C372, M[Plan Name], 0)), "")</f>
        <v/>
      </c>
      <c r="K372" s="114" t="str">
        <f>IFERROR(INDEX(M[Cost], MATCH(C372, M[Plan Name], 0)), "")</f>
        <v/>
      </c>
    </row>
    <row r="373" spans="1:11" ht="13.5" thickTop="1" thickBot="1">
      <c r="A373" s="11"/>
      <c r="B373" s="83"/>
      <c r="C373" s="11"/>
      <c r="D373" s="114" t="str">
        <f>IFERROR(INDEX(M[Disk Space], MATCH(C373, M[Plan Name], 0)), "")</f>
        <v/>
      </c>
      <c r="E373" s="114" t="str">
        <f>IFERROR(INDEX(M[Bandwidth], MATCH(C373, M[Plan Name], 0)), "")</f>
        <v/>
      </c>
      <c r="F373" s="114" t="str">
        <f>IFERROR(INDEX(M[Number of Domains], MATCH(C373, M[Plan Name], 0)), "")</f>
        <v/>
      </c>
      <c r="G373" s="114" t="str">
        <f>IFERROR(INDEX(M[Email Accounts], MATCH(C373, M[Plan Name], 0)), "")</f>
        <v/>
      </c>
      <c r="H373" s="114" t="str">
        <f>IFERROR(INDEX(M[Databases], MATCH(C373, M[Plan Name], 0)), "")</f>
        <v/>
      </c>
      <c r="I373" s="114" t="str">
        <f>IFERROR(INDEX(M[Control Panel], MATCH(C373, M[Plan Name], 0)), "")</f>
        <v/>
      </c>
      <c r="J373" s="114" t="str">
        <f>IFERROR(INDEX(M[Price], MATCH(C373, M[Plan Name], 0)), "")</f>
        <v/>
      </c>
      <c r="K373" s="114" t="str">
        <f>IFERROR(INDEX(M[Cost], MATCH(C373, M[Plan Name], 0)), "")</f>
        <v/>
      </c>
    </row>
    <row r="374" spans="1:11" ht="13.5" thickTop="1" thickBot="1">
      <c r="A374" s="11"/>
      <c r="B374" s="83"/>
      <c r="C374" s="11"/>
      <c r="D374" s="114" t="str">
        <f>IFERROR(INDEX(M[Disk Space], MATCH(C374, M[Plan Name], 0)), "")</f>
        <v/>
      </c>
      <c r="E374" s="114" t="str">
        <f>IFERROR(INDEX(M[Bandwidth], MATCH(C374, M[Plan Name], 0)), "")</f>
        <v/>
      </c>
      <c r="F374" s="114" t="str">
        <f>IFERROR(INDEX(M[Number of Domains], MATCH(C374, M[Plan Name], 0)), "")</f>
        <v/>
      </c>
      <c r="G374" s="114" t="str">
        <f>IFERROR(INDEX(M[Email Accounts], MATCH(C374, M[Plan Name], 0)), "")</f>
        <v/>
      </c>
      <c r="H374" s="114" t="str">
        <f>IFERROR(INDEX(M[Databases], MATCH(C374, M[Plan Name], 0)), "")</f>
        <v/>
      </c>
      <c r="I374" s="114" t="str">
        <f>IFERROR(INDEX(M[Control Panel], MATCH(C374, M[Plan Name], 0)), "")</f>
        <v/>
      </c>
      <c r="J374" s="114" t="str">
        <f>IFERROR(INDEX(M[Price], MATCH(C374, M[Plan Name], 0)), "")</f>
        <v/>
      </c>
      <c r="K374" s="114" t="str">
        <f>IFERROR(INDEX(M[Cost], MATCH(C374, M[Plan Name], 0)), "")</f>
        <v/>
      </c>
    </row>
    <row r="375" spans="1:11" ht="13.5" thickTop="1" thickBot="1">
      <c r="A375" s="11"/>
      <c r="B375" s="83"/>
      <c r="C375" s="11"/>
      <c r="D375" s="114" t="str">
        <f>IFERROR(INDEX(M[Disk Space], MATCH(C375, M[Plan Name], 0)), "")</f>
        <v/>
      </c>
      <c r="E375" s="114" t="str">
        <f>IFERROR(INDEX(M[Bandwidth], MATCH(C375, M[Plan Name], 0)), "")</f>
        <v/>
      </c>
      <c r="F375" s="114" t="str">
        <f>IFERROR(INDEX(M[Number of Domains], MATCH(C375, M[Plan Name], 0)), "")</f>
        <v/>
      </c>
      <c r="G375" s="114" t="str">
        <f>IFERROR(INDEX(M[Email Accounts], MATCH(C375, M[Plan Name], 0)), "")</f>
        <v/>
      </c>
      <c r="H375" s="114" t="str">
        <f>IFERROR(INDEX(M[Databases], MATCH(C375, M[Plan Name], 0)), "")</f>
        <v/>
      </c>
      <c r="I375" s="114" t="str">
        <f>IFERROR(INDEX(M[Control Panel], MATCH(C375, M[Plan Name], 0)), "")</f>
        <v/>
      </c>
      <c r="J375" s="114" t="str">
        <f>IFERROR(INDEX(M[Price], MATCH(C375, M[Plan Name], 0)), "")</f>
        <v/>
      </c>
      <c r="K375" s="114" t="str">
        <f>IFERROR(INDEX(M[Cost], MATCH(C375, M[Plan Name], 0)), "")</f>
        <v/>
      </c>
    </row>
    <row r="376" spans="1:11" ht="13.5" thickTop="1" thickBot="1">
      <c r="A376" s="11"/>
      <c r="B376" s="83"/>
      <c r="C376" s="11"/>
      <c r="D376" s="114" t="str">
        <f>IFERROR(INDEX(M[Disk Space], MATCH(C376, M[Plan Name], 0)), "")</f>
        <v/>
      </c>
      <c r="E376" s="114" t="str">
        <f>IFERROR(INDEX(M[Bandwidth], MATCH(C376, M[Plan Name], 0)), "")</f>
        <v/>
      </c>
      <c r="F376" s="114" t="str">
        <f>IFERROR(INDEX(M[Number of Domains], MATCH(C376, M[Plan Name], 0)), "")</f>
        <v/>
      </c>
      <c r="G376" s="114" t="str">
        <f>IFERROR(INDEX(M[Email Accounts], MATCH(C376, M[Plan Name], 0)), "")</f>
        <v/>
      </c>
      <c r="H376" s="114" t="str">
        <f>IFERROR(INDEX(M[Databases], MATCH(C376, M[Plan Name], 0)), "")</f>
        <v/>
      </c>
      <c r="I376" s="114" t="str">
        <f>IFERROR(INDEX(M[Control Panel], MATCH(C376, M[Plan Name], 0)), "")</f>
        <v/>
      </c>
      <c r="J376" s="114" t="str">
        <f>IFERROR(INDEX(M[Price], MATCH(C376, M[Plan Name], 0)), "")</f>
        <v/>
      </c>
      <c r="K376" s="114" t="str">
        <f>IFERROR(INDEX(M[Cost], MATCH(C376, M[Plan Name], 0)), "")</f>
        <v/>
      </c>
    </row>
    <row r="377" spans="1:11" ht="13.5" thickTop="1" thickBot="1">
      <c r="A377" s="11"/>
      <c r="B377" s="83"/>
      <c r="C377" s="11"/>
      <c r="D377" s="114" t="str">
        <f>IFERROR(INDEX(M[Disk Space], MATCH(C377, M[Plan Name], 0)), "")</f>
        <v/>
      </c>
      <c r="E377" s="114" t="str">
        <f>IFERROR(INDEX(M[Bandwidth], MATCH(C377, M[Plan Name], 0)), "")</f>
        <v/>
      </c>
      <c r="F377" s="114" t="str">
        <f>IFERROR(INDEX(M[Number of Domains], MATCH(C377, M[Plan Name], 0)), "")</f>
        <v/>
      </c>
      <c r="G377" s="114" t="str">
        <f>IFERROR(INDEX(M[Email Accounts], MATCH(C377, M[Plan Name], 0)), "")</f>
        <v/>
      </c>
      <c r="H377" s="114" t="str">
        <f>IFERROR(INDEX(M[Databases], MATCH(C377, M[Plan Name], 0)), "")</f>
        <v/>
      </c>
      <c r="I377" s="114" t="str">
        <f>IFERROR(INDEX(M[Control Panel], MATCH(C377, M[Plan Name], 0)), "")</f>
        <v/>
      </c>
      <c r="J377" s="114" t="str">
        <f>IFERROR(INDEX(M[Price], MATCH(C377, M[Plan Name], 0)), "")</f>
        <v/>
      </c>
      <c r="K377" s="114" t="str">
        <f>IFERROR(INDEX(M[Cost], MATCH(C377, M[Plan Name], 0)), "")</f>
        <v/>
      </c>
    </row>
    <row r="378" spans="1:11" ht="13.5" thickTop="1" thickBot="1">
      <c r="A378" s="11"/>
      <c r="B378" s="83"/>
      <c r="C378" s="11"/>
      <c r="D378" s="114" t="str">
        <f>IFERROR(INDEX(M[Disk Space], MATCH(C378, M[Plan Name], 0)), "")</f>
        <v/>
      </c>
      <c r="E378" s="114" t="str">
        <f>IFERROR(INDEX(M[Bandwidth], MATCH(C378, M[Plan Name], 0)), "")</f>
        <v/>
      </c>
      <c r="F378" s="114" t="str">
        <f>IFERROR(INDEX(M[Number of Domains], MATCH(C378, M[Plan Name], 0)), "")</f>
        <v/>
      </c>
      <c r="G378" s="114" t="str">
        <f>IFERROR(INDEX(M[Email Accounts], MATCH(C378, M[Plan Name], 0)), "")</f>
        <v/>
      </c>
      <c r="H378" s="114" t="str">
        <f>IFERROR(INDEX(M[Databases], MATCH(C378, M[Plan Name], 0)), "")</f>
        <v/>
      </c>
      <c r="I378" s="114" t="str">
        <f>IFERROR(INDEX(M[Control Panel], MATCH(C378, M[Plan Name], 0)), "")</f>
        <v/>
      </c>
      <c r="J378" s="114" t="str">
        <f>IFERROR(INDEX(M[Price], MATCH(C378, M[Plan Name], 0)), "")</f>
        <v/>
      </c>
      <c r="K378" s="114" t="str">
        <f>IFERROR(INDEX(M[Cost], MATCH(C378, M[Plan Name], 0)), "")</f>
        <v/>
      </c>
    </row>
    <row r="379" spans="1:11" ht="13.5" thickTop="1" thickBot="1">
      <c r="A379" s="11"/>
      <c r="B379" s="83"/>
      <c r="C379" s="11"/>
      <c r="D379" s="114" t="str">
        <f>IFERROR(INDEX(M[Disk Space], MATCH(C379, M[Plan Name], 0)), "")</f>
        <v/>
      </c>
      <c r="E379" s="114" t="str">
        <f>IFERROR(INDEX(M[Bandwidth], MATCH(C379, M[Plan Name], 0)), "")</f>
        <v/>
      </c>
      <c r="F379" s="114" t="str">
        <f>IFERROR(INDEX(M[Number of Domains], MATCH(C379, M[Plan Name], 0)), "")</f>
        <v/>
      </c>
      <c r="G379" s="114" t="str">
        <f>IFERROR(INDEX(M[Email Accounts], MATCH(C379, M[Plan Name], 0)), "")</f>
        <v/>
      </c>
      <c r="H379" s="114" t="str">
        <f>IFERROR(INDEX(M[Databases], MATCH(C379, M[Plan Name], 0)), "")</f>
        <v/>
      </c>
      <c r="I379" s="114" t="str">
        <f>IFERROR(INDEX(M[Control Panel], MATCH(C379, M[Plan Name], 0)), "")</f>
        <v/>
      </c>
      <c r="J379" s="114" t="str">
        <f>IFERROR(INDEX(M[Price], MATCH(C379, M[Plan Name], 0)), "")</f>
        <v/>
      </c>
      <c r="K379" s="114" t="str">
        <f>IFERROR(INDEX(M[Cost], MATCH(C379, M[Plan Name], 0)), "")</f>
        <v/>
      </c>
    </row>
    <row r="380" spans="1:11" ht="13.5" thickTop="1" thickBot="1">
      <c r="A380" s="11"/>
      <c r="B380" s="83"/>
      <c r="C380" s="11"/>
      <c r="D380" s="114" t="str">
        <f>IFERROR(INDEX(M[Disk Space], MATCH(C380, M[Plan Name], 0)), "")</f>
        <v/>
      </c>
      <c r="E380" s="114" t="str">
        <f>IFERROR(INDEX(M[Bandwidth], MATCH(C380, M[Plan Name], 0)), "")</f>
        <v/>
      </c>
      <c r="F380" s="114" t="str">
        <f>IFERROR(INDEX(M[Number of Domains], MATCH(C380, M[Plan Name], 0)), "")</f>
        <v/>
      </c>
      <c r="G380" s="114" t="str">
        <f>IFERROR(INDEX(M[Email Accounts], MATCH(C380, M[Plan Name], 0)), "")</f>
        <v/>
      </c>
      <c r="H380" s="114" t="str">
        <f>IFERROR(INDEX(M[Databases], MATCH(C380, M[Plan Name], 0)), "")</f>
        <v/>
      </c>
      <c r="I380" s="114" t="str">
        <f>IFERROR(INDEX(M[Control Panel], MATCH(C380, M[Plan Name], 0)), "")</f>
        <v/>
      </c>
      <c r="J380" s="114" t="str">
        <f>IFERROR(INDEX(M[Price], MATCH(C380, M[Plan Name], 0)), "")</f>
        <v/>
      </c>
      <c r="K380" s="114" t="str">
        <f>IFERROR(INDEX(M[Cost], MATCH(C380, M[Plan Name], 0)), "")</f>
        <v/>
      </c>
    </row>
    <row r="381" spans="1:11" ht="13.5" thickTop="1" thickBot="1">
      <c r="A381" s="11"/>
      <c r="B381" s="83"/>
      <c r="C381" s="11"/>
      <c r="D381" s="114" t="str">
        <f>IFERROR(INDEX(M[Disk Space], MATCH(C381, M[Plan Name], 0)), "")</f>
        <v/>
      </c>
      <c r="E381" s="114" t="str">
        <f>IFERROR(INDEX(M[Bandwidth], MATCH(C381, M[Plan Name], 0)), "")</f>
        <v/>
      </c>
      <c r="F381" s="114" t="str">
        <f>IFERROR(INDEX(M[Number of Domains], MATCH(C381, M[Plan Name], 0)), "")</f>
        <v/>
      </c>
      <c r="G381" s="114" t="str">
        <f>IFERROR(INDEX(M[Email Accounts], MATCH(C381, M[Plan Name], 0)), "")</f>
        <v/>
      </c>
      <c r="H381" s="114" t="str">
        <f>IFERROR(INDEX(M[Databases], MATCH(C381, M[Plan Name], 0)), "")</f>
        <v/>
      </c>
      <c r="I381" s="114" t="str">
        <f>IFERROR(INDEX(M[Control Panel], MATCH(C381, M[Plan Name], 0)), "")</f>
        <v/>
      </c>
      <c r="J381" s="114" t="str">
        <f>IFERROR(INDEX(M[Price], MATCH(C381, M[Plan Name], 0)), "")</f>
        <v/>
      </c>
      <c r="K381" s="114" t="str">
        <f>IFERROR(INDEX(M[Cost], MATCH(C381, M[Plan Name], 0)), "")</f>
        <v/>
      </c>
    </row>
    <row r="382" spans="1:11" ht="13.5" thickTop="1" thickBot="1">
      <c r="A382" s="11"/>
      <c r="B382" s="83"/>
      <c r="C382" s="11"/>
      <c r="D382" s="114" t="str">
        <f>IFERROR(INDEX(M[Disk Space], MATCH(C382, M[Plan Name], 0)), "")</f>
        <v/>
      </c>
      <c r="E382" s="114" t="str">
        <f>IFERROR(INDEX(M[Bandwidth], MATCH(C382, M[Plan Name], 0)), "")</f>
        <v/>
      </c>
      <c r="F382" s="114" t="str">
        <f>IFERROR(INDEX(M[Number of Domains], MATCH(C382, M[Plan Name], 0)), "")</f>
        <v/>
      </c>
      <c r="G382" s="114" t="str">
        <f>IFERROR(INDEX(M[Email Accounts], MATCH(C382, M[Plan Name], 0)), "")</f>
        <v/>
      </c>
      <c r="H382" s="114" t="str">
        <f>IFERROR(INDEX(M[Databases], MATCH(C382, M[Plan Name], 0)), "")</f>
        <v/>
      </c>
      <c r="I382" s="114" t="str">
        <f>IFERROR(INDEX(M[Control Panel], MATCH(C382, M[Plan Name], 0)), "")</f>
        <v/>
      </c>
      <c r="J382" s="114" t="str">
        <f>IFERROR(INDEX(M[Price], MATCH(C382, M[Plan Name], 0)), "")</f>
        <v/>
      </c>
      <c r="K382" s="114" t="str">
        <f>IFERROR(INDEX(M[Cost], MATCH(C382, M[Plan Name], 0)), "")</f>
        <v/>
      </c>
    </row>
    <row r="383" spans="1:11" ht="13.5" thickTop="1" thickBot="1">
      <c r="A383" s="11"/>
      <c r="B383" s="83"/>
      <c r="C383" s="11"/>
      <c r="D383" s="114" t="str">
        <f>IFERROR(INDEX(M[Disk Space], MATCH(C383, M[Plan Name], 0)), "")</f>
        <v/>
      </c>
      <c r="E383" s="114" t="str">
        <f>IFERROR(INDEX(M[Bandwidth], MATCH(C383, M[Plan Name], 0)), "")</f>
        <v/>
      </c>
      <c r="F383" s="114" t="str">
        <f>IFERROR(INDEX(M[Number of Domains], MATCH(C383, M[Plan Name], 0)), "")</f>
        <v/>
      </c>
      <c r="G383" s="114" t="str">
        <f>IFERROR(INDEX(M[Email Accounts], MATCH(C383, M[Plan Name], 0)), "")</f>
        <v/>
      </c>
      <c r="H383" s="114" t="str">
        <f>IFERROR(INDEX(M[Databases], MATCH(C383, M[Plan Name], 0)), "")</f>
        <v/>
      </c>
      <c r="I383" s="114" t="str">
        <f>IFERROR(INDEX(M[Control Panel], MATCH(C383, M[Plan Name], 0)), "")</f>
        <v/>
      </c>
      <c r="J383" s="114" t="str">
        <f>IFERROR(INDEX(M[Price], MATCH(C383, M[Plan Name], 0)), "")</f>
        <v/>
      </c>
      <c r="K383" s="114" t="str">
        <f>IFERROR(INDEX(M[Cost], MATCH(C383, M[Plan Name], 0)), "")</f>
        <v/>
      </c>
    </row>
    <row r="384" spans="1:11" ht="13.5" thickTop="1" thickBot="1">
      <c r="A384" s="11"/>
      <c r="B384" s="83"/>
      <c r="C384" s="11"/>
      <c r="D384" s="114" t="str">
        <f>IFERROR(INDEX(M[Disk Space], MATCH(C384, M[Plan Name], 0)), "")</f>
        <v/>
      </c>
      <c r="E384" s="114" t="str">
        <f>IFERROR(INDEX(M[Bandwidth], MATCH(C384, M[Plan Name], 0)), "")</f>
        <v/>
      </c>
      <c r="F384" s="114" t="str">
        <f>IFERROR(INDEX(M[Number of Domains], MATCH(C384, M[Plan Name], 0)), "")</f>
        <v/>
      </c>
      <c r="G384" s="114" t="str">
        <f>IFERROR(INDEX(M[Email Accounts], MATCH(C384, M[Plan Name], 0)), "")</f>
        <v/>
      </c>
      <c r="H384" s="114" t="str">
        <f>IFERROR(INDEX(M[Databases], MATCH(C384, M[Plan Name], 0)), "")</f>
        <v/>
      </c>
      <c r="I384" s="114" t="str">
        <f>IFERROR(INDEX(M[Control Panel], MATCH(C384, M[Plan Name], 0)), "")</f>
        <v/>
      </c>
      <c r="J384" s="114" t="str">
        <f>IFERROR(INDEX(M[Price], MATCH(C384, M[Plan Name], 0)), "")</f>
        <v/>
      </c>
      <c r="K384" s="114" t="str">
        <f>IFERROR(INDEX(M[Cost], MATCH(C384, M[Plan Name], 0)), "")</f>
        <v/>
      </c>
    </row>
    <row r="385" spans="1:11" ht="13.5" thickTop="1" thickBot="1">
      <c r="A385" s="11"/>
      <c r="B385" s="83"/>
      <c r="C385" s="11"/>
      <c r="D385" s="114" t="str">
        <f>IFERROR(INDEX(M[Disk Space], MATCH(C385, M[Plan Name], 0)), "")</f>
        <v/>
      </c>
      <c r="E385" s="114" t="str">
        <f>IFERROR(INDEX(M[Bandwidth], MATCH(C385, M[Plan Name], 0)), "")</f>
        <v/>
      </c>
      <c r="F385" s="114" t="str">
        <f>IFERROR(INDEX(M[Number of Domains], MATCH(C385, M[Plan Name], 0)), "")</f>
        <v/>
      </c>
      <c r="G385" s="114" t="str">
        <f>IFERROR(INDEX(M[Email Accounts], MATCH(C385, M[Plan Name], 0)), "")</f>
        <v/>
      </c>
      <c r="H385" s="114" t="str">
        <f>IFERROR(INDEX(M[Databases], MATCH(C385, M[Plan Name], 0)), "")</f>
        <v/>
      </c>
      <c r="I385" s="114" t="str">
        <f>IFERROR(INDEX(M[Control Panel], MATCH(C385, M[Plan Name], 0)), "")</f>
        <v/>
      </c>
      <c r="J385" s="114" t="str">
        <f>IFERROR(INDEX(M[Price], MATCH(C385, M[Plan Name], 0)), "")</f>
        <v/>
      </c>
      <c r="K385" s="114" t="str">
        <f>IFERROR(INDEX(M[Cost], MATCH(C385, M[Plan Name], 0)), "")</f>
        <v/>
      </c>
    </row>
    <row r="386" spans="1:11" ht="13.5" thickTop="1" thickBot="1">
      <c r="A386" s="11"/>
      <c r="B386" s="83"/>
      <c r="C386" s="11"/>
      <c r="D386" s="114" t="str">
        <f>IFERROR(INDEX(M[Disk Space], MATCH(C386, M[Plan Name], 0)), "")</f>
        <v/>
      </c>
      <c r="E386" s="114" t="str">
        <f>IFERROR(INDEX(M[Bandwidth], MATCH(C386, M[Plan Name], 0)), "")</f>
        <v/>
      </c>
      <c r="F386" s="114" t="str">
        <f>IFERROR(INDEX(M[Number of Domains], MATCH(C386, M[Plan Name], 0)), "")</f>
        <v/>
      </c>
      <c r="G386" s="114" t="str">
        <f>IFERROR(INDEX(M[Email Accounts], MATCH(C386, M[Plan Name], 0)), "")</f>
        <v/>
      </c>
      <c r="H386" s="114" t="str">
        <f>IFERROR(INDEX(M[Databases], MATCH(C386, M[Plan Name], 0)), "")</f>
        <v/>
      </c>
      <c r="I386" s="114" t="str">
        <f>IFERROR(INDEX(M[Control Panel], MATCH(C386, M[Plan Name], 0)), "")</f>
        <v/>
      </c>
      <c r="J386" s="114" t="str">
        <f>IFERROR(INDEX(M[Price], MATCH(C386, M[Plan Name], 0)), "")</f>
        <v/>
      </c>
      <c r="K386" s="114" t="str">
        <f>IFERROR(INDEX(M[Cost], MATCH(C386, M[Plan Name], 0)), "")</f>
        <v/>
      </c>
    </row>
    <row r="387" spans="1:11" ht="13.5" thickTop="1" thickBot="1">
      <c r="A387" s="11"/>
      <c r="B387" s="83"/>
      <c r="C387" s="11"/>
      <c r="D387" s="114" t="str">
        <f>IFERROR(INDEX(M[Disk Space], MATCH(C387, M[Plan Name], 0)), "")</f>
        <v/>
      </c>
      <c r="E387" s="114" t="str">
        <f>IFERROR(INDEX(M[Bandwidth], MATCH(C387, M[Plan Name], 0)), "")</f>
        <v/>
      </c>
      <c r="F387" s="114" t="str">
        <f>IFERROR(INDEX(M[Number of Domains], MATCH(C387, M[Plan Name], 0)), "")</f>
        <v/>
      </c>
      <c r="G387" s="114" t="str">
        <f>IFERROR(INDEX(M[Email Accounts], MATCH(C387, M[Plan Name], 0)), "")</f>
        <v/>
      </c>
      <c r="H387" s="114" t="str">
        <f>IFERROR(INDEX(M[Databases], MATCH(C387, M[Plan Name], 0)), "")</f>
        <v/>
      </c>
      <c r="I387" s="114" t="str">
        <f>IFERROR(INDEX(M[Control Panel], MATCH(C387, M[Plan Name], 0)), "")</f>
        <v/>
      </c>
      <c r="J387" s="114" t="str">
        <f>IFERROR(INDEX(M[Price], MATCH(C387, M[Plan Name], 0)), "")</f>
        <v/>
      </c>
      <c r="K387" s="114" t="str">
        <f>IFERROR(INDEX(M[Cost], MATCH(C387, M[Plan Name], 0)), "")</f>
        <v/>
      </c>
    </row>
    <row r="388" spans="1:11" ht="13.5" thickTop="1" thickBot="1">
      <c r="A388" s="11"/>
      <c r="B388" s="83"/>
      <c r="C388" s="11"/>
      <c r="D388" s="114" t="str">
        <f>IFERROR(INDEX(M[Disk Space], MATCH(C388, M[Plan Name], 0)), "")</f>
        <v/>
      </c>
      <c r="E388" s="114" t="str">
        <f>IFERROR(INDEX(M[Bandwidth], MATCH(C388, M[Plan Name], 0)), "")</f>
        <v/>
      </c>
      <c r="F388" s="114" t="str">
        <f>IFERROR(INDEX(M[Number of Domains], MATCH(C388, M[Plan Name], 0)), "")</f>
        <v/>
      </c>
      <c r="G388" s="114" t="str">
        <f>IFERROR(INDEX(M[Email Accounts], MATCH(C388, M[Plan Name], 0)), "")</f>
        <v/>
      </c>
      <c r="H388" s="114" t="str">
        <f>IFERROR(INDEX(M[Databases], MATCH(C388, M[Plan Name], 0)), "")</f>
        <v/>
      </c>
      <c r="I388" s="114" t="str">
        <f>IFERROR(INDEX(M[Control Panel], MATCH(C388, M[Plan Name], 0)), "")</f>
        <v/>
      </c>
      <c r="J388" s="114" t="str">
        <f>IFERROR(INDEX(M[Price], MATCH(C388, M[Plan Name], 0)), "")</f>
        <v/>
      </c>
      <c r="K388" s="114" t="str">
        <f>IFERROR(INDEX(M[Cost], MATCH(C388, M[Plan Name], 0)), "")</f>
        <v/>
      </c>
    </row>
    <row r="389" spans="1:11" ht="13.5" thickTop="1" thickBot="1">
      <c r="A389" s="11"/>
      <c r="B389" s="83"/>
      <c r="C389" s="11"/>
      <c r="D389" s="114" t="str">
        <f>IFERROR(INDEX(M[Disk Space], MATCH(C389, M[Plan Name], 0)), "")</f>
        <v/>
      </c>
      <c r="E389" s="114" t="str">
        <f>IFERROR(INDEX(M[Bandwidth], MATCH(C389, M[Plan Name], 0)), "")</f>
        <v/>
      </c>
      <c r="F389" s="114" t="str">
        <f>IFERROR(INDEX(M[Number of Domains], MATCH(C389, M[Plan Name], 0)), "")</f>
        <v/>
      </c>
      <c r="G389" s="114" t="str">
        <f>IFERROR(INDEX(M[Email Accounts], MATCH(C389, M[Plan Name], 0)), "")</f>
        <v/>
      </c>
      <c r="H389" s="114" t="str">
        <f>IFERROR(INDEX(M[Databases], MATCH(C389, M[Plan Name], 0)), "")</f>
        <v/>
      </c>
      <c r="I389" s="114" t="str">
        <f>IFERROR(INDEX(M[Control Panel], MATCH(C389, M[Plan Name], 0)), "")</f>
        <v/>
      </c>
      <c r="J389" s="114" t="str">
        <f>IFERROR(INDEX(M[Price], MATCH(C389, M[Plan Name], 0)), "")</f>
        <v/>
      </c>
      <c r="K389" s="114" t="str">
        <f>IFERROR(INDEX(M[Cost], MATCH(C389, M[Plan Name], 0)), "")</f>
        <v/>
      </c>
    </row>
    <row r="390" spans="1:11" ht="13.5" thickTop="1" thickBot="1">
      <c r="A390" s="11"/>
      <c r="B390" s="83"/>
      <c r="C390" s="11"/>
      <c r="D390" s="114" t="str">
        <f>IFERROR(INDEX(M[Disk Space], MATCH(C390, M[Plan Name], 0)), "")</f>
        <v/>
      </c>
      <c r="E390" s="114" t="str">
        <f>IFERROR(INDEX(M[Bandwidth], MATCH(C390, M[Plan Name], 0)), "")</f>
        <v/>
      </c>
      <c r="F390" s="114" t="str">
        <f>IFERROR(INDEX(M[Number of Domains], MATCH(C390, M[Plan Name], 0)), "")</f>
        <v/>
      </c>
      <c r="G390" s="114" t="str">
        <f>IFERROR(INDEX(M[Email Accounts], MATCH(C390, M[Plan Name], 0)), "")</f>
        <v/>
      </c>
      <c r="H390" s="114" t="str">
        <f>IFERROR(INDEX(M[Databases], MATCH(C390, M[Plan Name], 0)), "")</f>
        <v/>
      </c>
      <c r="I390" s="114" t="str">
        <f>IFERROR(INDEX(M[Control Panel], MATCH(C390, M[Plan Name], 0)), "")</f>
        <v/>
      </c>
      <c r="J390" s="114" t="str">
        <f>IFERROR(INDEX(M[Price], MATCH(C390, M[Plan Name], 0)), "")</f>
        <v/>
      </c>
      <c r="K390" s="114" t="str">
        <f>IFERROR(INDEX(M[Cost], MATCH(C390, M[Plan Name], 0)), "")</f>
        <v/>
      </c>
    </row>
    <row r="391" spans="1:11" ht="13.5" thickTop="1" thickBot="1">
      <c r="A391" s="11"/>
      <c r="B391" s="83"/>
      <c r="C391" s="11"/>
      <c r="D391" s="114" t="str">
        <f>IFERROR(INDEX(M[Disk Space], MATCH(C391, M[Plan Name], 0)), "")</f>
        <v/>
      </c>
      <c r="E391" s="114" t="str">
        <f>IFERROR(INDEX(M[Bandwidth], MATCH(C391, M[Plan Name], 0)), "")</f>
        <v/>
      </c>
      <c r="F391" s="114" t="str">
        <f>IFERROR(INDEX(M[Number of Domains], MATCH(C391, M[Plan Name], 0)), "")</f>
        <v/>
      </c>
      <c r="G391" s="114" t="str">
        <f>IFERROR(INDEX(M[Email Accounts], MATCH(C391, M[Plan Name], 0)), "")</f>
        <v/>
      </c>
      <c r="H391" s="114" t="str">
        <f>IFERROR(INDEX(M[Databases], MATCH(C391, M[Plan Name], 0)), "")</f>
        <v/>
      </c>
      <c r="I391" s="114" t="str">
        <f>IFERROR(INDEX(M[Control Panel], MATCH(C391, M[Plan Name], 0)), "")</f>
        <v/>
      </c>
      <c r="J391" s="114" t="str">
        <f>IFERROR(INDEX(M[Price], MATCH(C391, M[Plan Name], 0)), "")</f>
        <v/>
      </c>
      <c r="K391" s="114" t="str">
        <f>IFERROR(INDEX(M[Cost], MATCH(C391, M[Plan Name], 0)), "")</f>
        <v/>
      </c>
    </row>
    <row r="392" spans="1:11" ht="13.5" thickTop="1" thickBot="1">
      <c r="A392" s="11"/>
      <c r="B392" s="83"/>
      <c r="C392" s="11"/>
      <c r="D392" s="114" t="str">
        <f>IFERROR(INDEX(M[Disk Space], MATCH(C392, M[Plan Name], 0)), "")</f>
        <v/>
      </c>
      <c r="E392" s="114" t="str">
        <f>IFERROR(INDEX(M[Bandwidth], MATCH(C392, M[Plan Name], 0)), "")</f>
        <v/>
      </c>
      <c r="F392" s="114" t="str">
        <f>IFERROR(INDEX(M[Number of Domains], MATCH(C392, M[Plan Name], 0)), "")</f>
        <v/>
      </c>
      <c r="G392" s="114" t="str">
        <f>IFERROR(INDEX(M[Email Accounts], MATCH(C392, M[Plan Name], 0)), "")</f>
        <v/>
      </c>
      <c r="H392" s="114" t="str">
        <f>IFERROR(INDEX(M[Databases], MATCH(C392, M[Plan Name], 0)), "")</f>
        <v/>
      </c>
      <c r="I392" s="114" t="str">
        <f>IFERROR(INDEX(M[Control Panel], MATCH(C392, M[Plan Name], 0)), "")</f>
        <v/>
      </c>
      <c r="J392" s="114" t="str">
        <f>IFERROR(INDEX(M[Price], MATCH(C392, M[Plan Name], 0)), "")</f>
        <v/>
      </c>
      <c r="K392" s="114" t="str">
        <f>IFERROR(INDEX(M[Cost], MATCH(C392, M[Plan Name], 0)), "")</f>
        <v/>
      </c>
    </row>
    <row r="393" spans="1:11" ht="13.5" thickTop="1" thickBot="1">
      <c r="A393" s="11"/>
      <c r="B393" s="83"/>
      <c r="C393" s="11"/>
      <c r="D393" s="114" t="str">
        <f>IFERROR(INDEX(M[Disk Space], MATCH(C393, M[Plan Name], 0)), "")</f>
        <v/>
      </c>
      <c r="E393" s="114" t="str">
        <f>IFERROR(INDEX(M[Bandwidth], MATCH(C393, M[Plan Name], 0)), "")</f>
        <v/>
      </c>
      <c r="F393" s="114" t="str">
        <f>IFERROR(INDEX(M[Number of Domains], MATCH(C393, M[Plan Name], 0)), "")</f>
        <v/>
      </c>
      <c r="G393" s="114" t="str">
        <f>IFERROR(INDEX(M[Email Accounts], MATCH(C393, M[Plan Name], 0)), "")</f>
        <v/>
      </c>
      <c r="H393" s="114" t="str">
        <f>IFERROR(INDEX(M[Databases], MATCH(C393, M[Plan Name], 0)), "")</f>
        <v/>
      </c>
      <c r="I393" s="114" t="str">
        <f>IFERROR(INDEX(M[Control Panel], MATCH(C393, M[Plan Name], 0)), "")</f>
        <v/>
      </c>
      <c r="J393" s="114" t="str">
        <f>IFERROR(INDEX(M[Price], MATCH(C393, M[Plan Name], 0)), "")</f>
        <v/>
      </c>
      <c r="K393" s="114" t="str">
        <f>IFERROR(INDEX(M[Cost], MATCH(C393, M[Plan Name], 0)), "")</f>
        <v/>
      </c>
    </row>
    <row r="394" spans="1:11" ht="13.5" thickTop="1" thickBot="1">
      <c r="A394" s="11"/>
      <c r="B394" s="83"/>
      <c r="C394" s="11"/>
      <c r="D394" s="114" t="str">
        <f>IFERROR(INDEX(M[Disk Space], MATCH(C394, M[Plan Name], 0)), "")</f>
        <v/>
      </c>
      <c r="E394" s="114" t="str">
        <f>IFERROR(INDEX(M[Bandwidth], MATCH(C394, M[Plan Name], 0)), "")</f>
        <v/>
      </c>
      <c r="F394" s="114" t="str">
        <f>IFERROR(INDEX(M[Number of Domains], MATCH(C394, M[Plan Name], 0)), "")</f>
        <v/>
      </c>
      <c r="G394" s="114" t="str">
        <f>IFERROR(INDEX(M[Email Accounts], MATCH(C394, M[Plan Name], 0)), "")</f>
        <v/>
      </c>
      <c r="H394" s="114" t="str">
        <f>IFERROR(INDEX(M[Databases], MATCH(C394, M[Plan Name], 0)), "")</f>
        <v/>
      </c>
      <c r="I394" s="114" t="str">
        <f>IFERROR(INDEX(M[Control Panel], MATCH(C394, M[Plan Name], 0)), "")</f>
        <v/>
      </c>
      <c r="J394" s="114" t="str">
        <f>IFERROR(INDEX(M[Price], MATCH(C394, M[Plan Name], 0)), "")</f>
        <v/>
      </c>
      <c r="K394" s="114" t="str">
        <f>IFERROR(INDEX(M[Cost], MATCH(C394, M[Plan Name], 0)), "")</f>
        <v/>
      </c>
    </row>
    <row r="395" spans="1:11" ht="13.5" thickTop="1" thickBot="1">
      <c r="A395" s="11"/>
      <c r="B395" s="83"/>
      <c r="C395" s="11"/>
      <c r="D395" s="114" t="str">
        <f>IFERROR(INDEX(M[Disk Space], MATCH(C395, M[Plan Name], 0)), "")</f>
        <v/>
      </c>
      <c r="E395" s="114" t="str">
        <f>IFERROR(INDEX(M[Bandwidth], MATCH(C395, M[Plan Name], 0)), "")</f>
        <v/>
      </c>
      <c r="F395" s="114" t="str">
        <f>IFERROR(INDEX(M[Number of Domains], MATCH(C395, M[Plan Name], 0)), "")</f>
        <v/>
      </c>
      <c r="G395" s="114" t="str">
        <f>IFERROR(INDEX(M[Email Accounts], MATCH(C395, M[Plan Name], 0)), "")</f>
        <v/>
      </c>
      <c r="H395" s="114" t="str">
        <f>IFERROR(INDEX(M[Databases], MATCH(C395, M[Plan Name], 0)), "")</f>
        <v/>
      </c>
      <c r="I395" s="114" t="str">
        <f>IFERROR(INDEX(M[Control Panel], MATCH(C395, M[Plan Name], 0)), "")</f>
        <v/>
      </c>
      <c r="J395" s="114" t="str">
        <f>IFERROR(INDEX(M[Price], MATCH(C395, M[Plan Name], 0)), "")</f>
        <v/>
      </c>
      <c r="K395" s="114" t="str">
        <f>IFERROR(INDEX(M[Cost], MATCH(C395, M[Plan Name], 0)), "")</f>
        <v/>
      </c>
    </row>
    <row r="396" spans="1:11" ht="13.5" thickTop="1" thickBot="1">
      <c r="A396" s="11"/>
      <c r="B396" s="83"/>
      <c r="C396" s="11"/>
      <c r="D396" s="114" t="str">
        <f>IFERROR(INDEX(M[Disk Space], MATCH(C396, M[Plan Name], 0)), "")</f>
        <v/>
      </c>
      <c r="E396" s="114" t="str">
        <f>IFERROR(INDEX(M[Bandwidth], MATCH(C396, M[Plan Name], 0)), "")</f>
        <v/>
      </c>
      <c r="F396" s="114" t="str">
        <f>IFERROR(INDEX(M[Number of Domains], MATCH(C396, M[Plan Name], 0)), "")</f>
        <v/>
      </c>
      <c r="G396" s="114" t="str">
        <f>IFERROR(INDEX(M[Email Accounts], MATCH(C396, M[Plan Name], 0)), "")</f>
        <v/>
      </c>
      <c r="H396" s="114" t="str">
        <f>IFERROR(INDEX(M[Databases], MATCH(C396, M[Plan Name], 0)), "")</f>
        <v/>
      </c>
      <c r="I396" s="114" t="str">
        <f>IFERROR(INDEX(M[Control Panel], MATCH(C396, M[Plan Name], 0)), "")</f>
        <v/>
      </c>
      <c r="J396" s="114" t="str">
        <f>IFERROR(INDEX(M[Price], MATCH(C396, M[Plan Name], 0)), "")</f>
        <v/>
      </c>
      <c r="K396" s="114" t="str">
        <f>IFERROR(INDEX(M[Cost], MATCH(C396, M[Plan Name], 0)), "")</f>
        <v/>
      </c>
    </row>
    <row r="397" spans="1:11" ht="13.5" thickTop="1" thickBot="1">
      <c r="A397" s="11"/>
      <c r="B397" s="83"/>
      <c r="C397" s="11"/>
      <c r="D397" s="114" t="str">
        <f>IFERROR(INDEX(M[Disk Space], MATCH(C397, M[Plan Name], 0)), "")</f>
        <v/>
      </c>
      <c r="E397" s="114" t="str">
        <f>IFERROR(INDEX(M[Bandwidth], MATCH(C397, M[Plan Name], 0)), "")</f>
        <v/>
      </c>
      <c r="F397" s="114" t="str">
        <f>IFERROR(INDEX(M[Number of Domains], MATCH(C397, M[Plan Name], 0)), "")</f>
        <v/>
      </c>
      <c r="G397" s="114" t="str">
        <f>IFERROR(INDEX(M[Email Accounts], MATCH(C397, M[Plan Name], 0)), "")</f>
        <v/>
      </c>
      <c r="H397" s="114" t="str">
        <f>IFERROR(INDEX(M[Databases], MATCH(C397, M[Plan Name], 0)), "")</f>
        <v/>
      </c>
      <c r="I397" s="114" t="str">
        <f>IFERROR(INDEX(M[Control Panel], MATCH(C397, M[Plan Name], 0)), "")</f>
        <v/>
      </c>
      <c r="J397" s="114" t="str">
        <f>IFERROR(INDEX(M[Price], MATCH(C397, M[Plan Name], 0)), "")</f>
        <v/>
      </c>
      <c r="K397" s="114" t="str">
        <f>IFERROR(INDEX(M[Cost], MATCH(C397, M[Plan Name], 0)), "")</f>
        <v/>
      </c>
    </row>
    <row r="398" spans="1:11" ht="13.5" thickTop="1" thickBot="1">
      <c r="A398" s="11"/>
      <c r="B398" s="83"/>
      <c r="C398" s="11"/>
      <c r="D398" s="114" t="str">
        <f>IFERROR(INDEX(M[Disk Space], MATCH(C398, M[Plan Name], 0)), "")</f>
        <v/>
      </c>
      <c r="E398" s="114" t="str">
        <f>IFERROR(INDEX(M[Bandwidth], MATCH(C398, M[Plan Name], 0)), "")</f>
        <v/>
      </c>
      <c r="F398" s="114" t="str">
        <f>IFERROR(INDEX(M[Number of Domains], MATCH(C398, M[Plan Name], 0)), "")</f>
        <v/>
      </c>
      <c r="G398" s="114" t="str">
        <f>IFERROR(INDEX(M[Email Accounts], MATCH(C398, M[Plan Name], 0)), "")</f>
        <v/>
      </c>
      <c r="H398" s="114" t="str">
        <f>IFERROR(INDEX(M[Databases], MATCH(C398, M[Plan Name], 0)), "")</f>
        <v/>
      </c>
      <c r="I398" s="114" t="str">
        <f>IFERROR(INDEX(M[Control Panel], MATCH(C398, M[Plan Name], 0)), "")</f>
        <v/>
      </c>
      <c r="J398" s="114" t="str">
        <f>IFERROR(INDEX(M[Price], MATCH(C398, M[Plan Name], 0)), "")</f>
        <v/>
      </c>
      <c r="K398" s="114" t="str">
        <f>IFERROR(INDEX(M[Cost], MATCH(C398, M[Plan Name], 0)), "")</f>
        <v/>
      </c>
    </row>
    <row r="399" spans="1:11" ht="13.5" thickTop="1" thickBot="1">
      <c r="A399" s="11"/>
      <c r="B399" s="83"/>
      <c r="C399" s="11"/>
      <c r="D399" s="114" t="str">
        <f>IFERROR(INDEX(M[Disk Space], MATCH(C399, M[Plan Name], 0)), "")</f>
        <v/>
      </c>
      <c r="E399" s="114" t="str">
        <f>IFERROR(INDEX(M[Bandwidth], MATCH(C399, M[Plan Name], 0)), "")</f>
        <v/>
      </c>
      <c r="F399" s="114" t="str">
        <f>IFERROR(INDEX(M[Number of Domains], MATCH(C399, M[Plan Name], 0)), "")</f>
        <v/>
      </c>
      <c r="G399" s="114" t="str">
        <f>IFERROR(INDEX(M[Email Accounts], MATCH(C399, M[Plan Name], 0)), "")</f>
        <v/>
      </c>
      <c r="H399" s="114" t="str">
        <f>IFERROR(INDEX(M[Databases], MATCH(C399, M[Plan Name], 0)), "")</f>
        <v/>
      </c>
      <c r="I399" s="114" t="str">
        <f>IFERROR(INDEX(M[Control Panel], MATCH(C399, M[Plan Name], 0)), "")</f>
        <v/>
      </c>
      <c r="J399" s="114" t="str">
        <f>IFERROR(INDEX(M[Price], MATCH(C399, M[Plan Name], 0)), "")</f>
        <v/>
      </c>
      <c r="K399" s="114" t="str">
        <f>IFERROR(INDEX(M[Cost], MATCH(C399, M[Plan Name], 0)), "")</f>
        <v/>
      </c>
    </row>
    <row r="400" spans="1:11" ht="13.5" thickTop="1" thickBot="1">
      <c r="A400" s="11"/>
      <c r="B400" s="83"/>
      <c r="C400" s="11"/>
      <c r="D400" s="114" t="str">
        <f>IFERROR(INDEX(M[Disk Space], MATCH(C400, M[Plan Name], 0)), "")</f>
        <v/>
      </c>
      <c r="E400" s="114" t="str">
        <f>IFERROR(INDEX(M[Bandwidth], MATCH(C400, M[Plan Name], 0)), "")</f>
        <v/>
      </c>
      <c r="F400" s="114" t="str">
        <f>IFERROR(INDEX(M[Number of Domains], MATCH(C400, M[Plan Name], 0)), "")</f>
        <v/>
      </c>
      <c r="G400" s="114" t="str">
        <f>IFERROR(INDEX(M[Email Accounts], MATCH(C400, M[Plan Name], 0)), "")</f>
        <v/>
      </c>
      <c r="H400" s="114" t="str">
        <f>IFERROR(INDEX(M[Databases], MATCH(C400, M[Plan Name], 0)), "")</f>
        <v/>
      </c>
      <c r="I400" s="114" t="str">
        <f>IFERROR(INDEX(M[Control Panel], MATCH(C400, M[Plan Name], 0)), "")</f>
        <v/>
      </c>
      <c r="J400" s="114" t="str">
        <f>IFERROR(INDEX(M[Price], MATCH(C400, M[Plan Name], 0)), "")</f>
        <v/>
      </c>
      <c r="K400" s="114" t="str">
        <f>IFERROR(INDEX(M[Cost], MATCH(C400, M[Plan Name], 0)), "")</f>
        <v/>
      </c>
    </row>
    <row r="401" spans="1:11" ht="13.5" thickTop="1" thickBot="1">
      <c r="A401" s="11"/>
      <c r="B401" s="83"/>
      <c r="C401" s="11"/>
      <c r="D401" s="114" t="str">
        <f>IFERROR(INDEX(M[Disk Space], MATCH(C401, M[Plan Name], 0)), "")</f>
        <v/>
      </c>
      <c r="E401" s="114" t="str">
        <f>IFERROR(INDEX(M[Bandwidth], MATCH(C401, M[Plan Name], 0)), "")</f>
        <v/>
      </c>
      <c r="F401" s="114" t="str">
        <f>IFERROR(INDEX(M[Number of Domains], MATCH(C401, M[Plan Name], 0)), "")</f>
        <v/>
      </c>
      <c r="G401" s="114" t="str">
        <f>IFERROR(INDEX(M[Email Accounts], MATCH(C401, M[Plan Name], 0)), "")</f>
        <v/>
      </c>
      <c r="H401" s="114" t="str">
        <f>IFERROR(INDEX(M[Databases], MATCH(C401, M[Plan Name], 0)), "")</f>
        <v/>
      </c>
      <c r="I401" s="114" t="str">
        <f>IFERROR(INDEX(M[Control Panel], MATCH(C401, M[Plan Name], 0)), "")</f>
        <v/>
      </c>
      <c r="J401" s="114" t="str">
        <f>IFERROR(INDEX(M[Price], MATCH(C401, M[Plan Name], 0)), "")</f>
        <v/>
      </c>
      <c r="K401" s="114" t="str">
        <f>IFERROR(INDEX(M[Cost], MATCH(C401, M[Plan Name], 0)), "")</f>
        <v/>
      </c>
    </row>
    <row r="402" spans="1:11" ht="13.5" thickTop="1" thickBot="1">
      <c r="A402" s="11"/>
      <c r="B402" s="83"/>
      <c r="C402" s="11"/>
      <c r="D402" s="114" t="str">
        <f>IFERROR(INDEX(M[Disk Space], MATCH(C402, M[Plan Name], 0)), "")</f>
        <v/>
      </c>
      <c r="E402" s="114" t="str">
        <f>IFERROR(INDEX(M[Bandwidth], MATCH(C402, M[Plan Name], 0)), "")</f>
        <v/>
      </c>
      <c r="F402" s="114" t="str">
        <f>IFERROR(INDEX(M[Number of Domains], MATCH(C402, M[Plan Name], 0)), "")</f>
        <v/>
      </c>
      <c r="G402" s="114" t="str">
        <f>IFERROR(INDEX(M[Email Accounts], MATCH(C402, M[Plan Name], 0)), "")</f>
        <v/>
      </c>
      <c r="H402" s="114" t="str">
        <f>IFERROR(INDEX(M[Databases], MATCH(C402, M[Plan Name], 0)), "")</f>
        <v/>
      </c>
      <c r="I402" s="114" t="str">
        <f>IFERROR(INDEX(M[Control Panel], MATCH(C402, M[Plan Name], 0)), "")</f>
        <v/>
      </c>
      <c r="J402" s="114" t="str">
        <f>IFERROR(INDEX(M[Price], MATCH(C402, M[Plan Name], 0)), "")</f>
        <v/>
      </c>
      <c r="K402" s="114" t="str">
        <f>IFERROR(INDEX(M[Cost], MATCH(C402, M[Plan Name], 0)), "")</f>
        <v/>
      </c>
    </row>
    <row r="403" spans="1:11" ht="13.5" thickTop="1" thickBot="1">
      <c r="A403" s="11"/>
      <c r="B403" s="83"/>
      <c r="C403" s="11"/>
      <c r="D403" s="114" t="str">
        <f>IFERROR(INDEX(M[Disk Space], MATCH(C403, M[Plan Name], 0)), "")</f>
        <v/>
      </c>
      <c r="E403" s="114" t="str">
        <f>IFERROR(INDEX(M[Bandwidth], MATCH(C403, M[Plan Name], 0)), "")</f>
        <v/>
      </c>
      <c r="F403" s="114" t="str">
        <f>IFERROR(INDEX(M[Number of Domains], MATCH(C403, M[Plan Name], 0)), "")</f>
        <v/>
      </c>
      <c r="G403" s="114" t="str">
        <f>IFERROR(INDEX(M[Email Accounts], MATCH(C403, M[Plan Name], 0)), "")</f>
        <v/>
      </c>
      <c r="H403" s="114" t="str">
        <f>IFERROR(INDEX(M[Databases], MATCH(C403, M[Plan Name], 0)), "")</f>
        <v/>
      </c>
      <c r="I403" s="114" t="str">
        <f>IFERROR(INDEX(M[Control Panel], MATCH(C403, M[Plan Name], 0)), "")</f>
        <v/>
      </c>
      <c r="J403" s="114" t="str">
        <f>IFERROR(INDEX(M[Price], MATCH(C403, M[Plan Name], 0)), "")</f>
        <v/>
      </c>
      <c r="K403" s="114" t="str">
        <f>IFERROR(INDEX(M[Cost], MATCH(C403, M[Plan Name], 0)), "")</f>
        <v/>
      </c>
    </row>
    <row r="404" spans="1:11" ht="13.5" thickTop="1" thickBot="1">
      <c r="A404" s="11"/>
      <c r="B404" s="83"/>
      <c r="C404" s="11"/>
      <c r="D404" s="114" t="str">
        <f>IFERROR(INDEX(M[Disk Space], MATCH(C404, M[Plan Name], 0)), "")</f>
        <v/>
      </c>
      <c r="E404" s="114" t="str">
        <f>IFERROR(INDEX(M[Bandwidth], MATCH(C404, M[Plan Name], 0)), "")</f>
        <v/>
      </c>
      <c r="F404" s="114" t="str">
        <f>IFERROR(INDEX(M[Number of Domains], MATCH(C404, M[Plan Name], 0)), "")</f>
        <v/>
      </c>
      <c r="G404" s="114" t="str">
        <f>IFERROR(INDEX(M[Email Accounts], MATCH(C404, M[Plan Name], 0)), "")</f>
        <v/>
      </c>
      <c r="H404" s="114" t="str">
        <f>IFERROR(INDEX(M[Databases], MATCH(C404, M[Plan Name], 0)), "")</f>
        <v/>
      </c>
      <c r="I404" s="114" t="str">
        <f>IFERROR(INDEX(M[Control Panel], MATCH(C404, M[Plan Name], 0)), "")</f>
        <v/>
      </c>
      <c r="J404" s="114" t="str">
        <f>IFERROR(INDEX(M[Price], MATCH(C404, M[Plan Name], 0)), "")</f>
        <v/>
      </c>
      <c r="K404" s="114" t="str">
        <f>IFERROR(INDEX(M[Cost], MATCH(C404, M[Plan Name], 0)), "")</f>
        <v/>
      </c>
    </row>
    <row r="405" spans="1:11" ht="13.5" thickTop="1" thickBot="1">
      <c r="A405" s="11"/>
      <c r="B405" s="83"/>
      <c r="C405" s="11"/>
      <c r="D405" s="114" t="str">
        <f>IFERROR(INDEX(M[Disk Space], MATCH(C405, M[Plan Name], 0)), "")</f>
        <v/>
      </c>
      <c r="E405" s="114" t="str">
        <f>IFERROR(INDEX(M[Bandwidth], MATCH(C405, M[Plan Name], 0)), "")</f>
        <v/>
      </c>
      <c r="F405" s="114" t="str">
        <f>IFERROR(INDEX(M[Number of Domains], MATCH(C405, M[Plan Name], 0)), "")</f>
        <v/>
      </c>
      <c r="G405" s="114" t="str">
        <f>IFERROR(INDEX(M[Email Accounts], MATCH(C405, M[Plan Name], 0)), "")</f>
        <v/>
      </c>
      <c r="H405" s="114" t="str">
        <f>IFERROR(INDEX(M[Databases], MATCH(C405, M[Plan Name], 0)), "")</f>
        <v/>
      </c>
      <c r="I405" s="114" t="str">
        <f>IFERROR(INDEX(M[Control Panel], MATCH(C405, M[Plan Name], 0)), "")</f>
        <v/>
      </c>
      <c r="J405" s="114" t="str">
        <f>IFERROR(INDEX(M[Price], MATCH(C405, M[Plan Name], 0)), "")</f>
        <v/>
      </c>
      <c r="K405" s="114" t="str">
        <f>IFERROR(INDEX(M[Cost], MATCH(C405, M[Plan Name], 0)), "")</f>
        <v/>
      </c>
    </row>
    <row r="406" spans="1:11" ht="13.5" thickTop="1" thickBot="1">
      <c r="A406" s="11"/>
      <c r="B406" s="83"/>
      <c r="C406" s="11"/>
      <c r="D406" s="114" t="str">
        <f>IFERROR(INDEX(M[Disk Space], MATCH(C406, M[Plan Name], 0)), "")</f>
        <v/>
      </c>
      <c r="E406" s="114" t="str">
        <f>IFERROR(INDEX(M[Bandwidth], MATCH(C406, M[Plan Name], 0)), "")</f>
        <v/>
      </c>
      <c r="F406" s="114" t="str">
        <f>IFERROR(INDEX(M[Number of Domains], MATCH(C406, M[Plan Name], 0)), "")</f>
        <v/>
      </c>
      <c r="G406" s="114" t="str">
        <f>IFERROR(INDEX(M[Email Accounts], MATCH(C406, M[Plan Name], 0)), "")</f>
        <v/>
      </c>
      <c r="H406" s="114" t="str">
        <f>IFERROR(INDEX(M[Databases], MATCH(C406, M[Plan Name], 0)), "")</f>
        <v/>
      </c>
      <c r="I406" s="114" t="str">
        <f>IFERROR(INDEX(M[Control Panel], MATCH(C406, M[Plan Name], 0)), "")</f>
        <v/>
      </c>
      <c r="J406" s="114" t="str">
        <f>IFERROR(INDEX(M[Price], MATCH(C406, M[Plan Name], 0)), "")</f>
        <v/>
      </c>
      <c r="K406" s="114" t="str">
        <f>IFERROR(INDEX(M[Cost], MATCH(C406, M[Plan Name], 0)), "")</f>
        <v/>
      </c>
    </row>
    <row r="407" spans="1:11" ht="13.5" thickTop="1" thickBot="1">
      <c r="A407" s="11"/>
      <c r="B407" s="83"/>
      <c r="C407" s="11"/>
      <c r="D407" s="114" t="str">
        <f>IFERROR(INDEX(M[Disk Space], MATCH(C407, M[Plan Name], 0)), "")</f>
        <v/>
      </c>
      <c r="E407" s="114" t="str">
        <f>IFERROR(INDEX(M[Bandwidth], MATCH(C407, M[Plan Name], 0)), "")</f>
        <v/>
      </c>
      <c r="F407" s="114" t="str">
        <f>IFERROR(INDEX(M[Number of Domains], MATCH(C407, M[Plan Name], 0)), "")</f>
        <v/>
      </c>
      <c r="G407" s="114" t="str">
        <f>IFERROR(INDEX(M[Email Accounts], MATCH(C407, M[Plan Name], 0)), "")</f>
        <v/>
      </c>
      <c r="H407" s="114" t="str">
        <f>IFERROR(INDEX(M[Databases], MATCH(C407, M[Plan Name], 0)), "")</f>
        <v/>
      </c>
      <c r="I407" s="114" t="str">
        <f>IFERROR(INDEX(M[Control Panel], MATCH(C407, M[Plan Name], 0)), "")</f>
        <v/>
      </c>
      <c r="J407" s="114" t="str">
        <f>IFERROR(INDEX(M[Price], MATCH(C407, M[Plan Name], 0)), "")</f>
        <v/>
      </c>
      <c r="K407" s="114" t="str">
        <f>IFERROR(INDEX(M[Cost], MATCH(C407, M[Plan Name], 0)), "")</f>
        <v/>
      </c>
    </row>
    <row r="408" spans="1:11" ht="13.5" thickTop="1" thickBot="1">
      <c r="A408" s="11"/>
      <c r="B408" s="83"/>
      <c r="C408" s="11"/>
      <c r="D408" s="114" t="str">
        <f>IFERROR(INDEX(M[Disk Space], MATCH(C408, M[Plan Name], 0)), "")</f>
        <v/>
      </c>
      <c r="E408" s="114" t="str">
        <f>IFERROR(INDEX(M[Bandwidth], MATCH(C408, M[Plan Name], 0)), "")</f>
        <v/>
      </c>
      <c r="F408" s="114" t="str">
        <f>IFERROR(INDEX(M[Number of Domains], MATCH(C408, M[Plan Name], 0)), "")</f>
        <v/>
      </c>
      <c r="G408" s="114" t="str">
        <f>IFERROR(INDEX(M[Email Accounts], MATCH(C408, M[Plan Name], 0)), "")</f>
        <v/>
      </c>
      <c r="H408" s="114" t="str">
        <f>IFERROR(INDEX(M[Databases], MATCH(C408, M[Plan Name], 0)), "")</f>
        <v/>
      </c>
      <c r="I408" s="114" t="str">
        <f>IFERROR(INDEX(M[Control Panel], MATCH(C408, M[Plan Name], 0)), "")</f>
        <v/>
      </c>
      <c r="J408" s="114" t="str">
        <f>IFERROR(INDEX(M[Price], MATCH(C408, M[Plan Name], 0)), "")</f>
        <v/>
      </c>
      <c r="K408" s="114" t="str">
        <f>IFERROR(INDEX(M[Cost], MATCH(C408, M[Plan Name], 0)), "")</f>
        <v/>
      </c>
    </row>
    <row r="409" spans="1:11" ht="13.5" thickTop="1" thickBot="1">
      <c r="A409" s="11"/>
      <c r="B409" s="83"/>
      <c r="C409" s="11"/>
      <c r="D409" s="114" t="str">
        <f>IFERROR(INDEX(M[Disk Space], MATCH(C409, M[Plan Name], 0)), "")</f>
        <v/>
      </c>
      <c r="E409" s="114" t="str">
        <f>IFERROR(INDEX(M[Bandwidth], MATCH(C409, M[Plan Name], 0)), "")</f>
        <v/>
      </c>
      <c r="F409" s="114" t="str">
        <f>IFERROR(INDEX(M[Number of Domains], MATCH(C409, M[Plan Name], 0)), "")</f>
        <v/>
      </c>
      <c r="G409" s="114" t="str">
        <f>IFERROR(INDEX(M[Email Accounts], MATCH(C409, M[Plan Name], 0)), "")</f>
        <v/>
      </c>
      <c r="H409" s="114" t="str">
        <f>IFERROR(INDEX(M[Databases], MATCH(C409, M[Plan Name], 0)), "")</f>
        <v/>
      </c>
      <c r="I409" s="114" t="str">
        <f>IFERROR(INDEX(M[Control Panel], MATCH(C409, M[Plan Name], 0)), "")</f>
        <v/>
      </c>
      <c r="J409" s="114" t="str">
        <f>IFERROR(INDEX(M[Price], MATCH(C409, M[Plan Name], 0)), "")</f>
        <v/>
      </c>
      <c r="K409" s="114" t="str">
        <f>IFERROR(INDEX(M[Cost], MATCH(C409, M[Plan Name], 0)), "")</f>
        <v/>
      </c>
    </row>
    <row r="410" spans="1:11" ht="13.5" thickTop="1" thickBot="1">
      <c r="A410" s="11"/>
      <c r="B410" s="83"/>
      <c r="C410" s="11"/>
      <c r="D410" s="114" t="str">
        <f>IFERROR(INDEX(M[Disk Space], MATCH(C410, M[Plan Name], 0)), "")</f>
        <v/>
      </c>
      <c r="E410" s="114" t="str">
        <f>IFERROR(INDEX(M[Bandwidth], MATCH(C410, M[Plan Name], 0)), "")</f>
        <v/>
      </c>
      <c r="F410" s="114" t="str">
        <f>IFERROR(INDEX(M[Number of Domains], MATCH(C410, M[Plan Name], 0)), "")</f>
        <v/>
      </c>
      <c r="G410" s="114" t="str">
        <f>IFERROR(INDEX(M[Email Accounts], MATCH(C410, M[Plan Name], 0)), "")</f>
        <v/>
      </c>
      <c r="H410" s="114" t="str">
        <f>IFERROR(INDEX(M[Databases], MATCH(C410, M[Plan Name], 0)), "")</f>
        <v/>
      </c>
      <c r="I410" s="114" t="str">
        <f>IFERROR(INDEX(M[Control Panel], MATCH(C410, M[Plan Name], 0)), "")</f>
        <v/>
      </c>
      <c r="J410" s="114" t="str">
        <f>IFERROR(INDEX(M[Price], MATCH(C410, M[Plan Name], 0)), "")</f>
        <v/>
      </c>
      <c r="K410" s="114" t="str">
        <f>IFERROR(INDEX(M[Cost], MATCH(C410, M[Plan Name], 0)), "")</f>
        <v/>
      </c>
    </row>
    <row r="411" spans="1:11" ht="13.5" thickTop="1" thickBot="1">
      <c r="A411" s="11"/>
      <c r="B411" s="83"/>
      <c r="C411" s="11"/>
      <c r="D411" s="114" t="str">
        <f>IFERROR(INDEX(M[Disk Space], MATCH(C411, M[Plan Name], 0)), "")</f>
        <v/>
      </c>
      <c r="E411" s="114" t="str">
        <f>IFERROR(INDEX(M[Bandwidth], MATCH(C411, M[Plan Name], 0)), "")</f>
        <v/>
      </c>
      <c r="F411" s="114" t="str">
        <f>IFERROR(INDEX(M[Number of Domains], MATCH(C411, M[Plan Name], 0)), "")</f>
        <v/>
      </c>
      <c r="G411" s="114" t="str">
        <f>IFERROR(INDEX(M[Email Accounts], MATCH(C411, M[Plan Name], 0)), "")</f>
        <v/>
      </c>
      <c r="H411" s="114" t="str">
        <f>IFERROR(INDEX(M[Databases], MATCH(C411, M[Plan Name], 0)), "")</f>
        <v/>
      </c>
      <c r="I411" s="114" t="str">
        <f>IFERROR(INDEX(M[Control Panel], MATCH(C411, M[Plan Name], 0)), "")</f>
        <v/>
      </c>
      <c r="J411" s="114" t="str">
        <f>IFERROR(INDEX(M[Price], MATCH(C411, M[Plan Name], 0)), "")</f>
        <v/>
      </c>
      <c r="K411" s="114" t="str">
        <f>IFERROR(INDEX(M[Cost], MATCH(C411, M[Plan Name], 0)), "")</f>
        <v/>
      </c>
    </row>
    <row r="412" spans="1:11" ht="13.5" thickTop="1" thickBot="1">
      <c r="A412" s="11"/>
      <c r="B412" s="83"/>
      <c r="C412" s="11"/>
      <c r="D412" s="114" t="str">
        <f>IFERROR(INDEX(M[Disk Space], MATCH(C412, M[Plan Name], 0)), "")</f>
        <v/>
      </c>
      <c r="E412" s="114" t="str">
        <f>IFERROR(INDEX(M[Bandwidth], MATCH(C412, M[Plan Name], 0)), "")</f>
        <v/>
      </c>
      <c r="F412" s="114" t="str">
        <f>IFERROR(INDEX(M[Number of Domains], MATCH(C412, M[Plan Name], 0)), "")</f>
        <v/>
      </c>
      <c r="G412" s="114" t="str">
        <f>IFERROR(INDEX(M[Email Accounts], MATCH(C412, M[Plan Name], 0)), "")</f>
        <v/>
      </c>
      <c r="H412" s="114" t="str">
        <f>IFERROR(INDEX(M[Databases], MATCH(C412, M[Plan Name], 0)), "")</f>
        <v/>
      </c>
      <c r="I412" s="114" t="str">
        <f>IFERROR(INDEX(M[Control Panel], MATCH(C412, M[Plan Name], 0)), "")</f>
        <v/>
      </c>
      <c r="J412" s="114" t="str">
        <f>IFERROR(INDEX(M[Price], MATCH(C412, M[Plan Name], 0)), "")</f>
        <v/>
      </c>
      <c r="K412" s="114" t="str">
        <f>IFERROR(INDEX(M[Cost], MATCH(C412, M[Plan Name], 0)), "")</f>
        <v/>
      </c>
    </row>
    <row r="413" spans="1:11" ht="13.5" thickTop="1" thickBot="1">
      <c r="A413" s="11"/>
      <c r="B413" s="83"/>
      <c r="C413" s="11"/>
      <c r="D413" s="114" t="str">
        <f>IFERROR(INDEX(M[Disk Space], MATCH(C413, M[Plan Name], 0)), "")</f>
        <v/>
      </c>
      <c r="E413" s="114" t="str">
        <f>IFERROR(INDEX(M[Bandwidth], MATCH(C413, M[Plan Name], 0)), "")</f>
        <v/>
      </c>
      <c r="F413" s="114" t="str">
        <f>IFERROR(INDEX(M[Number of Domains], MATCH(C413, M[Plan Name], 0)), "")</f>
        <v/>
      </c>
      <c r="G413" s="114" t="str">
        <f>IFERROR(INDEX(M[Email Accounts], MATCH(C413, M[Plan Name], 0)), "")</f>
        <v/>
      </c>
      <c r="H413" s="114" t="str">
        <f>IFERROR(INDEX(M[Databases], MATCH(C413, M[Plan Name], 0)), "")</f>
        <v/>
      </c>
      <c r="I413" s="114" t="str">
        <f>IFERROR(INDEX(M[Control Panel], MATCH(C413, M[Plan Name], 0)), "")</f>
        <v/>
      </c>
      <c r="J413" s="114" t="str">
        <f>IFERROR(INDEX(M[Price], MATCH(C413, M[Plan Name], 0)), "")</f>
        <v/>
      </c>
      <c r="K413" s="114" t="str">
        <f>IFERROR(INDEX(M[Cost], MATCH(C413, M[Plan Name], 0)), "")</f>
        <v/>
      </c>
    </row>
    <row r="414" spans="1:11" ht="13.5" thickTop="1" thickBot="1">
      <c r="A414" s="11"/>
      <c r="B414" s="83"/>
      <c r="C414" s="11"/>
      <c r="D414" s="114" t="str">
        <f>IFERROR(INDEX(M[Disk Space], MATCH(C414, M[Plan Name], 0)), "")</f>
        <v/>
      </c>
      <c r="E414" s="114" t="str">
        <f>IFERROR(INDEX(M[Bandwidth], MATCH(C414, M[Plan Name], 0)), "")</f>
        <v/>
      </c>
      <c r="F414" s="114" t="str">
        <f>IFERROR(INDEX(M[Number of Domains], MATCH(C414, M[Plan Name], 0)), "")</f>
        <v/>
      </c>
      <c r="G414" s="114" t="str">
        <f>IFERROR(INDEX(M[Email Accounts], MATCH(C414, M[Plan Name], 0)), "")</f>
        <v/>
      </c>
      <c r="H414" s="114" t="str">
        <f>IFERROR(INDEX(M[Databases], MATCH(C414, M[Plan Name], 0)), "")</f>
        <v/>
      </c>
      <c r="I414" s="114" t="str">
        <f>IFERROR(INDEX(M[Control Panel], MATCH(C414, M[Plan Name], 0)), "")</f>
        <v/>
      </c>
      <c r="J414" s="114" t="str">
        <f>IFERROR(INDEX(M[Price], MATCH(C414, M[Plan Name], 0)), "")</f>
        <v/>
      </c>
      <c r="K414" s="114" t="str">
        <f>IFERROR(INDEX(M[Cost], MATCH(C414, M[Plan Name], 0)), "")</f>
        <v/>
      </c>
    </row>
    <row r="415" spans="1:11" ht="13.5" thickTop="1" thickBot="1">
      <c r="A415" s="11"/>
      <c r="B415" s="83"/>
      <c r="C415" s="11"/>
      <c r="D415" s="114" t="str">
        <f>IFERROR(INDEX(M[Disk Space], MATCH(C415, M[Plan Name], 0)), "")</f>
        <v/>
      </c>
      <c r="E415" s="114" t="str">
        <f>IFERROR(INDEX(M[Bandwidth], MATCH(C415, M[Plan Name], 0)), "")</f>
        <v/>
      </c>
      <c r="F415" s="114" t="str">
        <f>IFERROR(INDEX(M[Number of Domains], MATCH(C415, M[Plan Name], 0)), "")</f>
        <v/>
      </c>
      <c r="G415" s="114" t="str">
        <f>IFERROR(INDEX(M[Email Accounts], MATCH(C415, M[Plan Name], 0)), "")</f>
        <v/>
      </c>
      <c r="H415" s="114" t="str">
        <f>IFERROR(INDEX(M[Databases], MATCH(C415, M[Plan Name], 0)), "")</f>
        <v/>
      </c>
      <c r="I415" s="114" t="str">
        <f>IFERROR(INDEX(M[Control Panel], MATCH(C415, M[Plan Name], 0)), "")</f>
        <v/>
      </c>
      <c r="J415" s="114" t="str">
        <f>IFERROR(INDEX(M[Price], MATCH(C415, M[Plan Name], 0)), "")</f>
        <v/>
      </c>
      <c r="K415" s="114" t="str">
        <f>IFERROR(INDEX(M[Cost], MATCH(C415, M[Plan Name], 0)), "")</f>
        <v/>
      </c>
    </row>
    <row r="416" spans="1:11" ht="13.5" thickTop="1" thickBot="1">
      <c r="A416" s="11"/>
      <c r="B416" s="83"/>
      <c r="C416" s="11"/>
      <c r="D416" s="114" t="str">
        <f>IFERROR(INDEX(M[Disk Space], MATCH(C416, M[Plan Name], 0)), "")</f>
        <v/>
      </c>
      <c r="E416" s="114" t="str">
        <f>IFERROR(INDEX(M[Bandwidth], MATCH(C416, M[Plan Name], 0)), "")</f>
        <v/>
      </c>
      <c r="F416" s="114" t="str">
        <f>IFERROR(INDEX(M[Number of Domains], MATCH(C416, M[Plan Name], 0)), "")</f>
        <v/>
      </c>
      <c r="G416" s="114" t="str">
        <f>IFERROR(INDEX(M[Email Accounts], MATCH(C416, M[Plan Name], 0)), "")</f>
        <v/>
      </c>
      <c r="H416" s="114" t="str">
        <f>IFERROR(INDEX(M[Databases], MATCH(C416, M[Plan Name], 0)), "")</f>
        <v/>
      </c>
      <c r="I416" s="114" t="str">
        <f>IFERROR(INDEX(M[Control Panel], MATCH(C416, M[Plan Name], 0)), "")</f>
        <v/>
      </c>
      <c r="J416" s="114" t="str">
        <f>IFERROR(INDEX(M[Price], MATCH(C416, M[Plan Name], 0)), "")</f>
        <v/>
      </c>
      <c r="K416" s="114" t="str">
        <f>IFERROR(INDEX(M[Cost], MATCH(C416, M[Plan Name], 0)), "")</f>
        <v/>
      </c>
    </row>
    <row r="417" spans="1:11" ht="13.5" thickTop="1" thickBot="1">
      <c r="A417" s="11"/>
      <c r="B417" s="83"/>
      <c r="C417" s="11"/>
      <c r="D417" s="114" t="str">
        <f>IFERROR(INDEX(M[Disk Space], MATCH(C417, M[Plan Name], 0)), "")</f>
        <v/>
      </c>
      <c r="E417" s="114" t="str">
        <f>IFERROR(INDEX(M[Bandwidth], MATCH(C417, M[Plan Name], 0)), "")</f>
        <v/>
      </c>
      <c r="F417" s="114" t="str">
        <f>IFERROR(INDEX(M[Number of Domains], MATCH(C417, M[Plan Name], 0)), "")</f>
        <v/>
      </c>
      <c r="G417" s="114" t="str">
        <f>IFERROR(INDEX(M[Email Accounts], MATCH(C417, M[Plan Name], 0)), "")</f>
        <v/>
      </c>
      <c r="H417" s="114" t="str">
        <f>IFERROR(INDEX(M[Databases], MATCH(C417, M[Plan Name], 0)), "")</f>
        <v/>
      </c>
      <c r="I417" s="114" t="str">
        <f>IFERROR(INDEX(M[Control Panel], MATCH(C417, M[Plan Name], 0)), "")</f>
        <v/>
      </c>
      <c r="J417" s="114" t="str">
        <f>IFERROR(INDEX(M[Price], MATCH(C417, M[Plan Name], 0)), "")</f>
        <v/>
      </c>
      <c r="K417" s="114" t="str">
        <f>IFERROR(INDEX(M[Cost], MATCH(C417, M[Plan Name], 0)), "")</f>
        <v/>
      </c>
    </row>
    <row r="418" spans="1:11" ht="13.5" thickTop="1" thickBot="1">
      <c r="A418" s="11"/>
      <c r="B418" s="83"/>
      <c r="C418" s="11"/>
      <c r="D418" s="114" t="str">
        <f>IFERROR(INDEX(M[Disk Space], MATCH(C418, M[Plan Name], 0)), "")</f>
        <v/>
      </c>
      <c r="E418" s="114" t="str">
        <f>IFERROR(INDEX(M[Bandwidth], MATCH(C418, M[Plan Name], 0)), "")</f>
        <v/>
      </c>
      <c r="F418" s="114" t="str">
        <f>IFERROR(INDEX(M[Number of Domains], MATCH(C418, M[Plan Name], 0)), "")</f>
        <v/>
      </c>
      <c r="G418" s="114" t="str">
        <f>IFERROR(INDEX(M[Email Accounts], MATCH(C418, M[Plan Name], 0)), "")</f>
        <v/>
      </c>
      <c r="H418" s="114" t="str">
        <f>IFERROR(INDEX(M[Databases], MATCH(C418, M[Plan Name], 0)), "")</f>
        <v/>
      </c>
      <c r="I418" s="114" t="str">
        <f>IFERROR(INDEX(M[Control Panel], MATCH(C418, M[Plan Name], 0)), "")</f>
        <v/>
      </c>
      <c r="J418" s="114" t="str">
        <f>IFERROR(INDEX(M[Price], MATCH(C418, M[Plan Name], 0)), "")</f>
        <v/>
      </c>
      <c r="K418" s="114" t="str">
        <f>IFERROR(INDEX(M[Cost], MATCH(C418, M[Plan Name], 0)), "")</f>
        <v/>
      </c>
    </row>
    <row r="419" spans="1:11" ht="13.5" thickTop="1" thickBot="1">
      <c r="A419" s="11"/>
      <c r="B419" s="83"/>
      <c r="C419" s="11"/>
      <c r="D419" s="114" t="str">
        <f>IFERROR(INDEX(M[Disk Space], MATCH(C419, M[Plan Name], 0)), "")</f>
        <v/>
      </c>
      <c r="E419" s="114" t="str">
        <f>IFERROR(INDEX(M[Bandwidth], MATCH(C419, M[Plan Name], 0)), "")</f>
        <v/>
      </c>
      <c r="F419" s="114" t="str">
        <f>IFERROR(INDEX(M[Number of Domains], MATCH(C419, M[Plan Name], 0)), "")</f>
        <v/>
      </c>
      <c r="G419" s="114" t="str">
        <f>IFERROR(INDEX(M[Email Accounts], MATCH(C419, M[Plan Name], 0)), "")</f>
        <v/>
      </c>
      <c r="H419" s="114" t="str">
        <f>IFERROR(INDEX(M[Databases], MATCH(C419, M[Plan Name], 0)), "")</f>
        <v/>
      </c>
      <c r="I419" s="114" t="str">
        <f>IFERROR(INDEX(M[Control Panel], MATCH(C419, M[Plan Name], 0)), "")</f>
        <v/>
      </c>
      <c r="J419" s="114" t="str">
        <f>IFERROR(INDEX(M[Price], MATCH(C419, M[Plan Name], 0)), "")</f>
        <v/>
      </c>
      <c r="K419" s="114" t="str">
        <f>IFERROR(INDEX(M[Cost], MATCH(C419, M[Plan Name], 0)), "")</f>
        <v/>
      </c>
    </row>
    <row r="420" spans="1:11" ht="13.5" thickTop="1" thickBot="1">
      <c r="A420" s="11"/>
      <c r="B420" s="83"/>
      <c r="C420" s="11"/>
      <c r="D420" s="114" t="str">
        <f>IFERROR(INDEX(M[Disk Space], MATCH(C420, M[Plan Name], 0)), "")</f>
        <v/>
      </c>
      <c r="E420" s="114" t="str">
        <f>IFERROR(INDEX(M[Bandwidth], MATCH(C420, M[Plan Name], 0)), "")</f>
        <v/>
      </c>
      <c r="F420" s="114" t="str">
        <f>IFERROR(INDEX(M[Number of Domains], MATCH(C420, M[Plan Name], 0)), "")</f>
        <v/>
      </c>
      <c r="G420" s="114" t="str">
        <f>IFERROR(INDEX(M[Email Accounts], MATCH(C420, M[Plan Name], 0)), "")</f>
        <v/>
      </c>
      <c r="H420" s="114" t="str">
        <f>IFERROR(INDEX(M[Databases], MATCH(C420, M[Plan Name], 0)), "")</f>
        <v/>
      </c>
      <c r="I420" s="114" t="str">
        <f>IFERROR(INDEX(M[Control Panel], MATCH(C420, M[Plan Name], 0)), "")</f>
        <v/>
      </c>
      <c r="J420" s="114" t="str">
        <f>IFERROR(INDEX(M[Price], MATCH(C420, M[Plan Name], 0)), "")</f>
        <v/>
      </c>
      <c r="K420" s="114" t="str">
        <f>IFERROR(INDEX(M[Cost], MATCH(C420, M[Plan Name], 0)), "")</f>
        <v/>
      </c>
    </row>
    <row r="421" spans="1:11" ht="13.5" thickTop="1" thickBot="1">
      <c r="A421" s="11"/>
      <c r="B421" s="83"/>
      <c r="C421" s="11"/>
      <c r="D421" s="114" t="str">
        <f>IFERROR(INDEX(M[Disk Space], MATCH(C421, M[Plan Name], 0)), "")</f>
        <v/>
      </c>
      <c r="E421" s="114" t="str">
        <f>IFERROR(INDEX(M[Bandwidth], MATCH(C421, M[Plan Name], 0)), "")</f>
        <v/>
      </c>
      <c r="F421" s="114" t="str">
        <f>IFERROR(INDEX(M[Number of Domains], MATCH(C421, M[Plan Name], 0)), "")</f>
        <v/>
      </c>
      <c r="G421" s="114" t="str">
        <f>IFERROR(INDEX(M[Email Accounts], MATCH(C421, M[Plan Name], 0)), "")</f>
        <v/>
      </c>
      <c r="H421" s="114" t="str">
        <f>IFERROR(INDEX(M[Databases], MATCH(C421, M[Plan Name], 0)), "")</f>
        <v/>
      </c>
      <c r="I421" s="114" t="str">
        <f>IFERROR(INDEX(M[Control Panel], MATCH(C421, M[Plan Name], 0)), "")</f>
        <v/>
      </c>
      <c r="J421" s="114" t="str">
        <f>IFERROR(INDEX(M[Price], MATCH(C421, M[Plan Name], 0)), "")</f>
        <v/>
      </c>
      <c r="K421" s="114" t="str">
        <f>IFERROR(INDEX(M[Cost], MATCH(C421, M[Plan Name], 0)), "")</f>
        <v/>
      </c>
    </row>
    <row r="422" spans="1:11" ht="13.5" thickTop="1" thickBot="1">
      <c r="A422" s="11"/>
      <c r="B422" s="83"/>
      <c r="C422" s="11"/>
      <c r="D422" s="114" t="str">
        <f>IFERROR(INDEX(M[Disk Space], MATCH(C422, M[Plan Name], 0)), "")</f>
        <v/>
      </c>
      <c r="E422" s="114" t="str">
        <f>IFERROR(INDEX(M[Bandwidth], MATCH(C422, M[Plan Name], 0)), "")</f>
        <v/>
      </c>
      <c r="F422" s="114" t="str">
        <f>IFERROR(INDEX(M[Number of Domains], MATCH(C422, M[Plan Name], 0)), "")</f>
        <v/>
      </c>
      <c r="G422" s="114" t="str">
        <f>IFERROR(INDEX(M[Email Accounts], MATCH(C422, M[Plan Name], 0)), "")</f>
        <v/>
      </c>
      <c r="H422" s="114" t="str">
        <f>IFERROR(INDEX(M[Databases], MATCH(C422, M[Plan Name], 0)), "")</f>
        <v/>
      </c>
      <c r="I422" s="114" t="str">
        <f>IFERROR(INDEX(M[Control Panel], MATCH(C422, M[Plan Name], 0)), "")</f>
        <v/>
      </c>
      <c r="J422" s="114" t="str">
        <f>IFERROR(INDEX(M[Price], MATCH(C422, M[Plan Name], 0)), "")</f>
        <v/>
      </c>
      <c r="K422" s="114" t="str">
        <f>IFERROR(INDEX(M[Cost], MATCH(C422, M[Plan Name], 0)), "")</f>
        <v/>
      </c>
    </row>
    <row r="423" spans="1:11" ht="13.5" thickTop="1" thickBot="1">
      <c r="A423" s="11"/>
      <c r="B423" s="83"/>
      <c r="C423" s="11"/>
      <c r="D423" s="114" t="str">
        <f>IFERROR(INDEX(M[Disk Space], MATCH(C423, M[Plan Name], 0)), "")</f>
        <v/>
      </c>
      <c r="E423" s="114" t="str">
        <f>IFERROR(INDEX(M[Bandwidth], MATCH(C423, M[Plan Name], 0)), "")</f>
        <v/>
      </c>
      <c r="F423" s="114" t="str">
        <f>IFERROR(INDEX(M[Number of Domains], MATCH(C423, M[Plan Name], 0)), "")</f>
        <v/>
      </c>
      <c r="G423" s="114" t="str">
        <f>IFERROR(INDEX(M[Email Accounts], MATCH(C423, M[Plan Name], 0)), "")</f>
        <v/>
      </c>
      <c r="H423" s="114" t="str">
        <f>IFERROR(INDEX(M[Databases], MATCH(C423, M[Plan Name], 0)), "")</f>
        <v/>
      </c>
      <c r="I423" s="114" t="str">
        <f>IFERROR(INDEX(M[Control Panel], MATCH(C423, M[Plan Name], 0)), "")</f>
        <v/>
      </c>
      <c r="J423" s="114" t="str">
        <f>IFERROR(INDEX(M[Price], MATCH(C423, M[Plan Name], 0)), "")</f>
        <v/>
      </c>
      <c r="K423" s="114" t="str">
        <f>IFERROR(INDEX(M[Cost], MATCH(C423, M[Plan Name], 0)), "")</f>
        <v/>
      </c>
    </row>
    <row r="424" spans="1:11" ht="13.5" thickTop="1" thickBot="1">
      <c r="A424" s="11"/>
      <c r="B424" s="83"/>
      <c r="C424" s="11"/>
      <c r="D424" s="114" t="str">
        <f>IFERROR(INDEX(M[Disk Space], MATCH(C424, M[Plan Name], 0)), "")</f>
        <v/>
      </c>
      <c r="E424" s="114" t="str">
        <f>IFERROR(INDEX(M[Bandwidth], MATCH(C424, M[Plan Name], 0)), "")</f>
        <v/>
      </c>
      <c r="F424" s="114" t="str">
        <f>IFERROR(INDEX(M[Number of Domains], MATCH(C424, M[Plan Name], 0)), "")</f>
        <v/>
      </c>
      <c r="G424" s="114" t="str">
        <f>IFERROR(INDEX(M[Email Accounts], MATCH(C424, M[Plan Name], 0)), "")</f>
        <v/>
      </c>
      <c r="H424" s="114" t="str">
        <f>IFERROR(INDEX(M[Databases], MATCH(C424, M[Plan Name], 0)), "")</f>
        <v/>
      </c>
      <c r="I424" s="114" t="str">
        <f>IFERROR(INDEX(M[Control Panel], MATCH(C424, M[Plan Name], 0)), "")</f>
        <v/>
      </c>
      <c r="J424" s="114" t="str">
        <f>IFERROR(INDEX(M[Price], MATCH(C424, M[Plan Name], 0)), "")</f>
        <v/>
      </c>
      <c r="K424" s="114" t="str">
        <f>IFERROR(INDEX(M[Cost], MATCH(C424, M[Plan Name], 0)), "")</f>
        <v/>
      </c>
    </row>
    <row r="425" spans="1:11" ht="13.5" thickTop="1" thickBot="1">
      <c r="A425" s="11"/>
      <c r="B425" s="83"/>
      <c r="C425" s="11"/>
      <c r="D425" s="114" t="str">
        <f>IFERROR(INDEX(M[Disk Space], MATCH(C425, M[Plan Name], 0)), "")</f>
        <v/>
      </c>
      <c r="E425" s="114" t="str">
        <f>IFERROR(INDEX(M[Bandwidth], MATCH(C425, M[Plan Name], 0)), "")</f>
        <v/>
      </c>
      <c r="F425" s="114" t="str">
        <f>IFERROR(INDEX(M[Number of Domains], MATCH(C425, M[Plan Name], 0)), "")</f>
        <v/>
      </c>
      <c r="G425" s="114" t="str">
        <f>IFERROR(INDEX(M[Email Accounts], MATCH(C425, M[Plan Name], 0)), "")</f>
        <v/>
      </c>
      <c r="H425" s="114" t="str">
        <f>IFERROR(INDEX(M[Databases], MATCH(C425, M[Plan Name], 0)), "")</f>
        <v/>
      </c>
      <c r="I425" s="114" t="str">
        <f>IFERROR(INDEX(M[Control Panel], MATCH(C425, M[Plan Name], 0)), "")</f>
        <v/>
      </c>
      <c r="J425" s="114" t="str">
        <f>IFERROR(INDEX(M[Price], MATCH(C425, M[Plan Name], 0)), "")</f>
        <v/>
      </c>
      <c r="K425" s="114" t="str">
        <f>IFERROR(INDEX(M[Cost], MATCH(C425, M[Plan Name], 0)), "")</f>
        <v/>
      </c>
    </row>
    <row r="426" spans="1:11" ht="13.5" thickTop="1" thickBot="1">
      <c r="A426" s="11"/>
      <c r="B426" s="83"/>
      <c r="C426" s="11"/>
      <c r="D426" s="114" t="str">
        <f>IFERROR(INDEX(M[Disk Space], MATCH(C426, M[Plan Name], 0)), "")</f>
        <v/>
      </c>
      <c r="E426" s="114" t="str">
        <f>IFERROR(INDEX(M[Bandwidth], MATCH(C426, M[Plan Name], 0)), "")</f>
        <v/>
      </c>
      <c r="F426" s="114" t="str">
        <f>IFERROR(INDEX(M[Number of Domains], MATCH(C426, M[Plan Name], 0)), "")</f>
        <v/>
      </c>
      <c r="G426" s="114" t="str">
        <f>IFERROR(INDEX(M[Email Accounts], MATCH(C426, M[Plan Name], 0)), "")</f>
        <v/>
      </c>
      <c r="H426" s="114" t="str">
        <f>IFERROR(INDEX(M[Databases], MATCH(C426, M[Plan Name], 0)), "")</f>
        <v/>
      </c>
      <c r="I426" s="114" t="str">
        <f>IFERROR(INDEX(M[Control Panel], MATCH(C426, M[Plan Name], 0)), "")</f>
        <v/>
      </c>
      <c r="J426" s="114" t="str">
        <f>IFERROR(INDEX(M[Price], MATCH(C426, M[Plan Name], 0)), "")</f>
        <v/>
      </c>
      <c r="K426" s="114" t="str">
        <f>IFERROR(INDEX(M[Cost], MATCH(C426, M[Plan Name], 0)), "")</f>
        <v/>
      </c>
    </row>
    <row r="427" spans="1:11" ht="13.5" thickTop="1" thickBot="1">
      <c r="A427" s="11"/>
      <c r="B427" s="83"/>
      <c r="C427" s="11"/>
      <c r="D427" s="114" t="str">
        <f>IFERROR(INDEX(M[Disk Space], MATCH(C427, M[Plan Name], 0)), "")</f>
        <v/>
      </c>
      <c r="E427" s="114" t="str">
        <f>IFERROR(INDEX(M[Bandwidth], MATCH(C427, M[Plan Name], 0)), "")</f>
        <v/>
      </c>
      <c r="F427" s="114" t="str">
        <f>IFERROR(INDEX(M[Number of Domains], MATCH(C427, M[Plan Name], 0)), "")</f>
        <v/>
      </c>
      <c r="G427" s="114" t="str">
        <f>IFERROR(INDEX(M[Email Accounts], MATCH(C427, M[Plan Name], 0)), "")</f>
        <v/>
      </c>
      <c r="H427" s="114" t="str">
        <f>IFERROR(INDEX(M[Databases], MATCH(C427, M[Plan Name], 0)), "")</f>
        <v/>
      </c>
      <c r="I427" s="114" t="str">
        <f>IFERROR(INDEX(M[Control Panel], MATCH(C427, M[Plan Name], 0)), "")</f>
        <v/>
      </c>
      <c r="J427" s="114" t="str">
        <f>IFERROR(INDEX(M[Price], MATCH(C427, M[Plan Name], 0)), "")</f>
        <v/>
      </c>
      <c r="K427" s="114" t="str">
        <f>IFERROR(INDEX(M[Cost], MATCH(C427, M[Plan Name], 0)), "")</f>
        <v/>
      </c>
    </row>
    <row r="428" spans="1:11" ht="13.5" thickTop="1" thickBot="1">
      <c r="A428" s="11"/>
      <c r="B428" s="83"/>
      <c r="C428" s="11"/>
      <c r="D428" s="114" t="str">
        <f>IFERROR(INDEX(M[Disk Space], MATCH(C428, M[Plan Name], 0)), "")</f>
        <v/>
      </c>
      <c r="E428" s="114" t="str">
        <f>IFERROR(INDEX(M[Bandwidth], MATCH(C428, M[Plan Name], 0)), "")</f>
        <v/>
      </c>
      <c r="F428" s="114" t="str">
        <f>IFERROR(INDEX(M[Number of Domains], MATCH(C428, M[Plan Name], 0)), "")</f>
        <v/>
      </c>
      <c r="G428" s="114" t="str">
        <f>IFERROR(INDEX(M[Email Accounts], MATCH(C428, M[Plan Name], 0)), "")</f>
        <v/>
      </c>
      <c r="H428" s="114" t="str">
        <f>IFERROR(INDEX(M[Databases], MATCH(C428, M[Plan Name], 0)), "")</f>
        <v/>
      </c>
      <c r="I428" s="114" t="str">
        <f>IFERROR(INDEX(M[Control Panel], MATCH(C428, M[Plan Name], 0)), "")</f>
        <v/>
      </c>
      <c r="J428" s="114" t="str">
        <f>IFERROR(INDEX(M[Price], MATCH(C428, M[Plan Name], 0)), "")</f>
        <v/>
      </c>
      <c r="K428" s="114" t="str">
        <f>IFERROR(INDEX(M[Cost], MATCH(C428, M[Plan Name], 0)), "")</f>
        <v/>
      </c>
    </row>
    <row r="429" spans="1:11" ht="13.5" thickTop="1" thickBot="1">
      <c r="A429" s="11"/>
      <c r="B429" s="83"/>
      <c r="C429" s="11"/>
      <c r="D429" s="114" t="str">
        <f>IFERROR(INDEX(M[Disk Space], MATCH(C429, M[Plan Name], 0)), "")</f>
        <v/>
      </c>
      <c r="E429" s="114" t="str">
        <f>IFERROR(INDEX(M[Bandwidth], MATCH(C429, M[Plan Name], 0)), "")</f>
        <v/>
      </c>
      <c r="F429" s="114" t="str">
        <f>IFERROR(INDEX(M[Number of Domains], MATCH(C429, M[Plan Name], 0)), "")</f>
        <v/>
      </c>
      <c r="G429" s="114" t="str">
        <f>IFERROR(INDEX(M[Email Accounts], MATCH(C429, M[Plan Name], 0)), "")</f>
        <v/>
      </c>
      <c r="H429" s="114" t="str">
        <f>IFERROR(INDEX(M[Databases], MATCH(C429, M[Plan Name], 0)), "")</f>
        <v/>
      </c>
      <c r="I429" s="114" t="str">
        <f>IFERROR(INDEX(M[Control Panel], MATCH(C429, M[Plan Name], 0)), "")</f>
        <v/>
      </c>
      <c r="J429" s="114" t="str">
        <f>IFERROR(INDEX(M[Price], MATCH(C429, M[Plan Name], 0)), "")</f>
        <v/>
      </c>
      <c r="K429" s="114" t="str">
        <f>IFERROR(INDEX(M[Cost], MATCH(C429, M[Plan Name], 0)), "")</f>
        <v/>
      </c>
    </row>
    <row r="430" spans="1:11" ht="13.5" thickTop="1" thickBot="1">
      <c r="A430" s="11"/>
      <c r="B430" s="83"/>
      <c r="C430" s="11"/>
      <c r="D430" s="114" t="str">
        <f>IFERROR(INDEX(M[Disk Space], MATCH(C430, M[Plan Name], 0)), "")</f>
        <v/>
      </c>
      <c r="E430" s="114" t="str">
        <f>IFERROR(INDEX(M[Bandwidth], MATCH(C430, M[Plan Name], 0)), "")</f>
        <v/>
      </c>
      <c r="F430" s="114" t="str">
        <f>IFERROR(INDEX(M[Number of Domains], MATCH(C430, M[Plan Name], 0)), "")</f>
        <v/>
      </c>
      <c r="G430" s="114" t="str">
        <f>IFERROR(INDEX(M[Email Accounts], MATCH(C430, M[Plan Name], 0)), "")</f>
        <v/>
      </c>
      <c r="H430" s="114" t="str">
        <f>IFERROR(INDEX(M[Databases], MATCH(C430, M[Plan Name], 0)), "")</f>
        <v/>
      </c>
      <c r="I430" s="114" t="str">
        <f>IFERROR(INDEX(M[Control Panel], MATCH(C430, M[Plan Name], 0)), "")</f>
        <v/>
      </c>
      <c r="J430" s="114" t="str">
        <f>IFERROR(INDEX(M[Price], MATCH(C430, M[Plan Name], 0)), "")</f>
        <v/>
      </c>
      <c r="K430" s="114" t="str">
        <f>IFERROR(INDEX(M[Cost], MATCH(C430, M[Plan Name], 0)), "")</f>
        <v/>
      </c>
    </row>
    <row r="431" spans="1:11" ht="13.5" thickTop="1" thickBot="1">
      <c r="A431" s="11"/>
      <c r="B431" s="83"/>
      <c r="C431" s="11"/>
      <c r="D431" s="114" t="str">
        <f>IFERROR(INDEX(M[Disk Space], MATCH(C431, M[Plan Name], 0)), "")</f>
        <v/>
      </c>
      <c r="E431" s="114" t="str">
        <f>IFERROR(INDEX(M[Bandwidth], MATCH(C431, M[Plan Name], 0)), "")</f>
        <v/>
      </c>
      <c r="F431" s="114" t="str">
        <f>IFERROR(INDEX(M[Number of Domains], MATCH(C431, M[Plan Name], 0)), "")</f>
        <v/>
      </c>
      <c r="G431" s="114" t="str">
        <f>IFERROR(INDEX(M[Email Accounts], MATCH(C431, M[Plan Name], 0)), "")</f>
        <v/>
      </c>
      <c r="H431" s="114" t="str">
        <f>IFERROR(INDEX(M[Databases], MATCH(C431, M[Plan Name], 0)), "")</f>
        <v/>
      </c>
      <c r="I431" s="114" t="str">
        <f>IFERROR(INDEX(M[Control Panel], MATCH(C431, M[Plan Name], 0)), "")</f>
        <v/>
      </c>
      <c r="J431" s="114" t="str">
        <f>IFERROR(INDEX(M[Price], MATCH(C431, M[Plan Name], 0)), "")</f>
        <v/>
      </c>
      <c r="K431" s="114" t="str">
        <f>IFERROR(INDEX(M[Cost], MATCH(C431, M[Plan Name], 0)), "")</f>
        <v/>
      </c>
    </row>
    <row r="432" spans="1:11" ht="13.5" thickTop="1" thickBot="1">
      <c r="A432" s="11"/>
      <c r="B432" s="83"/>
      <c r="C432" s="11"/>
      <c r="D432" s="114" t="str">
        <f>IFERROR(INDEX(M[Disk Space], MATCH(C432, M[Plan Name], 0)), "")</f>
        <v/>
      </c>
      <c r="E432" s="114" t="str">
        <f>IFERROR(INDEX(M[Bandwidth], MATCH(C432, M[Plan Name], 0)), "")</f>
        <v/>
      </c>
      <c r="F432" s="114" t="str">
        <f>IFERROR(INDEX(M[Number of Domains], MATCH(C432, M[Plan Name], 0)), "")</f>
        <v/>
      </c>
      <c r="G432" s="114" t="str">
        <f>IFERROR(INDEX(M[Email Accounts], MATCH(C432, M[Plan Name], 0)), "")</f>
        <v/>
      </c>
      <c r="H432" s="114" t="str">
        <f>IFERROR(INDEX(M[Databases], MATCH(C432, M[Plan Name], 0)), "")</f>
        <v/>
      </c>
      <c r="I432" s="114" t="str">
        <f>IFERROR(INDEX(M[Control Panel], MATCH(C432, M[Plan Name], 0)), "")</f>
        <v/>
      </c>
      <c r="J432" s="114" t="str">
        <f>IFERROR(INDEX(M[Price], MATCH(C432, M[Plan Name], 0)), "")</f>
        <v/>
      </c>
      <c r="K432" s="114" t="str">
        <f>IFERROR(INDEX(M[Cost], MATCH(C432, M[Plan Name], 0)), "")</f>
        <v/>
      </c>
    </row>
    <row r="433" spans="1:11" ht="13.5" thickTop="1" thickBot="1">
      <c r="A433" s="11"/>
      <c r="B433" s="83"/>
      <c r="C433" s="11"/>
      <c r="D433" s="114" t="str">
        <f>IFERROR(INDEX(M[Disk Space], MATCH(C433, M[Plan Name], 0)), "")</f>
        <v/>
      </c>
      <c r="E433" s="114" t="str">
        <f>IFERROR(INDEX(M[Bandwidth], MATCH(C433, M[Plan Name], 0)), "")</f>
        <v/>
      </c>
      <c r="F433" s="114" t="str">
        <f>IFERROR(INDEX(M[Number of Domains], MATCH(C433, M[Plan Name], 0)), "")</f>
        <v/>
      </c>
      <c r="G433" s="114" t="str">
        <f>IFERROR(INDEX(M[Email Accounts], MATCH(C433, M[Plan Name], 0)), "")</f>
        <v/>
      </c>
      <c r="H433" s="114" t="str">
        <f>IFERROR(INDEX(M[Databases], MATCH(C433, M[Plan Name], 0)), "")</f>
        <v/>
      </c>
      <c r="I433" s="114" t="str">
        <f>IFERROR(INDEX(M[Control Panel], MATCH(C433, M[Plan Name], 0)), "")</f>
        <v/>
      </c>
      <c r="J433" s="114" t="str">
        <f>IFERROR(INDEX(M[Price], MATCH(C433, M[Plan Name], 0)), "")</f>
        <v/>
      </c>
      <c r="K433" s="114" t="str">
        <f>IFERROR(INDEX(M[Cost], MATCH(C433, M[Plan Name], 0)), "")</f>
        <v/>
      </c>
    </row>
    <row r="434" spans="1:11" ht="13.5" thickTop="1" thickBot="1">
      <c r="A434" s="11"/>
      <c r="B434" s="83"/>
      <c r="C434" s="11"/>
      <c r="D434" s="114" t="str">
        <f>IFERROR(INDEX(M[Disk Space], MATCH(C434, M[Plan Name], 0)), "")</f>
        <v/>
      </c>
      <c r="E434" s="114" t="str">
        <f>IFERROR(INDEX(M[Bandwidth], MATCH(C434, M[Plan Name], 0)), "")</f>
        <v/>
      </c>
      <c r="F434" s="114" t="str">
        <f>IFERROR(INDEX(M[Number of Domains], MATCH(C434, M[Plan Name], 0)), "")</f>
        <v/>
      </c>
      <c r="G434" s="114" t="str">
        <f>IFERROR(INDEX(M[Email Accounts], MATCH(C434, M[Plan Name], 0)), "")</f>
        <v/>
      </c>
      <c r="H434" s="114" t="str">
        <f>IFERROR(INDEX(M[Databases], MATCH(C434, M[Plan Name], 0)), "")</f>
        <v/>
      </c>
      <c r="I434" s="114" t="str">
        <f>IFERROR(INDEX(M[Control Panel], MATCH(C434, M[Plan Name], 0)), "")</f>
        <v/>
      </c>
      <c r="J434" s="114" t="str">
        <f>IFERROR(INDEX(M[Price], MATCH(C434, M[Plan Name], 0)), "")</f>
        <v/>
      </c>
      <c r="K434" s="114" t="str">
        <f>IFERROR(INDEX(M[Cost], MATCH(C434, M[Plan Name], 0)), "")</f>
        <v/>
      </c>
    </row>
    <row r="435" spans="1:11" ht="13.5" thickTop="1" thickBot="1">
      <c r="A435" s="11"/>
      <c r="B435" s="83"/>
      <c r="C435" s="11"/>
      <c r="D435" s="114" t="str">
        <f>IFERROR(INDEX(M[Disk Space], MATCH(C435, M[Plan Name], 0)), "")</f>
        <v/>
      </c>
      <c r="E435" s="114" t="str">
        <f>IFERROR(INDEX(M[Bandwidth], MATCH(C435, M[Plan Name], 0)), "")</f>
        <v/>
      </c>
      <c r="F435" s="114" t="str">
        <f>IFERROR(INDEX(M[Number of Domains], MATCH(C435, M[Plan Name], 0)), "")</f>
        <v/>
      </c>
      <c r="G435" s="114" t="str">
        <f>IFERROR(INDEX(M[Email Accounts], MATCH(C435, M[Plan Name], 0)), "")</f>
        <v/>
      </c>
      <c r="H435" s="114" t="str">
        <f>IFERROR(INDEX(M[Databases], MATCH(C435, M[Plan Name], 0)), "")</f>
        <v/>
      </c>
      <c r="I435" s="114" t="str">
        <f>IFERROR(INDEX(M[Control Panel], MATCH(C435, M[Plan Name], 0)), "")</f>
        <v/>
      </c>
      <c r="J435" s="114" t="str">
        <f>IFERROR(INDEX(M[Price], MATCH(C435, M[Plan Name], 0)), "")</f>
        <v/>
      </c>
      <c r="K435" s="114" t="str">
        <f>IFERROR(INDEX(M[Cost], MATCH(C435, M[Plan Name], 0)), "")</f>
        <v/>
      </c>
    </row>
    <row r="436" spans="1:11" ht="13.5" thickTop="1" thickBot="1">
      <c r="A436" s="11"/>
      <c r="B436" s="83"/>
      <c r="C436" s="11"/>
      <c r="D436" s="114" t="str">
        <f>IFERROR(INDEX(M[Disk Space], MATCH(C436, M[Plan Name], 0)), "")</f>
        <v/>
      </c>
      <c r="E436" s="114" t="str">
        <f>IFERROR(INDEX(M[Bandwidth], MATCH(C436, M[Plan Name], 0)), "")</f>
        <v/>
      </c>
      <c r="F436" s="114" t="str">
        <f>IFERROR(INDEX(M[Number of Domains], MATCH(C436, M[Plan Name], 0)), "")</f>
        <v/>
      </c>
      <c r="G436" s="114" t="str">
        <f>IFERROR(INDEX(M[Email Accounts], MATCH(C436, M[Plan Name], 0)), "")</f>
        <v/>
      </c>
      <c r="H436" s="114" t="str">
        <f>IFERROR(INDEX(M[Databases], MATCH(C436, M[Plan Name], 0)), "")</f>
        <v/>
      </c>
      <c r="I436" s="114" t="str">
        <f>IFERROR(INDEX(M[Control Panel], MATCH(C436, M[Plan Name], 0)), "")</f>
        <v/>
      </c>
      <c r="J436" s="114" t="str">
        <f>IFERROR(INDEX(M[Price], MATCH(C436, M[Plan Name], 0)), "")</f>
        <v/>
      </c>
      <c r="K436" s="114" t="str">
        <f>IFERROR(INDEX(M[Cost], MATCH(C436, M[Plan Name], 0)), "")</f>
        <v/>
      </c>
    </row>
    <row r="437" spans="1:11" ht="13.5" thickTop="1" thickBot="1">
      <c r="A437" s="11"/>
      <c r="B437" s="83"/>
      <c r="C437" s="11"/>
      <c r="D437" s="114" t="str">
        <f>IFERROR(INDEX(M[Disk Space], MATCH(C437, M[Plan Name], 0)), "")</f>
        <v/>
      </c>
      <c r="E437" s="114" t="str">
        <f>IFERROR(INDEX(M[Bandwidth], MATCH(C437, M[Plan Name], 0)), "")</f>
        <v/>
      </c>
      <c r="F437" s="114" t="str">
        <f>IFERROR(INDEX(M[Number of Domains], MATCH(C437, M[Plan Name], 0)), "")</f>
        <v/>
      </c>
      <c r="G437" s="114" t="str">
        <f>IFERROR(INDEX(M[Email Accounts], MATCH(C437, M[Plan Name], 0)), "")</f>
        <v/>
      </c>
      <c r="H437" s="114" t="str">
        <f>IFERROR(INDEX(M[Databases], MATCH(C437, M[Plan Name], 0)), "")</f>
        <v/>
      </c>
      <c r="I437" s="114" t="str">
        <f>IFERROR(INDEX(M[Control Panel], MATCH(C437, M[Plan Name], 0)), "")</f>
        <v/>
      </c>
      <c r="J437" s="114" t="str">
        <f>IFERROR(INDEX(M[Price], MATCH(C437, M[Plan Name], 0)), "")</f>
        <v/>
      </c>
      <c r="K437" s="114" t="str">
        <f>IFERROR(INDEX(M[Cost], MATCH(C437, M[Plan Name], 0)), "")</f>
        <v/>
      </c>
    </row>
    <row r="438" spans="1:11" ht="13.5" thickTop="1" thickBot="1">
      <c r="A438" s="11"/>
      <c r="B438" s="83"/>
      <c r="C438" s="11"/>
      <c r="D438" s="114" t="str">
        <f>IFERROR(INDEX(M[Disk Space], MATCH(C438, M[Plan Name], 0)), "")</f>
        <v/>
      </c>
      <c r="E438" s="114" t="str">
        <f>IFERROR(INDEX(M[Bandwidth], MATCH(C438, M[Plan Name], 0)), "")</f>
        <v/>
      </c>
      <c r="F438" s="114" t="str">
        <f>IFERROR(INDEX(M[Number of Domains], MATCH(C438, M[Plan Name], 0)), "")</f>
        <v/>
      </c>
      <c r="G438" s="114" t="str">
        <f>IFERROR(INDEX(M[Email Accounts], MATCH(C438, M[Plan Name], 0)), "")</f>
        <v/>
      </c>
      <c r="H438" s="114" t="str">
        <f>IFERROR(INDEX(M[Databases], MATCH(C438, M[Plan Name], 0)), "")</f>
        <v/>
      </c>
      <c r="I438" s="114" t="str">
        <f>IFERROR(INDEX(M[Control Panel], MATCH(C438, M[Plan Name], 0)), "")</f>
        <v/>
      </c>
      <c r="J438" s="114" t="str">
        <f>IFERROR(INDEX(M[Price], MATCH(C438, M[Plan Name], 0)), "")</f>
        <v/>
      </c>
      <c r="K438" s="114" t="str">
        <f>IFERROR(INDEX(M[Cost], MATCH(C438, M[Plan Name], 0)), "")</f>
        <v/>
      </c>
    </row>
    <row r="439" spans="1:11" ht="13.5" thickTop="1" thickBot="1">
      <c r="A439" s="11"/>
      <c r="B439" s="83"/>
      <c r="C439" s="11"/>
      <c r="D439" s="114" t="str">
        <f>IFERROR(INDEX(M[Disk Space], MATCH(C439, M[Plan Name], 0)), "")</f>
        <v/>
      </c>
      <c r="E439" s="114" t="str">
        <f>IFERROR(INDEX(M[Bandwidth], MATCH(C439, M[Plan Name], 0)), "")</f>
        <v/>
      </c>
      <c r="F439" s="114" t="str">
        <f>IFERROR(INDEX(M[Number of Domains], MATCH(C439, M[Plan Name], 0)), "")</f>
        <v/>
      </c>
      <c r="G439" s="114" t="str">
        <f>IFERROR(INDEX(M[Email Accounts], MATCH(C439, M[Plan Name], 0)), "")</f>
        <v/>
      </c>
      <c r="H439" s="114" t="str">
        <f>IFERROR(INDEX(M[Databases], MATCH(C439, M[Plan Name], 0)), "")</f>
        <v/>
      </c>
      <c r="I439" s="114" t="str">
        <f>IFERROR(INDEX(M[Control Panel], MATCH(C439, M[Plan Name], 0)), "")</f>
        <v/>
      </c>
      <c r="J439" s="114" t="str">
        <f>IFERROR(INDEX(M[Price], MATCH(C439, M[Plan Name], 0)), "")</f>
        <v/>
      </c>
      <c r="K439" s="114" t="str">
        <f>IFERROR(INDEX(M[Cost], MATCH(C439, M[Plan Name], 0)), "")</f>
        <v/>
      </c>
    </row>
    <row r="440" spans="1:11" ht="13.5" thickTop="1" thickBot="1">
      <c r="A440" s="11"/>
      <c r="B440" s="83"/>
      <c r="C440" s="11"/>
      <c r="D440" s="114" t="str">
        <f>IFERROR(INDEX(M[Disk Space], MATCH(C440, M[Plan Name], 0)), "")</f>
        <v/>
      </c>
      <c r="E440" s="114" t="str">
        <f>IFERROR(INDEX(M[Bandwidth], MATCH(C440, M[Plan Name], 0)), "")</f>
        <v/>
      </c>
      <c r="F440" s="114" t="str">
        <f>IFERROR(INDEX(M[Number of Domains], MATCH(C440, M[Plan Name], 0)), "")</f>
        <v/>
      </c>
      <c r="G440" s="114" t="str">
        <f>IFERROR(INDEX(M[Email Accounts], MATCH(C440, M[Plan Name], 0)), "")</f>
        <v/>
      </c>
      <c r="H440" s="114" t="str">
        <f>IFERROR(INDEX(M[Databases], MATCH(C440, M[Plan Name], 0)), "")</f>
        <v/>
      </c>
      <c r="I440" s="114" t="str">
        <f>IFERROR(INDEX(M[Control Panel], MATCH(C440, M[Plan Name], 0)), "")</f>
        <v/>
      </c>
      <c r="J440" s="114" t="str">
        <f>IFERROR(INDEX(M[Price], MATCH(C440, M[Plan Name], 0)), "")</f>
        <v/>
      </c>
      <c r="K440" s="114" t="str">
        <f>IFERROR(INDEX(M[Cost], MATCH(C440, M[Plan Name], 0)), "")</f>
        <v/>
      </c>
    </row>
    <row r="441" spans="1:11" ht="13.5" thickTop="1" thickBot="1">
      <c r="A441" s="11"/>
      <c r="B441" s="83"/>
      <c r="C441" s="11"/>
      <c r="D441" s="114" t="str">
        <f>IFERROR(INDEX(M[Disk Space], MATCH(C441, M[Plan Name], 0)), "")</f>
        <v/>
      </c>
      <c r="E441" s="114" t="str">
        <f>IFERROR(INDEX(M[Bandwidth], MATCH(C441, M[Plan Name], 0)), "")</f>
        <v/>
      </c>
      <c r="F441" s="114" t="str">
        <f>IFERROR(INDEX(M[Number of Domains], MATCH(C441, M[Plan Name], 0)), "")</f>
        <v/>
      </c>
      <c r="G441" s="114" t="str">
        <f>IFERROR(INDEX(M[Email Accounts], MATCH(C441, M[Plan Name], 0)), "")</f>
        <v/>
      </c>
      <c r="H441" s="114" t="str">
        <f>IFERROR(INDEX(M[Databases], MATCH(C441, M[Plan Name], 0)), "")</f>
        <v/>
      </c>
      <c r="I441" s="114" t="str">
        <f>IFERROR(INDEX(M[Control Panel], MATCH(C441, M[Plan Name], 0)), "")</f>
        <v/>
      </c>
      <c r="J441" s="114" t="str">
        <f>IFERROR(INDEX(M[Price], MATCH(C441, M[Plan Name], 0)), "")</f>
        <v/>
      </c>
      <c r="K441" s="114" t="str">
        <f>IFERROR(INDEX(M[Cost], MATCH(C441, M[Plan Name], 0)), "")</f>
        <v/>
      </c>
    </row>
    <row r="442" spans="1:11" ht="13.5" thickTop="1" thickBot="1">
      <c r="A442" s="11"/>
      <c r="B442" s="83"/>
      <c r="C442" s="11"/>
      <c r="D442" s="114" t="str">
        <f>IFERROR(INDEX(M[Disk Space], MATCH(C442, M[Plan Name], 0)), "")</f>
        <v/>
      </c>
      <c r="E442" s="114" t="str">
        <f>IFERROR(INDEX(M[Bandwidth], MATCH(C442, M[Plan Name], 0)), "")</f>
        <v/>
      </c>
      <c r="F442" s="114" t="str">
        <f>IFERROR(INDEX(M[Number of Domains], MATCH(C442, M[Plan Name], 0)), "")</f>
        <v/>
      </c>
      <c r="G442" s="114" t="str">
        <f>IFERROR(INDEX(M[Email Accounts], MATCH(C442, M[Plan Name], 0)), "")</f>
        <v/>
      </c>
      <c r="H442" s="114" t="str">
        <f>IFERROR(INDEX(M[Databases], MATCH(C442, M[Plan Name], 0)), "")</f>
        <v/>
      </c>
      <c r="I442" s="114" t="str">
        <f>IFERROR(INDEX(M[Control Panel], MATCH(C442, M[Plan Name], 0)), "")</f>
        <v/>
      </c>
      <c r="J442" s="114" t="str">
        <f>IFERROR(INDEX(M[Price], MATCH(C442, M[Plan Name], 0)), "")</f>
        <v/>
      </c>
      <c r="K442" s="114" t="str">
        <f>IFERROR(INDEX(M[Cost], MATCH(C442, M[Plan Name], 0)), "")</f>
        <v/>
      </c>
    </row>
    <row r="443" spans="1:11" ht="13.5" thickTop="1" thickBot="1">
      <c r="A443" s="11"/>
      <c r="B443" s="83"/>
      <c r="C443" s="11"/>
      <c r="D443" s="114" t="str">
        <f>IFERROR(INDEX(M[Disk Space], MATCH(C443, M[Plan Name], 0)), "")</f>
        <v/>
      </c>
      <c r="E443" s="114" t="str">
        <f>IFERROR(INDEX(M[Bandwidth], MATCH(C443, M[Plan Name], 0)), "")</f>
        <v/>
      </c>
      <c r="F443" s="114" t="str">
        <f>IFERROR(INDEX(M[Number of Domains], MATCH(C443, M[Plan Name], 0)), "")</f>
        <v/>
      </c>
      <c r="G443" s="114" t="str">
        <f>IFERROR(INDEX(M[Email Accounts], MATCH(C443, M[Plan Name], 0)), "")</f>
        <v/>
      </c>
      <c r="H443" s="114" t="str">
        <f>IFERROR(INDEX(M[Databases], MATCH(C443, M[Plan Name], 0)), "")</f>
        <v/>
      </c>
      <c r="I443" s="114" t="str">
        <f>IFERROR(INDEX(M[Control Panel], MATCH(C443, M[Plan Name], 0)), "")</f>
        <v/>
      </c>
      <c r="J443" s="114" t="str">
        <f>IFERROR(INDEX(M[Price], MATCH(C443, M[Plan Name], 0)), "")</f>
        <v/>
      </c>
      <c r="K443" s="114" t="str">
        <f>IFERROR(INDEX(M[Cost], MATCH(C443, M[Plan Name], 0)), "")</f>
        <v/>
      </c>
    </row>
    <row r="444" spans="1:11" ht="13.5" thickTop="1" thickBot="1">
      <c r="A444" s="11"/>
      <c r="B444" s="83"/>
      <c r="C444" s="11"/>
      <c r="D444" s="114" t="str">
        <f>IFERROR(INDEX(M[Disk Space], MATCH(C444, M[Plan Name], 0)), "")</f>
        <v/>
      </c>
      <c r="E444" s="114" t="str">
        <f>IFERROR(INDEX(M[Bandwidth], MATCH(C444, M[Plan Name], 0)), "")</f>
        <v/>
      </c>
      <c r="F444" s="114" t="str">
        <f>IFERROR(INDEX(M[Number of Domains], MATCH(C444, M[Plan Name], 0)), "")</f>
        <v/>
      </c>
      <c r="G444" s="114" t="str">
        <f>IFERROR(INDEX(M[Email Accounts], MATCH(C444, M[Plan Name], 0)), "")</f>
        <v/>
      </c>
      <c r="H444" s="114" t="str">
        <f>IFERROR(INDEX(M[Databases], MATCH(C444, M[Plan Name], 0)), "")</f>
        <v/>
      </c>
      <c r="I444" s="114" t="str">
        <f>IFERROR(INDEX(M[Control Panel], MATCH(C444, M[Plan Name], 0)), "")</f>
        <v/>
      </c>
      <c r="J444" s="114" t="str">
        <f>IFERROR(INDEX(M[Price], MATCH(C444, M[Plan Name], 0)), "")</f>
        <v/>
      </c>
      <c r="K444" s="114" t="str">
        <f>IFERROR(INDEX(M[Cost], MATCH(C444, M[Plan Name], 0)), "")</f>
        <v/>
      </c>
    </row>
    <row r="445" spans="1:11" ht="13.5" thickTop="1" thickBot="1">
      <c r="A445" s="11"/>
      <c r="B445" s="83"/>
      <c r="C445" s="11"/>
      <c r="D445" s="114" t="str">
        <f>IFERROR(INDEX(M[Disk Space], MATCH(C445, M[Plan Name], 0)), "")</f>
        <v/>
      </c>
      <c r="E445" s="114" t="str">
        <f>IFERROR(INDEX(M[Bandwidth], MATCH(C445, M[Plan Name], 0)), "")</f>
        <v/>
      </c>
      <c r="F445" s="114" t="str">
        <f>IFERROR(INDEX(M[Number of Domains], MATCH(C445, M[Plan Name], 0)), "")</f>
        <v/>
      </c>
      <c r="G445" s="114" t="str">
        <f>IFERROR(INDEX(M[Email Accounts], MATCH(C445, M[Plan Name], 0)), "")</f>
        <v/>
      </c>
      <c r="H445" s="114" t="str">
        <f>IFERROR(INDEX(M[Databases], MATCH(C445, M[Plan Name], 0)), "")</f>
        <v/>
      </c>
      <c r="I445" s="114" t="str">
        <f>IFERROR(INDEX(M[Control Panel], MATCH(C445, M[Plan Name], 0)), "")</f>
        <v/>
      </c>
      <c r="J445" s="114" t="str">
        <f>IFERROR(INDEX(M[Price], MATCH(C445, M[Plan Name], 0)), "")</f>
        <v/>
      </c>
      <c r="K445" s="114" t="str">
        <f>IFERROR(INDEX(M[Cost], MATCH(C445, M[Plan Name], 0)), "")</f>
        <v/>
      </c>
    </row>
    <row r="446" spans="1:11" ht="13.5" thickTop="1" thickBot="1">
      <c r="A446" s="11"/>
      <c r="B446" s="83"/>
      <c r="C446" s="11"/>
      <c r="D446" s="114" t="str">
        <f>IFERROR(INDEX(M[Disk Space], MATCH(C446, M[Plan Name], 0)), "")</f>
        <v/>
      </c>
      <c r="E446" s="114" t="str">
        <f>IFERROR(INDEX(M[Bandwidth], MATCH(C446, M[Plan Name], 0)), "")</f>
        <v/>
      </c>
      <c r="F446" s="114" t="str">
        <f>IFERROR(INDEX(M[Number of Domains], MATCH(C446, M[Plan Name], 0)), "")</f>
        <v/>
      </c>
      <c r="G446" s="114" t="str">
        <f>IFERROR(INDEX(M[Email Accounts], MATCH(C446, M[Plan Name], 0)), "")</f>
        <v/>
      </c>
      <c r="H446" s="114" t="str">
        <f>IFERROR(INDEX(M[Databases], MATCH(C446, M[Plan Name], 0)), "")</f>
        <v/>
      </c>
      <c r="I446" s="114" t="str">
        <f>IFERROR(INDEX(M[Control Panel], MATCH(C446, M[Plan Name], 0)), "")</f>
        <v/>
      </c>
      <c r="J446" s="114" t="str">
        <f>IFERROR(INDEX(M[Price], MATCH(C446, M[Plan Name], 0)), "")</f>
        <v/>
      </c>
      <c r="K446" s="114" t="str">
        <f>IFERROR(INDEX(M[Cost], MATCH(C446, M[Plan Name], 0)), "")</f>
        <v/>
      </c>
    </row>
    <row r="447" spans="1:11" ht="13.5" thickTop="1" thickBot="1">
      <c r="A447" s="11"/>
      <c r="B447" s="83"/>
      <c r="C447" s="11"/>
      <c r="D447" s="114" t="str">
        <f>IFERROR(INDEX(M[Disk Space], MATCH(C447, M[Plan Name], 0)), "")</f>
        <v/>
      </c>
      <c r="E447" s="114" t="str">
        <f>IFERROR(INDEX(M[Bandwidth], MATCH(C447, M[Plan Name], 0)), "")</f>
        <v/>
      </c>
      <c r="F447" s="114" t="str">
        <f>IFERROR(INDEX(M[Number of Domains], MATCH(C447, M[Plan Name], 0)), "")</f>
        <v/>
      </c>
      <c r="G447" s="114" t="str">
        <f>IFERROR(INDEX(M[Email Accounts], MATCH(C447, M[Plan Name], 0)), "")</f>
        <v/>
      </c>
      <c r="H447" s="114" t="str">
        <f>IFERROR(INDEX(M[Databases], MATCH(C447, M[Plan Name], 0)), "")</f>
        <v/>
      </c>
      <c r="I447" s="114" t="str">
        <f>IFERROR(INDEX(M[Control Panel], MATCH(C447, M[Plan Name], 0)), "")</f>
        <v/>
      </c>
      <c r="J447" s="114" t="str">
        <f>IFERROR(INDEX(M[Price], MATCH(C447, M[Plan Name], 0)), "")</f>
        <v/>
      </c>
      <c r="K447" s="114" t="str">
        <f>IFERROR(INDEX(M[Cost], MATCH(C447, M[Plan Name], 0)), "")</f>
        <v/>
      </c>
    </row>
    <row r="448" spans="1:11" ht="13.5" thickTop="1" thickBot="1">
      <c r="A448" s="11"/>
      <c r="B448" s="83"/>
      <c r="C448" s="11"/>
      <c r="D448" s="114" t="str">
        <f>IFERROR(INDEX(M[Disk Space], MATCH(C448, M[Plan Name], 0)), "")</f>
        <v/>
      </c>
      <c r="E448" s="114" t="str">
        <f>IFERROR(INDEX(M[Bandwidth], MATCH(C448, M[Plan Name], 0)), "")</f>
        <v/>
      </c>
      <c r="F448" s="114" t="str">
        <f>IFERROR(INDEX(M[Number of Domains], MATCH(C448, M[Plan Name], 0)), "")</f>
        <v/>
      </c>
      <c r="G448" s="114" t="str">
        <f>IFERROR(INDEX(M[Email Accounts], MATCH(C448, M[Plan Name], 0)), "")</f>
        <v/>
      </c>
      <c r="H448" s="114" t="str">
        <f>IFERROR(INDEX(M[Databases], MATCH(C448, M[Plan Name], 0)), "")</f>
        <v/>
      </c>
      <c r="I448" s="114" t="str">
        <f>IFERROR(INDEX(M[Control Panel], MATCH(C448, M[Plan Name], 0)), "")</f>
        <v/>
      </c>
      <c r="J448" s="114" t="str">
        <f>IFERROR(INDEX(M[Price], MATCH(C448, M[Plan Name], 0)), "")</f>
        <v/>
      </c>
      <c r="K448" s="114" t="str">
        <f>IFERROR(INDEX(M[Cost], MATCH(C448, M[Plan Name], 0)), "")</f>
        <v/>
      </c>
    </row>
    <row r="449" spans="1:11" ht="13.5" thickTop="1" thickBot="1">
      <c r="A449" s="11"/>
      <c r="B449" s="83"/>
      <c r="C449" s="11"/>
      <c r="D449" s="114" t="str">
        <f>IFERROR(INDEX(M[Disk Space], MATCH(C449, M[Plan Name], 0)), "")</f>
        <v/>
      </c>
      <c r="E449" s="114" t="str">
        <f>IFERROR(INDEX(M[Bandwidth], MATCH(C449, M[Plan Name], 0)), "")</f>
        <v/>
      </c>
      <c r="F449" s="114" t="str">
        <f>IFERROR(INDEX(M[Number of Domains], MATCH(C449, M[Plan Name], 0)), "")</f>
        <v/>
      </c>
      <c r="G449" s="114" t="str">
        <f>IFERROR(INDEX(M[Email Accounts], MATCH(C449, M[Plan Name], 0)), "")</f>
        <v/>
      </c>
      <c r="H449" s="114" t="str">
        <f>IFERROR(INDEX(M[Databases], MATCH(C449, M[Plan Name], 0)), "")</f>
        <v/>
      </c>
      <c r="I449" s="114" t="str">
        <f>IFERROR(INDEX(M[Control Panel], MATCH(C449, M[Plan Name], 0)), "")</f>
        <v/>
      </c>
      <c r="J449" s="114" t="str">
        <f>IFERROR(INDEX(M[Price], MATCH(C449, M[Plan Name], 0)), "")</f>
        <v/>
      </c>
      <c r="K449" s="114" t="str">
        <f>IFERROR(INDEX(M[Cost], MATCH(C449, M[Plan Name], 0)), "")</f>
        <v/>
      </c>
    </row>
    <row r="450" spans="1:11" ht="13.5" thickTop="1" thickBot="1">
      <c r="A450" s="11"/>
      <c r="B450" s="83"/>
      <c r="C450" s="11"/>
      <c r="D450" s="114" t="str">
        <f>IFERROR(INDEX(M[Disk Space], MATCH(C450, M[Plan Name], 0)), "")</f>
        <v/>
      </c>
      <c r="E450" s="114" t="str">
        <f>IFERROR(INDEX(M[Bandwidth], MATCH(C450, M[Plan Name], 0)), "")</f>
        <v/>
      </c>
      <c r="F450" s="114" t="str">
        <f>IFERROR(INDEX(M[Number of Domains], MATCH(C450, M[Plan Name], 0)), "")</f>
        <v/>
      </c>
      <c r="G450" s="114" t="str">
        <f>IFERROR(INDEX(M[Email Accounts], MATCH(C450, M[Plan Name], 0)), "")</f>
        <v/>
      </c>
      <c r="H450" s="114" t="str">
        <f>IFERROR(INDEX(M[Databases], MATCH(C450, M[Plan Name], 0)), "")</f>
        <v/>
      </c>
      <c r="I450" s="114" t="str">
        <f>IFERROR(INDEX(M[Control Panel], MATCH(C450, M[Plan Name], 0)), "")</f>
        <v/>
      </c>
      <c r="J450" s="114" t="str">
        <f>IFERROR(INDEX(M[Price], MATCH(C450, M[Plan Name], 0)), "")</f>
        <v/>
      </c>
      <c r="K450" s="114" t="str">
        <f>IFERROR(INDEX(M[Cost], MATCH(C450, M[Plan Name], 0)), "")</f>
        <v/>
      </c>
    </row>
    <row r="451" spans="1:11" ht="13.5" thickTop="1" thickBot="1">
      <c r="A451" s="11"/>
      <c r="B451" s="83"/>
      <c r="C451" s="11"/>
      <c r="D451" s="114" t="str">
        <f>IFERROR(INDEX(M[Disk Space], MATCH(C451, M[Plan Name], 0)), "")</f>
        <v/>
      </c>
      <c r="E451" s="114" t="str">
        <f>IFERROR(INDEX(M[Bandwidth], MATCH(C451, M[Plan Name], 0)), "")</f>
        <v/>
      </c>
      <c r="F451" s="114" t="str">
        <f>IFERROR(INDEX(M[Number of Domains], MATCH(C451, M[Plan Name], 0)), "")</f>
        <v/>
      </c>
      <c r="G451" s="114" t="str">
        <f>IFERROR(INDEX(M[Email Accounts], MATCH(C451, M[Plan Name], 0)), "")</f>
        <v/>
      </c>
      <c r="H451" s="114" t="str">
        <f>IFERROR(INDEX(M[Databases], MATCH(C451, M[Plan Name], 0)), "")</f>
        <v/>
      </c>
      <c r="I451" s="114" t="str">
        <f>IFERROR(INDEX(M[Control Panel], MATCH(C451, M[Plan Name], 0)), "")</f>
        <v/>
      </c>
      <c r="J451" s="114" t="str">
        <f>IFERROR(INDEX(M[Price], MATCH(C451, M[Plan Name], 0)), "")</f>
        <v/>
      </c>
      <c r="K451" s="114" t="str">
        <f>IFERROR(INDEX(M[Cost], MATCH(C451, M[Plan Name], 0)), "")</f>
        <v/>
      </c>
    </row>
    <row r="452" spans="1:11" ht="13.5" thickTop="1" thickBot="1">
      <c r="A452" s="11"/>
      <c r="B452" s="83"/>
      <c r="C452" s="11"/>
      <c r="D452" s="114" t="str">
        <f>IFERROR(INDEX(M[Disk Space], MATCH(C452, M[Plan Name], 0)), "")</f>
        <v/>
      </c>
      <c r="E452" s="114" t="str">
        <f>IFERROR(INDEX(M[Bandwidth], MATCH(C452, M[Plan Name], 0)), "")</f>
        <v/>
      </c>
      <c r="F452" s="114" t="str">
        <f>IFERROR(INDEX(M[Number of Domains], MATCH(C452, M[Plan Name], 0)), "")</f>
        <v/>
      </c>
      <c r="G452" s="114" t="str">
        <f>IFERROR(INDEX(M[Email Accounts], MATCH(C452, M[Plan Name], 0)), "")</f>
        <v/>
      </c>
      <c r="H452" s="114" t="str">
        <f>IFERROR(INDEX(M[Databases], MATCH(C452, M[Plan Name], 0)), "")</f>
        <v/>
      </c>
      <c r="I452" s="114" t="str">
        <f>IFERROR(INDEX(M[Control Panel], MATCH(C452, M[Plan Name], 0)), "")</f>
        <v/>
      </c>
      <c r="J452" s="114" t="str">
        <f>IFERROR(INDEX(M[Price], MATCH(C452, M[Plan Name], 0)), "")</f>
        <v/>
      </c>
      <c r="K452" s="114" t="str">
        <f>IFERROR(INDEX(M[Cost], MATCH(C452, M[Plan Name], 0)), "")</f>
        <v/>
      </c>
    </row>
    <row r="453" spans="1:11" ht="13.5" thickTop="1" thickBot="1">
      <c r="A453" s="11"/>
      <c r="B453" s="83"/>
      <c r="C453" s="11"/>
      <c r="D453" s="114" t="str">
        <f>IFERROR(INDEX(M[Disk Space], MATCH(C453, M[Plan Name], 0)), "")</f>
        <v/>
      </c>
      <c r="E453" s="114" t="str">
        <f>IFERROR(INDEX(M[Bandwidth], MATCH(C453, M[Plan Name], 0)), "")</f>
        <v/>
      </c>
      <c r="F453" s="114" t="str">
        <f>IFERROR(INDEX(M[Number of Domains], MATCH(C453, M[Plan Name], 0)), "")</f>
        <v/>
      </c>
      <c r="G453" s="114" t="str">
        <f>IFERROR(INDEX(M[Email Accounts], MATCH(C453, M[Plan Name], 0)), "")</f>
        <v/>
      </c>
      <c r="H453" s="114" t="str">
        <f>IFERROR(INDEX(M[Databases], MATCH(C453, M[Plan Name], 0)), "")</f>
        <v/>
      </c>
      <c r="I453" s="114" t="str">
        <f>IFERROR(INDEX(M[Control Panel], MATCH(C453, M[Plan Name], 0)), "")</f>
        <v/>
      </c>
      <c r="J453" s="114" t="str">
        <f>IFERROR(INDEX(M[Price], MATCH(C453, M[Plan Name], 0)), "")</f>
        <v/>
      </c>
      <c r="K453" s="114" t="str">
        <f>IFERROR(INDEX(M[Cost], MATCH(C453, M[Plan Name], 0)), "")</f>
        <v/>
      </c>
    </row>
    <row r="454" spans="1:11" ht="13.5" thickTop="1" thickBot="1">
      <c r="A454" s="11"/>
      <c r="B454" s="83"/>
      <c r="C454" s="11"/>
      <c r="D454" s="114" t="str">
        <f>IFERROR(INDEX(M[Disk Space], MATCH(C454, M[Plan Name], 0)), "")</f>
        <v/>
      </c>
      <c r="E454" s="114" t="str">
        <f>IFERROR(INDEX(M[Bandwidth], MATCH(C454, M[Plan Name], 0)), "")</f>
        <v/>
      </c>
      <c r="F454" s="114" t="str">
        <f>IFERROR(INDEX(M[Number of Domains], MATCH(C454, M[Plan Name], 0)), "")</f>
        <v/>
      </c>
      <c r="G454" s="114" t="str">
        <f>IFERROR(INDEX(M[Email Accounts], MATCH(C454, M[Plan Name], 0)), "")</f>
        <v/>
      </c>
      <c r="H454" s="114" t="str">
        <f>IFERROR(INDEX(M[Databases], MATCH(C454, M[Plan Name], 0)), "")</f>
        <v/>
      </c>
      <c r="I454" s="114" t="str">
        <f>IFERROR(INDEX(M[Control Panel], MATCH(C454, M[Plan Name], 0)), "")</f>
        <v/>
      </c>
      <c r="J454" s="114" t="str">
        <f>IFERROR(INDEX(M[Price], MATCH(C454, M[Plan Name], 0)), "")</f>
        <v/>
      </c>
      <c r="K454" s="114" t="str">
        <f>IFERROR(INDEX(M[Cost], MATCH(C454, M[Plan Name], 0)), "")</f>
        <v/>
      </c>
    </row>
    <row r="455" spans="1:11" ht="13.5" thickTop="1" thickBot="1">
      <c r="A455" s="11"/>
      <c r="B455" s="83"/>
      <c r="C455" s="11"/>
      <c r="D455" s="114" t="str">
        <f>IFERROR(INDEX(M[Disk Space], MATCH(C455, M[Plan Name], 0)), "")</f>
        <v/>
      </c>
      <c r="E455" s="114" t="str">
        <f>IFERROR(INDEX(M[Bandwidth], MATCH(C455, M[Plan Name], 0)), "")</f>
        <v/>
      </c>
      <c r="F455" s="114" t="str">
        <f>IFERROR(INDEX(M[Number of Domains], MATCH(C455, M[Plan Name], 0)), "")</f>
        <v/>
      </c>
      <c r="G455" s="114" t="str">
        <f>IFERROR(INDEX(M[Email Accounts], MATCH(C455, M[Plan Name], 0)), "")</f>
        <v/>
      </c>
      <c r="H455" s="114" t="str">
        <f>IFERROR(INDEX(M[Databases], MATCH(C455, M[Plan Name], 0)), "")</f>
        <v/>
      </c>
      <c r="I455" s="114" t="str">
        <f>IFERROR(INDEX(M[Control Panel], MATCH(C455, M[Plan Name], 0)), "")</f>
        <v/>
      </c>
      <c r="J455" s="114" t="str">
        <f>IFERROR(INDEX(M[Price], MATCH(C455, M[Plan Name], 0)), "")</f>
        <v/>
      </c>
      <c r="K455" s="114" t="str">
        <f>IFERROR(INDEX(M[Cost], MATCH(C455, M[Plan Name], 0)), "")</f>
        <v/>
      </c>
    </row>
    <row r="456" spans="1:11" ht="13.5" thickTop="1" thickBot="1">
      <c r="A456" s="11"/>
      <c r="B456" s="83"/>
      <c r="C456" s="11"/>
      <c r="D456" s="114" t="str">
        <f>IFERROR(INDEX(M[Disk Space], MATCH(C456, M[Plan Name], 0)), "")</f>
        <v/>
      </c>
      <c r="E456" s="114" t="str">
        <f>IFERROR(INDEX(M[Bandwidth], MATCH(C456, M[Plan Name], 0)), "")</f>
        <v/>
      </c>
      <c r="F456" s="114" t="str">
        <f>IFERROR(INDEX(M[Number of Domains], MATCH(C456, M[Plan Name], 0)), "")</f>
        <v/>
      </c>
      <c r="G456" s="114" t="str">
        <f>IFERROR(INDEX(M[Email Accounts], MATCH(C456, M[Plan Name], 0)), "")</f>
        <v/>
      </c>
      <c r="H456" s="114" t="str">
        <f>IFERROR(INDEX(M[Databases], MATCH(C456, M[Plan Name], 0)), "")</f>
        <v/>
      </c>
      <c r="I456" s="114" t="str">
        <f>IFERROR(INDEX(M[Control Panel], MATCH(C456, M[Plan Name], 0)), "")</f>
        <v/>
      </c>
      <c r="J456" s="114" t="str">
        <f>IFERROR(INDEX(M[Price], MATCH(C456, M[Plan Name], 0)), "")</f>
        <v/>
      </c>
      <c r="K456" s="114" t="str">
        <f>IFERROR(INDEX(M[Cost], MATCH(C456, M[Plan Name], 0)), "")</f>
        <v/>
      </c>
    </row>
    <row r="457" spans="1:11" ht="13.5" thickTop="1" thickBot="1">
      <c r="A457" s="11"/>
      <c r="B457" s="83"/>
      <c r="C457" s="11"/>
      <c r="D457" s="114" t="str">
        <f>IFERROR(INDEX(M[Disk Space], MATCH(C457, M[Plan Name], 0)), "")</f>
        <v/>
      </c>
      <c r="E457" s="114" t="str">
        <f>IFERROR(INDEX(M[Bandwidth], MATCH(C457, M[Plan Name], 0)), "")</f>
        <v/>
      </c>
      <c r="F457" s="114" t="str">
        <f>IFERROR(INDEX(M[Number of Domains], MATCH(C457, M[Plan Name], 0)), "")</f>
        <v/>
      </c>
      <c r="G457" s="114" t="str">
        <f>IFERROR(INDEX(M[Email Accounts], MATCH(C457, M[Plan Name], 0)), "")</f>
        <v/>
      </c>
      <c r="H457" s="114" t="str">
        <f>IFERROR(INDEX(M[Databases], MATCH(C457, M[Plan Name], 0)), "")</f>
        <v/>
      </c>
      <c r="I457" s="114" t="str">
        <f>IFERROR(INDEX(M[Control Panel], MATCH(C457, M[Plan Name], 0)), "")</f>
        <v/>
      </c>
      <c r="J457" s="114" t="str">
        <f>IFERROR(INDEX(M[Price], MATCH(C457, M[Plan Name], 0)), "")</f>
        <v/>
      </c>
      <c r="K457" s="114" t="str">
        <f>IFERROR(INDEX(M[Cost], MATCH(C457, M[Plan Name], 0)), "")</f>
        <v/>
      </c>
    </row>
    <row r="458" spans="1:11" ht="13.5" thickTop="1" thickBot="1">
      <c r="A458" s="11"/>
      <c r="B458" s="83"/>
      <c r="C458" s="11"/>
      <c r="D458" s="114" t="str">
        <f>IFERROR(INDEX(M[Disk Space], MATCH(C458, M[Plan Name], 0)), "")</f>
        <v/>
      </c>
      <c r="E458" s="114" t="str">
        <f>IFERROR(INDEX(M[Bandwidth], MATCH(C458, M[Plan Name], 0)), "")</f>
        <v/>
      </c>
      <c r="F458" s="114" t="str">
        <f>IFERROR(INDEX(M[Number of Domains], MATCH(C458, M[Plan Name], 0)), "")</f>
        <v/>
      </c>
      <c r="G458" s="114" t="str">
        <f>IFERROR(INDEX(M[Email Accounts], MATCH(C458, M[Plan Name], 0)), "")</f>
        <v/>
      </c>
      <c r="H458" s="114" t="str">
        <f>IFERROR(INDEX(M[Databases], MATCH(C458, M[Plan Name], 0)), "")</f>
        <v/>
      </c>
      <c r="I458" s="114" t="str">
        <f>IFERROR(INDEX(M[Control Panel], MATCH(C458, M[Plan Name], 0)), "")</f>
        <v/>
      </c>
      <c r="J458" s="114" t="str">
        <f>IFERROR(INDEX(M[Price], MATCH(C458, M[Plan Name], 0)), "")</f>
        <v/>
      </c>
      <c r="K458" s="114" t="str">
        <f>IFERROR(INDEX(M[Cost], MATCH(C458, M[Plan Name], 0)), "")</f>
        <v/>
      </c>
    </row>
    <row r="459" spans="1:11" ht="13.5" thickTop="1" thickBot="1">
      <c r="A459" s="11"/>
      <c r="B459" s="83"/>
      <c r="C459" s="11"/>
      <c r="D459" s="114" t="str">
        <f>IFERROR(INDEX(M[Disk Space], MATCH(C459, M[Plan Name], 0)), "")</f>
        <v/>
      </c>
      <c r="E459" s="114" t="str">
        <f>IFERROR(INDEX(M[Bandwidth], MATCH(C459, M[Plan Name], 0)), "")</f>
        <v/>
      </c>
      <c r="F459" s="114" t="str">
        <f>IFERROR(INDEX(M[Number of Domains], MATCH(C459, M[Plan Name], 0)), "")</f>
        <v/>
      </c>
      <c r="G459" s="114" t="str">
        <f>IFERROR(INDEX(M[Email Accounts], MATCH(C459, M[Plan Name], 0)), "")</f>
        <v/>
      </c>
      <c r="H459" s="114" t="str">
        <f>IFERROR(INDEX(M[Databases], MATCH(C459, M[Plan Name], 0)), "")</f>
        <v/>
      </c>
      <c r="I459" s="114" t="str">
        <f>IFERROR(INDEX(M[Control Panel], MATCH(C459, M[Plan Name], 0)), "")</f>
        <v/>
      </c>
      <c r="J459" s="114" t="str">
        <f>IFERROR(INDEX(M[Price], MATCH(C459, M[Plan Name], 0)), "")</f>
        <v/>
      </c>
      <c r="K459" s="114" t="str">
        <f>IFERROR(INDEX(M[Cost], MATCH(C459, M[Plan Name], 0)), "")</f>
        <v/>
      </c>
    </row>
    <row r="460" spans="1:11" ht="13.5" thickTop="1" thickBot="1">
      <c r="A460" s="11"/>
      <c r="B460" s="83"/>
      <c r="C460" s="11"/>
      <c r="D460" s="114" t="str">
        <f>IFERROR(INDEX(M[Disk Space], MATCH(C460, M[Plan Name], 0)), "")</f>
        <v/>
      </c>
      <c r="E460" s="114" t="str">
        <f>IFERROR(INDEX(M[Bandwidth], MATCH(C460, M[Plan Name], 0)), "")</f>
        <v/>
      </c>
      <c r="F460" s="114" t="str">
        <f>IFERROR(INDEX(M[Number of Domains], MATCH(C460, M[Plan Name], 0)), "")</f>
        <v/>
      </c>
      <c r="G460" s="114" t="str">
        <f>IFERROR(INDEX(M[Email Accounts], MATCH(C460, M[Plan Name], 0)), "")</f>
        <v/>
      </c>
      <c r="H460" s="114" t="str">
        <f>IFERROR(INDEX(M[Databases], MATCH(C460, M[Plan Name], 0)), "")</f>
        <v/>
      </c>
      <c r="I460" s="114" t="str">
        <f>IFERROR(INDEX(M[Control Panel], MATCH(C460, M[Plan Name], 0)), "")</f>
        <v/>
      </c>
      <c r="J460" s="114" t="str">
        <f>IFERROR(INDEX(M[Price], MATCH(C460, M[Plan Name], 0)), "")</f>
        <v/>
      </c>
      <c r="K460" s="114" t="str">
        <f>IFERROR(INDEX(M[Cost], MATCH(C460, M[Plan Name], 0)), "")</f>
        <v/>
      </c>
    </row>
    <row r="461" spans="1:11" ht="13.5" thickTop="1" thickBot="1">
      <c r="A461" s="11"/>
      <c r="B461" s="83"/>
      <c r="C461" s="11"/>
      <c r="D461" s="114" t="str">
        <f>IFERROR(INDEX(M[Disk Space], MATCH(C461, M[Plan Name], 0)), "")</f>
        <v/>
      </c>
      <c r="E461" s="114" t="str">
        <f>IFERROR(INDEX(M[Bandwidth], MATCH(C461, M[Plan Name], 0)), "")</f>
        <v/>
      </c>
      <c r="F461" s="114" t="str">
        <f>IFERROR(INDEX(M[Number of Domains], MATCH(C461, M[Plan Name], 0)), "")</f>
        <v/>
      </c>
      <c r="G461" s="114" t="str">
        <f>IFERROR(INDEX(M[Email Accounts], MATCH(C461, M[Plan Name], 0)), "")</f>
        <v/>
      </c>
      <c r="H461" s="114" t="str">
        <f>IFERROR(INDEX(M[Databases], MATCH(C461, M[Plan Name], 0)), "")</f>
        <v/>
      </c>
      <c r="I461" s="114" t="str">
        <f>IFERROR(INDEX(M[Control Panel], MATCH(C461, M[Plan Name], 0)), "")</f>
        <v/>
      </c>
      <c r="J461" s="114" t="str">
        <f>IFERROR(INDEX(M[Price], MATCH(C461, M[Plan Name], 0)), "")</f>
        <v/>
      </c>
      <c r="K461" s="114" t="str">
        <f>IFERROR(INDEX(M[Cost], MATCH(C461, M[Plan Name], 0)), "")</f>
        <v/>
      </c>
    </row>
    <row r="462" spans="1:11" ht="13.5" thickTop="1" thickBot="1">
      <c r="A462" s="11"/>
      <c r="B462" s="83"/>
      <c r="C462" s="11"/>
      <c r="D462" s="114" t="str">
        <f>IFERROR(INDEX(M[Disk Space], MATCH(C462, M[Plan Name], 0)), "")</f>
        <v/>
      </c>
      <c r="E462" s="114" t="str">
        <f>IFERROR(INDEX(M[Bandwidth], MATCH(C462, M[Plan Name], 0)), "")</f>
        <v/>
      </c>
      <c r="F462" s="114" t="str">
        <f>IFERROR(INDEX(M[Number of Domains], MATCH(C462, M[Plan Name], 0)), "")</f>
        <v/>
      </c>
      <c r="G462" s="114" t="str">
        <f>IFERROR(INDEX(M[Email Accounts], MATCH(C462, M[Plan Name], 0)), "")</f>
        <v/>
      </c>
      <c r="H462" s="114" t="str">
        <f>IFERROR(INDEX(M[Databases], MATCH(C462, M[Plan Name], 0)), "")</f>
        <v/>
      </c>
      <c r="I462" s="114" t="str">
        <f>IFERROR(INDEX(M[Control Panel], MATCH(C462, M[Plan Name], 0)), "")</f>
        <v/>
      </c>
      <c r="J462" s="114" t="str">
        <f>IFERROR(INDEX(M[Price], MATCH(C462, M[Plan Name], 0)), "")</f>
        <v/>
      </c>
      <c r="K462" s="114" t="str">
        <f>IFERROR(INDEX(M[Cost], MATCH(C462, M[Plan Name], 0)), "")</f>
        <v/>
      </c>
    </row>
    <row r="463" spans="1:11" ht="13.5" thickTop="1" thickBot="1">
      <c r="A463" s="11"/>
      <c r="B463" s="83"/>
      <c r="C463" s="11"/>
      <c r="D463" s="114" t="str">
        <f>IFERROR(INDEX(M[Disk Space], MATCH(C463, M[Plan Name], 0)), "")</f>
        <v/>
      </c>
      <c r="E463" s="114" t="str">
        <f>IFERROR(INDEX(M[Bandwidth], MATCH(C463, M[Plan Name], 0)), "")</f>
        <v/>
      </c>
      <c r="F463" s="114" t="str">
        <f>IFERROR(INDEX(M[Number of Domains], MATCH(C463, M[Plan Name], 0)), "")</f>
        <v/>
      </c>
      <c r="G463" s="114" t="str">
        <f>IFERROR(INDEX(M[Email Accounts], MATCH(C463, M[Plan Name], 0)), "")</f>
        <v/>
      </c>
      <c r="H463" s="114" t="str">
        <f>IFERROR(INDEX(M[Databases], MATCH(C463, M[Plan Name], 0)), "")</f>
        <v/>
      </c>
      <c r="I463" s="114" t="str">
        <f>IFERROR(INDEX(M[Control Panel], MATCH(C463, M[Plan Name], 0)), "")</f>
        <v/>
      </c>
      <c r="J463" s="114" t="str">
        <f>IFERROR(INDEX(M[Price], MATCH(C463, M[Plan Name], 0)), "")</f>
        <v/>
      </c>
      <c r="K463" s="114" t="str">
        <f>IFERROR(INDEX(M[Cost], MATCH(C463, M[Plan Name], 0)), "")</f>
        <v/>
      </c>
    </row>
    <row r="464" spans="1:11" ht="13.5" thickTop="1" thickBot="1">
      <c r="A464" s="11"/>
      <c r="B464" s="83"/>
      <c r="C464" s="11"/>
      <c r="D464" s="114" t="str">
        <f>IFERROR(INDEX(M[Disk Space], MATCH(C464, M[Plan Name], 0)), "")</f>
        <v/>
      </c>
      <c r="E464" s="114" t="str">
        <f>IFERROR(INDEX(M[Bandwidth], MATCH(C464, M[Plan Name], 0)), "")</f>
        <v/>
      </c>
      <c r="F464" s="114" t="str">
        <f>IFERROR(INDEX(M[Number of Domains], MATCH(C464, M[Plan Name], 0)), "")</f>
        <v/>
      </c>
      <c r="G464" s="114" t="str">
        <f>IFERROR(INDEX(M[Email Accounts], MATCH(C464, M[Plan Name], 0)), "")</f>
        <v/>
      </c>
      <c r="H464" s="114" t="str">
        <f>IFERROR(INDEX(M[Databases], MATCH(C464, M[Plan Name], 0)), "")</f>
        <v/>
      </c>
      <c r="I464" s="114" t="str">
        <f>IFERROR(INDEX(M[Control Panel], MATCH(C464, M[Plan Name], 0)), "")</f>
        <v/>
      </c>
      <c r="J464" s="114" t="str">
        <f>IFERROR(INDEX(M[Price], MATCH(C464, M[Plan Name], 0)), "")</f>
        <v/>
      </c>
      <c r="K464" s="114" t="str">
        <f>IFERROR(INDEX(M[Cost], MATCH(C464, M[Plan Name], 0)), "")</f>
        <v/>
      </c>
    </row>
    <row r="465" spans="1:11" ht="13.5" thickTop="1" thickBot="1">
      <c r="A465" s="11"/>
      <c r="B465" s="83"/>
      <c r="C465" s="11"/>
      <c r="D465" s="114" t="str">
        <f>IFERROR(INDEX(M[Disk Space], MATCH(C465, M[Plan Name], 0)), "")</f>
        <v/>
      </c>
      <c r="E465" s="114" t="str">
        <f>IFERROR(INDEX(M[Bandwidth], MATCH(C465, M[Plan Name], 0)), "")</f>
        <v/>
      </c>
      <c r="F465" s="114" t="str">
        <f>IFERROR(INDEX(M[Number of Domains], MATCH(C465, M[Plan Name], 0)), "")</f>
        <v/>
      </c>
      <c r="G465" s="114" t="str">
        <f>IFERROR(INDEX(M[Email Accounts], MATCH(C465, M[Plan Name], 0)), "")</f>
        <v/>
      </c>
      <c r="H465" s="114" t="str">
        <f>IFERROR(INDEX(M[Databases], MATCH(C465, M[Plan Name], 0)), "")</f>
        <v/>
      </c>
      <c r="I465" s="114" t="str">
        <f>IFERROR(INDEX(M[Control Panel], MATCH(C465, M[Plan Name], 0)), "")</f>
        <v/>
      </c>
      <c r="J465" s="114" t="str">
        <f>IFERROR(INDEX(M[Price], MATCH(C465, M[Plan Name], 0)), "")</f>
        <v/>
      </c>
      <c r="K465" s="114" t="str">
        <f>IFERROR(INDEX(M[Cost], MATCH(C465, M[Plan Name], 0)), "")</f>
        <v/>
      </c>
    </row>
    <row r="466" spans="1:11" ht="13.5" thickTop="1" thickBot="1">
      <c r="A466" s="11"/>
      <c r="B466" s="83"/>
      <c r="C466" s="11"/>
      <c r="D466" s="114" t="str">
        <f>IFERROR(INDEX(M[Disk Space], MATCH(C466, M[Plan Name], 0)), "")</f>
        <v/>
      </c>
      <c r="E466" s="114" t="str">
        <f>IFERROR(INDEX(M[Bandwidth], MATCH(C466, M[Plan Name], 0)), "")</f>
        <v/>
      </c>
      <c r="F466" s="114" t="str">
        <f>IFERROR(INDEX(M[Number of Domains], MATCH(C466, M[Plan Name], 0)), "")</f>
        <v/>
      </c>
      <c r="G466" s="114" t="str">
        <f>IFERROR(INDEX(M[Email Accounts], MATCH(C466, M[Plan Name], 0)), "")</f>
        <v/>
      </c>
      <c r="H466" s="114" t="str">
        <f>IFERROR(INDEX(M[Databases], MATCH(C466, M[Plan Name], 0)), "")</f>
        <v/>
      </c>
      <c r="I466" s="114" t="str">
        <f>IFERROR(INDEX(M[Control Panel], MATCH(C466, M[Plan Name], 0)), "")</f>
        <v/>
      </c>
      <c r="J466" s="114" t="str">
        <f>IFERROR(INDEX(M[Price], MATCH(C466, M[Plan Name], 0)), "")</f>
        <v/>
      </c>
      <c r="K466" s="114" t="str">
        <f>IFERROR(INDEX(M[Cost], MATCH(C466, M[Plan Name], 0)), "")</f>
        <v/>
      </c>
    </row>
    <row r="467" spans="1:11" ht="13.5" thickTop="1" thickBot="1">
      <c r="A467" s="11"/>
      <c r="B467" s="83"/>
      <c r="C467" s="11"/>
      <c r="D467" s="114" t="str">
        <f>IFERROR(INDEX(M[Disk Space], MATCH(C467, M[Plan Name], 0)), "")</f>
        <v/>
      </c>
      <c r="E467" s="114" t="str">
        <f>IFERROR(INDEX(M[Bandwidth], MATCH(C467, M[Plan Name], 0)), "")</f>
        <v/>
      </c>
      <c r="F467" s="114" t="str">
        <f>IFERROR(INDEX(M[Number of Domains], MATCH(C467, M[Plan Name], 0)), "")</f>
        <v/>
      </c>
      <c r="G467" s="114" t="str">
        <f>IFERROR(INDEX(M[Email Accounts], MATCH(C467, M[Plan Name], 0)), "")</f>
        <v/>
      </c>
      <c r="H467" s="114" t="str">
        <f>IFERROR(INDEX(M[Databases], MATCH(C467, M[Plan Name], 0)), "")</f>
        <v/>
      </c>
      <c r="I467" s="114" t="str">
        <f>IFERROR(INDEX(M[Control Panel], MATCH(C467, M[Plan Name], 0)), "")</f>
        <v/>
      </c>
      <c r="J467" s="114" t="str">
        <f>IFERROR(INDEX(M[Price], MATCH(C467, M[Plan Name], 0)), "")</f>
        <v/>
      </c>
      <c r="K467" s="114" t="str">
        <f>IFERROR(INDEX(M[Cost], MATCH(C467, M[Plan Name], 0)), "")</f>
        <v/>
      </c>
    </row>
    <row r="468" spans="1:11" ht="13.5" thickTop="1" thickBot="1">
      <c r="A468" s="11"/>
      <c r="B468" s="83"/>
      <c r="C468" s="11"/>
      <c r="D468" s="114" t="str">
        <f>IFERROR(INDEX(M[Disk Space], MATCH(C468, M[Plan Name], 0)), "")</f>
        <v/>
      </c>
      <c r="E468" s="114" t="str">
        <f>IFERROR(INDEX(M[Bandwidth], MATCH(C468, M[Plan Name], 0)), "")</f>
        <v/>
      </c>
      <c r="F468" s="114" t="str">
        <f>IFERROR(INDEX(M[Number of Domains], MATCH(C468, M[Plan Name], 0)), "")</f>
        <v/>
      </c>
      <c r="G468" s="114" t="str">
        <f>IFERROR(INDEX(M[Email Accounts], MATCH(C468, M[Plan Name], 0)), "")</f>
        <v/>
      </c>
      <c r="H468" s="114" t="str">
        <f>IFERROR(INDEX(M[Databases], MATCH(C468, M[Plan Name], 0)), "")</f>
        <v/>
      </c>
      <c r="I468" s="114" t="str">
        <f>IFERROR(INDEX(M[Control Panel], MATCH(C468, M[Plan Name], 0)), "")</f>
        <v/>
      </c>
      <c r="J468" s="114" t="str">
        <f>IFERROR(INDEX(M[Price], MATCH(C468, M[Plan Name], 0)), "")</f>
        <v/>
      </c>
      <c r="K468" s="114" t="str">
        <f>IFERROR(INDEX(M[Cost], MATCH(C468, M[Plan Name], 0)), "")</f>
        <v/>
      </c>
    </row>
    <row r="469" spans="1:11" ht="13.5" thickTop="1" thickBot="1">
      <c r="A469" s="11"/>
      <c r="B469" s="83"/>
      <c r="C469" s="11"/>
      <c r="D469" s="114" t="str">
        <f>IFERROR(INDEX(M[Disk Space], MATCH(C469, M[Plan Name], 0)), "")</f>
        <v/>
      </c>
      <c r="E469" s="114" t="str">
        <f>IFERROR(INDEX(M[Bandwidth], MATCH(C469, M[Plan Name], 0)), "")</f>
        <v/>
      </c>
      <c r="F469" s="114" t="str">
        <f>IFERROR(INDEX(M[Number of Domains], MATCH(C469, M[Plan Name], 0)), "")</f>
        <v/>
      </c>
      <c r="G469" s="114" t="str">
        <f>IFERROR(INDEX(M[Email Accounts], MATCH(C469, M[Plan Name], 0)), "")</f>
        <v/>
      </c>
      <c r="H469" s="114" t="str">
        <f>IFERROR(INDEX(M[Databases], MATCH(C469, M[Plan Name], 0)), "")</f>
        <v/>
      </c>
      <c r="I469" s="114" t="str">
        <f>IFERROR(INDEX(M[Control Panel], MATCH(C469, M[Plan Name], 0)), "")</f>
        <v/>
      </c>
      <c r="J469" s="114" t="str">
        <f>IFERROR(INDEX(M[Price], MATCH(C469, M[Plan Name], 0)), "")</f>
        <v/>
      </c>
      <c r="K469" s="114" t="str">
        <f>IFERROR(INDEX(M[Cost], MATCH(C469, M[Plan Name], 0)), "")</f>
        <v/>
      </c>
    </row>
    <row r="470" spans="1:11" ht="13.5" thickTop="1" thickBot="1">
      <c r="A470" s="11"/>
      <c r="B470" s="83"/>
      <c r="C470" s="11"/>
      <c r="D470" s="114" t="str">
        <f>IFERROR(INDEX(M[Disk Space], MATCH(C470, M[Plan Name], 0)), "")</f>
        <v/>
      </c>
      <c r="E470" s="114" t="str">
        <f>IFERROR(INDEX(M[Bandwidth], MATCH(C470, M[Plan Name], 0)), "")</f>
        <v/>
      </c>
      <c r="F470" s="114" t="str">
        <f>IFERROR(INDEX(M[Number of Domains], MATCH(C470, M[Plan Name], 0)), "")</f>
        <v/>
      </c>
      <c r="G470" s="114" t="str">
        <f>IFERROR(INDEX(M[Email Accounts], MATCH(C470, M[Plan Name], 0)), "")</f>
        <v/>
      </c>
      <c r="H470" s="114" t="str">
        <f>IFERROR(INDEX(M[Databases], MATCH(C470, M[Plan Name], 0)), "")</f>
        <v/>
      </c>
      <c r="I470" s="114" t="str">
        <f>IFERROR(INDEX(M[Control Panel], MATCH(C470, M[Plan Name], 0)), "")</f>
        <v/>
      </c>
      <c r="J470" s="114" t="str">
        <f>IFERROR(INDEX(M[Price], MATCH(C470, M[Plan Name], 0)), "")</f>
        <v/>
      </c>
      <c r="K470" s="114" t="str">
        <f>IFERROR(INDEX(M[Cost], MATCH(C470, M[Plan Name], 0)), "")</f>
        <v/>
      </c>
    </row>
    <row r="471" spans="1:11" ht="13.5" thickTop="1" thickBot="1">
      <c r="A471" s="11"/>
      <c r="B471" s="83"/>
      <c r="C471" s="11"/>
      <c r="D471" s="114" t="str">
        <f>IFERROR(INDEX(M[Disk Space], MATCH(C471, M[Plan Name], 0)), "")</f>
        <v/>
      </c>
      <c r="E471" s="114" t="str">
        <f>IFERROR(INDEX(M[Bandwidth], MATCH(C471, M[Plan Name], 0)), "")</f>
        <v/>
      </c>
      <c r="F471" s="114" t="str">
        <f>IFERROR(INDEX(M[Number of Domains], MATCH(C471, M[Plan Name], 0)), "")</f>
        <v/>
      </c>
      <c r="G471" s="114" t="str">
        <f>IFERROR(INDEX(M[Email Accounts], MATCH(C471, M[Plan Name], 0)), "")</f>
        <v/>
      </c>
      <c r="H471" s="114" t="str">
        <f>IFERROR(INDEX(M[Databases], MATCH(C471, M[Plan Name], 0)), "")</f>
        <v/>
      </c>
      <c r="I471" s="114" t="str">
        <f>IFERROR(INDEX(M[Control Panel], MATCH(C471, M[Plan Name], 0)), "")</f>
        <v/>
      </c>
      <c r="J471" s="114" t="str">
        <f>IFERROR(INDEX(M[Price], MATCH(C471, M[Plan Name], 0)), "")</f>
        <v/>
      </c>
      <c r="K471" s="114" t="str">
        <f>IFERROR(INDEX(M[Cost], MATCH(C471, M[Plan Name], 0)), "")</f>
        <v/>
      </c>
    </row>
    <row r="472" spans="1:11" ht="13.5" thickTop="1" thickBot="1">
      <c r="A472" s="11"/>
      <c r="B472" s="83"/>
      <c r="C472" s="11"/>
      <c r="D472" s="114" t="str">
        <f>IFERROR(INDEX(M[Disk Space], MATCH(C472, M[Plan Name], 0)), "")</f>
        <v/>
      </c>
      <c r="E472" s="114" t="str">
        <f>IFERROR(INDEX(M[Bandwidth], MATCH(C472, M[Plan Name], 0)), "")</f>
        <v/>
      </c>
      <c r="F472" s="114" t="str">
        <f>IFERROR(INDEX(M[Number of Domains], MATCH(C472, M[Plan Name], 0)), "")</f>
        <v/>
      </c>
      <c r="G472" s="114" t="str">
        <f>IFERROR(INDEX(M[Email Accounts], MATCH(C472, M[Plan Name], 0)), "")</f>
        <v/>
      </c>
      <c r="H472" s="114" t="str">
        <f>IFERROR(INDEX(M[Databases], MATCH(C472, M[Plan Name], 0)), "")</f>
        <v/>
      </c>
      <c r="I472" s="114" t="str">
        <f>IFERROR(INDEX(M[Control Panel], MATCH(C472, M[Plan Name], 0)), "")</f>
        <v/>
      </c>
      <c r="J472" s="114" t="str">
        <f>IFERROR(INDEX(M[Price], MATCH(C472, M[Plan Name], 0)), "")</f>
        <v/>
      </c>
      <c r="K472" s="114" t="str">
        <f>IFERROR(INDEX(M[Cost], MATCH(C472, M[Plan Name], 0)), "")</f>
        <v/>
      </c>
    </row>
    <row r="473" spans="1:11" ht="13.5" thickTop="1" thickBot="1">
      <c r="A473" s="11"/>
      <c r="B473" s="83"/>
      <c r="C473" s="11"/>
      <c r="D473" s="114" t="str">
        <f>IFERROR(INDEX(M[Disk Space], MATCH(C473, M[Plan Name], 0)), "")</f>
        <v/>
      </c>
      <c r="E473" s="114" t="str">
        <f>IFERROR(INDEX(M[Bandwidth], MATCH(C473, M[Plan Name], 0)), "")</f>
        <v/>
      </c>
      <c r="F473" s="114" t="str">
        <f>IFERROR(INDEX(M[Number of Domains], MATCH(C473, M[Plan Name], 0)), "")</f>
        <v/>
      </c>
      <c r="G473" s="114" t="str">
        <f>IFERROR(INDEX(M[Email Accounts], MATCH(C473, M[Plan Name], 0)), "")</f>
        <v/>
      </c>
      <c r="H473" s="114" t="str">
        <f>IFERROR(INDEX(M[Databases], MATCH(C473, M[Plan Name], 0)), "")</f>
        <v/>
      </c>
      <c r="I473" s="114" t="str">
        <f>IFERROR(INDEX(M[Control Panel], MATCH(C473, M[Plan Name], 0)), "")</f>
        <v/>
      </c>
      <c r="J473" s="114" t="str">
        <f>IFERROR(INDEX(M[Price], MATCH(C473, M[Plan Name], 0)), "")</f>
        <v/>
      </c>
      <c r="K473" s="114" t="str">
        <f>IFERROR(INDEX(M[Cost], MATCH(C473, M[Plan Name], 0)), "")</f>
        <v/>
      </c>
    </row>
    <row r="474" spans="1:11" ht="13.5" thickTop="1" thickBot="1">
      <c r="A474" s="11"/>
      <c r="B474" s="83"/>
      <c r="C474" s="11"/>
      <c r="D474" s="114" t="str">
        <f>IFERROR(INDEX(M[Disk Space], MATCH(C474, M[Plan Name], 0)), "")</f>
        <v/>
      </c>
      <c r="E474" s="114" t="str">
        <f>IFERROR(INDEX(M[Bandwidth], MATCH(C474, M[Plan Name], 0)), "")</f>
        <v/>
      </c>
      <c r="F474" s="114" t="str">
        <f>IFERROR(INDEX(M[Number of Domains], MATCH(C474, M[Plan Name], 0)), "")</f>
        <v/>
      </c>
      <c r="G474" s="114" t="str">
        <f>IFERROR(INDEX(M[Email Accounts], MATCH(C474, M[Plan Name], 0)), "")</f>
        <v/>
      </c>
      <c r="H474" s="114" t="str">
        <f>IFERROR(INDEX(M[Databases], MATCH(C474, M[Plan Name], 0)), "")</f>
        <v/>
      </c>
      <c r="I474" s="114" t="str">
        <f>IFERROR(INDEX(M[Control Panel], MATCH(C474, M[Plan Name], 0)), "")</f>
        <v/>
      </c>
      <c r="J474" s="114" t="str">
        <f>IFERROR(INDEX(M[Price], MATCH(C474, M[Plan Name], 0)), "")</f>
        <v/>
      </c>
      <c r="K474" s="114" t="str">
        <f>IFERROR(INDEX(M[Cost], MATCH(C474, M[Plan Name], 0)), "")</f>
        <v/>
      </c>
    </row>
    <row r="475" spans="1:11" ht="13.5" thickTop="1" thickBot="1">
      <c r="A475" s="11"/>
      <c r="B475" s="83"/>
      <c r="C475" s="11"/>
      <c r="D475" s="114" t="str">
        <f>IFERROR(INDEX(M[Disk Space], MATCH(C475, M[Plan Name], 0)), "")</f>
        <v/>
      </c>
      <c r="E475" s="114" t="str">
        <f>IFERROR(INDEX(M[Bandwidth], MATCH(C475, M[Plan Name], 0)), "")</f>
        <v/>
      </c>
      <c r="F475" s="114" t="str">
        <f>IFERROR(INDEX(M[Number of Domains], MATCH(C475, M[Plan Name], 0)), "")</f>
        <v/>
      </c>
      <c r="G475" s="114" t="str">
        <f>IFERROR(INDEX(M[Email Accounts], MATCH(C475, M[Plan Name], 0)), "")</f>
        <v/>
      </c>
      <c r="H475" s="114" t="str">
        <f>IFERROR(INDEX(M[Databases], MATCH(C475, M[Plan Name], 0)), "")</f>
        <v/>
      </c>
      <c r="I475" s="114" t="str">
        <f>IFERROR(INDEX(M[Control Panel], MATCH(C475, M[Plan Name], 0)), "")</f>
        <v/>
      </c>
      <c r="J475" s="114" t="str">
        <f>IFERROR(INDEX(M[Price], MATCH(C475, M[Plan Name], 0)), "")</f>
        <v/>
      </c>
      <c r="K475" s="114" t="str">
        <f>IFERROR(INDEX(M[Cost], MATCH(C475, M[Plan Name], 0)), "")</f>
        <v/>
      </c>
    </row>
    <row r="476" spans="1:11" ht="13.5" thickTop="1" thickBot="1">
      <c r="A476" s="11"/>
      <c r="B476" s="83"/>
      <c r="C476" s="11"/>
      <c r="D476" s="114" t="str">
        <f>IFERROR(INDEX(M[Disk Space], MATCH(C476, M[Plan Name], 0)), "")</f>
        <v/>
      </c>
      <c r="E476" s="114" t="str">
        <f>IFERROR(INDEX(M[Bandwidth], MATCH(C476, M[Plan Name], 0)), "")</f>
        <v/>
      </c>
      <c r="F476" s="114" t="str">
        <f>IFERROR(INDEX(M[Number of Domains], MATCH(C476, M[Plan Name], 0)), "")</f>
        <v/>
      </c>
      <c r="G476" s="114" t="str">
        <f>IFERROR(INDEX(M[Email Accounts], MATCH(C476, M[Plan Name], 0)), "")</f>
        <v/>
      </c>
      <c r="H476" s="114" t="str">
        <f>IFERROR(INDEX(M[Databases], MATCH(C476, M[Plan Name], 0)), "")</f>
        <v/>
      </c>
      <c r="I476" s="114" t="str">
        <f>IFERROR(INDEX(M[Control Panel], MATCH(C476, M[Plan Name], 0)), "")</f>
        <v/>
      </c>
      <c r="J476" s="114" t="str">
        <f>IFERROR(INDEX(M[Price], MATCH(C476, M[Plan Name], 0)), "")</f>
        <v/>
      </c>
      <c r="K476" s="114" t="str">
        <f>IFERROR(INDEX(M[Cost], MATCH(C476, M[Plan Name], 0)), "")</f>
        <v/>
      </c>
    </row>
    <row r="477" spans="1:11" ht="13.5" thickTop="1" thickBot="1">
      <c r="A477" s="11"/>
      <c r="B477" s="83"/>
      <c r="C477" s="11"/>
      <c r="D477" s="114" t="str">
        <f>IFERROR(INDEX(M[Disk Space], MATCH(C477, M[Plan Name], 0)), "")</f>
        <v/>
      </c>
      <c r="E477" s="114" t="str">
        <f>IFERROR(INDEX(M[Bandwidth], MATCH(C477, M[Plan Name], 0)), "")</f>
        <v/>
      </c>
      <c r="F477" s="114" t="str">
        <f>IFERROR(INDEX(M[Number of Domains], MATCH(C477, M[Plan Name], 0)), "")</f>
        <v/>
      </c>
      <c r="G477" s="114" t="str">
        <f>IFERROR(INDEX(M[Email Accounts], MATCH(C477, M[Plan Name], 0)), "")</f>
        <v/>
      </c>
      <c r="H477" s="114" t="str">
        <f>IFERROR(INDEX(M[Databases], MATCH(C477, M[Plan Name], 0)), "")</f>
        <v/>
      </c>
      <c r="I477" s="114" t="str">
        <f>IFERROR(INDEX(M[Control Panel], MATCH(C477, M[Plan Name], 0)), "")</f>
        <v/>
      </c>
      <c r="J477" s="114" t="str">
        <f>IFERROR(INDEX(M[Price], MATCH(C477, M[Plan Name], 0)), "")</f>
        <v/>
      </c>
      <c r="K477" s="114" t="str">
        <f>IFERROR(INDEX(M[Cost], MATCH(C477, M[Plan Name], 0)), "")</f>
        <v/>
      </c>
    </row>
    <row r="478" spans="1:11" ht="13.5" thickTop="1" thickBot="1">
      <c r="A478" s="11"/>
      <c r="B478" s="83"/>
      <c r="C478" s="11"/>
      <c r="D478" s="114" t="str">
        <f>IFERROR(INDEX(M[Disk Space], MATCH(C478, M[Plan Name], 0)), "")</f>
        <v/>
      </c>
      <c r="E478" s="114" t="str">
        <f>IFERROR(INDEX(M[Bandwidth], MATCH(C478, M[Plan Name], 0)), "")</f>
        <v/>
      </c>
      <c r="F478" s="114" t="str">
        <f>IFERROR(INDEX(M[Number of Domains], MATCH(C478, M[Plan Name], 0)), "")</f>
        <v/>
      </c>
      <c r="G478" s="114" t="str">
        <f>IFERROR(INDEX(M[Email Accounts], MATCH(C478, M[Plan Name], 0)), "")</f>
        <v/>
      </c>
      <c r="H478" s="114" t="str">
        <f>IFERROR(INDEX(M[Databases], MATCH(C478, M[Plan Name], 0)), "")</f>
        <v/>
      </c>
      <c r="I478" s="114" t="str">
        <f>IFERROR(INDEX(M[Control Panel], MATCH(C478, M[Plan Name], 0)), "")</f>
        <v/>
      </c>
      <c r="J478" s="114" t="str">
        <f>IFERROR(INDEX(M[Price], MATCH(C478, M[Plan Name], 0)), "")</f>
        <v/>
      </c>
      <c r="K478" s="114" t="str">
        <f>IFERROR(INDEX(M[Cost], MATCH(C478, M[Plan Name], 0)), "")</f>
        <v/>
      </c>
    </row>
    <row r="479" spans="1:11" ht="13.5" thickTop="1" thickBot="1">
      <c r="A479" s="11"/>
      <c r="B479" s="83"/>
      <c r="C479" s="11"/>
      <c r="D479" s="114" t="str">
        <f>IFERROR(INDEX(M[Disk Space], MATCH(C479, M[Plan Name], 0)), "")</f>
        <v/>
      </c>
      <c r="E479" s="114" t="str">
        <f>IFERROR(INDEX(M[Bandwidth], MATCH(C479, M[Plan Name], 0)), "")</f>
        <v/>
      </c>
      <c r="F479" s="114" t="str">
        <f>IFERROR(INDEX(M[Number of Domains], MATCH(C479, M[Plan Name], 0)), "")</f>
        <v/>
      </c>
      <c r="G479" s="114" t="str">
        <f>IFERROR(INDEX(M[Email Accounts], MATCH(C479, M[Plan Name], 0)), "")</f>
        <v/>
      </c>
      <c r="H479" s="114" t="str">
        <f>IFERROR(INDEX(M[Databases], MATCH(C479, M[Plan Name], 0)), "")</f>
        <v/>
      </c>
      <c r="I479" s="114" t="str">
        <f>IFERROR(INDEX(M[Control Panel], MATCH(C479, M[Plan Name], 0)), "")</f>
        <v/>
      </c>
      <c r="J479" s="114" t="str">
        <f>IFERROR(INDEX(M[Price], MATCH(C479, M[Plan Name], 0)), "")</f>
        <v/>
      </c>
      <c r="K479" s="114" t="str">
        <f>IFERROR(INDEX(M[Cost], MATCH(C479, M[Plan Name], 0)), "")</f>
        <v/>
      </c>
    </row>
    <row r="480" spans="1:11" ht="13.5" thickTop="1" thickBot="1">
      <c r="A480" s="11"/>
      <c r="B480" s="83"/>
      <c r="C480" s="11"/>
      <c r="D480" s="114" t="str">
        <f>IFERROR(INDEX(M[Disk Space], MATCH(C480, M[Plan Name], 0)), "")</f>
        <v/>
      </c>
      <c r="E480" s="114" t="str">
        <f>IFERROR(INDEX(M[Bandwidth], MATCH(C480, M[Plan Name], 0)), "")</f>
        <v/>
      </c>
      <c r="F480" s="114" t="str">
        <f>IFERROR(INDEX(M[Number of Domains], MATCH(C480, M[Plan Name], 0)), "")</f>
        <v/>
      </c>
      <c r="G480" s="114" t="str">
        <f>IFERROR(INDEX(M[Email Accounts], MATCH(C480, M[Plan Name], 0)), "")</f>
        <v/>
      </c>
      <c r="H480" s="114" t="str">
        <f>IFERROR(INDEX(M[Databases], MATCH(C480, M[Plan Name], 0)), "")</f>
        <v/>
      </c>
      <c r="I480" s="114" t="str">
        <f>IFERROR(INDEX(M[Control Panel], MATCH(C480, M[Plan Name], 0)), "")</f>
        <v/>
      </c>
      <c r="J480" s="114" t="str">
        <f>IFERROR(INDEX(M[Price], MATCH(C480, M[Plan Name], 0)), "")</f>
        <v/>
      </c>
      <c r="K480" s="114" t="str">
        <f>IFERROR(INDEX(M[Cost], MATCH(C480, M[Plan Name], 0)), "")</f>
        <v/>
      </c>
    </row>
    <row r="481" spans="1:11" ht="13.5" thickTop="1" thickBot="1">
      <c r="A481" s="11"/>
      <c r="B481" s="83"/>
      <c r="C481" s="11"/>
      <c r="D481" s="114" t="str">
        <f>IFERROR(INDEX(M[Disk Space], MATCH(C481, M[Plan Name], 0)), "")</f>
        <v/>
      </c>
      <c r="E481" s="114" t="str">
        <f>IFERROR(INDEX(M[Bandwidth], MATCH(C481, M[Plan Name], 0)), "")</f>
        <v/>
      </c>
      <c r="F481" s="114" t="str">
        <f>IFERROR(INDEX(M[Number of Domains], MATCH(C481, M[Plan Name], 0)), "")</f>
        <v/>
      </c>
      <c r="G481" s="114" t="str">
        <f>IFERROR(INDEX(M[Email Accounts], MATCH(C481, M[Plan Name], 0)), "")</f>
        <v/>
      </c>
      <c r="H481" s="114" t="str">
        <f>IFERROR(INDEX(M[Databases], MATCH(C481, M[Plan Name], 0)), "")</f>
        <v/>
      </c>
      <c r="I481" s="114" t="str">
        <f>IFERROR(INDEX(M[Control Panel], MATCH(C481, M[Plan Name], 0)), "")</f>
        <v/>
      </c>
      <c r="J481" s="114" t="str">
        <f>IFERROR(INDEX(M[Price], MATCH(C481, M[Plan Name], 0)), "")</f>
        <v/>
      </c>
      <c r="K481" s="114" t="str">
        <f>IFERROR(INDEX(M[Cost], MATCH(C481, M[Plan Name], 0)), "")</f>
        <v/>
      </c>
    </row>
    <row r="482" spans="1:11" ht="13.5" thickTop="1" thickBot="1">
      <c r="A482" s="11"/>
      <c r="B482" s="83"/>
      <c r="C482" s="11"/>
      <c r="D482" s="114" t="str">
        <f>IFERROR(INDEX(M[Disk Space], MATCH(C482, M[Plan Name], 0)), "")</f>
        <v/>
      </c>
      <c r="E482" s="114" t="str">
        <f>IFERROR(INDEX(M[Bandwidth], MATCH(C482, M[Plan Name], 0)), "")</f>
        <v/>
      </c>
      <c r="F482" s="114" t="str">
        <f>IFERROR(INDEX(M[Number of Domains], MATCH(C482, M[Plan Name], 0)), "")</f>
        <v/>
      </c>
      <c r="G482" s="114" t="str">
        <f>IFERROR(INDEX(M[Email Accounts], MATCH(C482, M[Plan Name], 0)), "")</f>
        <v/>
      </c>
      <c r="H482" s="114" t="str">
        <f>IFERROR(INDEX(M[Databases], MATCH(C482, M[Plan Name], 0)), "")</f>
        <v/>
      </c>
      <c r="I482" s="114" t="str">
        <f>IFERROR(INDEX(M[Control Panel], MATCH(C482, M[Plan Name], 0)), "")</f>
        <v/>
      </c>
      <c r="J482" s="114" t="str">
        <f>IFERROR(INDEX(M[Price], MATCH(C482, M[Plan Name], 0)), "")</f>
        <v/>
      </c>
      <c r="K482" s="114" t="str">
        <f>IFERROR(INDEX(M[Cost], MATCH(C482, M[Plan Name], 0)), "")</f>
        <v/>
      </c>
    </row>
    <row r="483" spans="1:11" ht="13.5" thickTop="1" thickBot="1">
      <c r="A483" s="11"/>
      <c r="B483" s="83"/>
      <c r="C483" s="11"/>
      <c r="D483" s="114" t="str">
        <f>IFERROR(INDEX(M[Disk Space], MATCH(C483, M[Plan Name], 0)), "")</f>
        <v/>
      </c>
      <c r="E483" s="114" t="str">
        <f>IFERROR(INDEX(M[Bandwidth], MATCH(C483, M[Plan Name], 0)), "")</f>
        <v/>
      </c>
      <c r="F483" s="114" t="str">
        <f>IFERROR(INDEX(M[Number of Domains], MATCH(C483, M[Plan Name], 0)), "")</f>
        <v/>
      </c>
      <c r="G483" s="114" t="str">
        <f>IFERROR(INDEX(M[Email Accounts], MATCH(C483, M[Plan Name], 0)), "")</f>
        <v/>
      </c>
      <c r="H483" s="114" t="str">
        <f>IFERROR(INDEX(M[Databases], MATCH(C483, M[Plan Name], 0)), "")</f>
        <v/>
      </c>
      <c r="I483" s="114" t="str">
        <f>IFERROR(INDEX(M[Control Panel], MATCH(C483, M[Plan Name], 0)), "")</f>
        <v/>
      </c>
      <c r="J483" s="114" t="str">
        <f>IFERROR(INDEX(M[Price], MATCH(C483, M[Plan Name], 0)), "")</f>
        <v/>
      </c>
      <c r="K483" s="114" t="str">
        <f>IFERROR(INDEX(M[Cost], MATCH(C483, M[Plan Name], 0)), "")</f>
        <v/>
      </c>
    </row>
    <row r="484" spans="1:11" ht="13.5" thickTop="1" thickBot="1">
      <c r="A484" s="11"/>
      <c r="B484" s="83"/>
      <c r="C484" s="11"/>
      <c r="D484" s="114" t="str">
        <f>IFERROR(INDEX(M[Disk Space], MATCH(C484, M[Plan Name], 0)), "")</f>
        <v/>
      </c>
      <c r="E484" s="114" t="str">
        <f>IFERROR(INDEX(M[Bandwidth], MATCH(C484, M[Plan Name], 0)), "")</f>
        <v/>
      </c>
      <c r="F484" s="114" t="str">
        <f>IFERROR(INDEX(M[Number of Domains], MATCH(C484, M[Plan Name], 0)), "")</f>
        <v/>
      </c>
      <c r="G484" s="114" t="str">
        <f>IFERROR(INDEX(M[Email Accounts], MATCH(C484, M[Plan Name], 0)), "")</f>
        <v/>
      </c>
      <c r="H484" s="114" t="str">
        <f>IFERROR(INDEX(M[Databases], MATCH(C484, M[Plan Name], 0)), "")</f>
        <v/>
      </c>
      <c r="I484" s="114" t="str">
        <f>IFERROR(INDEX(M[Control Panel], MATCH(C484, M[Plan Name], 0)), "")</f>
        <v/>
      </c>
      <c r="J484" s="114" t="str">
        <f>IFERROR(INDEX(M[Price], MATCH(C484, M[Plan Name], 0)), "")</f>
        <v/>
      </c>
      <c r="K484" s="114" t="str">
        <f>IFERROR(INDEX(M[Cost], MATCH(C484, M[Plan Name], 0)), "")</f>
        <v/>
      </c>
    </row>
    <row r="485" spans="1:11" ht="13.5" thickTop="1" thickBot="1">
      <c r="A485" s="11"/>
      <c r="B485" s="83"/>
      <c r="C485" s="11"/>
      <c r="D485" s="114" t="str">
        <f>IFERROR(INDEX(M[Disk Space], MATCH(C485, M[Plan Name], 0)), "")</f>
        <v/>
      </c>
      <c r="E485" s="114" t="str">
        <f>IFERROR(INDEX(M[Bandwidth], MATCH(C485, M[Plan Name], 0)), "")</f>
        <v/>
      </c>
      <c r="F485" s="114" t="str">
        <f>IFERROR(INDEX(M[Number of Domains], MATCH(C485, M[Plan Name], 0)), "")</f>
        <v/>
      </c>
      <c r="G485" s="114" t="str">
        <f>IFERROR(INDEX(M[Email Accounts], MATCH(C485, M[Plan Name], 0)), "")</f>
        <v/>
      </c>
      <c r="H485" s="114" t="str">
        <f>IFERROR(INDEX(M[Databases], MATCH(C485, M[Plan Name], 0)), "")</f>
        <v/>
      </c>
      <c r="I485" s="114" t="str">
        <f>IFERROR(INDEX(M[Control Panel], MATCH(C485, M[Plan Name], 0)), "")</f>
        <v/>
      </c>
      <c r="J485" s="114" t="str">
        <f>IFERROR(INDEX(M[Price], MATCH(C485, M[Plan Name], 0)), "")</f>
        <v/>
      </c>
      <c r="K485" s="114" t="str">
        <f>IFERROR(INDEX(M[Cost], MATCH(C485, M[Plan Name], 0)), "")</f>
        <v/>
      </c>
    </row>
    <row r="486" spans="1:11" ht="13.5" thickTop="1" thickBot="1">
      <c r="A486" s="11"/>
      <c r="B486" s="83"/>
      <c r="C486" s="11"/>
      <c r="D486" s="114" t="str">
        <f>IFERROR(INDEX(M[Disk Space], MATCH(C486, M[Plan Name], 0)), "")</f>
        <v/>
      </c>
      <c r="E486" s="114" t="str">
        <f>IFERROR(INDEX(M[Bandwidth], MATCH(C486, M[Plan Name], 0)), "")</f>
        <v/>
      </c>
      <c r="F486" s="114" t="str">
        <f>IFERROR(INDEX(M[Number of Domains], MATCH(C486, M[Plan Name], 0)), "")</f>
        <v/>
      </c>
      <c r="G486" s="114" t="str">
        <f>IFERROR(INDEX(M[Email Accounts], MATCH(C486, M[Plan Name], 0)), "")</f>
        <v/>
      </c>
      <c r="H486" s="114" t="str">
        <f>IFERROR(INDEX(M[Databases], MATCH(C486, M[Plan Name], 0)), "")</f>
        <v/>
      </c>
      <c r="I486" s="114" t="str">
        <f>IFERROR(INDEX(M[Control Panel], MATCH(C486, M[Plan Name], 0)), "")</f>
        <v/>
      </c>
      <c r="J486" s="114" t="str">
        <f>IFERROR(INDEX(M[Price], MATCH(C486, M[Plan Name], 0)), "")</f>
        <v/>
      </c>
      <c r="K486" s="114" t="str">
        <f>IFERROR(INDEX(M[Cost], MATCH(C486, M[Plan Name], 0)), "")</f>
        <v/>
      </c>
    </row>
    <row r="487" spans="1:11" ht="13.5" thickTop="1" thickBot="1">
      <c r="A487" s="11"/>
      <c r="B487" s="83"/>
      <c r="C487" s="11"/>
      <c r="D487" s="114" t="str">
        <f>IFERROR(INDEX(M[Disk Space], MATCH(C487, M[Plan Name], 0)), "")</f>
        <v/>
      </c>
      <c r="E487" s="114" t="str">
        <f>IFERROR(INDEX(M[Bandwidth], MATCH(C487, M[Plan Name], 0)), "")</f>
        <v/>
      </c>
      <c r="F487" s="114" t="str">
        <f>IFERROR(INDEX(M[Number of Domains], MATCH(C487, M[Plan Name], 0)), "")</f>
        <v/>
      </c>
      <c r="G487" s="114" t="str">
        <f>IFERROR(INDEX(M[Email Accounts], MATCH(C487, M[Plan Name], 0)), "")</f>
        <v/>
      </c>
      <c r="H487" s="114" t="str">
        <f>IFERROR(INDEX(M[Databases], MATCH(C487, M[Plan Name], 0)), "")</f>
        <v/>
      </c>
      <c r="I487" s="114" t="str">
        <f>IFERROR(INDEX(M[Control Panel], MATCH(C487, M[Plan Name], 0)), "")</f>
        <v/>
      </c>
      <c r="J487" s="114" t="str">
        <f>IFERROR(INDEX(M[Price], MATCH(C487, M[Plan Name], 0)), "")</f>
        <v/>
      </c>
      <c r="K487" s="114" t="str">
        <f>IFERROR(INDEX(M[Cost], MATCH(C487, M[Plan Name], 0)), "")</f>
        <v/>
      </c>
    </row>
    <row r="488" spans="1:11" ht="13.5" thickTop="1" thickBot="1">
      <c r="A488" s="11"/>
      <c r="B488" s="83"/>
      <c r="C488" s="11"/>
      <c r="D488" s="114" t="str">
        <f>IFERROR(INDEX(M[Disk Space], MATCH(C488, M[Plan Name], 0)), "")</f>
        <v/>
      </c>
      <c r="E488" s="114" t="str">
        <f>IFERROR(INDEX(M[Bandwidth], MATCH(C488, M[Plan Name], 0)), "")</f>
        <v/>
      </c>
      <c r="F488" s="114" t="str">
        <f>IFERROR(INDEX(M[Number of Domains], MATCH(C488, M[Plan Name], 0)), "")</f>
        <v/>
      </c>
      <c r="G488" s="114" t="str">
        <f>IFERROR(INDEX(M[Email Accounts], MATCH(C488, M[Plan Name], 0)), "")</f>
        <v/>
      </c>
      <c r="H488" s="114" t="str">
        <f>IFERROR(INDEX(M[Databases], MATCH(C488, M[Plan Name], 0)), "")</f>
        <v/>
      </c>
      <c r="I488" s="114" t="str">
        <f>IFERROR(INDEX(M[Control Panel], MATCH(C488, M[Plan Name], 0)), "")</f>
        <v/>
      </c>
      <c r="J488" s="114" t="str">
        <f>IFERROR(INDEX(M[Price], MATCH(C488, M[Plan Name], 0)), "")</f>
        <v/>
      </c>
      <c r="K488" s="114" t="str">
        <f>IFERROR(INDEX(M[Cost], MATCH(C488, M[Plan Name], 0)), "")</f>
        <v/>
      </c>
    </row>
    <row r="489" spans="1:11" ht="13.5" thickTop="1" thickBot="1">
      <c r="A489" s="11"/>
      <c r="B489" s="83"/>
      <c r="C489" s="11"/>
      <c r="D489" s="114" t="str">
        <f>IFERROR(INDEX(M[Disk Space], MATCH(C489, M[Plan Name], 0)), "")</f>
        <v/>
      </c>
      <c r="E489" s="114" t="str">
        <f>IFERROR(INDEX(M[Bandwidth], MATCH(C489, M[Plan Name], 0)), "")</f>
        <v/>
      </c>
      <c r="F489" s="114" t="str">
        <f>IFERROR(INDEX(M[Number of Domains], MATCH(C489, M[Plan Name], 0)), "")</f>
        <v/>
      </c>
      <c r="G489" s="114" t="str">
        <f>IFERROR(INDEX(M[Email Accounts], MATCH(C489, M[Plan Name], 0)), "")</f>
        <v/>
      </c>
      <c r="H489" s="114" t="str">
        <f>IFERROR(INDEX(M[Databases], MATCH(C489, M[Plan Name], 0)), "")</f>
        <v/>
      </c>
      <c r="I489" s="114" t="str">
        <f>IFERROR(INDEX(M[Control Panel], MATCH(C489, M[Plan Name], 0)), "")</f>
        <v/>
      </c>
      <c r="J489" s="114" t="str">
        <f>IFERROR(INDEX(M[Price], MATCH(C489, M[Plan Name], 0)), "")</f>
        <v/>
      </c>
      <c r="K489" s="114" t="str">
        <f>IFERROR(INDEX(M[Cost], MATCH(C489, M[Plan Name], 0)), "")</f>
        <v/>
      </c>
    </row>
    <row r="490" spans="1:11" ht="13.5" thickTop="1" thickBot="1">
      <c r="A490" s="11"/>
      <c r="B490" s="83"/>
      <c r="C490" s="11"/>
      <c r="D490" s="114" t="str">
        <f>IFERROR(INDEX(M[Disk Space], MATCH(C490, M[Plan Name], 0)), "")</f>
        <v/>
      </c>
      <c r="E490" s="114" t="str">
        <f>IFERROR(INDEX(M[Bandwidth], MATCH(C490, M[Plan Name], 0)), "")</f>
        <v/>
      </c>
      <c r="F490" s="114" t="str">
        <f>IFERROR(INDEX(M[Number of Domains], MATCH(C490, M[Plan Name], 0)), "")</f>
        <v/>
      </c>
      <c r="G490" s="114" t="str">
        <f>IFERROR(INDEX(M[Email Accounts], MATCH(C490, M[Plan Name], 0)), "")</f>
        <v/>
      </c>
      <c r="H490" s="114" t="str">
        <f>IFERROR(INDEX(M[Databases], MATCH(C490, M[Plan Name], 0)), "")</f>
        <v/>
      </c>
      <c r="I490" s="114" t="str">
        <f>IFERROR(INDEX(M[Control Panel], MATCH(C490, M[Plan Name], 0)), "")</f>
        <v/>
      </c>
      <c r="J490" s="114" t="str">
        <f>IFERROR(INDEX(M[Price], MATCH(C490, M[Plan Name], 0)), "")</f>
        <v/>
      </c>
      <c r="K490" s="114" t="str">
        <f>IFERROR(INDEX(M[Cost], MATCH(C490, M[Plan Name], 0)), "")</f>
        <v/>
      </c>
    </row>
    <row r="491" spans="1:11" ht="13.5" thickTop="1" thickBot="1">
      <c r="A491" s="11"/>
      <c r="B491" s="83"/>
      <c r="C491" s="11"/>
      <c r="D491" s="114" t="str">
        <f>IFERROR(INDEX(M[Disk Space], MATCH(C491, M[Plan Name], 0)), "")</f>
        <v/>
      </c>
      <c r="E491" s="114" t="str">
        <f>IFERROR(INDEX(M[Bandwidth], MATCH(C491, M[Plan Name], 0)), "")</f>
        <v/>
      </c>
      <c r="F491" s="114" t="str">
        <f>IFERROR(INDEX(M[Number of Domains], MATCH(C491, M[Plan Name], 0)), "")</f>
        <v/>
      </c>
      <c r="G491" s="114" t="str">
        <f>IFERROR(INDEX(M[Email Accounts], MATCH(C491, M[Plan Name], 0)), "")</f>
        <v/>
      </c>
      <c r="H491" s="114" t="str">
        <f>IFERROR(INDEX(M[Databases], MATCH(C491, M[Plan Name], 0)), "")</f>
        <v/>
      </c>
      <c r="I491" s="114" t="str">
        <f>IFERROR(INDEX(M[Control Panel], MATCH(C491, M[Plan Name], 0)), "")</f>
        <v/>
      </c>
      <c r="J491" s="114" t="str">
        <f>IFERROR(INDEX(M[Price], MATCH(C491, M[Plan Name], 0)), "")</f>
        <v/>
      </c>
      <c r="K491" s="114" t="str">
        <f>IFERROR(INDEX(M[Cost], MATCH(C491, M[Plan Name], 0)), "")</f>
        <v/>
      </c>
    </row>
    <row r="492" spans="1:11" ht="13.5" thickTop="1" thickBot="1">
      <c r="A492" s="11"/>
      <c r="B492" s="83"/>
      <c r="C492" s="11"/>
      <c r="D492" s="114" t="str">
        <f>IFERROR(INDEX(M[Disk Space], MATCH(C492, M[Plan Name], 0)), "")</f>
        <v/>
      </c>
      <c r="E492" s="114" t="str">
        <f>IFERROR(INDEX(M[Bandwidth], MATCH(C492, M[Plan Name], 0)), "")</f>
        <v/>
      </c>
      <c r="F492" s="114" t="str">
        <f>IFERROR(INDEX(M[Number of Domains], MATCH(C492, M[Plan Name], 0)), "")</f>
        <v/>
      </c>
      <c r="G492" s="114" t="str">
        <f>IFERROR(INDEX(M[Email Accounts], MATCH(C492, M[Plan Name], 0)), "")</f>
        <v/>
      </c>
      <c r="H492" s="114" t="str">
        <f>IFERROR(INDEX(M[Databases], MATCH(C492, M[Plan Name], 0)), "")</f>
        <v/>
      </c>
      <c r="I492" s="114" t="str">
        <f>IFERROR(INDEX(M[Control Panel], MATCH(C492, M[Plan Name], 0)), "")</f>
        <v/>
      </c>
      <c r="J492" s="114" t="str">
        <f>IFERROR(INDEX(M[Price], MATCH(C492, M[Plan Name], 0)), "")</f>
        <v/>
      </c>
      <c r="K492" s="114" t="str">
        <f>IFERROR(INDEX(M[Cost], MATCH(C492, M[Plan Name], 0)), "")</f>
        <v/>
      </c>
    </row>
    <row r="493" spans="1:11" ht="13.5" thickTop="1" thickBot="1">
      <c r="A493" s="11"/>
      <c r="B493" s="83"/>
      <c r="C493" s="11"/>
      <c r="D493" s="114" t="str">
        <f>IFERROR(INDEX(M[Disk Space], MATCH(C493, M[Plan Name], 0)), "")</f>
        <v/>
      </c>
      <c r="E493" s="114" t="str">
        <f>IFERROR(INDEX(M[Bandwidth], MATCH(C493, M[Plan Name], 0)), "")</f>
        <v/>
      </c>
      <c r="F493" s="114" t="str">
        <f>IFERROR(INDEX(M[Number of Domains], MATCH(C493, M[Plan Name], 0)), "")</f>
        <v/>
      </c>
      <c r="G493" s="114" t="str">
        <f>IFERROR(INDEX(M[Email Accounts], MATCH(C493, M[Plan Name], 0)), "")</f>
        <v/>
      </c>
      <c r="H493" s="114" t="str">
        <f>IFERROR(INDEX(M[Databases], MATCH(C493, M[Plan Name], 0)), "")</f>
        <v/>
      </c>
      <c r="I493" s="114" t="str">
        <f>IFERROR(INDEX(M[Control Panel], MATCH(C493, M[Plan Name], 0)), "")</f>
        <v/>
      </c>
      <c r="J493" s="114" t="str">
        <f>IFERROR(INDEX(M[Price], MATCH(C493, M[Plan Name], 0)), "")</f>
        <v/>
      </c>
      <c r="K493" s="114" t="str">
        <f>IFERROR(INDEX(M[Cost], MATCH(C493, M[Plan Name], 0)), "")</f>
        <v/>
      </c>
    </row>
    <row r="494" spans="1:11" ht="13.5" thickTop="1" thickBot="1">
      <c r="A494" s="11"/>
      <c r="B494" s="83"/>
      <c r="C494" s="11"/>
      <c r="D494" s="114" t="str">
        <f>IFERROR(INDEX(M[Disk Space], MATCH(C494, M[Plan Name], 0)), "")</f>
        <v/>
      </c>
      <c r="E494" s="114" t="str">
        <f>IFERROR(INDEX(M[Bandwidth], MATCH(C494, M[Plan Name], 0)), "")</f>
        <v/>
      </c>
      <c r="F494" s="114" t="str">
        <f>IFERROR(INDEX(M[Number of Domains], MATCH(C494, M[Plan Name], 0)), "")</f>
        <v/>
      </c>
      <c r="G494" s="114" t="str">
        <f>IFERROR(INDEX(M[Email Accounts], MATCH(C494, M[Plan Name], 0)), "")</f>
        <v/>
      </c>
      <c r="H494" s="114" t="str">
        <f>IFERROR(INDEX(M[Databases], MATCH(C494, M[Plan Name], 0)), "")</f>
        <v/>
      </c>
      <c r="I494" s="114" t="str">
        <f>IFERROR(INDEX(M[Control Panel], MATCH(C494, M[Plan Name], 0)), "")</f>
        <v/>
      </c>
      <c r="J494" s="114" t="str">
        <f>IFERROR(INDEX(M[Price], MATCH(C494, M[Plan Name], 0)), "")</f>
        <v/>
      </c>
      <c r="K494" s="114" t="str">
        <f>IFERROR(INDEX(M[Cost], MATCH(C494, M[Plan Name], 0)), "")</f>
        <v/>
      </c>
    </row>
    <row r="495" spans="1:11" ht="13.5" thickTop="1" thickBot="1">
      <c r="A495" s="11"/>
      <c r="B495" s="83"/>
      <c r="C495" s="11"/>
      <c r="D495" s="114" t="str">
        <f>IFERROR(INDEX(M[Disk Space], MATCH(C495, M[Plan Name], 0)), "")</f>
        <v/>
      </c>
      <c r="E495" s="114" t="str">
        <f>IFERROR(INDEX(M[Bandwidth], MATCH(C495, M[Plan Name], 0)), "")</f>
        <v/>
      </c>
      <c r="F495" s="114" t="str">
        <f>IFERROR(INDEX(M[Number of Domains], MATCH(C495, M[Plan Name], 0)), "")</f>
        <v/>
      </c>
      <c r="G495" s="114" t="str">
        <f>IFERROR(INDEX(M[Email Accounts], MATCH(C495, M[Plan Name], 0)), "")</f>
        <v/>
      </c>
      <c r="H495" s="114" t="str">
        <f>IFERROR(INDEX(M[Databases], MATCH(C495, M[Plan Name], 0)), "")</f>
        <v/>
      </c>
      <c r="I495" s="114" t="str">
        <f>IFERROR(INDEX(M[Control Panel], MATCH(C495, M[Plan Name], 0)), "")</f>
        <v/>
      </c>
      <c r="J495" s="114" t="str">
        <f>IFERROR(INDEX(M[Price], MATCH(C495, M[Plan Name], 0)), "")</f>
        <v/>
      </c>
      <c r="K495" s="114" t="str">
        <f>IFERROR(INDEX(M[Cost], MATCH(C495, M[Plan Name], 0)), "")</f>
        <v/>
      </c>
    </row>
    <row r="496" spans="1:11" ht="13.5" thickTop="1" thickBot="1">
      <c r="A496" s="11"/>
      <c r="B496" s="83"/>
      <c r="C496" s="11"/>
      <c r="D496" s="114" t="str">
        <f>IFERROR(INDEX(M[Disk Space], MATCH(C496, M[Plan Name], 0)), "")</f>
        <v/>
      </c>
      <c r="E496" s="114" t="str">
        <f>IFERROR(INDEX(M[Bandwidth], MATCH(C496, M[Plan Name], 0)), "")</f>
        <v/>
      </c>
      <c r="F496" s="114" t="str">
        <f>IFERROR(INDEX(M[Number of Domains], MATCH(C496, M[Plan Name], 0)), "")</f>
        <v/>
      </c>
      <c r="G496" s="114" t="str">
        <f>IFERROR(INDEX(M[Email Accounts], MATCH(C496, M[Plan Name], 0)), "")</f>
        <v/>
      </c>
      <c r="H496" s="114" t="str">
        <f>IFERROR(INDEX(M[Databases], MATCH(C496, M[Plan Name], 0)), "")</f>
        <v/>
      </c>
      <c r="I496" s="114" t="str">
        <f>IFERROR(INDEX(M[Control Panel], MATCH(C496, M[Plan Name], 0)), "")</f>
        <v/>
      </c>
      <c r="J496" s="114" t="str">
        <f>IFERROR(INDEX(M[Price], MATCH(C496, M[Plan Name], 0)), "")</f>
        <v/>
      </c>
      <c r="K496" s="114" t="str">
        <f>IFERROR(INDEX(M[Cost], MATCH(C496, M[Plan Name], 0)), "")</f>
        <v/>
      </c>
    </row>
    <row r="497" spans="1:11" ht="13.5" thickTop="1" thickBot="1">
      <c r="A497" s="11"/>
      <c r="B497" s="83"/>
      <c r="C497" s="11"/>
      <c r="D497" s="114" t="str">
        <f>IFERROR(INDEX(M[Disk Space], MATCH(C497, M[Plan Name], 0)), "")</f>
        <v/>
      </c>
      <c r="E497" s="114" t="str">
        <f>IFERROR(INDEX(M[Bandwidth], MATCH(C497, M[Plan Name], 0)), "")</f>
        <v/>
      </c>
      <c r="F497" s="114" t="str">
        <f>IFERROR(INDEX(M[Number of Domains], MATCH(C497, M[Plan Name], 0)), "")</f>
        <v/>
      </c>
      <c r="G497" s="114" t="str">
        <f>IFERROR(INDEX(M[Email Accounts], MATCH(C497, M[Plan Name], 0)), "")</f>
        <v/>
      </c>
      <c r="H497" s="114" t="str">
        <f>IFERROR(INDEX(M[Databases], MATCH(C497, M[Plan Name], 0)), "")</f>
        <v/>
      </c>
      <c r="I497" s="114" t="str">
        <f>IFERROR(INDEX(M[Control Panel], MATCH(C497, M[Plan Name], 0)), "")</f>
        <v/>
      </c>
      <c r="J497" s="114" t="str">
        <f>IFERROR(INDEX(M[Price], MATCH(C497, M[Plan Name], 0)), "")</f>
        <v/>
      </c>
      <c r="K497" s="114" t="str">
        <f>IFERROR(INDEX(M[Cost], MATCH(C497, M[Plan Name], 0)), "")</f>
        <v/>
      </c>
    </row>
    <row r="498" spans="1:11" ht="13.5" thickTop="1" thickBot="1">
      <c r="A498" s="11"/>
      <c r="B498" s="83"/>
      <c r="C498" s="11"/>
      <c r="D498" s="114" t="str">
        <f>IFERROR(INDEX(M[Disk Space], MATCH(C498, M[Plan Name], 0)), "")</f>
        <v/>
      </c>
      <c r="E498" s="114" t="str">
        <f>IFERROR(INDEX(M[Bandwidth], MATCH(C498, M[Plan Name], 0)), "")</f>
        <v/>
      </c>
      <c r="F498" s="114" t="str">
        <f>IFERROR(INDEX(M[Number of Domains], MATCH(C498, M[Plan Name], 0)), "")</f>
        <v/>
      </c>
      <c r="G498" s="114" t="str">
        <f>IFERROR(INDEX(M[Email Accounts], MATCH(C498, M[Plan Name], 0)), "")</f>
        <v/>
      </c>
      <c r="H498" s="114" t="str">
        <f>IFERROR(INDEX(M[Databases], MATCH(C498, M[Plan Name], 0)), "")</f>
        <v/>
      </c>
      <c r="I498" s="114" t="str">
        <f>IFERROR(INDEX(M[Control Panel], MATCH(C498, M[Plan Name], 0)), "")</f>
        <v/>
      </c>
      <c r="J498" s="114" t="str">
        <f>IFERROR(INDEX(M[Price], MATCH(C498, M[Plan Name], 0)), "")</f>
        <v/>
      </c>
      <c r="K498" s="114" t="str">
        <f>IFERROR(INDEX(M[Cost], MATCH(C498, M[Plan Name], 0)), "")</f>
        <v/>
      </c>
    </row>
    <row r="499" spans="1:11" ht="13.5" thickTop="1" thickBot="1">
      <c r="A499" s="11"/>
      <c r="B499" s="83"/>
      <c r="C499" s="11"/>
      <c r="D499" s="114" t="str">
        <f>IFERROR(INDEX(M[Disk Space], MATCH(C499, M[Plan Name], 0)), "")</f>
        <v/>
      </c>
      <c r="E499" s="114" t="str">
        <f>IFERROR(INDEX(M[Bandwidth], MATCH(C499, M[Plan Name], 0)), "")</f>
        <v/>
      </c>
      <c r="F499" s="114" t="str">
        <f>IFERROR(INDEX(M[Number of Domains], MATCH(C499, M[Plan Name], 0)), "")</f>
        <v/>
      </c>
      <c r="G499" s="114" t="str">
        <f>IFERROR(INDEX(M[Email Accounts], MATCH(C499, M[Plan Name], 0)), "")</f>
        <v/>
      </c>
      <c r="H499" s="114" t="str">
        <f>IFERROR(INDEX(M[Databases], MATCH(C499, M[Plan Name], 0)), "")</f>
        <v/>
      </c>
      <c r="I499" s="114" t="str">
        <f>IFERROR(INDEX(M[Control Panel], MATCH(C499, M[Plan Name], 0)), "")</f>
        <v/>
      </c>
      <c r="J499" s="114" t="str">
        <f>IFERROR(INDEX(M[Price], MATCH(C499, M[Plan Name], 0)), "")</f>
        <v/>
      </c>
      <c r="K499" s="114" t="str">
        <f>IFERROR(INDEX(M[Cost], MATCH(C499, M[Plan Name], 0)), "")</f>
        <v/>
      </c>
    </row>
    <row r="500" spans="1:11" ht="13.5" thickTop="1" thickBot="1">
      <c r="A500" s="11"/>
      <c r="B500" s="83"/>
      <c r="C500" s="11"/>
      <c r="D500" s="114" t="str">
        <f>IFERROR(INDEX(M[Disk Space], MATCH(C500, M[Plan Name], 0)), "")</f>
        <v/>
      </c>
      <c r="E500" s="114" t="str">
        <f>IFERROR(INDEX(M[Bandwidth], MATCH(C500, M[Plan Name], 0)), "")</f>
        <v/>
      </c>
      <c r="F500" s="114" t="str">
        <f>IFERROR(INDEX(M[Number of Domains], MATCH(C500, M[Plan Name], 0)), "")</f>
        <v/>
      </c>
      <c r="G500" s="114" t="str">
        <f>IFERROR(INDEX(M[Email Accounts], MATCH(C500, M[Plan Name], 0)), "")</f>
        <v/>
      </c>
      <c r="H500" s="114" t="str">
        <f>IFERROR(INDEX(M[Databases], MATCH(C500, M[Plan Name], 0)), "")</f>
        <v/>
      </c>
      <c r="I500" s="114" t="str">
        <f>IFERROR(INDEX(M[Control Panel], MATCH(C500, M[Plan Name], 0)), "")</f>
        <v/>
      </c>
      <c r="J500" s="114" t="str">
        <f>IFERROR(INDEX(M[Price], MATCH(C500, M[Plan Name], 0)), "")</f>
        <v/>
      </c>
      <c r="K500" s="114" t="str">
        <f>IFERROR(INDEX(M[Cost], MATCH(C500, M[Plan Name], 0)), "")</f>
        <v/>
      </c>
    </row>
    <row r="501" spans="1:11" ht="13.5" thickTop="1" thickBot="1">
      <c r="A501" s="11"/>
      <c r="B501" s="83"/>
      <c r="C501" s="11"/>
      <c r="D501" s="114" t="str">
        <f>IFERROR(INDEX(M[Disk Space], MATCH(C501, M[Plan Name], 0)), "")</f>
        <v/>
      </c>
      <c r="E501" s="114" t="str">
        <f>IFERROR(INDEX(M[Bandwidth], MATCH(C501, M[Plan Name], 0)), "")</f>
        <v/>
      </c>
      <c r="F501" s="114" t="str">
        <f>IFERROR(INDEX(M[Number of Domains], MATCH(C501, M[Plan Name], 0)), "")</f>
        <v/>
      </c>
      <c r="G501" s="114" t="str">
        <f>IFERROR(INDEX(M[Email Accounts], MATCH(C501, M[Plan Name], 0)), "")</f>
        <v/>
      </c>
      <c r="H501" s="114" t="str">
        <f>IFERROR(INDEX(M[Databases], MATCH(C501, M[Plan Name], 0)), "")</f>
        <v/>
      </c>
      <c r="I501" s="114" t="str">
        <f>IFERROR(INDEX(M[Control Panel], MATCH(C501, M[Plan Name], 0)), "")</f>
        <v/>
      </c>
      <c r="J501" s="114" t="str">
        <f>IFERROR(INDEX(M[Price], MATCH(C501, M[Plan Name], 0)), "")</f>
        <v/>
      </c>
      <c r="K501" s="114" t="str">
        <f>IFERROR(INDEX(M[Cost], MATCH(C501, M[Plan Name], 0)), "")</f>
        <v/>
      </c>
    </row>
    <row r="502" spans="1:11" ht="13.5" thickTop="1" thickBot="1">
      <c r="A502" s="11"/>
      <c r="B502" s="83"/>
      <c r="C502" s="11"/>
      <c r="D502" s="114" t="str">
        <f>IFERROR(INDEX(M[Disk Space], MATCH(C502, M[Plan Name], 0)), "")</f>
        <v/>
      </c>
      <c r="E502" s="114" t="str">
        <f>IFERROR(INDEX(M[Bandwidth], MATCH(C502, M[Plan Name], 0)), "")</f>
        <v/>
      </c>
      <c r="F502" s="114" t="str">
        <f>IFERROR(INDEX(M[Number of Domains], MATCH(C502, M[Plan Name], 0)), "")</f>
        <v/>
      </c>
      <c r="G502" s="114" t="str">
        <f>IFERROR(INDEX(M[Email Accounts], MATCH(C502, M[Plan Name], 0)), "")</f>
        <v/>
      </c>
      <c r="H502" s="114" t="str">
        <f>IFERROR(INDEX(M[Databases], MATCH(C502, M[Plan Name], 0)), "")</f>
        <v/>
      </c>
      <c r="I502" s="114" t="str">
        <f>IFERROR(INDEX(M[Control Panel], MATCH(C502, M[Plan Name], 0)), "")</f>
        <v/>
      </c>
      <c r="J502" s="114" t="str">
        <f>IFERROR(INDEX(M[Price], MATCH(C502, M[Plan Name], 0)), "")</f>
        <v/>
      </c>
      <c r="K502" s="114" t="str">
        <f>IFERROR(INDEX(M[Cost], MATCH(C502, M[Plan Name], 0)), "")</f>
        <v/>
      </c>
    </row>
    <row r="503" spans="1:11" ht="13.5" thickTop="1" thickBot="1">
      <c r="A503" s="11"/>
      <c r="B503" s="83"/>
      <c r="C503" s="11"/>
      <c r="D503" s="114" t="str">
        <f>IFERROR(INDEX(M[Disk Space], MATCH(C503, M[Plan Name], 0)), "")</f>
        <v/>
      </c>
      <c r="E503" s="114" t="str">
        <f>IFERROR(INDEX(M[Bandwidth], MATCH(C503, M[Plan Name], 0)), "")</f>
        <v/>
      </c>
      <c r="F503" s="114" t="str">
        <f>IFERROR(INDEX(M[Number of Domains], MATCH(C503, M[Plan Name], 0)), "")</f>
        <v/>
      </c>
      <c r="G503" s="114" t="str">
        <f>IFERROR(INDEX(M[Email Accounts], MATCH(C503, M[Plan Name], 0)), "")</f>
        <v/>
      </c>
      <c r="H503" s="114" t="str">
        <f>IFERROR(INDEX(M[Databases], MATCH(C503, M[Plan Name], 0)), "")</f>
        <v/>
      </c>
      <c r="I503" s="114" t="str">
        <f>IFERROR(INDEX(M[Control Panel], MATCH(C503, M[Plan Name], 0)), "")</f>
        <v/>
      </c>
      <c r="J503" s="114" t="str">
        <f>IFERROR(INDEX(M[Price], MATCH(C503, M[Plan Name], 0)), "")</f>
        <v/>
      </c>
      <c r="K503" s="114" t="str">
        <f>IFERROR(INDEX(M[Cost], MATCH(C503, M[Plan Name], 0)), "")</f>
        <v/>
      </c>
    </row>
    <row r="504" spans="1:11" ht="13.5" thickTop="1" thickBot="1">
      <c r="A504" s="11"/>
      <c r="B504" s="83"/>
      <c r="C504" s="11"/>
      <c r="D504" s="114" t="str">
        <f>IFERROR(INDEX(M[Disk Space], MATCH(C504, M[Plan Name], 0)), "")</f>
        <v/>
      </c>
      <c r="E504" s="114" t="str">
        <f>IFERROR(INDEX(M[Bandwidth], MATCH(C504, M[Plan Name], 0)), "")</f>
        <v/>
      </c>
      <c r="F504" s="114" t="str">
        <f>IFERROR(INDEX(M[Number of Domains], MATCH(C504, M[Plan Name], 0)), "")</f>
        <v/>
      </c>
      <c r="G504" s="114" t="str">
        <f>IFERROR(INDEX(M[Email Accounts], MATCH(C504, M[Plan Name], 0)), "")</f>
        <v/>
      </c>
      <c r="H504" s="114" t="str">
        <f>IFERROR(INDEX(M[Databases], MATCH(C504, M[Plan Name], 0)), "")</f>
        <v/>
      </c>
      <c r="I504" s="114" t="str">
        <f>IFERROR(INDEX(M[Control Panel], MATCH(C504, M[Plan Name], 0)), "")</f>
        <v/>
      </c>
      <c r="J504" s="114" t="str">
        <f>IFERROR(INDEX(M[Price], MATCH(C504, M[Plan Name], 0)), "")</f>
        <v/>
      </c>
      <c r="K504" s="114" t="str">
        <f>IFERROR(INDEX(M[Cost], MATCH(C504, M[Plan Name], 0)), "")</f>
        <v/>
      </c>
    </row>
    <row r="505" spans="1:11" ht="13.5" thickTop="1" thickBot="1">
      <c r="A505" s="11"/>
      <c r="B505" s="83"/>
      <c r="C505" s="11"/>
      <c r="D505" s="114" t="str">
        <f>IFERROR(INDEX(M[Disk Space], MATCH(C505, M[Plan Name], 0)), "")</f>
        <v/>
      </c>
      <c r="E505" s="114" t="str">
        <f>IFERROR(INDEX(M[Bandwidth], MATCH(C505, M[Plan Name], 0)), "")</f>
        <v/>
      </c>
      <c r="F505" s="114" t="str">
        <f>IFERROR(INDEX(M[Number of Domains], MATCH(C505, M[Plan Name], 0)), "")</f>
        <v/>
      </c>
      <c r="G505" s="114" t="str">
        <f>IFERROR(INDEX(M[Email Accounts], MATCH(C505, M[Plan Name], 0)), "")</f>
        <v/>
      </c>
      <c r="H505" s="114" t="str">
        <f>IFERROR(INDEX(M[Databases], MATCH(C505, M[Plan Name], 0)), "")</f>
        <v/>
      </c>
      <c r="I505" s="114" t="str">
        <f>IFERROR(INDEX(M[Control Panel], MATCH(C505, M[Plan Name], 0)), "")</f>
        <v/>
      </c>
      <c r="J505" s="114" t="str">
        <f>IFERROR(INDEX(M[Price], MATCH(C505, M[Plan Name], 0)), "")</f>
        <v/>
      </c>
      <c r="K505" s="114" t="str">
        <f>IFERROR(INDEX(M[Cost], MATCH(C505, M[Plan Name], 0)), "")</f>
        <v/>
      </c>
    </row>
    <row r="506" spans="1:11" ht="13.5" thickTop="1" thickBot="1">
      <c r="A506" s="11"/>
      <c r="B506" s="83"/>
      <c r="C506" s="11"/>
      <c r="D506" s="114" t="str">
        <f>IFERROR(INDEX(M[Disk Space], MATCH(C506, M[Plan Name], 0)), "")</f>
        <v/>
      </c>
      <c r="E506" s="114" t="str">
        <f>IFERROR(INDEX(M[Bandwidth], MATCH(C506, M[Plan Name], 0)), "")</f>
        <v/>
      </c>
      <c r="F506" s="114" t="str">
        <f>IFERROR(INDEX(M[Number of Domains], MATCH(C506, M[Plan Name], 0)), "")</f>
        <v/>
      </c>
      <c r="G506" s="114" t="str">
        <f>IFERROR(INDEX(M[Email Accounts], MATCH(C506, M[Plan Name], 0)), "")</f>
        <v/>
      </c>
      <c r="H506" s="114" t="str">
        <f>IFERROR(INDEX(M[Databases], MATCH(C506, M[Plan Name], 0)), "")</f>
        <v/>
      </c>
      <c r="I506" s="114" t="str">
        <f>IFERROR(INDEX(M[Control Panel], MATCH(C506, M[Plan Name], 0)), "")</f>
        <v/>
      </c>
      <c r="J506" s="114" t="str">
        <f>IFERROR(INDEX(M[Price], MATCH(C506, M[Plan Name], 0)), "")</f>
        <v/>
      </c>
      <c r="K506" s="114" t="str">
        <f>IFERROR(INDEX(M[Cost], MATCH(C506, M[Plan Name], 0)), "")</f>
        <v/>
      </c>
    </row>
    <row r="507" spans="1:11" ht="13.5" thickTop="1" thickBot="1">
      <c r="A507" s="11"/>
      <c r="B507" s="83"/>
      <c r="C507" s="11"/>
      <c r="D507" s="114" t="str">
        <f>IFERROR(INDEX(M[Disk Space], MATCH(C507, M[Plan Name], 0)), "")</f>
        <v/>
      </c>
      <c r="E507" s="114" t="str">
        <f>IFERROR(INDEX(M[Bandwidth], MATCH(C507, M[Plan Name], 0)), "")</f>
        <v/>
      </c>
      <c r="F507" s="114" t="str">
        <f>IFERROR(INDEX(M[Number of Domains], MATCH(C507, M[Plan Name], 0)), "")</f>
        <v/>
      </c>
      <c r="G507" s="114" t="str">
        <f>IFERROR(INDEX(M[Email Accounts], MATCH(C507, M[Plan Name], 0)), "")</f>
        <v/>
      </c>
      <c r="H507" s="114" t="str">
        <f>IFERROR(INDEX(M[Databases], MATCH(C507, M[Plan Name], 0)), "")</f>
        <v/>
      </c>
      <c r="I507" s="114" t="str">
        <f>IFERROR(INDEX(M[Control Panel], MATCH(C507, M[Plan Name], 0)), "")</f>
        <v/>
      </c>
      <c r="J507" s="114" t="str">
        <f>IFERROR(INDEX(M[Price], MATCH(C507, M[Plan Name], 0)), "")</f>
        <v/>
      </c>
      <c r="K507" s="114" t="str">
        <f>IFERROR(INDEX(M[Cost], MATCH(C507, M[Plan Name], 0)), "")</f>
        <v/>
      </c>
    </row>
    <row r="508" spans="1:11" ht="13.5" thickTop="1" thickBot="1">
      <c r="A508" s="11"/>
      <c r="B508" s="83"/>
      <c r="C508" s="11"/>
      <c r="D508" s="114" t="str">
        <f>IFERROR(INDEX(M[Disk Space], MATCH(C508, M[Plan Name], 0)), "")</f>
        <v/>
      </c>
      <c r="E508" s="114" t="str">
        <f>IFERROR(INDEX(M[Bandwidth], MATCH(C508, M[Plan Name], 0)), "")</f>
        <v/>
      </c>
      <c r="F508" s="114" t="str">
        <f>IFERROR(INDEX(M[Number of Domains], MATCH(C508, M[Plan Name], 0)), "")</f>
        <v/>
      </c>
      <c r="G508" s="114" t="str">
        <f>IFERROR(INDEX(M[Email Accounts], MATCH(C508, M[Plan Name], 0)), "")</f>
        <v/>
      </c>
      <c r="H508" s="114" t="str">
        <f>IFERROR(INDEX(M[Databases], MATCH(C508, M[Plan Name], 0)), "")</f>
        <v/>
      </c>
      <c r="I508" s="114" t="str">
        <f>IFERROR(INDEX(M[Control Panel], MATCH(C508, M[Plan Name], 0)), "")</f>
        <v/>
      </c>
      <c r="J508" s="114" t="str">
        <f>IFERROR(INDEX(M[Price], MATCH(C508, M[Plan Name], 0)), "")</f>
        <v/>
      </c>
      <c r="K508" s="114" t="str">
        <f>IFERROR(INDEX(M[Cost], MATCH(C508, M[Plan Name], 0)), "")</f>
        <v/>
      </c>
    </row>
    <row r="509" spans="1:11" ht="13.5" thickTop="1" thickBot="1">
      <c r="A509" s="11"/>
      <c r="B509" s="83"/>
      <c r="C509" s="11"/>
      <c r="D509" s="114" t="str">
        <f>IFERROR(INDEX(M[Disk Space], MATCH(C509, M[Plan Name], 0)), "")</f>
        <v/>
      </c>
      <c r="E509" s="114" t="str">
        <f>IFERROR(INDEX(M[Bandwidth], MATCH(C509, M[Plan Name], 0)), "")</f>
        <v/>
      </c>
      <c r="F509" s="114" t="str">
        <f>IFERROR(INDEX(M[Number of Domains], MATCH(C509, M[Plan Name], 0)), "")</f>
        <v/>
      </c>
      <c r="G509" s="114" t="str">
        <f>IFERROR(INDEX(M[Email Accounts], MATCH(C509, M[Plan Name], 0)), "")</f>
        <v/>
      </c>
      <c r="H509" s="114" t="str">
        <f>IFERROR(INDEX(M[Databases], MATCH(C509, M[Plan Name], 0)), "")</f>
        <v/>
      </c>
      <c r="I509" s="114" t="str">
        <f>IFERROR(INDEX(M[Control Panel], MATCH(C509, M[Plan Name], 0)), "")</f>
        <v/>
      </c>
      <c r="J509" s="114" t="str">
        <f>IFERROR(INDEX(M[Price], MATCH(C509, M[Plan Name], 0)), "")</f>
        <v/>
      </c>
      <c r="K509" s="114" t="str">
        <f>IFERROR(INDEX(M[Cost], MATCH(C509, M[Plan Name], 0)), "")</f>
        <v/>
      </c>
    </row>
    <row r="510" spans="1:11" ht="13.5" thickTop="1" thickBot="1">
      <c r="A510" s="11"/>
      <c r="B510" s="83"/>
      <c r="C510" s="11"/>
      <c r="D510" s="114" t="str">
        <f>IFERROR(INDEX(M[Disk Space], MATCH(C510, M[Plan Name], 0)), "")</f>
        <v/>
      </c>
      <c r="E510" s="114" t="str">
        <f>IFERROR(INDEX(M[Bandwidth], MATCH(C510, M[Plan Name], 0)), "")</f>
        <v/>
      </c>
      <c r="F510" s="114" t="str">
        <f>IFERROR(INDEX(M[Number of Domains], MATCH(C510, M[Plan Name], 0)), "")</f>
        <v/>
      </c>
      <c r="G510" s="114" t="str">
        <f>IFERROR(INDEX(M[Email Accounts], MATCH(C510, M[Plan Name], 0)), "")</f>
        <v/>
      </c>
      <c r="H510" s="114" t="str">
        <f>IFERROR(INDEX(M[Databases], MATCH(C510, M[Plan Name], 0)), "")</f>
        <v/>
      </c>
      <c r="I510" s="114" t="str">
        <f>IFERROR(INDEX(M[Control Panel], MATCH(C510, M[Plan Name], 0)), "")</f>
        <v/>
      </c>
      <c r="J510" s="114" t="str">
        <f>IFERROR(INDEX(M[Price], MATCH(C510, M[Plan Name], 0)), "")</f>
        <v/>
      </c>
      <c r="K510" s="114" t="str">
        <f>IFERROR(INDEX(M[Cost], MATCH(C510, M[Plan Name], 0)), "")</f>
        <v/>
      </c>
    </row>
    <row r="511" spans="1:11" ht="13.5" thickTop="1" thickBot="1">
      <c r="A511" s="11"/>
      <c r="B511" s="83"/>
      <c r="C511" s="11"/>
      <c r="D511" s="114" t="str">
        <f>IFERROR(INDEX(M[Disk Space], MATCH(C511, M[Plan Name], 0)), "")</f>
        <v/>
      </c>
      <c r="E511" s="114" t="str">
        <f>IFERROR(INDEX(M[Bandwidth], MATCH(C511, M[Plan Name], 0)), "")</f>
        <v/>
      </c>
      <c r="F511" s="114" t="str">
        <f>IFERROR(INDEX(M[Number of Domains], MATCH(C511, M[Plan Name], 0)), "")</f>
        <v/>
      </c>
      <c r="G511" s="114" t="str">
        <f>IFERROR(INDEX(M[Email Accounts], MATCH(C511, M[Plan Name], 0)), "")</f>
        <v/>
      </c>
      <c r="H511" s="114" t="str">
        <f>IFERROR(INDEX(M[Databases], MATCH(C511, M[Plan Name], 0)), "")</f>
        <v/>
      </c>
      <c r="I511" s="114" t="str">
        <f>IFERROR(INDEX(M[Control Panel], MATCH(C511, M[Plan Name], 0)), "")</f>
        <v/>
      </c>
      <c r="J511" s="114" t="str">
        <f>IFERROR(INDEX(M[Price], MATCH(C511, M[Plan Name], 0)), "")</f>
        <v/>
      </c>
      <c r="K511" s="114" t="str">
        <f>IFERROR(INDEX(M[Cost], MATCH(C511, M[Plan Name], 0)), "")</f>
        <v/>
      </c>
    </row>
    <row r="512" spans="1:11" ht="13.5" thickTop="1" thickBot="1">
      <c r="A512" s="11"/>
      <c r="B512" s="83"/>
      <c r="C512" s="11"/>
      <c r="D512" s="114" t="str">
        <f>IFERROR(INDEX(M[Disk Space], MATCH(C512, M[Plan Name], 0)), "")</f>
        <v/>
      </c>
      <c r="E512" s="114" t="str">
        <f>IFERROR(INDEX(M[Bandwidth], MATCH(C512, M[Plan Name], 0)), "")</f>
        <v/>
      </c>
      <c r="F512" s="114" t="str">
        <f>IFERROR(INDEX(M[Number of Domains], MATCH(C512, M[Plan Name], 0)), "")</f>
        <v/>
      </c>
      <c r="G512" s="114" t="str">
        <f>IFERROR(INDEX(M[Email Accounts], MATCH(C512, M[Plan Name], 0)), "")</f>
        <v/>
      </c>
      <c r="H512" s="114" t="str">
        <f>IFERROR(INDEX(M[Databases], MATCH(C512, M[Plan Name], 0)), "")</f>
        <v/>
      </c>
      <c r="I512" s="114" t="str">
        <f>IFERROR(INDEX(M[Control Panel], MATCH(C512, M[Plan Name], 0)), "")</f>
        <v/>
      </c>
      <c r="J512" s="114" t="str">
        <f>IFERROR(INDEX(M[Price], MATCH(C512, M[Plan Name], 0)), "")</f>
        <v/>
      </c>
      <c r="K512" s="114" t="str">
        <f>IFERROR(INDEX(M[Cost], MATCH(C512, M[Plan Name], 0)), "")</f>
        <v/>
      </c>
    </row>
    <row r="513" spans="1:11" ht="13.5" thickTop="1" thickBot="1">
      <c r="A513" s="11"/>
      <c r="B513" s="83"/>
      <c r="C513" s="11"/>
      <c r="D513" s="114" t="str">
        <f>IFERROR(INDEX(M[Disk Space], MATCH(C513, M[Plan Name], 0)), "")</f>
        <v/>
      </c>
      <c r="E513" s="114" t="str">
        <f>IFERROR(INDEX(M[Bandwidth], MATCH(C513, M[Plan Name], 0)), "")</f>
        <v/>
      </c>
      <c r="F513" s="114" t="str">
        <f>IFERROR(INDEX(M[Number of Domains], MATCH(C513, M[Plan Name], 0)), "")</f>
        <v/>
      </c>
      <c r="G513" s="114" t="str">
        <f>IFERROR(INDEX(M[Email Accounts], MATCH(C513, M[Plan Name], 0)), "")</f>
        <v/>
      </c>
      <c r="H513" s="114" t="str">
        <f>IFERROR(INDEX(M[Databases], MATCH(C513, M[Plan Name], 0)), "")</f>
        <v/>
      </c>
      <c r="I513" s="114" t="str">
        <f>IFERROR(INDEX(M[Control Panel], MATCH(C513, M[Plan Name], 0)), "")</f>
        <v/>
      </c>
      <c r="J513" s="114" t="str">
        <f>IFERROR(INDEX(M[Price], MATCH(C513, M[Plan Name], 0)), "")</f>
        <v/>
      </c>
      <c r="K513" s="114" t="str">
        <f>IFERROR(INDEX(M[Cost], MATCH(C513, M[Plan Name], 0)), "")</f>
        <v/>
      </c>
    </row>
    <row r="514" spans="1:11" ht="13.5" thickTop="1" thickBot="1">
      <c r="A514" s="11"/>
      <c r="B514" s="83"/>
      <c r="C514" s="11"/>
      <c r="D514" s="114" t="str">
        <f>IFERROR(INDEX(M[Disk Space], MATCH(C514, M[Plan Name], 0)), "")</f>
        <v/>
      </c>
      <c r="E514" s="114" t="str">
        <f>IFERROR(INDEX(M[Bandwidth], MATCH(C514, M[Plan Name], 0)), "")</f>
        <v/>
      </c>
      <c r="F514" s="114" t="str">
        <f>IFERROR(INDEX(M[Number of Domains], MATCH(C514, M[Plan Name], 0)), "")</f>
        <v/>
      </c>
      <c r="G514" s="114" t="str">
        <f>IFERROR(INDEX(M[Email Accounts], MATCH(C514, M[Plan Name], 0)), "")</f>
        <v/>
      </c>
      <c r="H514" s="114" t="str">
        <f>IFERROR(INDEX(M[Databases], MATCH(C514, M[Plan Name], 0)), "")</f>
        <v/>
      </c>
      <c r="I514" s="114" t="str">
        <f>IFERROR(INDEX(M[Control Panel], MATCH(C514, M[Plan Name], 0)), "")</f>
        <v/>
      </c>
      <c r="J514" s="114" t="str">
        <f>IFERROR(INDEX(M[Price], MATCH(C514, M[Plan Name], 0)), "")</f>
        <v/>
      </c>
      <c r="K514" s="114" t="str">
        <f>IFERROR(INDEX(M[Cost], MATCH(C514, M[Plan Name], 0)), "")</f>
        <v/>
      </c>
    </row>
    <row r="515" spans="1:11" ht="13.5" thickTop="1" thickBot="1">
      <c r="A515" s="11"/>
      <c r="B515" s="83"/>
      <c r="C515" s="11"/>
      <c r="D515" s="114" t="str">
        <f>IFERROR(INDEX(M[Disk Space], MATCH(C515, M[Plan Name], 0)), "")</f>
        <v/>
      </c>
      <c r="E515" s="114" t="str">
        <f>IFERROR(INDEX(M[Bandwidth], MATCH(C515, M[Plan Name], 0)), "")</f>
        <v/>
      </c>
      <c r="F515" s="114" t="str">
        <f>IFERROR(INDEX(M[Number of Domains], MATCH(C515, M[Plan Name], 0)), "")</f>
        <v/>
      </c>
      <c r="G515" s="114" t="str">
        <f>IFERROR(INDEX(M[Email Accounts], MATCH(C515, M[Plan Name], 0)), "")</f>
        <v/>
      </c>
      <c r="H515" s="114" t="str">
        <f>IFERROR(INDEX(M[Databases], MATCH(C515, M[Plan Name], 0)), "")</f>
        <v/>
      </c>
      <c r="I515" s="114" t="str">
        <f>IFERROR(INDEX(M[Control Panel], MATCH(C515, M[Plan Name], 0)), "")</f>
        <v/>
      </c>
      <c r="J515" s="114" t="str">
        <f>IFERROR(INDEX(M[Price], MATCH(C515, M[Plan Name], 0)), "")</f>
        <v/>
      </c>
      <c r="K515" s="114" t="str">
        <f>IFERROR(INDEX(M[Cost], MATCH(C515, M[Plan Name], 0)), "")</f>
        <v/>
      </c>
    </row>
    <row r="516" spans="1:11" ht="13.5" thickTop="1" thickBot="1">
      <c r="A516" s="11"/>
      <c r="B516" s="83"/>
      <c r="C516" s="11"/>
      <c r="D516" s="114" t="str">
        <f>IFERROR(INDEX(M[Disk Space], MATCH(C516, M[Plan Name], 0)), "")</f>
        <v/>
      </c>
      <c r="E516" s="114" t="str">
        <f>IFERROR(INDEX(M[Bandwidth], MATCH(C516, M[Plan Name], 0)), "")</f>
        <v/>
      </c>
      <c r="F516" s="114" t="str">
        <f>IFERROR(INDEX(M[Number of Domains], MATCH(C516, M[Plan Name], 0)), "")</f>
        <v/>
      </c>
      <c r="G516" s="114" t="str">
        <f>IFERROR(INDEX(M[Email Accounts], MATCH(C516, M[Plan Name], 0)), "")</f>
        <v/>
      </c>
      <c r="H516" s="114" t="str">
        <f>IFERROR(INDEX(M[Databases], MATCH(C516, M[Plan Name], 0)), "")</f>
        <v/>
      </c>
      <c r="I516" s="114" t="str">
        <f>IFERROR(INDEX(M[Control Panel], MATCH(C516, M[Plan Name], 0)), "")</f>
        <v/>
      </c>
      <c r="J516" s="114" t="str">
        <f>IFERROR(INDEX(M[Price], MATCH(C516, M[Plan Name], 0)), "")</f>
        <v/>
      </c>
      <c r="K516" s="114" t="str">
        <f>IFERROR(INDEX(M[Cost], MATCH(C516, M[Plan Name], 0)), "")</f>
        <v/>
      </c>
    </row>
    <row r="517" spans="1:11" ht="13.5" thickTop="1" thickBot="1">
      <c r="A517" s="11"/>
      <c r="B517" s="83"/>
      <c r="C517" s="11"/>
      <c r="D517" s="114" t="str">
        <f>IFERROR(INDEX(M[Disk Space], MATCH(C517, M[Plan Name], 0)), "")</f>
        <v/>
      </c>
      <c r="E517" s="114" t="str">
        <f>IFERROR(INDEX(M[Bandwidth], MATCH(C517, M[Plan Name], 0)), "")</f>
        <v/>
      </c>
      <c r="F517" s="114" t="str">
        <f>IFERROR(INDEX(M[Number of Domains], MATCH(C517, M[Plan Name], 0)), "")</f>
        <v/>
      </c>
      <c r="G517" s="114" t="str">
        <f>IFERROR(INDEX(M[Email Accounts], MATCH(C517, M[Plan Name], 0)), "")</f>
        <v/>
      </c>
      <c r="H517" s="114" t="str">
        <f>IFERROR(INDEX(M[Databases], MATCH(C517, M[Plan Name], 0)), "")</f>
        <v/>
      </c>
      <c r="I517" s="114" t="str">
        <f>IFERROR(INDEX(M[Control Panel], MATCH(C517, M[Plan Name], 0)), "")</f>
        <v/>
      </c>
      <c r="J517" s="114" t="str">
        <f>IFERROR(INDEX(M[Price], MATCH(C517, M[Plan Name], 0)), "")</f>
        <v/>
      </c>
      <c r="K517" s="114" t="str">
        <f>IFERROR(INDEX(M[Cost], MATCH(C517, M[Plan Name], 0)), "")</f>
        <v/>
      </c>
    </row>
    <row r="518" spans="1:11" ht="13.5" thickTop="1" thickBot="1">
      <c r="A518" s="11"/>
      <c r="B518" s="83"/>
      <c r="C518" s="11"/>
      <c r="D518" s="114" t="str">
        <f>IFERROR(INDEX(M[Disk Space], MATCH(C518, M[Plan Name], 0)), "")</f>
        <v/>
      </c>
      <c r="E518" s="114" t="str">
        <f>IFERROR(INDEX(M[Bandwidth], MATCH(C518, M[Plan Name], 0)), "")</f>
        <v/>
      </c>
      <c r="F518" s="114" t="str">
        <f>IFERROR(INDEX(M[Number of Domains], MATCH(C518, M[Plan Name], 0)), "")</f>
        <v/>
      </c>
      <c r="G518" s="114" t="str">
        <f>IFERROR(INDEX(M[Email Accounts], MATCH(C518, M[Plan Name], 0)), "")</f>
        <v/>
      </c>
      <c r="H518" s="114" t="str">
        <f>IFERROR(INDEX(M[Databases], MATCH(C518, M[Plan Name], 0)), "")</f>
        <v/>
      </c>
      <c r="I518" s="114" t="str">
        <f>IFERROR(INDEX(M[Control Panel], MATCH(C518, M[Plan Name], 0)), "")</f>
        <v/>
      </c>
      <c r="J518" s="114" t="str">
        <f>IFERROR(INDEX(M[Price], MATCH(C518, M[Plan Name], 0)), "")</f>
        <v/>
      </c>
      <c r="K518" s="114" t="str">
        <f>IFERROR(INDEX(M[Cost], MATCH(C518, M[Plan Name], 0)), "")</f>
        <v/>
      </c>
    </row>
    <row r="519" spans="1:11" ht="13.5" thickTop="1" thickBot="1">
      <c r="A519" s="11"/>
      <c r="B519" s="83"/>
      <c r="C519" s="11"/>
      <c r="D519" s="114" t="str">
        <f>IFERROR(INDEX(M[Disk Space], MATCH(C519, M[Plan Name], 0)), "")</f>
        <v/>
      </c>
      <c r="E519" s="114" t="str">
        <f>IFERROR(INDEX(M[Bandwidth], MATCH(C519, M[Plan Name], 0)), "")</f>
        <v/>
      </c>
      <c r="F519" s="114" t="str">
        <f>IFERROR(INDEX(M[Number of Domains], MATCH(C519, M[Plan Name], 0)), "")</f>
        <v/>
      </c>
      <c r="G519" s="114" t="str">
        <f>IFERROR(INDEX(M[Email Accounts], MATCH(C519, M[Plan Name], 0)), "")</f>
        <v/>
      </c>
      <c r="H519" s="114" t="str">
        <f>IFERROR(INDEX(M[Databases], MATCH(C519, M[Plan Name], 0)), "")</f>
        <v/>
      </c>
      <c r="I519" s="114" t="str">
        <f>IFERROR(INDEX(M[Control Panel], MATCH(C519, M[Plan Name], 0)), "")</f>
        <v/>
      </c>
      <c r="J519" s="114" t="str">
        <f>IFERROR(INDEX(M[Price], MATCH(C519, M[Plan Name], 0)), "")</f>
        <v/>
      </c>
      <c r="K519" s="114" t="str">
        <f>IFERROR(INDEX(M[Cost], MATCH(C519, M[Plan Name], 0)), "")</f>
        <v/>
      </c>
    </row>
    <row r="520" spans="1:11" ht="13.5" thickTop="1" thickBot="1">
      <c r="A520" s="11"/>
      <c r="B520" s="83"/>
      <c r="C520" s="11"/>
      <c r="D520" s="114" t="str">
        <f>IFERROR(INDEX(M[Disk Space], MATCH(C520, M[Plan Name], 0)), "")</f>
        <v/>
      </c>
      <c r="E520" s="114" t="str">
        <f>IFERROR(INDEX(M[Bandwidth], MATCH(C520, M[Plan Name], 0)), "")</f>
        <v/>
      </c>
      <c r="F520" s="114" t="str">
        <f>IFERROR(INDEX(M[Number of Domains], MATCH(C520, M[Plan Name], 0)), "")</f>
        <v/>
      </c>
      <c r="G520" s="114" t="str">
        <f>IFERROR(INDEX(M[Email Accounts], MATCH(C520, M[Plan Name], 0)), "")</f>
        <v/>
      </c>
      <c r="H520" s="114" t="str">
        <f>IFERROR(INDEX(M[Databases], MATCH(C520, M[Plan Name], 0)), "")</f>
        <v/>
      </c>
      <c r="I520" s="114" t="str">
        <f>IFERROR(INDEX(M[Control Panel], MATCH(C520, M[Plan Name], 0)), "")</f>
        <v/>
      </c>
      <c r="J520" s="114" t="str">
        <f>IFERROR(INDEX(M[Price], MATCH(C520, M[Plan Name], 0)), "")</f>
        <v/>
      </c>
      <c r="K520" s="114" t="str">
        <f>IFERROR(INDEX(M[Cost], MATCH(C520, M[Plan Name], 0)), "")</f>
        <v/>
      </c>
    </row>
    <row r="521" spans="1:11" ht="13.5" thickTop="1" thickBot="1">
      <c r="A521" s="11"/>
      <c r="B521" s="83"/>
      <c r="C521" s="11"/>
      <c r="D521" s="114" t="str">
        <f>IFERROR(INDEX(M[Disk Space], MATCH(C521, M[Plan Name], 0)), "")</f>
        <v/>
      </c>
      <c r="E521" s="114" t="str">
        <f>IFERROR(INDEX(M[Bandwidth], MATCH(C521, M[Plan Name], 0)), "")</f>
        <v/>
      </c>
      <c r="F521" s="114" t="str">
        <f>IFERROR(INDEX(M[Number of Domains], MATCH(C521, M[Plan Name], 0)), "")</f>
        <v/>
      </c>
      <c r="G521" s="114" t="str">
        <f>IFERROR(INDEX(M[Email Accounts], MATCH(C521, M[Plan Name], 0)), "")</f>
        <v/>
      </c>
      <c r="H521" s="114" t="str">
        <f>IFERROR(INDEX(M[Databases], MATCH(C521, M[Plan Name], 0)), "")</f>
        <v/>
      </c>
      <c r="I521" s="114" t="str">
        <f>IFERROR(INDEX(M[Control Panel], MATCH(C521, M[Plan Name], 0)), "")</f>
        <v/>
      </c>
      <c r="J521" s="114" t="str">
        <f>IFERROR(INDEX(M[Price], MATCH(C521, M[Plan Name], 0)), "")</f>
        <v/>
      </c>
      <c r="K521" s="114" t="str">
        <f>IFERROR(INDEX(M[Cost], MATCH(C521, M[Plan Name], 0)), "")</f>
        <v/>
      </c>
    </row>
    <row r="522" spans="1:11" ht="13.5" thickTop="1" thickBot="1">
      <c r="A522" s="11"/>
      <c r="B522" s="83"/>
      <c r="C522" s="11"/>
      <c r="D522" s="114" t="str">
        <f>IFERROR(INDEX(M[Disk Space], MATCH(C522, M[Plan Name], 0)), "")</f>
        <v/>
      </c>
      <c r="E522" s="114" t="str">
        <f>IFERROR(INDEX(M[Bandwidth], MATCH(C522, M[Plan Name], 0)), "")</f>
        <v/>
      </c>
      <c r="F522" s="114" t="str">
        <f>IFERROR(INDEX(M[Number of Domains], MATCH(C522, M[Plan Name], 0)), "")</f>
        <v/>
      </c>
      <c r="G522" s="114" t="str">
        <f>IFERROR(INDEX(M[Email Accounts], MATCH(C522, M[Plan Name], 0)), "")</f>
        <v/>
      </c>
      <c r="H522" s="114" t="str">
        <f>IFERROR(INDEX(M[Databases], MATCH(C522, M[Plan Name], 0)), "")</f>
        <v/>
      </c>
      <c r="I522" s="114" t="str">
        <f>IFERROR(INDEX(M[Control Panel], MATCH(C522, M[Plan Name], 0)), "")</f>
        <v/>
      </c>
      <c r="J522" s="114" t="str">
        <f>IFERROR(INDEX(M[Price], MATCH(C522, M[Plan Name], 0)), "")</f>
        <v/>
      </c>
      <c r="K522" s="114" t="str">
        <f>IFERROR(INDEX(M[Cost], MATCH(C522, M[Plan Name], 0)), "")</f>
        <v/>
      </c>
    </row>
    <row r="523" spans="1:11" ht="13.5" thickTop="1" thickBot="1">
      <c r="A523" s="11"/>
      <c r="B523" s="83"/>
      <c r="C523" s="11"/>
      <c r="D523" s="114" t="str">
        <f>IFERROR(INDEX(M[Disk Space], MATCH(C523, M[Plan Name], 0)), "")</f>
        <v/>
      </c>
      <c r="E523" s="114" t="str">
        <f>IFERROR(INDEX(M[Bandwidth], MATCH(C523, M[Plan Name], 0)), "")</f>
        <v/>
      </c>
      <c r="F523" s="114" t="str">
        <f>IFERROR(INDEX(M[Number of Domains], MATCH(C523, M[Plan Name], 0)), "")</f>
        <v/>
      </c>
      <c r="G523" s="114" t="str">
        <f>IFERROR(INDEX(M[Email Accounts], MATCH(C523, M[Plan Name], 0)), "")</f>
        <v/>
      </c>
      <c r="H523" s="114" t="str">
        <f>IFERROR(INDEX(M[Databases], MATCH(C523, M[Plan Name], 0)), "")</f>
        <v/>
      </c>
      <c r="I523" s="114" t="str">
        <f>IFERROR(INDEX(M[Control Panel], MATCH(C523, M[Plan Name], 0)), "")</f>
        <v/>
      </c>
      <c r="J523" s="114" t="str">
        <f>IFERROR(INDEX(M[Price], MATCH(C523, M[Plan Name], 0)), "")</f>
        <v/>
      </c>
      <c r="K523" s="114" t="str">
        <f>IFERROR(INDEX(M[Cost], MATCH(C523, M[Plan Name], 0)), "")</f>
        <v/>
      </c>
    </row>
    <row r="524" spans="1:11" ht="13.5" thickTop="1" thickBot="1">
      <c r="A524" s="11"/>
      <c r="B524" s="83"/>
      <c r="C524" s="11"/>
      <c r="D524" s="114" t="str">
        <f>IFERROR(INDEX(M[Disk Space], MATCH(C524, M[Plan Name], 0)), "")</f>
        <v/>
      </c>
      <c r="E524" s="114" t="str">
        <f>IFERROR(INDEX(M[Bandwidth], MATCH(C524, M[Plan Name], 0)), "")</f>
        <v/>
      </c>
      <c r="F524" s="114" t="str">
        <f>IFERROR(INDEX(M[Number of Domains], MATCH(C524, M[Plan Name], 0)), "")</f>
        <v/>
      </c>
      <c r="G524" s="114" t="str">
        <f>IFERROR(INDEX(M[Email Accounts], MATCH(C524, M[Plan Name], 0)), "")</f>
        <v/>
      </c>
      <c r="H524" s="114" t="str">
        <f>IFERROR(INDEX(M[Databases], MATCH(C524, M[Plan Name], 0)), "")</f>
        <v/>
      </c>
      <c r="I524" s="114" t="str">
        <f>IFERROR(INDEX(M[Control Panel], MATCH(C524, M[Plan Name], 0)), "")</f>
        <v/>
      </c>
      <c r="J524" s="114" t="str">
        <f>IFERROR(INDEX(M[Price], MATCH(C524, M[Plan Name], 0)), "")</f>
        <v/>
      </c>
      <c r="K524" s="114" t="str">
        <f>IFERROR(INDEX(M[Cost], MATCH(C524, M[Plan Name], 0)), "")</f>
        <v/>
      </c>
    </row>
    <row r="525" spans="1:11" ht="13.5" thickTop="1" thickBot="1">
      <c r="A525" s="11"/>
      <c r="B525" s="83"/>
      <c r="C525" s="11"/>
      <c r="D525" s="114" t="str">
        <f>IFERROR(INDEX(M[Disk Space], MATCH(C525, M[Plan Name], 0)), "")</f>
        <v/>
      </c>
      <c r="E525" s="114" t="str">
        <f>IFERROR(INDEX(M[Bandwidth], MATCH(C525, M[Plan Name], 0)), "")</f>
        <v/>
      </c>
      <c r="F525" s="114" t="str">
        <f>IFERROR(INDEX(M[Number of Domains], MATCH(C525, M[Plan Name], 0)), "")</f>
        <v/>
      </c>
      <c r="G525" s="114" t="str">
        <f>IFERROR(INDEX(M[Email Accounts], MATCH(C525, M[Plan Name], 0)), "")</f>
        <v/>
      </c>
      <c r="H525" s="114" t="str">
        <f>IFERROR(INDEX(M[Databases], MATCH(C525, M[Plan Name], 0)), "")</f>
        <v/>
      </c>
      <c r="I525" s="114" t="str">
        <f>IFERROR(INDEX(M[Control Panel], MATCH(C525, M[Plan Name], 0)), "")</f>
        <v/>
      </c>
      <c r="J525" s="114" t="str">
        <f>IFERROR(INDEX(M[Price], MATCH(C525, M[Plan Name], 0)), "")</f>
        <v/>
      </c>
      <c r="K525" s="114" t="str">
        <f>IFERROR(INDEX(M[Cost], MATCH(C525, M[Plan Name], 0)), "")</f>
        <v/>
      </c>
    </row>
    <row r="526" spans="1:11" ht="13.5" thickTop="1" thickBot="1">
      <c r="A526" s="11"/>
      <c r="B526" s="83"/>
      <c r="C526" s="11"/>
      <c r="D526" s="114" t="str">
        <f>IFERROR(INDEX(M[Disk Space], MATCH(C526, M[Plan Name], 0)), "")</f>
        <v/>
      </c>
      <c r="E526" s="114" t="str">
        <f>IFERROR(INDEX(M[Bandwidth], MATCH(C526, M[Plan Name], 0)), "")</f>
        <v/>
      </c>
      <c r="F526" s="114" t="str">
        <f>IFERROR(INDEX(M[Number of Domains], MATCH(C526, M[Plan Name], 0)), "")</f>
        <v/>
      </c>
      <c r="G526" s="114" t="str">
        <f>IFERROR(INDEX(M[Email Accounts], MATCH(C526, M[Plan Name], 0)), "")</f>
        <v/>
      </c>
      <c r="H526" s="114" t="str">
        <f>IFERROR(INDEX(M[Databases], MATCH(C526, M[Plan Name], 0)), "")</f>
        <v/>
      </c>
      <c r="I526" s="114" t="str">
        <f>IFERROR(INDEX(M[Control Panel], MATCH(C526, M[Plan Name], 0)), "")</f>
        <v/>
      </c>
      <c r="J526" s="114" t="str">
        <f>IFERROR(INDEX(M[Price], MATCH(C526, M[Plan Name], 0)), "")</f>
        <v/>
      </c>
      <c r="K526" s="114" t="str">
        <f>IFERROR(INDEX(M[Cost], MATCH(C526, M[Plan Name], 0)), "")</f>
        <v/>
      </c>
    </row>
    <row r="527" spans="1:11" ht="13.5" thickTop="1" thickBot="1">
      <c r="A527" s="11"/>
      <c r="B527" s="83"/>
      <c r="C527" s="11"/>
      <c r="D527" s="114" t="str">
        <f>IFERROR(INDEX(M[Disk Space], MATCH(C527, M[Plan Name], 0)), "")</f>
        <v/>
      </c>
      <c r="E527" s="114" t="str">
        <f>IFERROR(INDEX(M[Bandwidth], MATCH(C527, M[Plan Name], 0)), "")</f>
        <v/>
      </c>
      <c r="F527" s="114" t="str">
        <f>IFERROR(INDEX(M[Number of Domains], MATCH(C527, M[Plan Name], 0)), "")</f>
        <v/>
      </c>
      <c r="G527" s="114" t="str">
        <f>IFERROR(INDEX(M[Email Accounts], MATCH(C527, M[Plan Name], 0)), "")</f>
        <v/>
      </c>
      <c r="H527" s="114" t="str">
        <f>IFERROR(INDEX(M[Databases], MATCH(C527, M[Plan Name], 0)), "")</f>
        <v/>
      </c>
      <c r="I527" s="114" t="str">
        <f>IFERROR(INDEX(M[Control Panel], MATCH(C527, M[Plan Name], 0)), "")</f>
        <v/>
      </c>
      <c r="J527" s="114" t="str">
        <f>IFERROR(INDEX(M[Price], MATCH(C527, M[Plan Name], 0)), "")</f>
        <v/>
      </c>
      <c r="K527" s="114" t="str">
        <f>IFERROR(INDEX(M[Cost], MATCH(C527, M[Plan Name], 0)), "")</f>
        <v/>
      </c>
    </row>
    <row r="528" spans="1:11" ht="13.5" thickTop="1" thickBot="1">
      <c r="A528" s="11"/>
      <c r="B528" s="83"/>
      <c r="C528" s="11"/>
      <c r="D528" s="114" t="str">
        <f>IFERROR(INDEX(M[Disk Space], MATCH(C528, M[Plan Name], 0)), "")</f>
        <v/>
      </c>
      <c r="E528" s="114" t="str">
        <f>IFERROR(INDEX(M[Bandwidth], MATCH(C528, M[Plan Name], 0)), "")</f>
        <v/>
      </c>
      <c r="F528" s="114" t="str">
        <f>IFERROR(INDEX(M[Number of Domains], MATCH(C528, M[Plan Name], 0)), "")</f>
        <v/>
      </c>
      <c r="G528" s="114" t="str">
        <f>IFERROR(INDEX(M[Email Accounts], MATCH(C528, M[Plan Name], 0)), "")</f>
        <v/>
      </c>
      <c r="H528" s="114" t="str">
        <f>IFERROR(INDEX(M[Databases], MATCH(C528, M[Plan Name], 0)), "")</f>
        <v/>
      </c>
      <c r="I528" s="114" t="str">
        <f>IFERROR(INDEX(M[Control Panel], MATCH(C528, M[Plan Name], 0)), "")</f>
        <v/>
      </c>
      <c r="J528" s="114" t="str">
        <f>IFERROR(INDEX(M[Price], MATCH(C528, M[Plan Name], 0)), "")</f>
        <v/>
      </c>
      <c r="K528" s="114" t="str">
        <f>IFERROR(INDEX(M[Cost], MATCH(C528, M[Plan Name], 0)), "")</f>
        <v/>
      </c>
    </row>
    <row r="529" spans="1:11" ht="13.5" thickTop="1" thickBot="1">
      <c r="A529" s="11"/>
      <c r="B529" s="83"/>
      <c r="C529" s="11"/>
      <c r="D529" s="114" t="str">
        <f>IFERROR(INDEX(M[Disk Space], MATCH(C529, M[Plan Name], 0)), "")</f>
        <v/>
      </c>
      <c r="E529" s="114" t="str">
        <f>IFERROR(INDEX(M[Bandwidth], MATCH(C529, M[Plan Name], 0)), "")</f>
        <v/>
      </c>
      <c r="F529" s="114" t="str">
        <f>IFERROR(INDEX(M[Number of Domains], MATCH(C529, M[Plan Name], 0)), "")</f>
        <v/>
      </c>
      <c r="G529" s="114" t="str">
        <f>IFERROR(INDEX(M[Email Accounts], MATCH(C529, M[Plan Name], 0)), "")</f>
        <v/>
      </c>
      <c r="H529" s="114" t="str">
        <f>IFERROR(INDEX(M[Databases], MATCH(C529, M[Plan Name], 0)), "")</f>
        <v/>
      </c>
      <c r="I529" s="114" t="str">
        <f>IFERROR(INDEX(M[Control Panel], MATCH(C529, M[Plan Name], 0)), "")</f>
        <v/>
      </c>
      <c r="J529" s="114" t="str">
        <f>IFERROR(INDEX(M[Price], MATCH(C529, M[Plan Name], 0)), "")</f>
        <v/>
      </c>
      <c r="K529" s="114" t="str">
        <f>IFERROR(INDEX(M[Cost], MATCH(C529, M[Plan Name], 0)), "")</f>
        <v/>
      </c>
    </row>
    <row r="530" spans="1:11" ht="13.5" thickTop="1" thickBot="1">
      <c r="A530" s="11"/>
      <c r="B530" s="83"/>
      <c r="C530" s="11"/>
      <c r="D530" s="114" t="str">
        <f>IFERROR(INDEX(M[Disk Space], MATCH(C530, M[Plan Name], 0)), "")</f>
        <v/>
      </c>
      <c r="E530" s="114" t="str">
        <f>IFERROR(INDEX(M[Bandwidth], MATCH(C530, M[Plan Name], 0)), "")</f>
        <v/>
      </c>
      <c r="F530" s="114" t="str">
        <f>IFERROR(INDEX(M[Number of Domains], MATCH(C530, M[Plan Name], 0)), "")</f>
        <v/>
      </c>
      <c r="G530" s="114" t="str">
        <f>IFERROR(INDEX(M[Email Accounts], MATCH(C530, M[Plan Name], 0)), "")</f>
        <v/>
      </c>
      <c r="H530" s="114" t="str">
        <f>IFERROR(INDEX(M[Databases], MATCH(C530, M[Plan Name], 0)), "")</f>
        <v/>
      </c>
      <c r="I530" s="114" t="str">
        <f>IFERROR(INDEX(M[Control Panel], MATCH(C530, M[Plan Name], 0)), "")</f>
        <v/>
      </c>
      <c r="J530" s="114" t="str">
        <f>IFERROR(INDEX(M[Price], MATCH(C530, M[Plan Name], 0)), "")</f>
        <v/>
      </c>
      <c r="K530" s="114" t="str">
        <f>IFERROR(INDEX(M[Cost], MATCH(C530, M[Plan Name], 0)), "")</f>
        <v/>
      </c>
    </row>
    <row r="531" spans="1:11" ht="13.5" thickTop="1" thickBot="1">
      <c r="A531" s="11"/>
      <c r="B531" s="83"/>
      <c r="C531" s="11"/>
      <c r="D531" s="114" t="str">
        <f>IFERROR(INDEX(M[Disk Space], MATCH(C531, M[Plan Name], 0)), "")</f>
        <v/>
      </c>
      <c r="E531" s="114" t="str">
        <f>IFERROR(INDEX(M[Bandwidth], MATCH(C531, M[Plan Name], 0)), "")</f>
        <v/>
      </c>
      <c r="F531" s="114" t="str">
        <f>IFERROR(INDEX(M[Number of Domains], MATCH(C531, M[Plan Name], 0)), "")</f>
        <v/>
      </c>
      <c r="G531" s="114" t="str">
        <f>IFERROR(INDEX(M[Email Accounts], MATCH(C531, M[Plan Name], 0)), "")</f>
        <v/>
      </c>
      <c r="H531" s="114" t="str">
        <f>IFERROR(INDEX(M[Databases], MATCH(C531, M[Plan Name], 0)), "")</f>
        <v/>
      </c>
      <c r="I531" s="114" t="str">
        <f>IFERROR(INDEX(M[Control Panel], MATCH(C531, M[Plan Name], 0)), "")</f>
        <v/>
      </c>
      <c r="J531" s="114" t="str">
        <f>IFERROR(INDEX(M[Price], MATCH(C531, M[Plan Name], 0)), "")</f>
        <v/>
      </c>
      <c r="K531" s="114" t="str">
        <f>IFERROR(INDEX(M[Cost], MATCH(C531, M[Plan Name], 0)), "")</f>
        <v/>
      </c>
    </row>
    <row r="532" spans="1:11" ht="13.5" thickTop="1" thickBot="1">
      <c r="A532" s="11"/>
      <c r="B532" s="83"/>
      <c r="C532" s="11"/>
      <c r="D532" s="114" t="str">
        <f>IFERROR(INDEX(M[Disk Space], MATCH(C532, M[Plan Name], 0)), "")</f>
        <v/>
      </c>
      <c r="E532" s="114" t="str">
        <f>IFERROR(INDEX(M[Bandwidth], MATCH(C532, M[Plan Name], 0)), "")</f>
        <v/>
      </c>
      <c r="F532" s="114" t="str">
        <f>IFERROR(INDEX(M[Number of Domains], MATCH(C532, M[Plan Name], 0)), "")</f>
        <v/>
      </c>
      <c r="G532" s="114" t="str">
        <f>IFERROR(INDEX(M[Email Accounts], MATCH(C532, M[Plan Name], 0)), "")</f>
        <v/>
      </c>
      <c r="H532" s="114" t="str">
        <f>IFERROR(INDEX(M[Databases], MATCH(C532, M[Plan Name], 0)), "")</f>
        <v/>
      </c>
      <c r="I532" s="114" t="str">
        <f>IFERROR(INDEX(M[Control Panel], MATCH(C532, M[Plan Name], 0)), "")</f>
        <v/>
      </c>
      <c r="J532" s="114" t="str">
        <f>IFERROR(INDEX(M[Price], MATCH(C532, M[Plan Name], 0)), "")</f>
        <v/>
      </c>
      <c r="K532" s="114" t="str">
        <f>IFERROR(INDEX(M[Cost], MATCH(C532, M[Plan Name], 0)), "")</f>
        <v/>
      </c>
    </row>
    <row r="533" spans="1:11" ht="13.5" thickTop="1" thickBot="1">
      <c r="A533" s="11"/>
      <c r="B533" s="83"/>
      <c r="C533" s="11"/>
      <c r="D533" s="114" t="str">
        <f>IFERROR(INDEX(M[Disk Space], MATCH(C533, M[Plan Name], 0)), "")</f>
        <v/>
      </c>
      <c r="E533" s="114" t="str">
        <f>IFERROR(INDEX(M[Bandwidth], MATCH(C533, M[Plan Name], 0)), "")</f>
        <v/>
      </c>
      <c r="F533" s="114" t="str">
        <f>IFERROR(INDEX(M[Number of Domains], MATCH(C533, M[Plan Name], 0)), "")</f>
        <v/>
      </c>
      <c r="G533" s="114" t="str">
        <f>IFERROR(INDEX(M[Email Accounts], MATCH(C533, M[Plan Name], 0)), "")</f>
        <v/>
      </c>
      <c r="H533" s="114" t="str">
        <f>IFERROR(INDEX(M[Databases], MATCH(C533, M[Plan Name], 0)), "")</f>
        <v/>
      </c>
      <c r="I533" s="114" t="str">
        <f>IFERROR(INDEX(M[Control Panel], MATCH(C533, M[Plan Name], 0)), "")</f>
        <v/>
      </c>
      <c r="J533" s="114" t="str">
        <f>IFERROR(INDEX(M[Price], MATCH(C533, M[Plan Name], 0)), "")</f>
        <v/>
      </c>
      <c r="K533" s="114" t="str">
        <f>IFERROR(INDEX(M[Cost], MATCH(C533, M[Plan Name], 0)), "")</f>
        <v/>
      </c>
    </row>
    <row r="534" spans="1:11" ht="13.5" thickTop="1" thickBot="1">
      <c r="A534" s="11"/>
      <c r="B534" s="83"/>
      <c r="C534" s="11"/>
      <c r="D534" s="114" t="str">
        <f>IFERROR(INDEX(M[Disk Space], MATCH(C534, M[Plan Name], 0)), "")</f>
        <v/>
      </c>
      <c r="E534" s="114" t="str">
        <f>IFERROR(INDEX(M[Bandwidth], MATCH(C534, M[Plan Name], 0)), "")</f>
        <v/>
      </c>
      <c r="F534" s="114" t="str">
        <f>IFERROR(INDEX(M[Number of Domains], MATCH(C534, M[Plan Name], 0)), "")</f>
        <v/>
      </c>
      <c r="G534" s="114" t="str">
        <f>IFERROR(INDEX(M[Email Accounts], MATCH(C534, M[Plan Name], 0)), "")</f>
        <v/>
      </c>
      <c r="H534" s="114" t="str">
        <f>IFERROR(INDEX(M[Databases], MATCH(C534, M[Plan Name], 0)), "")</f>
        <v/>
      </c>
      <c r="I534" s="114" t="str">
        <f>IFERROR(INDEX(M[Control Panel], MATCH(C534, M[Plan Name], 0)), "")</f>
        <v/>
      </c>
      <c r="J534" s="114" t="str">
        <f>IFERROR(INDEX(M[Price], MATCH(C534, M[Plan Name], 0)), "")</f>
        <v/>
      </c>
      <c r="K534" s="114" t="str">
        <f>IFERROR(INDEX(M[Cost], MATCH(C534, M[Plan Name], 0)), "")</f>
        <v/>
      </c>
    </row>
    <row r="535" spans="1:11" ht="13.5" thickTop="1" thickBot="1">
      <c r="A535" s="11"/>
      <c r="B535" s="83"/>
      <c r="C535" s="11"/>
      <c r="D535" s="114" t="str">
        <f>IFERROR(INDEX(M[Disk Space], MATCH(C535, M[Plan Name], 0)), "")</f>
        <v/>
      </c>
      <c r="E535" s="114" t="str">
        <f>IFERROR(INDEX(M[Bandwidth], MATCH(C535, M[Plan Name], 0)), "")</f>
        <v/>
      </c>
      <c r="F535" s="114" t="str">
        <f>IFERROR(INDEX(M[Number of Domains], MATCH(C535, M[Plan Name], 0)), "")</f>
        <v/>
      </c>
      <c r="G535" s="114" t="str">
        <f>IFERROR(INDEX(M[Email Accounts], MATCH(C535, M[Plan Name], 0)), "")</f>
        <v/>
      </c>
      <c r="H535" s="114" t="str">
        <f>IFERROR(INDEX(M[Databases], MATCH(C535, M[Plan Name], 0)), "")</f>
        <v/>
      </c>
      <c r="I535" s="114" t="str">
        <f>IFERROR(INDEX(M[Control Panel], MATCH(C535, M[Plan Name], 0)), "")</f>
        <v/>
      </c>
      <c r="J535" s="114" t="str">
        <f>IFERROR(INDEX(M[Price], MATCH(C535, M[Plan Name], 0)), "")</f>
        <v/>
      </c>
      <c r="K535" s="114" t="str">
        <f>IFERROR(INDEX(M[Cost], MATCH(C535, M[Plan Name], 0)), "")</f>
        <v/>
      </c>
    </row>
    <row r="536" spans="1:11" ht="13.5" thickTop="1" thickBot="1">
      <c r="A536" s="11"/>
      <c r="B536" s="83"/>
      <c r="C536" s="11"/>
      <c r="D536" s="114" t="str">
        <f>IFERROR(INDEX(M[Disk Space], MATCH(C536, M[Plan Name], 0)), "")</f>
        <v/>
      </c>
      <c r="E536" s="114" t="str">
        <f>IFERROR(INDEX(M[Bandwidth], MATCH(C536, M[Plan Name], 0)), "")</f>
        <v/>
      </c>
      <c r="F536" s="114" t="str">
        <f>IFERROR(INDEX(M[Number of Domains], MATCH(C536, M[Plan Name], 0)), "")</f>
        <v/>
      </c>
      <c r="G536" s="114" t="str">
        <f>IFERROR(INDEX(M[Email Accounts], MATCH(C536, M[Plan Name], 0)), "")</f>
        <v/>
      </c>
      <c r="H536" s="114" t="str">
        <f>IFERROR(INDEX(M[Databases], MATCH(C536, M[Plan Name], 0)), "")</f>
        <v/>
      </c>
      <c r="I536" s="114" t="str">
        <f>IFERROR(INDEX(M[Control Panel], MATCH(C536, M[Plan Name], 0)), "")</f>
        <v/>
      </c>
      <c r="J536" s="114" t="str">
        <f>IFERROR(INDEX(M[Price], MATCH(C536, M[Plan Name], 0)), "")</f>
        <v/>
      </c>
      <c r="K536" s="114" t="str">
        <f>IFERROR(INDEX(M[Cost], MATCH(C536, M[Plan Name], 0)), "")</f>
        <v/>
      </c>
    </row>
    <row r="537" spans="1:11" ht="13.5" thickTop="1" thickBot="1">
      <c r="A537" s="11"/>
      <c r="B537" s="83"/>
      <c r="C537" s="11"/>
      <c r="D537" s="114" t="str">
        <f>IFERROR(INDEX(M[Disk Space], MATCH(C537, M[Plan Name], 0)), "")</f>
        <v/>
      </c>
      <c r="E537" s="114" t="str">
        <f>IFERROR(INDEX(M[Bandwidth], MATCH(C537, M[Plan Name], 0)), "")</f>
        <v/>
      </c>
      <c r="F537" s="114" t="str">
        <f>IFERROR(INDEX(M[Number of Domains], MATCH(C537, M[Plan Name], 0)), "")</f>
        <v/>
      </c>
      <c r="G537" s="114" t="str">
        <f>IFERROR(INDEX(M[Email Accounts], MATCH(C537, M[Plan Name], 0)), "")</f>
        <v/>
      </c>
      <c r="H537" s="114" t="str">
        <f>IFERROR(INDEX(M[Databases], MATCH(C537, M[Plan Name], 0)), "")</f>
        <v/>
      </c>
      <c r="I537" s="114" t="str">
        <f>IFERROR(INDEX(M[Control Panel], MATCH(C537, M[Plan Name], 0)), "")</f>
        <v/>
      </c>
      <c r="J537" s="114" t="str">
        <f>IFERROR(INDEX(M[Price], MATCH(C537, M[Plan Name], 0)), "")</f>
        <v/>
      </c>
      <c r="K537" s="114" t="str">
        <f>IFERROR(INDEX(M[Cost], MATCH(C537, M[Plan Name], 0)), "")</f>
        <v/>
      </c>
    </row>
    <row r="538" spans="1:11" ht="13.5" thickTop="1" thickBot="1">
      <c r="A538" s="11"/>
      <c r="B538" s="83"/>
      <c r="C538" s="11"/>
      <c r="D538" s="114" t="str">
        <f>IFERROR(INDEX(M[Disk Space], MATCH(C538, M[Plan Name], 0)), "")</f>
        <v/>
      </c>
      <c r="E538" s="114" t="str">
        <f>IFERROR(INDEX(M[Bandwidth], MATCH(C538, M[Plan Name], 0)), "")</f>
        <v/>
      </c>
      <c r="F538" s="114" t="str">
        <f>IFERROR(INDEX(M[Number of Domains], MATCH(C538, M[Plan Name], 0)), "")</f>
        <v/>
      </c>
      <c r="G538" s="114" t="str">
        <f>IFERROR(INDEX(M[Email Accounts], MATCH(C538, M[Plan Name], 0)), "")</f>
        <v/>
      </c>
      <c r="H538" s="114" t="str">
        <f>IFERROR(INDEX(M[Databases], MATCH(C538, M[Plan Name], 0)), "")</f>
        <v/>
      </c>
      <c r="I538" s="114" t="str">
        <f>IFERROR(INDEX(M[Control Panel], MATCH(C538, M[Plan Name], 0)), "")</f>
        <v/>
      </c>
      <c r="J538" s="114" t="str">
        <f>IFERROR(INDEX(M[Price], MATCH(C538, M[Plan Name], 0)), "")</f>
        <v/>
      </c>
      <c r="K538" s="114" t="str">
        <f>IFERROR(INDEX(M[Cost], MATCH(C538, M[Plan Name], 0)), "")</f>
        <v/>
      </c>
    </row>
    <row r="539" spans="1:11" ht="13.5" thickTop="1" thickBot="1">
      <c r="A539" s="11"/>
      <c r="B539" s="83"/>
      <c r="C539" s="11"/>
      <c r="D539" s="114" t="str">
        <f>IFERROR(INDEX(M[Disk Space], MATCH(C539, M[Plan Name], 0)), "")</f>
        <v/>
      </c>
      <c r="E539" s="114" t="str">
        <f>IFERROR(INDEX(M[Bandwidth], MATCH(C539, M[Plan Name], 0)), "")</f>
        <v/>
      </c>
      <c r="F539" s="114" t="str">
        <f>IFERROR(INDEX(M[Number of Domains], MATCH(C539, M[Plan Name], 0)), "")</f>
        <v/>
      </c>
      <c r="G539" s="114" t="str">
        <f>IFERROR(INDEX(M[Email Accounts], MATCH(C539, M[Plan Name], 0)), "")</f>
        <v/>
      </c>
      <c r="H539" s="114" t="str">
        <f>IFERROR(INDEX(M[Databases], MATCH(C539, M[Plan Name], 0)), "")</f>
        <v/>
      </c>
      <c r="I539" s="114" t="str">
        <f>IFERROR(INDEX(M[Control Panel], MATCH(C539, M[Plan Name], 0)), "")</f>
        <v/>
      </c>
      <c r="J539" s="114" t="str">
        <f>IFERROR(INDEX(M[Price], MATCH(C539, M[Plan Name], 0)), "")</f>
        <v/>
      </c>
      <c r="K539" s="114" t="str">
        <f>IFERROR(INDEX(M[Cost], MATCH(C539, M[Plan Name], 0)), "")</f>
        <v/>
      </c>
    </row>
    <row r="540" spans="1:11" ht="13.5" thickTop="1" thickBot="1">
      <c r="A540" s="11"/>
      <c r="B540" s="83"/>
      <c r="C540" s="11"/>
      <c r="D540" s="114" t="str">
        <f>IFERROR(INDEX(M[Disk Space], MATCH(C540, M[Plan Name], 0)), "")</f>
        <v/>
      </c>
      <c r="E540" s="114" t="str">
        <f>IFERROR(INDEX(M[Bandwidth], MATCH(C540, M[Plan Name], 0)), "")</f>
        <v/>
      </c>
      <c r="F540" s="114" t="str">
        <f>IFERROR(INDEX(M[Number of Domains], MATCH(C540, M[Plan Name], 0)), "")</f>
        <v/>
      </c>
      <c r="G540" s="114" t="str">
        <f>IFERROR(INDEX(M[Email Accounts], MATCH(C540, M[Plan Name], 0)), "")</f>
        <v/>
      </c>
      <c r="H540" s="114" t="str">
        <f>IFERROR(INDEX(M[Databases], MATCH(C540, M[Plan Name], 0)), "")</f>
        <v/>
      </c>
      <c r="I540" s="114" t="str">
        <f>IFERROR(INDEX(M[Control Panel], MATCH(C540, M[Plan Name], 0)), "")</f>
        <v/>
      </c>
      <c r="J540" s="114" t="str">
        <f>IFERROR(INDEX(M[Price], MATCH(C540, M[Plan Name], 0)), "")</f>
        <v/>
      </c>
      <c r="K540" s="114" t="str">
        <f>IFERROR(INDEX(M[Cost], MATCH(C540, M[Plan Name], 0)), "")</f>
        <v/>
      </c>
    </row>
    <row r="541" spans="1:11" ht="13.5" thickTop="1" thickBot="1">
      <c r="A541" s="11"/>
      <c r="B541" s="83"/>
      <c r="C541" s="11"/>
      <c r="D541" s="114" t="str">
        <f>IFERROR(INDEX(M[Disk Space], MATCH(C541, M[Plan Name], 0)), "")</f>
        <v/>
      </c>
      <c r="E541" s="114" t="str">
        <f>IFERROR(INDEX(M[Bandwidth], MATCH(C541, M[Plan Name], 0)), "")</f>
        <v/>
      </c>
      <c r="F541" s="114" t="str">
        <f>IFERROR(INDEX(M[Number of Domains], MATCH(C541, M[Plan Name], 0)), "")</f>
        <v/>
      </c>
      <c r="G541" s="114" t="str">
        <f>IFERROR(INDEX(M[Email Accounts], MATCH(C541, M[Plan Name], 0)), "")</f>
        <v/>
      </c>
      <c r="H541" s="114" t="str">
        <f>IFERROR(INDEX(M[Databases], MATCH(C541, M[Plan Name], 0)), "")</f>
        <v/>
      </c>
      <c r="I541" s="114" t="str">
        <f>IFERROR(INDEX(M[Control Panel], MATCH(C541, M[Plan Name], 0)), "")</f>
        <v/>
      </c>
      <c r="J541" s="114" t="str">
        <f>IFERROR(INDEX(M[Price], MATCH(C541, M[Plan Name], 0)), "")</f>
        <v/>
      </c>
      <c r="K541" s="114" t="str">
        <f>IFERROR(INDEX(M[Cost], MATCH(C541, M[Plan Name], 0)), "")</f>
        <v/>
      </c>
    </row>
    <row r="542" spans="1:11" ht="13.5" thickTop="1" thickBot="1">
      <c r="A542" s="11"/>
      <c r="B542" s="83"/>
      <c r="C542" s="11"/>
      <c r="D542" s="114" t="str">
        <f>IFERROR(INDEX(M[Disk Space], MATCH(C542, M[Plan Name], 0)), "")</f>
        <v/>
      </c>
      <c r="E542" s="114" t="str">
        <f>IFERROR(INDEX(M[Bandwidth], MATCH(C542, M[Plan Name], 0)), "")</f>
        <v/>
      </c>
      <c r="F542" s="114" t="str">
        <f>IFERROR(INDEX(M[Number of Domains], MATCH(C542, M[Plan Name], 0)), "")</f>
        <v/>
      </c>
      <c r="G542" s="114" t="str">
        <f>IFERROR(INDEX(M[Email Accounts], MATCH(C542, M[Plan Name], 0)), "")</f>
        <v/>
      </c>
      <c r="H542" s="114" t="str">
        <f>IFERROR(INDEX(M[Databases], MATCH(C542, M[Plan Name], 0)), "")</f>
        <v/>
      </c>
      <c r="I542" s="114" t="str">
        <f>IFERROR(INDEX(M[Control Panel], MATCH(C542, M[Plan Name], 0)), "")</f>
        <v/>
      </c>
      <c r="J542" s="114" t="str">
        <f>IFERROR(INDEX(M[Price], MATCH(C542, M[Plan Name], 0)), "")</f>
        <v/>
      </c>
      <c r="K542" s="114" t="str">
        <f>IFERROR(INDEX(M[Cost], MATCH(C542, M[Plan Name], 0)), "")</f>
        <v/>
      </c>
    </row>
    <row r="543" spans="1:11" ht="13.5" thickTop="1" thickBot="1">
      <c r="A543" s="11"/>
      <c r="B543" s="83"/>
      <c r="C543" s="11"/>
      <c r="D543" s="114" t="str">
        <f>IFERROR(INDEX(M[Disk Space], MATCH(C543, M[Plan Name], 0)), "")</f>
        <v/>
      </c>
      <c r="E543" s="114" t="str">
        <f>IFERROR(INDEX(M[Bandwidth], MATCH(C543, M[Plan Name], 0)), "")</f>
        <v/>
      </c>
      <c r="F543" s="114" t="str">
        <f>IFERROR(INDEX(M[Number of Domains], MATCH(C543, M[Plan Name], 0)), "")</f>
        <v/>
      </c>
      <c r="G543" s="114" t="str">
        <f>IFERROR(INDEX(M[Email Accounts], MATCH(C543, M[Plan Name], 0)), "")</f>
        <v/>
      </c>
      <c r="H543" s="114" t="str">
        <f>IFERROR(INDEX(M[Databases], MATCH(C543, M[Plan Name], 0)), "")</f>
        <v/>
      </c>
      <c r="I543" s="114" t="str">
        <f>IFERROR(INDEX(M[Control Panel], MATCH(C543, M[Plan Name], 0)), "")</f>
        <v/>
      </c>
      <c r="J543" s="114" t="str">
        <f>IFERROR(INDEX(M[Price], MATCH(C543, M[Plan Name], 0)), "")</f>
        <v/>
      </c>
      <c r="K543" s="114" t="str">
        <f>IFERROR(INDEX(M[Cost], MATCH(C543, M[Plan Name], 0)), "")</f>
        <v/>
      </c>
    </row>
    <row r="544" spans="1:11" ht="13.5" thickTop="1" thickBot="1">
      <c r="A544" s="11"/>
      <c r="B544" s="83"/>
      <c r="C544" s="11"/>
      <c r="D544" s="114" t="str">
        <f>IFERROR(INDEX(M[Disk Space], MATCH(C544, M[Plan Name], 0)), "")</f>
        <v/>
      </c>
      <c r="E544" s="114" t="str">
        <f>IFERROR(INDEX(M[Bandwidth], MATCH(C544, M[Plan Name], 0)), "")</f>
        <v/>
      </c>
      <c r="F544" s="114" t="str">
        <f>IFERROR(INDEX(M[Number of Domains], MATCH(C544, M[Plan Name], 0)), "")</f>
        <v/>
      </c>
      <c r="G544" s="114" t="str">
        <f>IFERROR(INDEX(M[Email Accounts], MATCH(C544, M[Plan Name], 0)), "")</f>
        <v/>
      </c>
      <c r="H544" s="114" t="str">
        <f>IFERROR(INDEX(M[Databases], MATCH(C544, M[Plan Name], 0)), "")</f>
        <v/>
      </c>
      <c r="I544" s="114" t="str">
        <f>IFERROR(INDEX(M[Control Panel], MATCH(C544, M[Plan Name], 0)), "")</f>
        <v/>
      </c>
      <c r="J544" s="114" t="str">
        <f>IFERROR(INDEX(M[Price], MATCH(C544, M[Plan Name], 0)), "")</f>
        <v/>
      </c>
      <c r="K544" s="114" t="str">
        <f>IFERROR(INDEX(M[Cost], MATCH(C544, M[Plan Name], 0)), "")</f>
        <v/>
      </c>
    </row>
    <row r="545" spans="1:11" ht="13.5" thickTop="1" thickBot="1">
      <c r="A545" s="11"/>
      <c r="B545" s="83"/>
      <c r="C545" s="11"/>
      <c r="D545" s="114" t="str">
        <f>IFERROR(INDEX(M[Disk Space], MATCH(C545, M[Plan Name], 0)), "")</f>
        <v/>
      </c>
      <c r="E545" s="114" t="str">
        <f>IFERROR(INDEX(M[Bandwidth], MATCH(C545, M[Plan Name], 0)), "")</f>
        <v/>
      </c>
      <c r="F545" s="114" t="str">
        <f>IFERROR(INDEX(M[Number of Domains], MATCH(C545, M[Plan Name], 0)), "")</f>
        <v/>
      </c>
      <c r="G545" s="114" t="str">
        <f>IFERROR(INDEX(M[Email Accounts], MATCH(C545, M[Plan Name], 0)), "")</f>
        <v/>
      </c>
      <c r="H545" s="114" t="str">
        <f>IFERROR(INDEX(M[Databases], MATCH(C545, M[Plan Name], 0)), "")</f>
        <v/>
      </c>
      <c r="I545" s="114" t="str">
        <f>IFERROR(INDEX(M[Control Panel], MATCH(C545, M[Plan Name], 0)), "")</f>
        <v/>
      </c>
      <c r="J545" s="114" t="str">
        <f>IFERROR(INDEX(M[Price], MATCH(C545, M[Plan Name], 0)), "")</f>
        <v/>
      </c>
      <c r="K545" s="114" t="str">
        <f>IFERROR(INDEX(M[Cost], MATCH(C545, M[Plan Name], 0)), "")</f>
        <v/>
      </c>
    </row>
    <row r="546" spans="1:11" ht="13.5" thickTop="1" thickBot="1">
      <c r="A546" s="11"/>
      <c r="B546" s="83"/>
      <c r="C546" s="11"/>
      <c r="D546" s="114" t="str">
        <f>IFERROR(INDEX(M[Disk Space], MATCH(C546, M[Plan Name], 0)), "")</f>
        <v/>
      </c>
      <c r="E546" s="114" t="str">
        <f>IFERROR(INDEX(M[Bandwidth], MATCH(C546, M[Plan Name], 0)), "")</f>
        <v/>
      </c>
      <c r="F546" s="114" t="str">
        <f>IFERROR(INDEX(M[Number of Domains], MATCH(C546, M[Plan Name], 0)), "")</f>
        <v/>
      </c>
      <c r="G546" s="114" t="str">
        <f>IFERROR(INDEX(M[Email Accounts], MATCH(C546, M[Plan Name], 0)), "")</f>
        <v/>
      </c>
      <c r="H546" s="114" t="str">
        <f>IFERROR(INDEX(M[Databases], MATCH(C546, M[Plan Name], 0)), "")</f>
        <v/>
      </c>
      <c r="I546" s="114" t="str">
        <f>IFERROR(INDEX(M[Control Panel], MATCH(C546, M[Plan Name], 0)), "")</f>
        <v/>
      </c>
      <c r="J546" s="114" t="str">
        <f>IFERROR(INDEX(M[Price], MATCH(C546, M[Plan Name], 0)), "")</f>
        <v/>
      </c>
      <c r="K546" s="114" t="str">
        <f>IFERROR(INDEX(M[Cost], MATCH(C546, M[Plan Name], 0)), "")</f>
        <v/>
      </c>
    </row>
    <row r="547" spans="1:11" ht="13.5" thickTop="1" thickBot="1">
      <c r="A547" s="11"/>
      <c r="B547" s="83"/>
      <c r="C547" s="11"/>
      <c r="D547" s="114" t="str">
        <f>IFERROR(INDEX(M[Disk Space], MATCH(C547, M[Plan Name], 0)), "")</f>
        <v/>
      </c>
      <c r="E547" s="114" t="str">
        <f>IFERROR(INDEX(M[Bandwidth], MATCH(C547, M[Plan Name], 0)), "")</f>
        <v/>
      </c>
      <c r="F547" s="114" t="str">
        <f>IFERROR(INDEX(M[Number of Domains], MATCH(C547, M[Plan Name], 0)), "")</f>
        <v/>
      </c>
      <c r="G547" s="114" t="str">
        <f>IFERROR(INDEX(M[Email Accounts], MATCH(C547, M[Plan Name], 0)), "")</f>
        <v/>
      </c>
      <c r="H547" s="114" t="str">
        <f>IFERROR(INDEX(M[Databases], MATCH(C547, M[Plan Name], 0)), "")</f>
        <v/>
      </c>
      <c r="I547" s="114" t="str">
        <f>IFERROR(INDEX(M[Control Panel], MATCH(C547, M[Plan Name], 0)), "")</f>
        <v/>
      </c>
      <c r="J547" s="114" t="str">
        <f>IFERROR(INDEX(M[Price], MATCH(C547, M[Plan Name], 0)), "")</f>
        <v/>
      </c>
      <c r="K547" s="114" t="str">
        <f>IFERROR(INDEX(M[Cost], MATCH(C547, M[Plan Name], 0)), "")</f>
        <v/>
      </c>
    </row>
    <row r="548" spans="1:11" ht="13.5" thickTop="1" thickBot="1">
      <c r="A548" s="11"/>
      <c r="B548" s="83"/>
      <c r="C548" s="11"/>
      <c r="D548" s="114" t="str">
        <f>IFERROR(INDEX(M[Disk Space], MATCH(C548, M[Plan Name], 0)), "")</f>
        <v/>
      </c>
      <c r="E548" s="114" t="str">
        <f>IFERROR(INDEX(M[Bandwidth], MATCH(C548, M[Plan Name], 0)), "")</f>
        <v/>
      </c>
      <c r="F548" s="114" t="str">
        <f>IFERROR(INDEX(M[Number of Domains], MATCH(C548, M[Plan Name], 0)), "")</f>
        <v/>
      </c>
      <c r="G548" s="114" t="str">
        <f>IFERROR(INDEX(M[Email Accounts], MATCH(C548, M[Plan Name], 0)), "")</f>
        <v/>
      </c>
      <c r="H548" s="114" t="str">
        <f>IFERROR(INDEX(M[Databases], MATCH(C548, M[Plan Name], 0)), "")</f>
        <v/>
      </c>
      <c r="I548" s="114" t="str">
        <f>IFERROR(INDEX(M[Control Panel], MATCH(C548, M[Plan Name], 0)), "")</f>
        <v/>
      </c>
      <c r="J548" s="114" t="str">
        <f>IFERROR(INDEX(M[Price], MATCH(C548, M[Plan Name], 0)), "")</f>
        <v/>
      </c>
      <c r="K548" s="114" t="str">
        <f>IFERROR(INDEX(M[Cost], MATCH(C548, M[Plan Name], 0)), "")</f>
        <v/>
      </c>
    </row>
    <row r="549" spans="1:11" ht="13.5" thickTop="1" thickBot="1">
      <c r="A549" s="11"/>
      <c r="B549" s="83"/>
      <c r="C549" s="11"/>
      <c r="D549" s="114" t="str">
        <f>IFERROR(INDEX(M[Disk Space], MATCH(C549, M[Plan Name], 0)), "")</f>
        <v/>
      </c>
      <c r="E549" s="114" t="str">
        <f>IFERROR(INDEX(M[Bandwidth], MATCH(C549, M[Plan Name], 0)), "")</f>
        <v/>
      </c>
      <c r="F549" s="114" t="str">
        <f>IFERROR(INDEX(M[Number of Domains], MATCH(C549, M[Plan Name], 0)), "")</f>
        <v/>
      </c>
      <c r="G549" s="114" t="str">
        <f>IFERROR(INDEX(M[Email Accounts], MATCH(C549, M[Plan Name], 0)), "")</f>
        <v/>
      </c>
      <c r="H549" s="114" t="str">
        <f>IFERROR(INDEX(M[Databases], MATCH(C549, M[Plan Name], 0)), "")</f>
        <v/>
      </c>
      <c r="I549" s="114" t="str">
        <f>IFERROR(INDEX(M[Control Panel], MATCH(C549, M[Plan Name], 0)), "")</f>
        <v/>
      </c>
      <c r="J549" s="114" t="str">
        <f>IFERROR(INDEX(M[Price], MATCH(C549, M[Plan Name], 0)), "")</f>
        <v/>
      </c>
      <c r="K549" s="114" t="str">
        <f>IFERROR(INDEX(M[Cost], MATCH(C549, M[Plan Name], 0)), "")</f>
        <v/>
      </c>
    </row>
    <row r="550" spans="1:11" ht="13.5" thickTop="1" thickBot="1">
      <c r="A550" s="11"/>
      <c r="B550" s="83"/>
      <c r="C550" s="11"/>
      <c r="D550" s="114" t="str">
        <f>IFERROR(INDEX(M[Disk Space], MATCH(C550, M[Plan Name], 0)), "")</f>
        <v/>
      </c>
      <c r="E550" s="114" t="str">
        <f>IFERROR(INDEX(M[Bandwidth], MATCH(C550, M[Plan Name], 0)), "")</f>
        <v/>
      </c>
      <c r="F550" s="114" t="str">
        <f>IFERROR(INDEX(M[Number of Domains], MATCH(C550, M[Plan Name], 0)), "")</f>
        <v/>
      </c>
      <c r="G550" s="114" t="str">
        <f>IFERROR(INDEX(M[Email Accounts], MATCH(C550, M[Plan Name], 0)), "")</f>
        <v/>
      </c>
      <c r="H550" s="114" t="str">
        <f>IFERROR(INDEX(M[Databases], MATCH(C550, M[Plan Name], 0)), "")</f>
        <v/>
      </c>
      <c r="I550" s="114" t="str">
        <f>IFERROR(INDEX(M[Control Panel], MATCH(C550, M[Plan Name], 0)), "")</f>
        <v/>
      </c>
      <c r="J550" s="114" t="str">
        <f>IFERROR(INDEX(M[Price], MATCH(C550, M[Plan Name], 0)), "")</f>
        <v/>
      </c>
      <c r="K550" s="114" t="str">
        <f>IFERROR(INDEX(M[Cost], MATCH(C550, M[Plan Name], 0)), "")</f>
        <v/>
      </c>
    </row>
    <row r="551" spans="1:11" ht="13.5" thickTop="1" thickBot="1">
      <c r="A551" s="11"/>
      <c r="B551" s="83"/>
      <c r="C551" s="11"/>
      <c r="D551" s="114" t="str">
        <f>IFERROR(INDEX(M[Disk Space], MATCH(C551, M[Plan Name], 0)), "")</f>
        <v/>
      </c>
      <c r="E551" s="114" t="str">
        <f>IFERROR(INDEX(M[Bandwidth], MATCH(C551, M[Plan Name], 0)), "")</f>
        <v/>
      </c>
      <c r="F551" s="114" t="str">
        <f>IFERROR(INDEX(M[Number of Domains], MATCH(C551, M[Plan Name], 0)), "")</f>
        <v/>
      </c>
      <c r="G551" s="114" t="str">
        <f>IFERROR(INDEX(M[Email Accounts], MATCH(C551, M[Plan Name], 0)), "")</f>
        <v/>
      </c>
      <c r="H551" s="114" t="str">
        <f>IFERROR(INDEX(M[Databases], MATCH(C551, M[Plan Name], 0)), "")</f>
        <v/>
      </c>
      <c r="I551" s="114" t="str">
        <f>IFERROR(INDEX(M[Control Panel], MATCH(C551, M[Plan Name], 0)), "")</f>
        <v/>
      </c>
      <c r="J551" s="114" t="str">
        <f>IFERROR(INDEX(M[Price], MATCH(C551, M[Plan Name], 0)), "")</f>
        <v/>
      </c>
      <c r="K551" s="114" t="str">
        <f>IFERROR(INDEX(M[Cost], MATCH(C551, M[Plan Name], 0)), "")</f>
        <v/>
      </c>
    </row>
    <row r="552" spans="1:11" ht="13.5" thickTop="1" thickBot="1">
      <c r="A552" s="11"/>
      <c r="B552" s="83"/>
      <c r="C552" s="11"/>
      <c r="D552" s="114" t="str">
        <f>IFERROR(INDEX(M[Disk Space], MATCH(C552, M[Plan Name], 0)), "")</f>
        <v/>
      </c>
      <c r="E552" s="114" t="str">
        <f>IFERROR(INDEX(M[Bandwidth], MATCH(C552, M[Plan Name], 0)), "")</f>
        <v/>
      </c>
      <c r="F552" s="114" t="str">
        <f>IFERROR(INDEX(M[Number of Domains], MATCH(C552, M[Plan Name], 0)), "")</f>
        <v/>
      </c>
      <c r="G552" s="114" t="str">
        <f>IFERROR(INDEX(M[Email Accounts], MATCH(C552, M[Plan Name], 0)), "")</f>
        <v/>
      </c>
      <c r="H552" s="114" t="str">
        <f>IFERROR(INDEX(M[Databases], MATCH(C552, M[Plan Name], 0)), "")</f>
        <v/>
      </c>
      <c r="I552" s="114" t="str">
        <f>IFERROR(INDEX(M[Control Panel], MATCH(C552, M[Plan Name], 0)), "")</f>
        <v/>
      </c>
      <c r="J552" s="114" t="str">
        <f>IFERROR(INDEX(M[Price], MATCH(C552, M[Plan Name], 0)), "")</f>
        <v/>
      </c>
      <c r="K552" s="114" t="str">
        <f>IFERROR(INDEX(M[Cost], MATCH(C552, M[Plan Name], 0)), "")</f>
        <v/>
      </c>
    </row>
    <row r="553" spans="1:11" ht="13.5" thickTop="1" thickBot="1">
      <c r="A553" s="11"/>
      <c r="B553" s="83"/>
      <c r="C553" s="11"/>
      <c r="D553" s="114" t="str">
        <f>IFERROR(INDEX(M[Disk Space], MATCH(C553, M[Plan Name], 0)), "")</f>
        <v/>
      </c>
      <c r="E553" s="114" t="str">
        <f>IFERROR(INDEX(M[Bandwidth], MATCH(C553, M[Plan Name], 0)), "")</f>
        <v/>
      </c>
      <c r="F553" s="114" t="str">
        <f>IFERROR(INDEX(M[Number of Domains], MATCH(C553, M[Plan Name], 0)), "")</f>
        <v/>
      </c>
      <c r="G553" s="114" t="str">
        <f>IFERROR(INDEX(M[Email Accounts], MATCH(C553, M[Plan Name], 0)), "")</f>
        <v/>
      </c>
      <c r="H553" s="114" t="str">
        <f>IFERROR(INDEX(M[Databases], MATCH(C553, M[Plan Name], 0)), "")</f>
        <v/>
      </c>
      <c r="I553" s="114" t="str">
        <f>IFERROR(INDEX(M[Control Panel], MATCH(C553, M[Plan Name], 0)), "")</f>
        <v/>
      </c>
      <c r="J553" s="114" t="str">
        <f>IFERROR(INDEX(M[Price], MATCH(C553, M[Plan Name], 0)), "")</f>
        <v/>
      </c>
      <c r="K553" s="114" t="str">
        <f>IFERROR(INDEX(M[Cost], MATCH(C553, M[Plan Name], 0)), "")</f>
        <v/>
      </c>
    </row>
    <row r="554" spans="1:11" ht="13.5" thickTop="1" thickBot="1">
      <c r="A554" s="11"/>
      <c r="B554" s="83"/>
      <c r="C554" s="11"/>
      <c r="D554" s="114" t="str">
        <f>IFERROR(INDEX(M[Disk Space], MATCH(C554, M[Plan Name], 0)), "")</f>
        <v/>
      </c>
      <c r="E554" s="114" t="str">
        <f>IFERROR(INDEX(M[Bandwidth], MATCH(C554, M[Plan Name], 0)), "")</f>
        <v/>
      </c>
      <c r="F554" s="114" t="str">
        <f>IFERROR(INDEX(M[Number of Domains], MATCH(C554, M[Plan Name], 0)), "")</f>
        <v/>
      </c>
      <c r="G554" s="114" t="str">
        <f>IFERROR(INDEX(M[Email Accounts], MATCH(C554, M[Plan Name], 0)), "")</f>
        <v/>
      </c>
      <c r="H554" s="114" t="str">
        <f>IFERROR(INDEX(M[Databases], MATCH(C554, M[Plan Name], 0)), "")</f>
        <v/>
      </c>
      <c r="I554" s="114" t="str">
        <f>IFERROR(INDEX(M[Control Panel], MATCH(C554, M[Plan Name], 0)), "")</f>
        <v/>
      </c>
      <c r="J554" s="114" t="str">
        <f>IFERROR(INDEX(M[Price], MATCH(C554, M[Plan Name], 0)), "")</f>
        <v/>
      </c>
      <c r="K554" s="114" t="str">
        <f>IFERROR(INDEX(M[Cost], MATCH(C554, M[Plan Name], 0)), "")</f>
        <v/>
      </c>
    </row>
    <row r="555" spans="1:11" ht="13.5" thickTop="1" thickBot="1">
      <c r="A555" s="11"/>
      <c r="B555" s="83"/>
      <c r="C555" s="11"/>
      <c r="D555" s="114" t="str">
        <f>IFERROR(INDEX(M[Disk Space], MATCH(C555, M[Plan Name], 0)), "")</f>
        <v/>
      </c>
      <c r="E555" s="114" t="str">
        <f>IFERROR(INDEX(M[Bandwidth], MATCH(C555, M[Plan Name], 0)), "")</f>
        <v/>
      </c>
      <c r="F555" s="114" t="str">
        <f>IFERROR(INDEX(M[Number of Domains], MATCH(C555, M[Plan Name], 0)), "")</f>
        <v/>
      </c>
      <c r="G555" s="114" t="str">
        <f>IFERROR(INDEX(M[Email Accounts], MATCH(C555, M[Plan Name], 0)), "")</f>
        <v/>
      </c>
      <c r="H555" s="114" t="str">
        <f>IFERROR(INDEX(M[Databases], MATCH(C555, M[Plan Name], 0)), "")</f>
        <v/>
      </c>
      <c r="I555" s="114" t="str">
        <f>IFERROR(INDEX(M[Control Panel], MATCH(C555, M[Plan Name], 0)), "")</f>
        <v/>
      </c>
      <c r="J555" s="114" t="str">
        <f>IFERROR(INDEX(M[Price], MATCH(C555, M[Plan Name], 0)), "")</f>
        <v/>
      </c>
      <c r="K555" s="114" t="str">
        <f>IFERROR(INDEX(M[Cost], MATCH(C555, M[Plan Name], 0)), "")</f>
        <v/>
      </c>
    </row>
    <row r="556" spans="1:11" ht="13.5" thickTop="1" thickBot="1">
      <c r="A556" s="11"/>
      <c r="B556" s="83"/>
      <c r="C556" s="11"/>
      <c r="D556" s="114" t="str">
        <f>IFERROR(INDEX(M[Disk Space], MATCH(C556, M[Plan Name], 0)), "")</f>
        <v/>
      </c>
      <c r="E556" s="114" t="str">
        <f>IFERROR(INDEX(M[Bandwidth], MATCH(C556, M[Plan Name], 0)), "")</f>
        <v/>
      </c>
      <c r="F556" s="114" t="str">
        <f>IFERROR(INDEX(M[Number of Domains], MATCH(C556, M[Plan Name], 0)), "")</f>
        <v/>
      </c>
      <c r="G556" s="114" t="str">
        <f>IFERROR(INDEX(M[Email Accounts], MATCH(C556, M[Plan Name], 0)), "")</f>
        <v/>
      </c>
      <c r="H556" s="114" t="str">
        <f>IFERROR(INDEX(M[Databases], MATCH(C556, M[Plan Name], 0)), "")</f>
        <v/>
      </c>
      <c r="I556" s="114" t="str">
        <f>IFERROR(INDEX(M[Control Panel], MATCH(C556, M[Plan Name], 0)), "")</f>
        <v/>
      </c>
      <c r="J556" s="114" t="str">
        <f>IFERROR(INDEX(M[Price], MATCH(C556, M[Plan Name], 0)), "")</f>
        <v/>
      </c>
      <c r="K556" s="114" t="str">
        <f>IFERROR(INDEX(M[Cost], MATCH(C556, M[Plan Name], 0)), "")</f>
        <v/>
      </c>
    </row>
    <row r="557" spans="1:11" ht="13.5" thickTop="1" thickBot="1">
      <c r="A557" s="11"/>
      <c r="B557" s="83"/>
      <c r="C557" s="11"/>
      <c r="D557" s="114" t="str">
        <f>IFERROR(INDEX(M[Disk Space], MATCH(C557, M[Plan Name], 0)), "")</f>
        <v/>
      </c>
      <c r="E557" s="114" t="str">
        <f>IFERROR(INDEX(M[Bandwidth], MATCH(C557, M[Plan Name], 0)), "")</f>
        <v/>
      </c>
      <c r="F557" s="114" t="str">
        <f>IFERROR(INDEX(M[Number of Domains], MATCH(C557, M[Plan Name], 0)), "")</f>
        <v/>
      </c>
      <c r="G557" s="114" t="str">
        <f>IFERROR(INDEX(M[Email Accounts], MATCH(C557, M[Plan Name], 0)), "")</f>
        <v/>
      </c>
      <c r="H557" s="114" t="str">
        <f>IFERROR(INDEX(M[Databases], MATCH(C557, M[Plan Name], 0)), "")</f>
        <v/>
      </c>
      <c r="I557" s="114" t="str">
        <f>IFERROR(INDEX(M[Control Panel], MATCH(C557, M[Plan Name], 0)), "")</f>
        <v/>
      </c>
      <c r="J557" s="114" t="str">
        <f>IFERROR(INDEX(M[Price], MATCH(C557, M[Plan Name], 0)), "")</f>
        <v/>
      </c>
      <c r="K557" s="114" t="str">
        <f>IFERROR(INDEX(M[Cost], MATCH(C557, M[Plan Name], 0)), "")</f>
        <v/>
      </c>
    </row>
    <row r="558" spans="1:11" ht="13.5" thickTop="1" thickBot="1">
      <c r="A558" s="11"/>
      <c r="B558" s="83"/>
      <c r="C558" s="11"/>
      <c r="D558" s="114" t="str">
        <f>IFERROR(INDEX(M[Disk Space], MATCH(C558, M[Plan Name], 0)), "")</f>
        <v/>
      </c>
      <c r="E558" s="114" t="str">
        <f>IFERROR(INDEX(M[Bandwidth], MATCH(C558, M[Plan Name], 0)), "")</f>
        <v/>
      </c>
      <c r="F558" s="114" t="str">
        <f>IFERROR(INDEX(M[Number of Domains], MATCH(C558, M[Plan Name], 0)), "")</f>
        <v/>
      </c>
      <c r="G558" s="114" t="str">
        <f>IFERROR(INDEX(M[Email Accounts], MATCH(C558, M[Plan Name], 0)), "")</f>
        <v/>
      </c>
      <c r="H558" s="114" t="str">
        <f>IFERROR(INDEX(M[Databases], MATCH(C558, M[Plan Name], 0)), "")</f>
        <v/>
      </c>
      <c r="I558" s="114" t="str">
        <f>IFERROR(INDEX(M[Control Panel], MATCH(C558, M[Plan Name], 0)), "")</f>
        <v/>
      </c>
      <c r="J558" s="114" t="str">
        <f>IFERROR(INDEX(M[Price], MATCH(C558, M[Plan Name], 0)), "")</f>
        <v/>
      </c>
      <c r="K558" s="114" t="str">
        <f>IFERROR(INDEX(M[Cost], MATCH(C558, M[Plan Name], 0)), "")</f>
        <v/>
      </c>
    </row>
    <row r="559" spans="1:11" ht="13.5" thickTop="1" thickBot="1">
      <c r="A559" s="11"/>
      <c r="B559" s="83"/>
      <c r="C559" s="11"/>
      <c r="D559" s="114" t="str">
        <f>IFERROR(INDEX(M[Disk Space], MATCH(C559, M[Plan Name], 0)), "")</f>
        <v/>
      </c>
      <c r="E559" s="114" t="str">
        <f>IFERROR(INDEX(M[Bandwidth], MATCH(C559, M[Plan Name], 0)), "")</f>
        <v/>
      </c>
      <c r="F559" s="114" t="str">
        <f>IFERROR(INDEX(M[Number of Domains], MATCH(C559, M[Plan Name], 0)), "")</f>
        <v/>
      </c>
      <c r="G559" s="114" t="str">
        <f>IFERROR(INDEX(M[Email Accounts], MATCH(C559, M[Plan Name], 0)), "")</f>
        <v/>
      </c>
      <c r="H559" s="114" t="str">
        <f>IFERROR(INDEX(M[Databases], MATCH(C559, M[Plan Name], 0)), "")</f>
        <v/>
      </c>
      <c r="I559" s="114" t="str">
        <f>IFERROR(INDEX(M[Control Panel], MATCH(C559, M[Plan Name], 0)), "")</f>
        <v/>
      </c>
      <c r="J559" s="114" t="str">
        <f>IFERROR(INDEX(M[Price], MATCH(C559, M[Plan Name], 0)), "")</f>
        <v/>
      </c>
      <c r="K559" s="114" t="str">
        <f>IFERROR(INDEX(M[Cost], MATCH(C559, M[Plan Name], 0)), "")</f>
        <v/>
      </c>
    </row>
    <row r="560" spans="1:11" ht="13.5" thickTop="1" thickBot="1">
      <c r="A560" s="11"/>
      <c r="B560" s="83"/>
      <c r="C560" s="11"/>
      <c r="D560" s="114" t="str">
        <f>IFERROR(INDEX(M[Disk Space], MATCH(C560, M[Plan Name], 0)), "")</f>
        <v/>
      </c>
      <c r="E560" s="114" t="str">
        <f>IFERROR(INDEX(M[Bandwidth], MATCH(C560, M[Plan Name], 0)), "")</f>
        <v/>
      </c>
      <c r="F560" s="114" t="str">
        <f>IFERROR(INDEX(M[Number of Domains], MATCH(C560, M[Plan Name], 0)), "")</f>
        <v/>
      </c>
      <c r="G560" s="114" t="str">
        <f>IFERROR(INDEX(M[Email Accounts], MATCH(C560, M[Plan Name], 0)), "")</f>
        <v/>
      </c>
      <c r="H560" s="114" t="str">
        <f>IFERROR(INDEX(M[Databases], MATCH(C560, M[Plan Name], 0)), "")</f>
        <v/>
      </c>
      <c r="I560" s="114" t="str">
        <f>IFERROR(INDEX(M[Control Panel], MATCH(C560, M[Plan Name], 0)), "")</f>
        <v/>
      </c>
      <c r="J560" s="114" t="str">
        <f>IFERROR(INDEX(M[Price], MATCH(C560, M[Plan Name], 0)), "")</f>
        <v/>
      </c>
      <c r="K560" s="114" t="str">
        <f>IFERROR(INDEX(M[Cost], MATCH(C560, M[Plan Name], 0)), "")</f>
        <v/>
      </c>
    </row>
    <row r="561" spans="1:11" ht="13.5" thickTop="1" thickBot="1">
      <c r="A561" s="11"/>
      <c r="B561" s="83"/>
      <c r="C561" s="11"/>
      <c r="D561" s="114" t="str">
        <f>IFERROR(INDEX(M[Disk Space], MATCH(C561, M[Plan Name], 0)), "")</f>
        <v/>
      </c>
      <c r="E561" s="114" t="str">
        <f>IFERROR(INDEX(M[Bandwidth], MATCH(C561, M[Plan Name], 0)), "")</f>
        <v/>
      </c>
      <c r="F561" s="114" t="str">
        <f>IFERROR(INDEX(M[Number of Domains], MATCH(C561, M[Plan Name], 0)), "")</f>
        <v/>
      </c>
      <c r="G561" s="114" t="str">
        <f>IFERROR(INDEX(M[Email Accounts], MATCH(C561, M[Plan Name], 0)), "")</f>
        <v/>
      </c>
      <c r="H561" s="114" t="str">
        <f>IFERROR(INDEX(M[Databases], MATCH(C561, M[Plan Name], 0)), "")</f>
        <v/>
      </c>
      <c r="I561" s="114" t="str">
        <f>IFERROR(INDEX(M[Control Panel], MATCH(C561, M[Plan Name], 0)), "")</f>
        <v/>
      </c>
      <c r="J561" s="114" t="str">
        <f>IFERROR(INDEX(M[Price], MATCH(C561, M[Plan Name], 0)), "")</f>
        <v/>
      </c>
      <c r="K561" s="114" t="str">
        <f>IFERROR(INDEX(M[Cost], MATCH(C561, M[Plan Name], 0)), "")</f>
        <v/>
      </c>
    </row>
    <row r="562" spans="1:11" ht="13.5" thickTop="1" thickBot="1">
      <c r="A562" s="11"/>
      <c r="B562" s="83"/>
      <c r="C562" s="11"/>
      <c r="D562" s="114" t="str">
        <f>IFERROR(INDEX(M[Disk Space], MATCH(C562, M[Plan Name], 0)), "")</f>
        <v/>
      </c>
      <c r="E562" s="114" t="str">
        <f>IFERROR(INDEX(M[Bandwidth], MATCH(C562, M[Plan Name], 0)), "")</f>
        <v/>
      </c>
      <c r="F562" s="114" t="str">
        <f>IFERROR(INDEX(M[Number of Domains], MATCH(C562, M[Plan Name], 0)), "")</f>
        <v/>
      </c>
      <c r="G562" s="114" t="str">
        <f>IFERROR(INDEX(M[Email Accounts], MATCH(C562, M[Plan Name], 0)), "")</f>
        <v/>
      </c>
      <c r="H562" s="114" t="str">
        <f>IFERROR(INDEX(M[Databases], MATCH(C562, M[Plan Name], 0)), "")</f>
        <v/>
      </c>
      <c r="I562" s="114" t="str">
        <f>IFERROR(INDEX(M[Control Panel], MATCH(C562, M[Plan Name], 0)), "")</f>
        <v/>
      </c>
      <c r="J562" s="114" t="str">
        <f>IFERROR(INDEX(M[Price], MATCH(C562, M[Plan Name], 0)), "")</f>
        <v/>
      </c>
      <c r="K562" s="114" t="str">
        <f>IFERROR(INDEX(M[Cost], MATCH(C562, M[Plan Name], 0)), "")</f>
        <v/>
      </c>
    </row>
    <row r="563" spans="1:11" ht="13.5" thickTop="1" thickBot="1">
      <c r="A563" s="11"/>
      <c r="B563" s="83"/>
      <c r="C563" s="11"/>
      <c r="D563" s="114" t="str">
        <f>IFERROR(INDEX(M[Disk Space], MATCH(C563, M[Plan Name], 0)), "")</f>
        <v/>
      </c>
      <c r="E563" s="114" t="str">
        <f>IFERROR(INDEX(M[Bandwidth], MATCH(C563, M[Plan Name], 0)), "")</f>
        <v/>
      </c>
      <c r="F563" s="114" t="str">
        <f>IFERROR(INDEX(M[Number of Domains], MATCH(C563, M[Plan Name], 0)), "")</f>
        <v/>
      </c>
      <c r="G563" s="114" t="str">
        <f>IFERROR(INDEX(M[Email Accounts], MATCH(C563, M[Plan Name], 0)), "")</f>
        <v/>
      </c>
      <c r="H563" s="114" t="str">
        <f>IFERROR(INDEX(M[Databases], MATCH(C563, M[Plan Name], 0)), "")</f>
        <v/>
      </c>
      <c r="I563" s="114" t="str">
        <f>IFERROR(INDEX(M[Control Panel], MATCH(C563, M[Plan Name], 0)), "")</f>
        <v/>
      </c>
      <c r="J563" s="114" t="str">
        <f>IFERROR(INDEX(M[Price], MATCH(C563, M[Plan Name], 0)), "")</f>
        <v/>
      </c>
      <c r="K563" s="114" t="str">
        <f>IFERROR(INDEX(M[Cost], MATCH(C563, M[Plan Name], 0)), "")</f>
        <v/>
      </c>
    </row>
    <row r="564" spans="1:11" ht="13.5" thickTop="1" thickBot="1">
      <c r="A564" s="11"/>
      <c r="B564" s="83"/>
      <c r="C564" s="11"/>
      <c r="D564" s="114" t="str">
        <f>IFERROR(INDEX(M[Disk Space], MATCH(C564, M[Plan Name], 0)), "")</f>
        <v/>
      </c>
      <c r="E564" s="114" t="str">
        <f>IFERROR(INDEX(M[Bandwidth], MATCH(C564, M[Plan Name], 0)), "")</f>
        <v/>
      </c>
      <c r="F564" s="114" t="str">
        <f>IFERROR(INDEX(M[Number of Domains], MATCH(C564, M[Plan Name], 0)), "")</f>
        <v/>
      </c>
      <c r="G564" s="114" t="str">
        <f>IFERROR(INDEX(M[Email Accounts], MATCH(C564, M[Plan Name], 0)), "")</f>
        <v/>
      </c>
      <c r="H564" s="114" t="str">
        <f>IFERROR(INDEX(M[Databases], MATCH(C564, M[Plan Name], 0)), "")</f>
        <v/>
      </c>
      <c r="I564" s="114" t="str">
        <f>IFERROR(INDEX(M[Control Panel], MATCH(C564, M[Plan Name], 0)), "")</f>
        <v/>
      </c>
      <c r="J564" s="114" t="str">
        <f>IFERROR(INDEX(M[Price], MATCH(C564, M[Plan Name], 0)), "")</f>
        <v/>
      </c>
      <c r="K564" s="114" t="str">
        <f>IFERROR(INDEX(M[Cost], MATCH(C564, M[Plan Name], 0)), "")</f>
        <v/>
      </c>
    </row>
    <row r="565" spans="1:11" ht="13.5" thickTop="1" thickBot="1">
      <c r="A565" s="11"/>
      <c r="B565" s="83"/>
      <c r="C565" s="11"/>
      <c r="D565" s="114" t="str">
        <f>IFERROR(INDEX(M[Disk Space], MATCH(C565, M[Plan Name], 0)), "")</f>
        <v/>
      </c>
      <c r="E565" s="114" t="str">
        <f>IFERROR(INDEX(M[Bandwidth], MATCH(C565, M[Plan Name], 0)), "")</f>
        <v/>
      </c>
      <c r="F565" s="114" t="str">
        <f>IFERROR(INDEX(M[Number of Domains], MATCH(C565, M[Plan Name], 0)), "")</f>
        <v/>
      </c>
      <c r="G565" s="114" t="str">
        <f>IFERROR(INDEX(M[Email Accounts], MATCH(C565, M[Plan Name], 0)), "")</f>
        <v/>
      </c>
      <c r="H565" s="114" t="str">
        <f>IFERROR(INDEX(M[Databases], MATCH(C565, M[Plan Name], 0)), "")</f>
        <v/>
      </c>
      <c r="I565" s="114" t="str">
        <f>IFERROR(INDEX(M[Control Panel], MATCH(C565, M[Plan Name], 0)), "")</f>
        <v/>
      </c>
      <c r="J565" s="114" t="str">
        <f>IFERROR(INDEX(M[Price], MATCH(C565, M[Plan Name], 0)), "")</f>
        <v/>
      </c>
      <c r="K565" s="114" t="str">
        <f>IFERROR(INDEX(M[Cost], MATCH(C565, M[Plan Name], 0)), "")</f>
        <v/>
      </c>
    </row>
    <row r="566" spans="1:11" ht="13.5" thickTop="1" thickBot="1">
      <c r="A566" s="11"/>
      <c r="B566" s="83"/>
      <c r="C566" s="11"/>
      <c r="D566" s="114" t="str">
        <f>IFERROR(INDEX(M[Disk Space], MATCH(C566, M[Plan Name], 0)), "")</f>
        <v/>
      </c>
      <c r="E566" s="114" t="str">
        <f>IFERROR(INDEX(M[Bandwidth], MATCH(C566, M[Plan Name], 0)), "")</f>
        <v/>
      </c>
      <c r="F566" s="114" t="str">
        <f>IFERROR(INDEX(M[Number of Domains], MATCH(C566, M[Plan Name], 0)), "")</f>
        <v/>
      </c>
      <c r="G566" s="114" t="str">
        <f>IFERROR(INDEX(M[Email Accounts], MATCH(C566, M[Plan Name], 0)), "")</f>
        <v/>
      </c>
      <c r="H566" s="114" t="str">
        <f>IFERROR(INDEX(M[Databases], MATCH(C566, M[Plan Name], 0)), "")</f>
        <v/>
      </c>
      <c r="I566" s="114" t="str">
        <f>IFERROR(INDEX(M[Control Panel], MATCH(C566, M[Plan Name], 0)), "")</f>
        <v/>
      </c>
      <c r="J566" s="114" t="str">
        <f>IFERROR(INDEX(M[Price], MATCH(C566, M[Plan Name], 0)), "")</f>
        <v/>
      </c>
      <c r="K566" s="114" t="str">
        <f>IFERROR(INDEX(M[Cost], MATCH(C566, M[Plan Name], 0)), "")</f>
        <v/>
      </c>
    </row>
    <row r="567" spans="1:11" ht="13.5" thickTop="1" thickBot="1">
      <c r="A567" s="11"/>
      <c r="B567" s="83"/>
      <c r="C567" s="11"/>
      <c r="D567" s="114" t="str">
        <f>IFERROR(INDEX(M[Disk Space], MATCH(C567, M[Plan Name], 0)), "")</f>
        <v/>
      </c>
      <c r="E567" s="114" t="str">
        <f>IFERROR(INDEX(M[Bandwidth], MATCH(C567, M[Plan Name], 0)), "")</f>
        <v/>
      </c>
      <c r="F567" s="114" t="str">
        <f>IFERROR(INDEX(M[Number of Domains], MATCH(C567, M[Plan Name], 0)), "")</f>
        <v/>
      </c>
      <c r="G567" s="114" t="str">
        <f>IFERROR(INDEX(M[Email Accounts], MATCH(C567, M[Plan Name], 0)), "")</f>
        <v/>
      </c>
      <c r="H567" s="114" t="str">
        <f>IFERROR(INDEX(M[Databases], MATCH(C567, M[Plan Name], 0)), "")</f>
        <v/>
      </c>
      <c r="I567" s="114" t="str">
        <f>IFERROR(INDEX(M[Control Panel], MATCH(C567, M[Plan Name], 0)), "")</f>
        <v/>
      </c>
      <c r="J567" s="114" t="str">
        <f>IFERROR(INDEX(M[Price], MATCH(C567, M[Plan Name], 0)), "")</f>
        <v/>
      </c>
      <c r="K567" s="114" t="str">
        <f>IFERROR(INDEX(M[Cost], MATCH(C567, M[Plan Name], 0)), "")</f>
        <v/>
      </c>
    </row>
    <row r="568" spans="1:11" ht="13.5" thickTop="1" thickBot="1">
      <c r="A568" s="11"/>
      <c r="B568" s="83"/>
      <c r="C568" s="11"/>
      <c r="D568" s="114" t="str">
        <f>IFERROR(INDEX(M[Disk Space], MATCH(C568, M[Plan Name], 0)), "")</f>
        <v/>
      </c>
      <c r="E568" s="114" t="str">
        <f>IFERROR(INDEX(M[Bandwidth], MATCH(C568, M[Plan Name], 0)), "")</f>
        <v/>
      </c>
      <c r="F568" s="114" t="str">
        <f>IFERROR(INDEX(M[Number of Domains], MATCH(C568, M[Plan Name], 0)), "")</f>
        <v/>
      </c>
      <c r="G568" s="114" t="str">
        <f>IFERROR(INDEX(M[Email Accounts], MATCH(C568, M[Plan Name], 0)), "")</f>
        <v/>
      </c>
      <c r="H568" s="114" t="str">
        <f>IFERROR(INDEX(M[Databases], MATCH(C568, M[Plan Name], 0)), "")</f>
        <v/>
      </c>
      <c r="I568" s="114" t="str">
        <f>IFERROR(INDEX(M[Control Panel], MATCH(C568, M[Plan Name], 0)), "")</f>
        <v/>
      </c>
      <c r="J568" s="114" t="str">
        <f>IFERROR(INDEX(M[Price], MATCH(C568, M[Plan Name], 0)), "")</f>
        <v/>
      </c>
      <c r="K568" s="114" t="str">
        <f>IFERROR(INDEX(M[Cost], MATCH(C568, M[Plan Name], 0)), "")</f>
        <v/>
      </c>
    </row>
    <row r="569" spans="1:11" ht="13.5" thickTop="1" thickBot="1">
      <c r="A569" s="11"/>
      <c r="B569" s="83"/>
      <c r="C569" s="11"/>
      <c r="D569" s="114" t="str">
        <f>IFERROR(INDEX(M[Disk Space], MATCH(C569, M[Plan Name], 0)), "")</f>
        <v/>
      </c>
      <c r="E569" s="114" t="str">
        <f>IFERROR(INDEX(M[Bandwidth], MATCH(C569, M[Plan Name], 0)), "")</f>
        <v/>
      </c>
      <c r="F569" s="114" t="str">
        <f>IFERROR(INDEX(M[Number of Domains], MATCH(C569, M[Plan Name], 0)), "")</f>
        <v/>
      </c>
      <c r="G569" s="114" t="str">
        <f>IFERROR(INDEX(M[Email Accounts], MATCH(C569, M[Plan Name], 0)), "")</f>
        <v/>
      </c>
      <c r="H569" s="114" t="str">
        <f>IFERROR(INDEX(M[Databases], MATCH(C569, M[Plan Name], 0)), "")</f>
        <v/>
      </c>
      <c r="I569" s="114" t="str">
        <f>IFERROR(INDEX(M[Control Panel], MATCH(C569, M[Plan Name], 0)), "")</f>
        <v/>
      </c>
      <c r="J569" s="114" t="str">
        <f>IFERROR(INDEX(M[Price], MATCH(C569, M[Plan Name], 0)), "")</f>
        <v/>
      </c>
      <c r="K569" s="114" t="str">
        <f>IFERROR(INDEX(M[Cost], MATCH(C569, M[Plan Name], 0)), "")</f>
        <v/>
      </c>
    </row>
    <row r="570" spans="1:11" ht="13.5" thickTop="1" thickBot="1">
      <c r="A570" s="11"/>
      <c r="B570" s="83"/>
      <c r="C570" s="11"/>
      <c r="D570" s="114" t="str">
        <f>IFERROR(INDEX(M[Disk Space], MATCH(C570, M[Plan Name], 0)), "")</f>
        <v/>
      </c>
      <c r="E570" s="114" t="str">
        <f>IFERROR(INDEX(M[Bandwidth], MATCH(C570, M[Plan Name], 0)), "")</f>
        <v/>
      </c>
      <c r="F570" s="114" t="str">
        <f>IFERROR(INDEX(M[Number of Domains], MATCH(C570, M[Plan Name], 0)), "")</f>
        <v/>
      </c>
      <c r="G570" s="114" t="str">
        <f>IFERROR(INDEX(M[Email Accounts], MATCH(C570, M[Plan Name], 0)), "")</f>
        <v/>
      </c>
      <c r="H570" s="114" t="str">
        <f>IFERROR(INDEX(M[Databases], MATCH(C570, M[Plan Name], 0)), "")</f>
        <v/>
      </c>
      <c r="I570" s="114" t="str">
        <f>IFERROR(INDEX(M[Control Panel], MATCH(C570, M[Plan Name], 0)), "")</f>
        <v/>
      </c>
      <c r="J570" s="114" t="str">
        <f>IFERROR(INDEX(M[Price], MATCH(C570, M[Plan Name], 0)), "")</f>
        <v/>
      </c>
      <c r="K570" s="114" t="str">
        <f>IFERROR(INDEX(M[Cost], MATCH(C570, M[Plan Name], 0)), "")</f>
        <v/>
      </c>
    </row>
    <row r="571" spans="1:11" ht="13.5" thickTop="1" thickBot="1">
      <c r="A571" s="11"/>
      <c r="B571" s="83"/>
      <c r="C571" s="11"/>
      <c r="D571" s="114" t="str">
        <f>IFERROR(INDEX(M[Disk Space], MATCH(C571, M[Plan Name], 0)), "")</f>
        <v/>
      </c>
      <c r="E571" s="114" t="str">
        <f>IFERROR(INDEX(M[Bandwidth], MATCH(C571, M[Plan Name], 0)), "")</f>
        <v/>
      </c>
      <c r="F571" s="114" t="str">
        <f>IFERROR(INDEX(M[Number of Domains], MATCH(C571, M[Plan Name], 0)), "")</f>
        <v/>
      </c>
      <c r="G571" s="114" t="str">
        <f>IFERROR(INDEX(M[Email Accounts], MATCH(C571, M[Plan Name], 0)), "")</f>
        <v/>
      </c>
      <c r="H571" s="114" t="str">
        <f>IFERROR(INDEX(M[Databases], MATCH(C571, M[Plan Name], 0)), "")</f>
        <v/>
      </c>
      <c r="I571" s="114" t="str">
        <f>IFERROR(INDEX(M[Control Panel], MATCH(C571, M[Plan Name], 0)), "")</f>
        <v/>
      </c>
      <c r="J571" s="114" t="str">
        <f>IFERROR(INDEX(M[Price], MATCH(C571, M[Plan Name], 0)), "")</f>
        <v/>
      </c>
      <c r="K571" s="114" t="str">
        <f>IFERROR(INDEX(M[Cost], MATCH(C571, M[Plan Name], 0)), "")</f>
        <v/>
      </c>
    </row>
    <row r="572" spans="1:11" ht="13.5" thickTop="1" thickBot="1">
      <c r="A572" s="11"/>
      <c r="B572" s="83"/>
      <c r="C572" s="11"/>
      <c r="D572" s="114" t="str">
        <f>IFERROR(INDEX(M[Disk Space], MATCH(C572, M[Plan Name], 0)), "")</f>
        <v/>
      </c>
      <c r="E572" s="114" t="str">
        <f>IFERROR(INDEX(M[Bandwidth], MATCH(C572, M[Plan Name], 0)), "")</f>
        <v/>
      </c>
      <c r="F572" s="114" t="str">
        <f>IFERROR(INDEX(M[Number of Domains], MATCH(C572, M[Plan Name], 0)), "")</f>
        <v/>
      </c>
      <c r="G572" s="114" t="str">
        <f>IFERROR(INDEX(M[Email Accounts], MATCH(C572, M[Plan Name], 0)), "")</f>
        <v/>
      </c>
      <c r="H572" s="114" t="str">
        <f>IFERROR(INDEX(M[Databases], MATCH(C572, M[Plan Name], 0)), "")</f>
        <v/>
      </c>
      <c r="I572" s="114" t="str">
        <f>IFERROR(INDEX(M[Control Panel], MATCH(C572, M[Plan Name], 0)), "")</f>
        <v/>
      </c>
      <c r="J572" s="114" t="str">
        <f>IFERROR(INDEX(M[Price], MATCH(C572, M[Plan Name], 0)), "")</f>
        <v/>
      </c>
      <c r="K572" s="114" t="str">
        <f>IFERROR(INDEX(M[Cost], MATCH(C572, M[Plan Name], 0)), "")</f>
        <v/>
      </c>
    </row>
    <row r="573" spans="1:11" ht="13.5" thickTop="1" thickBot="1">
      <c r="A573" s="11"/>
      <c r="B573" s="83"/>
      <c r="C573" s="11"/>
      <c r="D573" s="114" t="str">
        <f>IFERROR(INDEX(M[Disk Space], MATCH(C573, M[Plan Name], 0)), "")</f>
        <v/>
      </c>
      <c r="E573" s="114" t="str">
        <f>IFERROR(INDEX(M[Bandwidth], MATCH(C573, M[Plan Name], 0)), "")</f>
        <v/>
      </c>
      <c r="F573" s="114" t="str">
        <f>IFERROR(INDEX(M[Number of Domains], MATCH(C573, M[Plan Name], 0)), "")</f>
        <v/>
      </c>
      <c r="G573" s="114" t="str">
        <f>IFERROR(INDEX(M[Email Accounts], MATCH(C573, M[Plan Name], 0)), "")</f>
        <v/>
      </c>
      <c r="H573" s="114" t="str">
        <f>IFERROR(INDEX(M[Databases], MATCH(C573, M[Plan Name], 0)), "")</f>
        <v/>
      </c>
      <c r="I573" s="114" t="str">
        <f>IFERROR(INDEX(M[Control Panel], MATCH(C573, M[Plan Name], 0)), "")</f>
        <v/>
      </c>
      <c r="J573" s="114" t="str">
        <f>IFERROR(INDEX(M[Price], MATCH(C573, M[Plan Name], 0)), "")</f>
        <v/>
      </c>
      <c r="K573" s="114" t="str">
        <f>IFERROR(INDEX(M[Cost], MATCH(C573, M[Plan Name], 0)), "")</f>
        <v/>
      </c>
    </row>
    <row r="574" spans="1:11" ht="13.5" thickTop="1" thickBot="1">
      <c r="A574" s="11"/>
      <c r="B574" s="83"/>
      <c r="C574" s="11"/>
      <c r="D574" s="114" t="str">
        <f>IFERROR(INDEX(M[Disk Space], MATCH(C574, M[Plan Name], 0)), "")</f>
        <v/>
      </c>
      <c r="E574" s="114" t="str">
        <f>IFERROR(INDEX(M[Bandwidth], MATCH(C574, M[Plan Name], 0)), "")</f>
        <v/>
      </c>
      <c r="F574" s="114" t="str">
        <f>IFERROR(INDEX(M[Number of Domains], MATCH(C574, M[Plan Name], 0)), "")</f>
        <v/>
      </c>
      <c r="G574" s="114" t="str">
        <f>IFERROR(INDEX(M[Email Accounts], MATCH(C574, M[Plan Name], 0)), "")</f>
        <v/>
      </c>
      <c r="H574" s="114" t="str">
        <f>IFERROR(INDEX(M[Databases], MATCH(C574, M[Plan Name], 0)), "")</f>
        <v/>
      </c>
      <c r="I574" s="114" t="str">
        <f>IFERROR(INDEX(M[Control Panel], MATCH(C574, M[Plan Name], 0)), "")</f>
        <v/>
      </c>
      <c r="J574" s="114" t="str">
        <f>IFERROR(INDEX(M[Price], MATCH(C574, M[Plan Name], 0)), "")</f>
        <v/>
      </c>
      <c r="K574" s="114" t="str">
        <f>IFERROR(INDEX(M[Cost], MATCH(C574, M[Plan Name], 0)), "")</f>
        <v/>
      </c>
    </row>
    <row r="575" spans="1:11" ht="13.5" thickTop="1" thickBot="1">
      <c r="A575" s="11"/>
      <c r="B575" s="83"/>
      <c r="C575" s="11"/>
      <c r="D575" s="114" t="str">
        <f>IFERROR(INDEX(M[Disk Space], MATCH(C575, M[Plan Name], 0)), "")</f>
        <v/>
      </c>
      <c r="E575" s="114" t="str">
        <f>IFERROR(INDEX(M[Bandwidth], MATCH(C575, M[Plan Name], 0)), "")</f>
        <v/>
      </c>
      <c r="F575" s="114" t="str">
        <f>IFERROR(INDEX(M[Number of Domains], MATCH(C575, M[Plan Name], 0)), "")</f>
        <v/>
      </c>
      <c r="G575" s="114" t="str">
        <f>IFERROR(INDEX(M[Email Accounts], MATCH(C575, M[Plan Name], 0)), "")</f>
        <v/>
      </c>
      <c r="H575" s="114" t="str">
        <f>IFERROR(INDEX(M[Databases], MATCH(C575, M[Plan Name], 0)), "")</f>
        <v/>
      </c>
      <c r="I575" s="114" t="str">
        <f>IFERROR(INDEX(M[Control Panel], MATCH(C575, M[Plan Name], 0)), "")</f>
        <v/>
      </c>
      <c r="J575" s="114" t="str">
        <f>IFERROR(INDEX(M[Price], MATCH(C575, M[Plan Name], 0)), "")</f>
        <v/>
      </c>
      <c r="K575" s="114" t="str">
        <f>IFERROR(INDEX(M[Cost], MATCH(C575, M[Plan Name], 0)), "")</f>
        <v/>
      </c>
    </row>
    <row r="576" spans="1:11" ht="13.5" thickTop="1" thickBot="1">
      <c r="A576" s="11"/>
      <c r="B576" s="83"/>
      <c r="C576" s="11"/>
      <c r="D576" s="114" t="str">
        <f>IFERROR(INDEX(M[Disk Space], MATCH(C576, M[Plan Name], 0)), "")</f>
        <v/>
      </c>
      <c r="E576" s="114" t="str">
        <f>IFERROR(INDEX(M[Bandwidth], MATCH(C576, M[Plan Name], 0)), "")</f>
        <v/>
      </c>
      <c r="F576" s="114" t="str">
        <f>IFERROR(INDEX(M[Number of Domains], MATCH(C576, M[Plan Name], 0)), "")</f>
        <v/>
      </c>
      <c r="G576" s="114" t="str">
        <f>IFERROR(INDEX(M[Email Accounts], MATCH(C576, M[Plan Name], 0)), "")</f>
        <v/>
      </c>
      <c r="H576" s="114" t="str">
        <f>IFERROR(INDEX(M[Databases], MATCH(C576, M[Plan Name], 0)), "")</f>
        <v/>
      </c>
      <c r="I576" s="114" t="str">
        <f>IFERROR(INDEX(M[Control Panel], MATCH(C576, M[Plan Name], 0)), "")</f>
        <v/>
      </c>
      <c r="J576" s="114" t="str">
        <f>IFERROR(INDEX(M[Price], MATCH(C576, M[Plan Name], 0)), "")</f>
        <v/>
      </c>
      <c r="K576" s="114" t="str">
        <f>IFERROR(INDEX(M[Cost], MATCH(C576, M[Plan Name], 0)), "")</f>
        <v/>
      </c>
    </row>
    <row r="577" spans="1:11" ht="13.5" thickTop="1" thickBot="1">
      <c r="A577" s="11"/>
      <c r="B577" s="83"/>
      <c r="C577" s="11"/>
      <c r="D577" s="114" t="str">
        <f>IFERROR(INDEX(M[Disk Space], MATCH(C577, M[Plan Name], 0)), "")</f>
        <v/>
      </c>
      <c r="E577" s="114" t="str">
        <f>IFERROR(INDEX(M[Bandwidth], MATCH(C577, M[Plan Name], 0)), "")</f>
        <v/>
      </c>
      <c r="F577" s="114" t="str">
        <f>IFERROR(INDEX(M[Number of Domains], MATCH(C577, M[Plan Name], 0)), "")</f>
        <v/>
      </c>
      <c r="G577" s="114" t="str">
        <f>IFERROR(INDEX(M[Email Accounts], MATCH(C577, M[Plan Name], 0)), "")</f>
        <v/>
      </c>
      <c r="H577" s="114" t="str">
        <f>IFERROR(INDEX(M[Databases], MATCH(C577, M[Plan Name], 0)), "")</f>
        <v/>
      </c>
      <c r="I577" s="114" t="str">
        <f>IFERROR(INDEX(M[Control Panel], MATCH(C577, M[Plan Name], 0)), "")</f>
        <v/>
      </c>
      <c r="J577" s="114" t="str">
        <f>IFERROR(INDEX(M[Price], MATCH(C577, M[Plan Name], 0)), "")</f>
        <v/>
      </c>
      <c r="K577" s="114" t="str">
        <f>IFERROR(INDEX(M[Cost], MATCH(C577, M[Plan Name], 0)), "")</f>
        <v/>
      </c>
    </row>
    <row r="578" spans="1:11" ht="13.5" thickTop="1" thickBot="1">
      <c r="A578" s="11"/>
      <c r="B578" s="83"/>
      <c r="C578" s="11"/>
      <c r="D578" s="114" t="str">
        <f>IFERROR(INDEX(M[Disk Space], MATCH(C578, M[Plan Name], 0)), "")</f>
        <v/>
      </c>
      <c r="E578" s="114" t="str">
        <f>IFERROR(INDEX(M[Bandwidth], MATCH(C578, M[Plan Name], 0)), "")</f>
        <v/>
      </c>
      <c r="F578" s="114" t="str">
        <f>IFERROR(INDEX(M[Number of Domains], MATCH(C578, M[Plan Name], 0)), "")</f>
        <v/>
      </c>
      <c r="G578" s="114" t="str">
        <f>IFERROR(INDEX(M[Email Accounts], MATCH(C578, M[Plan Name], 0)), "")</f>
        <v/>
      </c>
      <c r="H578" s="114" t="str">
        <f>IFERROR(INDEX(M[Databases], MATCH(C578, M[Plan Name], 0)), "")</f>
        <v/>
      </c>
      <c r="I578" s="114" t="str">
        <f>IFERROR(INDEX(M[Control Panel], MATCH(C578, M[Plan Name], 0)), "")</f>
        <v/>
      </c>
      <c r="J578" s="114" t="str">
        <f>IFERROR(INDEX(M[Price], MATCH(C578, M[Plan Name], 0)), "")</f>
        <v/>
      </c>
      <c r="K578" s="114" t="str">
        <f>IFERROR(INDEX(M[Cost], MATCH(C578, M[Plan Name], 0)), "")</f>
        <v/>
      </c>
    </row>
    <row r="579" spans="1:11" ht="13.5" thickTop="1" thickBot="1">
      <c r="A579" s="11"/>
      <c r="B579" s="83"/>
      <c r="C579" s="11"/>
      <c r="D579" s="114" t="str">
        <f>IFERROR(INDEX(M[Disk Space], MATCH(C579, M[Plan Name], 0)), "")</f>
        <v/>
      </c>
      <c r="E579" s="114" t="str">
        <f>IFERROR(INDEX(M[Bandwidth], MATCH(C579, M[Plan Name], 0)), "")</f>
        <v/>
      </c>
      <c r="F579" s="114" t="str">
        <f>IFERROR(INDEX(M[Number of Domains], MATCH(C579, M[Plan Name], 0)), "")</f>
        <v/>
      </c>
      <c r="G579" s="114" t="str">
        <f>IFERROR(INDEX(M[Email Accounts], MATCH(C579, M[Plan Name], 0)), "")</f>
        <v/>
      </c>
      <c r="H579" s="114" t="str">
        <f>IFERROR(INDEX(M[Databases], MATCH(C579, M[Plan Name], 0)), "")</f>
        <v/>
      </c>
      <c r="I579" s="114" t="str">
        <f>IFERROR(INDEX(M[Control Panel], MATCH(C579, M[Plan Name], 0)), "")</f>
        <v/>
      </c>
      <c r="J579" s="114" t="str">
        <f>IFERROR(INDEX(M[Price], MATCH(C579, M[Plan Name], 0)), "")</f>
        <v/>
      </c>
      <c r="K579" s="114" t="str">
        <f>IFERROR(INDEX(M[Cost], MATCH(C579, M[Plan Name], 0)), "")</f>
        <v/>
      </c>
    </row>
    <row r="580" spans="1:11" ht="13.5" thickTop="1" thickBot="1">
      <c r="A580" s="11"/>
      <c r="B580" s="83"/>
      <c r="C580" s="11"/>
      <c r="D580" s="114" t="str">
        <f>IFERROR(INDEX(M[Disk Space], MATCH(C580, M[Plan Name], 0)), "")</f>
        <v/>
      </c>
      <c r="E580" s="114" t="str">
        <f>IFERROR(INDEX(M[Bandwidth], MATCH(C580, M[Plan Name], 0)), "")</f>
        <v/>
      </c>
      <c r="F580" s="114" t="str">
        <f>IFERROR(INDEX(M[Number of Domains], MATCH(C580, M[Plan Name], 0)), "")</f>
        <v/>
      </c>
      <c r="G580" s="114" t="str">
        <f>IFERROR(INDEX(M[Email Accounts], MATCH(C580, M[Plan Name], 0)), "")</f>
        <v/>
      </c>
      <c r="H580" s="114" t="str">
        <f>IFERROR(INDEX(M[Databases], MATCH(C580, M[Plan Name], 0)), "")</f>
        <v/>
      </c>
      <c r="I580" s="114" t="str">
        <f>IFERROR(INDEX(M[Control Panel], MATCH(C580, M[Plan Name], 0)), "")</f>
        <v/>
      </c>
      <c r="J580" s="114" t="str">
        <f>IFERROR(INDEX(M[Price], MATCH(C580, M[Plan Name], 0)), "")</f>
        <v/>
      </c>
      <c r="K580" s="114" t="str">
        <f>IFERROR(INDEX(M[Cost], MATCH(C580, M[Plan Name], 0)), "")</f>
        <v/>
      </c>
    </row>
    <row r="581" spans="1:11" ht="13.5" thickTop="1" thickBot="1">
      <c r="A581" s="11"/>
      <c r="B581" s="83"/>
      <c r="C581" s="11"/>
      <c r="D581" s="114" t="str">
        <f>IFERROR(INDEX(M[Disk Space], MATCH(C581, M[Plan Name], 0)), "")</f>
        <v/>
      </c>
      <c r="E581" s="114" t="str">
        <f>IFERROR(INDEX(M[Bandwidth], MATCH(C581, M[Plan Name], 0)), "")</f>
        <v/>
      </c>
      <c r="F581" s="114" t="str">
        <f>IFERROR(INDEX(M[Number of Domains], MATCH(C581, M[Plan Name], 0)), "")</f>
        <v/>
      </c>
      <c r="G581" s="114" t="str">
        <f>IFERROR(INDEX(M[Email Accounts], MATCH(C581, M[Plan Name], 0)), "")</f>
        <v/>
      </c>
      <c r="H581" s="114" t="str">
        <f>IFERROR(INDEX(M[Databases], MATCH(C581, M[Plan Name], 0)), "")</f>
        <v/>
      </c>
      <c r="I581" s="114" t="str">
        <f>IFERROR(INDEX(M[Control Panel], MATCH(C581, M[Plan Name], 0)), "")</f>
        <v/>
      </c>
      <c r="J581" s="114" t="str">
        <f>IFERROR(INDEX(M[Price], MATCH(C581, M[Plan Name], 0)), "")</f>
        <v/>
      </c>
      <c r="K581" s="114" t="str">
        <f>IFERROR(INDEX(M[Cost], MATCH(C581, M[Plan Name], 0)), "")</f>
        <v/>
      </c>
    </row>
    <row r="582" spans="1:11" ht="13.5" thickTop="1" thickBot="1">
      <c r="A582" s="11"/>
      <c r="B582" s="83"/>
      <c r="C582" s="11"/>
      <c r="D582" s="114" t="str">
        <f>IFERROR(INDEX(M[Disk Space], MATCH(C582, M[Plan Name], 0)), "")</f>
        <v/>
      </c>
      <c r="E582" s="114" t="str">
        <f>IFERROR(INDEX(M[Bandwidth], MATCH(C582, M[Plan Name], 0)), "")</f>
        <v/>
      </c>
      <c r="F582" s="114" t="str">
        <f>IFERROR(INDEX(M[Number of Domains], MATCH(C582, M[Plan Name], 0)), "")</f>
        <v/>
      </c>
      <c r="G582" s="114" t="str">
        <f>IFERROR(INDEX(M[Email Accounts], MATCH(C582, M[Plan Name], 0)), "")</f>
        <v/>
      </c>
      <c r="H582" s="114" t="str">
        <f>IFERROR(INDEX(M[Databases], MATCH(C582, M[Plan Name], 0)), "")</f>
        <v/>
      </c>
      <c r="I582" s="114" t="str">
        <f>IFERROR(INDEX(M[Control Panel], MATCH(C582, M[Plan Name], 0)), "")</f>
        <v/>
      </c>
      <c r="J582" s="114" t="str">
        <f>IFERROR(INDEX(M[Price], MATCH(C582, M[Plan Name], 0)), "")</f>
        <v/>
      </c>
      <c r="K582" s="114" t="str">
        <f>IFERROR(INDEX(M[Cost], MATCH(C582, M[Plan Name], 0)), "")</f>
        <v/>
      </c>
    </row>
    <row r="583" spans="1:11" ht="13.5" thickTop="1" thickBot="1">
      <c r="A583" s="11"/>
      <c r="B583" s="83"/>
      <c r="C583" s="11"/>
      <c r="D583" s="114" t="str">
        <f>IFERROR(INDEX(M[Disk Space], MATCH(C583, M[Plan Name], 0)), "")</f>
        <v/>
      </c>
      <c r="E583" s="114" t="str">
        <f>IFERROR(INDEX(M[Bandwidth], MATCH(C583, M[Plan Name], 0)), "")</f>
        <v/>
      </c>
      <c r="F583" s="114" t="str">
        <f>IFERROR(INDEX(M[Number of Domains], MATCH(C583, M[Plan Name], 0)), "")</f>
        <v/>
      </c>
      <c r="G583" s="114" t="str">
        <f>IFERROR(INDEX(M[Email Accounts], MATCH(C583, M[Plan Name], 0)), "")</f>
        <v/>
      </c>
      <c r="H583" s="114" t="str">
        <f>IFERROR(INDEX(M[Databases], MATCH(C583, M[Plan Name], 0)), "")</f>
        <v/>
      </c>
      <c r="I583" s="114" t="str">
        <f>IFERROR(INDEX(M[Control Panel], MATCH(C583, M[Plan Name], 0)), "")</f>
        <v/>
      </c>
      <c r="J583" s="114" t="str">
        <f>IFERROR(INDEX(M[Price], MATCH(C583, M[Plan Name], 0)), "")</f>
        <v/>
      </c>
      <c r="K583" s="114" t="str">
        <f>IFERROR(INDEX(M[Cost], MATCH(C583, M[Plan Name], 0)), "")</f>
        <v/>
      </c>
    </row>
    <row r="584" spans="1:11" ht="13.5" thickTop="1" thickBot="1">
      <c r="A584" s="11"/>
      <c r="B584" s="83"/>
      <c r="C584" s="11"/>
      <c r="D584" s="114" t="str">
        <f>IFERROR(INDEX(M[Disk Space], MATCH(C584, M[Plan Name], 0)), "")</f>
        <v/>
      </c>
      <c r="E584" s="114" t="str">
        <f>IFERROR(INDEX(M[Bandwidth], MATCH(C584, M[Plan Name], 0)), "")</f>
        <v/>
      </c>
      <c r="F584" s="114" t="str">
        <f>IFERROR(INDEX(M[Number of Domains], MATCH(C584, M[Plan Name], 0)), "")</f>
        <v/>
      </c>
      <c r="G584" s="114" t="str">
        <f>IFERROR(INDEX(M[Email Accounts], MATCH(C584, M[Plan Name], 0)), "")</f>
        <v/>
      </c>
      <c r="H584" s="114" t="str">
        <f>IFERROR(INDEX(M[Databases], MATCH(C584, M[Plan Name], 0)), "")</f>
        <v/>
      </c>
      <c r="I584" s="114" t="str">
        <f>IFERROR(INDEX(M[Control Panel], MATCH(C584, M[Plan Name], 0)), "")</f>
        <v/>
      </c>
      <c r="J584" s="114" t="str">
        <f>IFERROR(INDEX(M[Price], MATCH(C584, M[Plan Name], 0)), "")</f>
        <v/>
      </c>
      <c r="K584" s="114" t="str">
        <f>IFERROR(INDEX(M[Cost], MATCH(C584, M[Plan Name], 0)), "")</f>
        <v/>
      </c>
    </row>
    <row r="585" spans="1:11" ht="13.5" thickTop="1" thickBot="1">
      <c r="A585" s="11"/>
      <c r="B585" s="83"/>
      <c r="C585" s="11"/>
      <c r="D585" s="114" t="str">
        <f>IFERROR(INDEX(M[Disk Space], MATCH(C585, M[Plan Name], 0)), "")</f>
        <v/>
      </c>
      <c r="E585" s="114" t="str">
        <f>IFERROR(INDEX(M[Bandwidth], MATCH(C585, M[Plan Name], 0)), "")</f>
        <v/>
      </c>
      <c r="F585" s="114" t="str">
        <f>IFERROR(INDEX(M[Number of Domains], MATCH(C585, M[Plan Name], 0)), "")</f>
        <v/>
      </c>
      <c r="G585" s="114" t="str">
        <f>IFERROR(INDEX(M[Email Accounts], MATCH(C585, M[Plan Name], 0)), "")</f>
        <v/>
      </c>
      <c r="H585" s="114" t="str">
        <f>IFERROR(INDEX(M[Databases], MATCH(C585, M[Plan Name], 0)), "")</f>
        <v/>
      </c>
      <c r="I585" s="114" t="str">
        <f>IFERROR(INDEX(M[Control Panel], MATCH(C585, M[Plan Name], 0)), "")</f>
        <v/>
      </c>
      <c r="J585" s="114" t="str">
        <f>IFERROR(INDEX(M[Price], MATCH(C585, M[Plan Name], 0)), "")</f>
        <v/>
      </c>
      <c r="K585" s="114" t="str">
        <f>IFERROR(INDEX(M[Cost], MATCH(C585, M[Plan Name], 0)), "")</f>
        <v/>
      </c>
    </row>
    <row r="586" spans="1:11" ht="13.5" thickTop="1" thickBot="1">
      <c r="A586" s="11"/>
      <c r="B586" s="83"/>
      <c r="C586" s="11"/>
      <c r="D586" s="114" t="str">
        <f>IFERROR(INDEX(M[Disk Space], MATCH(C586, M[Plan Name], 0)), "")</f>
        <v/>
      </c>
      <c r="E586" s="114" t="str">
        <f>IFERROR(INDEX(M[Bandwidth], MATCH(C586, M[Plan Name], 0)), "")</f>
        <v/>
      </c>
      <c r="F586" s="114" t="str">
        <f>IFERROR(INDEX(M[Number of Domains], MATCH(C586, M[Plan Name], 0)), "")</f>
        <v/>
      </c>
      <c r="G586" s="114" t="str">
        <f>IFERROR(INDEX(M[Email Accounts], MATCH(C586, M[Plan Name], 0)), "")</f>
        <v/>
      </c>
      <c r="H586" s="114" t="str">
        <f>IFERROR(INDEX(M[Databases], MATCH(C586, M[Plan Name], 0)), "")</f>
        <v/>
      </c>
      <c r="I586" s="114" t="str">
        <f>IFERROR(INDEX(M[Control Panel], MATCH(C586, M[Plan Name], 0)), "")</f>
        <v/>
      </c>
      <c r="J586" s="114" t="str">
        <f>IFERROR(INDEX(M[Price], MATCH(C586, M[Plan Name], 0)), "")</f>
        <v/>
      </c>
      <c r="K586" s="114" t="str">
        <f>IFERROR(INDEX(M[Cost], MATCH(C586, M[Plan Name], 0)), "")</f>
        <v/>
      </c>
    </row>
    <row r="587" spans="1:11" ht="13.5" thickTop="1" thickBot="1">
      <c r="A587" s="11"/>
      <c r="B587" s="83"/>
      <c r="C587" s="11"/>
      <c r="D587" s="114" t="str">
        <f>IFERROR(INDEX(M[Disk Space], MATCH(C587, M[Plan Name], 0)), "")</f>
        <v/>
      </c>
      <c r="E587" s="114" t="str">
        <f>IFERROR(INDEX(M[Bandwidth], MATCH(C587, M[Plan Name], 0)), "")</f>
        <v/>
      </c>
      <c r="F587" s="114" t="str">
        <f>IFERROR(INDEX(M[Number of Domains], MATCH(C587, M[Plan Name], 0)), "")</f>
        <v/>
      </c>
      <c r="G587" s="114" t="str">
        <f>IFERROR(INDEX(M[Email Accounts], MATCH(C587, M[Plan Name], 0)), "")</f>
        <v/>
      </c>
      <c r="H587" s="114" t="str">
        <f>IFERROR(INDEX(M[Databases], MATCH(C587, M[Plan Name], 0)), "")</f>
        <v/>
      </c>
      <c r="I587" s="114" t="str">
        <f>IFERROR(INDEX(M[Control Panel], MATCH(C587, M[Plan Name], 0)), "")</f>
        <v/>
      </c>
      <c r="J587" s="114" t="str">
        <f>IFERROR(INDEX(M[Price], MATCH(C587, M[Plan Name], 0)), "")</f>
        <v/>
      </c>
      <c r="K587" s="114" t="str">
        <f>IFERROR(INDEX(M[Cost], MATCH(C587, M[Plan Name], 0)), "")</f>
        <v/>
      </c>
    </row>
    <row r="588" spans="1:11" ht="13.5" thickTop="1" thickBot="1">
      <c r="A588" s="11"/>
      <c r="B588" s="83"/>
      <c r="C588" s="11"/>
      <c r="D588" s="114" t="str">
        <f>IFERROR(INDEX(M[Disk Space], MATCH(C588, M[Plan Name], 0)), "")</f>
        <v/>
      </c>
      <c r="E588" s="114" t="str">
        <f>IFERROR(INDEX(M[Bandwidth], MATCH(C588, M[Plan Name], 0)), "")</f>
        <v/>
      </c>
      <c r="F588" s="114" t="str">
        <f>IFERROR(INDEX(M[Number of Domains], MATCH(C588, M[Plan Name], 0)), "")</f>
        <v/>
      </c>
      <c r="G588" s="114" t="str">
        <f>IFERROR(INDEX(M[Email Accounts], MATCH(C588, M[Plan Name], 0)), "")</f>
        <v/>
      </c>
      <c r="H588" s="114" t="str">
        <f>IFERROR(INDEX(M[Databases], MATCH(C588, M[Plan Name], 0)), "")</f>
        <v/>
      </c>
      <c r="I588" s="114" t="str">
        <f>IFERROR(INDEX(M[Control Panel], MATCH(C588, M[Plan Name], 0)), "")</f>
        <v/>
      </c>
      <c r="J588" s="114" t="str">
        <f>IFERROR(INDEX(M[Price], MATCH(C588, M[Plan Name], 0)), "")</f>
        <v/>
      </c>
      <c r="K588" s="114" t="str">
        <f>IFERROR(INDEX(M[Cost], MATCH(C588, M[Plan Name], 0)), "")</f>
        <v/>
      </c>
    </row>
    <row r="589" spans="1:11" ht="13.5" thickTop="1" thickBot="1">
      <c r="A589" s="11"/>
      <c r="B589" s="83"/>
      <c r="C589" s="11"/>
      <c r="D589" s="114" t="str">
        <f>IFERROR(INDEX(M[Disk Space], MATCH(C589, M[Plan Name], 0)), "")</f>
        <v/>
      </c>
      <c r="E589" s="114" t="str">
        <f>IFERROR(INDEX(M[Bandwidth], MATCH(C589, M[Plan Name], 0)), "")</f>
        <v/>
      </c>
      <c r="F589" s="114" t="str">
        <f>IFERROR(INDEX(M[Number of Domains], MATCH(C589, M[Plan Name], 0)), "")</f>
        <v/>
      </c>
      <c r="G589" s="114" t="str">
        <f>IFERROR(INDEX(M[Email Accounts], MATCH(C589, M[Plan Name], 0)), "")</f>
        <v/>
      </c>
      <c r="H589" s="114" t="str">
        <f>IFERROR(INDEX(M[Databases], MATCH(C589, M[Plan Name], 0)), "")</f>
        <v/>
      </c>
      <c r="I589" s="114" t="str">
        <f>IFERROR(INDEX(M[Control Panel], MATCH(C589, M[Plan Name], 0)), "")</f>
        <v/>
      </c>
      <c r="J589" s="114" t="str">
        <f>IFERROR(INDEX(M[Price], MATCH(C589, M[Plan Name], 0)), "")</f>
        <v/>
      </c>
      <c r="K589" s="114" t="str">
        <f>IFERROR(INDEX(M[Cost], MATCH(C589, M[Plan Name], 0)), "")</f>
        <v/>
      </c>
    </row>
    <row r="590" spans="1:11" ht="13.5" thickTop="1" thickBot="1">
      <c r="A590" s="11"/>
      <c r="B590" s="83"/>
      <c r="C590" s="11"/>
      <c r="D590" s="114" t="str">
        <f>IFERROR(INDEX(M[Disk Space], MATCH(C590, M[Plan Name], 0)), "")</f>
        <v/>
      </c>
      <c r="E590" s="114" t="str">
        <f>IFERROR(INDEX(M[Bandwidth], MATCH(C590, M[Plan Name], 0)), "")</f>
        <v/>
      </c>
      <c r="F590" s="114" t="str">
        <f>IFERROR(INDEX(M[Number of Domains], MATCH(C590, M[Plan Name], 0)), "")</f>
        <v/>
      </c>
      <c r="G590" s="114" t="str">
        <f>IFERROR(INDEX(M[Email Accounts], MATCH(C590, M[Plan Name], 0)), "")</f>
        <v/>
      </c>
      <c r="H590" s="114" t="str">
        <f>IFERROR(INDEX(M[Databases], MATCH(C590, M[Plan Name], 0)), "")</f>
        <v/>
      </c>
      <c r="I590" s="114" t="str">
        <f>IFERROR(INDEX(M[Control Panel], MATCH(C590, M[Plan Name], 0)), "")</f>
        <v/>
      </c>
      <c r="J590" s="114" t="str">
        <f>IFERROR(INDEX(M[Price], MATCH(C590, M[Plan Name], 0)), "")</f>
        <v/>
      </c>
      <c r="K590" s="114" t="str">
        <f>IFERROR(INDEX(M[Cost], MATCH(C590, M[Plan Name], 0)), "")</f>
        <v/>
      </c>
    </row>
    <row r="591" spans="1:11" ht="13.5" thickTop="1" thickBot="1">
      <c r="A591" s="11"/>
      <c r="B591" s="83"/>
      <c r="C591" s="11"/>
      <c r="D591" s="114" t="str">
        <f>IFERROR(INDEX(M[Disk Space], MATCH(C591, M[Plan Name], 0)), "")</f>
        <v/>
      </c>
      <c r="E591" s="114" t="str">
        <f>IFERROR(INDEX(M[Bandwidth], MATCH(C591, M[Plan Name], 0)), "")</f>
        <v/>
      </c>
      <c r="F591" s="114" t="str">
        <f>IFERROR(INDEX(M[Number of Domains], MATCH(C591, M[Plan Name], 0)), "")</f>
        <v/>
      </c>
      <c r="G591" s="114" t="str">
        <f>IFERROR(INDEX(M[Email Accounts], MATCH(C591, M[Plan Name], 0)), "")</f>
        <v/>
      </c>
      <c r="H591" s="114" t="str">
        <f>IFERROR(INDEX(M[Databases], MATCH(C591, M[Plan Name], 0)), "")</f>
        <v/>
      </c>
      <c r="I591" s="114" t="str">
        <f>IFERROR(INDEX(M[Control Panel], MATCH(C591, M[Plan Name], 0)), "")</f>
        <v/>
      </c>
      <c r="J591" s="114" t="str">
        <f>IFERROR(INDEX(M[Price], MATCH(C591, M[Plan Name], 0)), "")</f>
        <v/>
      </c>
      <c r="K591" s="114" t="str">
        <f>IFERROR(INDEX(M[Cost], MATCH(C591, M[Plan Name], 0)), "")</f>
        <v/>
      </c>
    </row>
    <row r="592" spans="1:11" ht="13.5" thickTop="1" thickBot="1">
      <c r="A592" s="11"/>
      <c r="B592" s="83"/>
      <c r="C592" s="11"/>
      <c r="D592" s="114" t="str">
        <f>IFERROR(INDEX(M[Disk Space], MATCH(C592, M[Plan Name], 0)), "")</f>
        <v/>
      </c>
      <c r="E592" s="114" t="str">
        <f>IFERROR(INDEX(M[Bandwidth], MATCH(C592, M[Plan Name], 0)), "")</f>
        <v/>
      </c>
      <c r="F592" s="114" t="str">
        <f>IFERROR(INDEX(M[Number of Domains], MATCH(C592, M[Plan Name], 0)), "")</f>
        <v/>
      </c>
      <c r="G592" s="114" t="str">
        <f>IFERROR(INDEX(M[Email Accounts], MATCH(C592, M[Plan Name], 0)), "")</f>
        <v/>
      </c>
      <c r="H592" s="114" t="str">
        <f>IFERROR(INDEX(M[Databases], MATCH(C592, M[Plan Name], 0)), "")</f>
        <v/>
      </c>
      <c r="I592" s="114" t="str">
        <f>IFERROR(INDEX(M[Control Panel], MATCH(C592, M[Plan Name], 0)), "")</f>
        <v/>
      </c>
      <c r="J592" s="114" t="str">
        <f>IFERROR(INDEX(M[Price], MATCH(C592, M[Plan Name], 0)), "")</f>
        <v/>
      </c>
      <c r="K592" s="114" t="str">
        <f>IFERROR(INDEX(M[Cost], MATCH(C592, M[Plan Name], 0)), "")</f>
        <v/>
      </c>
    </row>
    <row r="593" spans="1:11" ht="13.5" thickTop="1" thickBot="1">
      <c r="A593" s="11"/>
      <c r="B593" s="83"/>
      <c r="C593" s="11"/>
      <c r="D593" s="114" t="str">
        <f>IFERROR(INDEX(M[Disk Space], MATCH(C593, M[Plan Name], 0)), "")</f>
        <v/>
      </c>
      <c r="E593" s="114" t="str">
        <f>IFERROR(INDEX(M[Bandwidth], MATCH(C593, M[Plan Name], 0)), "")</f>
        <v/>
      </c>
      <c r="F593" s="114" t="str">
        <f>IFERROR(INDEX(M[Number of Domains], MATCH(C593, M[Plan Name], 0)), "")</f>
        <v/>
      </c>
      <c r="G593" s="114" t="str">
        <f>IFERROR(INDEX(M[Email Accounts], MATCH(C593, M[Plan Name], 0)), "")</f>
        <v/>
      </c>
      <c r="H593" s="114" t="str">
        <f>IFERROR(INDEX(M[Databases], MATCH(C593, M[Plan Name], 0)), "")</f>
        <v/>
      </c>
      <c r="I593" s="114" t="str">
        <f>IFERROR(INDEX(M[Control Panel], MATCH(C593, M[Plan Name], 0)), "")</f>
        <v/>
      </c>
      <c r="J593" s="114" t="str">
        <f>IFERROR(INDEX(M[Price], MATCH(C593, M[Plan Name], 0)), "")</f>
        <v/>
      </c>
      <c r="K593" s="114" t="str">
        <f>IFERROR(INDEX(M[Cost], MATCH(C593, M[Plan Name], 0)), "")</f>
        <v/>
      </c>
    </row>
    <row r="594" spans="1:11" ht="13.5" thickTop="1" thickBot="1">
      <c r="A594" s="11"/>
      <c r="B594" s="83"/>
      <c r="C594" s="11"/>
      <c r="D594" s="114" t="str">
        <f>IFERROR(INDEX(M[Disk Space], MATCH(C594, M[Plan Name], 0)), "")</f>
        <v/>
      </c>
      <c r="E594" s="114" t="str">
        <f>IFERROR(INDEX(M[Bandwidth], MATCH(C594, M[Plan Name], 0)), "")</f>
        <v/>
      </c>
      <c r="F594" s="114" t="str">
        <f>IFERROR(INDEX(M[Number of Domains], MATCH(C594, M[Plan Name], 0)), "")</f>
        <v/>
      </c>
      <c r="G594" s="114" t="str">
        <f>IFERROR(INDEX(M[Email Accounts], MATCH(C594, M[Plan Name], 0)), "")</f>
        <v/>
      </c>
      <c r="H594" s="114" t="str">
        <f>IFERROR(INDEX(M[Databases], MATCH(C594, M[Plan Name], 0)), "")</f>
        <v/>
      </c>
      <c r="I594" s="114" t="str">
        <f>IFERROR(INDEX(M[Control Panel], MATCH(C594, M[Plan Name], 0)), "")</f>
        <v/>
      </c>
      <c r="J594" s="114" t="str">
        <f>IFERROR(INDEX(M[Price], MATCH(C594, M[Plan Name], 0)), "")</f>
        <v/>
      </c>
      <c r="K594" s="114" t="str">
        <f>IFERROR(INDEX(M[Cost], MATCH(C594, M[Plan Name], 0)), "")</f>
        <v/>
      </c>
    </row>
    <row r="595" spans="1:11" ht="13.5" thickTop="1" thickBot="1">
      <c r="A595" s="11"/>
      <c r="B595" s="83"/>
      <c r="C595" s="11"/>
      <c r="D595" s="114" t="str">
        <f>IFERROR(INDEX(M[Disk Space], MATCH(C595, M[Plan Name], 0)), "")</f>
        <v/>
      </c>
      <c r="E595" s="114" t="str">
        <f>IFERROR(INDEX(M[Bandwidth], MATCH(C595, M[Plan Name], 0)), "")</f>
        <v/>
      </c>
      <c r="F595" s="114" t="str">
        <f>IFERROR(INDEX(M[Number of Domains], MATCH(C595, M[Plan Name], 0)), "")</f>
        <v/>
      </c>
      <c r="G595" s="114" t="str">
        <f>IFERROR(INDEX(M[Email Accounts], MATCH(C595, M[Plan Name], 0)), "")</f>
        <v/>
      </c>
      <c r="H595" s="114" t="str">
        <f>IFERROR(INDEX(M[Databases], MATCH(C595, M[Plan Name], 0)), "")</f>
        <v/>
      </c>
      <c r="I595" s="114" t="str">
        <f>IFERROR(INDEX(M[Control Panel], MATCH(C595, M[Plan Name], 0)), "")</f>
        <v/>
      </c>
      <c r="J595" s="114" t="str">
        <f>IFERROR(INDEX(M[Price], MATCH(C595, M[Plan Name], 0)), "")</f>
        <v/>
      </c>
      <c r="K595" s="114" t="str">
        <f>IFERROR(INDEX(M[Cost], MATCH(C595, M[Plan Name], 0)), "")</f>
        <v/>
      </c>
    </row>
    <row r="596" spans="1:11" ht="13.5" thickTop="1" thickBot="1">
      <c r="A596" s="11"/>
      <c r="B596" s="83"/>
      <c r="C596" s="11"/>
      <c r="D596" s="114" t="str">
        <f>IFERROR(INDEX(M[Disk Space], MATCH(C596, M[Plan Name], 0)), "")</f>
        <v/>
      </c>
      <c r="E596" s="114" t="str">
        <f>IFERROR(INDEX(M[Bandwidth], MATCH(C596, M[Plan Name], 0)), "")</f>
        <v/>
      </c>
      <c r="F596" s="114" t="str">
        <f>IFERROR(INDEX(M[Number of Domains], MATCH(C596, M[Plan Name], 0)), "")</f>
        <v/>
      </c>
      <c r="G596" s="114" t="str">
        <f>IFERROR(INDEX(M[Email Accounts], MATCH(C596, M[Plan Name], 0)), "")</f>
        <v/>
      </c>
      <c r="H596" s="114" t="str">
        <f>IFERROR(INDEX(M[Databases], MATCH(C596, M[Plan Name], 0)), "")</f>
        <v/>
      </c>
      <c r="I596" s="114" t="str">
        <f>IFERROR(INDEX(M[Control Panel], MATCH(C596, M[Plan Name], 0)), "")</f>
        <v/>
      </c>
      <c r="J596" s="114" t="str">
        <f>IFERROR(INDEX(M[Price], MATCH(C596, M[Plan Name], 0)), "")</f>
        <v/>
      </c>
      <c r="K596" s="114" t="str">
        <f>IFERROR(INDEX(M[Cost], MATCH(C596, M[Plan Name], 0)), "")</f>
        <v/>
      </c>
    </row>
    <row r="597" spans="1:11" ht="13.5" thickTop="1" thickBot="1">
      <c r="A597" s="11"/>
      <c r="B597" s="83"/>
      <c r="C597" s="11"/>
      <c r="D597" s="114" t="str">
        <f>IFERROR(INDEX(M[Disk Space], MATCH(C597, M[Plan Name], 0)), "")</f>
        <v/>
      </c>
      <c r="E597" s="114" t="str">
        <f>IFERROR(INDEX(M[Bandwidth], MATCH(C597, M[Plan Name], 0)), "")</f>
        <v/>
      </c>
      <c r="F597" s="114" t="str">
        <f>IFERROR(INDEX(M[Number of Domains], MATCH(C597, M[Plan Name], 0)), "")</f>
        <v/>
      </c>
      <c r="G597" s="114" t="str">
        <f>IFERROR(INDEX(M[Email Accounts], MATCH(C597, M[Plan Name], 0)), "")</f>
        <v/>
      </c>
      <c r="H597" s="114" t="str">
        <f>IFERROR(INDEX(M[Databases], MATCH(C597, M[Plan Name], 0)), "")</f>
        <v/>
      </c>
      <c r="I597" s="114" t="str">
        <f>IFERROR(INDEX(M[Control Panel], MATCH(C597, M[Plan Name], 0)), "")</f>
        <v/>
      </c>
      <c r="J597" s="114" t="str">
        <f>IFERROR(INDEX(M[Price], MATCH(C597, M[Plan Name], 0)), "")</f>
        <v/>
      </c>
      <c r="K597" s="114" t="str">
        <f>IFERROR(INDEX(M[Cost], MATCH(C597, M[Plan Name], 0)), "")</f>
        <v/>
      </c>
    </row>
    <row r="598" spans="1:11" ht="13.5" thickTop="1" thickBot="1">
      <c r="A598" s="11"/>
      <c r="B598" s="83"/>
      <c r="C598" s="11"/>
      <c r="D598" s="114" t="str">
        <f>IFERROR(INDEX(M[Disk Space], MATCH(C598, M[Plan Name], 0)), "")</f>
        <v/>
      </c>
      <c r="E598" s="114" t="str">
        <f>IFERROR(INDEX(M[Bandwidth], MATCH(C598, M[Plan Name], 0)), "")</f>
        <v/>
      </c>
      <c r="F598" s="114" t="str">
        <f>IFERROR(INDEX(M[Number of Domains], MATCH(C598, M[Plan Name], 0)), "")</f>
        <v/>
      </c>
      <c r="G598" s="114" t="str">
        <f>IFERROR(INDEX(M[Email Accounts], MATCH(C598, M[Plan Name], 0)), "")</f>
        <v/>
      </c>
      <c r="H598" s="114" t="str">
        <f>IFERROR(INDEX(M[Databases], MATCH(C598, M[Plan Name], 0)), "")</f>
        <v/>
      </c>
      <c r="I598" s="114" t="str">
        <f>IFERROR(INDEX(M[Control Panel], MATCH(C598, M[Plan Name], 0)), "")</f>
        <v/>
      </c>
      <c r="J598" s="114" t="str">
        <f>IFERROR(INDEX(M[Price], MATCH(C598, M[Plan Name], 0)), "")</f>
        <v/>
      </c>
      <c r="K598" s="114" t="str">
        <f>IFERROR(INDEX(M[Cost], MATCH(C598, M[Plan Name], 0)), "")</f>
        <v/>
      </c>
    </row>
    <row r="599" spans="1:11" ht="13.5" thickTop="1" thickBot="1">
      <c r="A599" s="11"/>
      <c r="B599" s="83"/>
      <c r="C599" s="11"/>
      <c r="D599" s="114" t="str">
        <f>IFERROR(INDEX(M[Disk Space], MATCH(C599, M[Plan Name], 0)), "")</f>
        <v/>
      </c>
      <c r="E599" s="114" t="str">
        <f>IFERROR(INDEX(M[Bandwidth], MATCH(C599, M[Plan Name], 0)), "")</f>
        <v/>
      </c>
      <c r="F599" s="114" t="str">
        <f>IFERROR(INDEX(M[Number of Domains], MATCH(C599, M[Plan Name], 0)), "")</f>
        <v/>
      </c>
      <c r="G599" s="114" t="str">
        <f>IFERROR(INDEX(M[Email Accounts], MATCH(C599, M[Plan Name], 0)), "")</f>
        <v/>
      </c>
      <c r="H599" s="114" t="str">
        <f>IFERROR(INDEX(M[Databases], MATCH(C599, M[Plan Name], 0)), "")</f>
        <v/>
      </c>
      <c r="I599" s="114" t="str">
        <f>IFERROR(INDEX(M[Control Panel], MATCH(C599, M[Plan Name], 0)), "")</f>
        <v/>
      </c>
      <c r="J599" s="114" t="str">
        <f>IFERROR(INDEX(M[Price], MATCH(C599, M[Plan Name], 0)), "")</f>
        <v/>
      </c>
      <c r="K599" s="114" t="str">
        <f>IFERROR(INDEX(M[Cost], MATCH(C599, M[Plan Name], 0)), "")</f>
        <v/>
      </c>
    </row>
    <row r="600" spans="1:11" ht="13.5" thickTop="1" thickBot="1">
      <c r="A600" s="11"/>
      <c r="B600" s="83"/>
      <c r="C600" s="11"/>
      <c r="D600" s="114" t="str">
        <f>IFERROR(INDEX(M[Disk Space], MATCH(C600, M[Plan Name], 0)), "")</f>
        <v/>
      </c>
      <c r="E600" s="114" t="str">
        <f>IFERROR(INDEX(M[Bandwidth], MATCH(C600, M[Plan Name], 0)), "")</f>
        <v/>
      </c>
      <c r="F600" s="114" t="str">
        <f>IFERROR(INDEX(M[Number of Domains], MATCH(C600, M[Plan Name], 0)), "")</f>
        <v/>
      </c>
      <c r="G600" s="114" t="str">
        <f>IFERROR(INDEX(M[Email Accounts], MATCH(C600, M[Plan Name], 0)), "")</f>
        <v/>
      </c>
      <c r="H600" s="114" t="str">
        <f>IFERROR(INDEX(M[Databases], MATCH(C600, M[Plan Name], 0)), "")</f>
        <v/>
      </c>
      <c r="I600" s="114" t="str">
        <f>IFERROR(INDEX(M[Control Panel], MATCH(C600, M[Plan Name], 0)), "")</f>
        <v/>
      </c>
      <c r="J600" s="114" t="str">
        <f>IFERROR(INDEX(M[Price], MATCH(C600, M[Plan Name], 0)), "")</f>
        <v/>
      </c>
      <c r="K600" s="114" t="str">
        <f>IFERROR(INDEX(M[Cost], MATCH(C600, M[Plan Name], 0)), "")</f>
        <v/>
      </c>
    </row>
    <row r="601" spans="1:11" ht="13.5" thickTop="1" thickBot="1">
      <c r="A601" s="11"/>
      <c r="B601" s="83"/>
      <c r="C601" s="11"/>
      <c r="D601" s="114" t="str">
        <f>IFERROR(INDEX(M[Disk Space], MATCH(C601, M[Plan Name], 0)), "")</f>
        <v/>
      </c>
      <c r="E601" s="114" t="str">
        <f>IFERROR(INDEX(M[Bandwidth], MATCH(C601, M[Plan Name], 0)), "")</f>
        <v/>
      </c>
      <c r="F601" s="114" t="str">
        <f>IFERROR(INDEX(M[Number of Domains], MATCH(C601, M[Plan Name], 0)), "")</f>
        <v/>
      </c>
      <c r="G601" s="114" t="str">
        <f>IFERROR(INDEX(M[Email Accounts], MATCH(C601, M[Plan Name], 0)), "")</f>
        <v/>
      </c>
      <c r="H601" s="114" t="str">
        <f>IFERROR(INDEX(M[Databases], MATCH(C601, M[Plan Name], 0)), "")</f>
        <v/>
      </c>
      <c r="I601" s="114" t="str">
        <f>IFERROR(INDEX(M[Control Panel], MATCH(C601, M[Plan Name], 0)), "")</f>
        <v/>
      </c>
      <c r="J601" s="114" t="str">
        <f>IFERROR(INDEX(M[Price], MATCH(C601, M[Plan Name], 0)), "")</f>
        <v/>
      </c>
      <c r="K601" s="114" t="str">
        <f>IFERROR(INDEX(M[Cost], MATCH(C601, M[Plan Name], 0)), "")</f>
        <v/>
      </c>
    </row>
    <row r="602" spans="1:11" ht="13.5" thickTop="1" thickBot="1">
      <c r="A602" s="11"/>
      <c r="B602" s="83"/>
      <c r="C602" s="11"/>
      <c r="D602" s="114" t="str">
        <f>IFERROR(INDEX(M[Disk Space], MATCH(C602, M[Plan Name], 0)), "")</f>
        <v/>
      </c>
      <c r="E602" s="114" t="str">
        <f>IFERROR(INDEX(M[Bandwidth], MATCH(C602, M[Plan Name], 0)), "")</f>
        <v/>
      </c>
      <c r="F602" s="114" t="str">
        <f>IFERROR(INDEX(M[Number of Domains], MATCH(C602, M[Plan Name], 0)), "")</f>
        <v/>
      </c>
      <c r="G602" s="114" t="str">
        <f>IFERROR(INDEX(M[Email Accounts], MATCH(C602, M[Plan Name], 0)), "")</f>
        <v/>
      </c>
      <c r="H602" s="114" t="str">
        <f>IFERROR(INDEX(M[Databases], MATCH(C602, M[Plan Name], 0)), "")</f>
        <v/>
      </c>
      <c r="I602" s="114" t="str">
        <f>IFERROR(INDEX(M[Control Panel], MATCH(C602, M[Plan Name], 0)), "")</f>
        <v/>
      </c>
      <c r="J602" s="114" t="str">
        <f>IFERROR(INDEX(M[Price], MATCH(C602, M[Plan Name], 0)), "")</f>
        <v/>
      </c>
      <c r="K602" s="114" t="str">
        <f>IFERROR(INDEX(M[Cost], MATCH(C602, M[Plan Name], 0)), "")</f>
        <v/>
      </c>
    </row>
    <row r="603" spans="1:11" ht="13.5" thickTop="1" thickBot="1">
      <c r="A603" s="11"/>
      <c r="B603" s="83"/>
      <c r="C603" s="11"/>
      <c r="D603" s="114" t="str">
        <f>IFERROR(INDEX(M[Disk Space], MATCH(C603, M[Plan Name], 0)), "")</f>
        <v/>
      </c>
      <c r="E603" s="114" t="str">
        <f>IFERROR(INDEX(M[Bandwidth], MATCH(C603, M[Plan Name], 0)), "")</f>
        <v/>
      </c>
      <c r="F603" s="114" t="str">
        <f>IFERROR(INDEX(M[Number of Domains], MATCH(C603, M[Plan Name], 0)), "")</f>
        <v/>
      </c>
      <c r="G603" s="114" t="str">
        <f>IFERROR(INDEX(M[Email Accounts], MATCH(C603, M[Plan Name], 0)), "")</f>
        <v/>
      </c>
      <c r="H603" s="114" t="str">
        <f>IFERROR(INDEX(M[Databases], MATCH(C603, M[Plan Name], 0)), "")</f>
        <v/>
      </c>
      <c r="I603" s="114" t="str">
        <f>IFERROR(INDEX(M[Control Panel], MATCH(C603, M[Plan Name], 0)), "")</f>
        <v/>
      </c>
      <c r="J603" s="114" t="str">
        <f>IFERROR(INDEX(M[Price], MATCH(C603, M[Plan Name], 0)), "")</f>
        <v/>
      </c>
      <c r="K603" s="114" t="str">
        <f>IFERROR(INDEX(M[Cost], MATCH(C603, M[Plan Name], 0)), "")</f>
        <v/>
      </c>
    </row>
    <row r="604" spans="1:11" ht="13.5" thickTop="1" thickBot="1">
      <c r="A604" s="11"/>
      <c r="B604" s="83"/>
      <c r="C604" s="11"/>
      <c r="D604" s="114" t="str">
        <f>IFERROR(INDEX(M[Disk Space], MATCH(C604, M[Plan Name], 0)), "")</f>
        <v/>
      </c>
      <c r="E604" s="114" t="str">
        <f>IFERROR(INDEX(M[Bandwidth], MATCH(C604, M[Plan Name], 0)), "")</f>
        <v/>
      </c>
      <c r="F604" s="114" t="str">
        <f>IFERROR(INDEX(M[Number of Domains], MATCH(C604, M[Plan Name], 0)), "")</f>
        <v/>
      </c>
      <c r="G604" s="114" t="str">
        <f>IFERROR(INDEX(M[Email Accounts], MATCH(C604, M[Plan Name], 0)), "")</f>
        <v/>
      </c>
      <c r="H604" s="114" t="str">
        <f>IFERROR(INDEX(M[Databases], MATCH(C604, M[Plan Name], 0)), "")</f>
        <v/>
      </c>
      <c r="I604" s="114" t="str">
        <f>IFERROR(INDEX(M[Control Panel], MATCH(C604, M[Plan Name], 0)), "")</f>
        <v/>
      </c>
      <c r="J604" s="114" t="str">
        <f>IFERROR(INDEX(M[Price], MATCH(C604, M[Plan Name], 0)), "")</f>
        <v/>
      </c>
      <c r="K604" s="114" t="str">
        <f>IFERROR(INDEX(M[Cost], MATCH(C604, M[Plan Name], 0)), "")</f>
        <v/>
      </c>
    </row>
    <row r="605" spans="1:11" ht="13.5" thickTop="1" thickBot="1">
      <c r="A605" s="11"/>
      <c r="B605" s="83"/>
      <c r="C605" s="11"/>
      <c r="D605" s="114" t="str">
        <f>IFERROR(INDEX(M[Disk Space], MATCH(C605, M[Plan Name], 0)), "")</f>
        <v/>
      </c>
      <c r="E605" s="114" t="str">
        <f>IFERROR(INDEX(M[Bandwidth], MATCH(C605, M[Plan Name], 0)), "")</f>
        <v/>
      </c>
      <c r="F605" s="114" t="str">
        <f>IFERROR(INDEX(M[Number of Domains], MATCH(C605, M[Plan Name], 0)), "")</f>
        <v/>
      </c>
      <c r="G605" s="114" t="str">
        <f>IFERROR(INDEX(M[Email Accounts], MATCH(C605, M[Plan Name], 0)), "")</f>
        <v/>
      </c>
      <c r="H605" s="114" t="str">
        <f>IFERROR(INDEX(M[Databases], MATCH(C605, M[Plan Name], 0)), "")</f>
        <v/>
      </c>
      <c r="I605" s="114" t="str">
        <f>IFERROR(INDEX(M[Control Panel], MATCH(C605, M[Plan Name], 0)), "")</f>
        <v/>
      </c>
      <c r="J605" s="114" t="str">
        <f>IFERROR(INDEX(M[Price], MATCH(C605, M[Plan Name], 0)), "")</f>
        <v/>
      </c>
      <c r="K605" s="114" t="str">
        <f>IFERROR(INDEX(M[Cost], MATCH(C605, M[Plan Name], 0)), "")</f>
        <v/>
      </c>
    </row>
    <row r="606" spans="1:11" ht="13.5" thickTop="1" thickBot="1">
      <c r="A606" s="11"/>
      <c r="B606" s="83"/>
      <c r="C606" s="11"/>
      <c r="D606" s="114" t="str">
        <f>IFERROR(INDEX(M[Disk Space], MATCH(C606, M[Plan Name], 0)), "")</f>
        <v/>
      </c>
      <c r="E606" s="114" t="str">
        <f>IFERROR(INDEX(M[Bandwidth], MATCH(C606, M[Plan Name], 0)), "")</f>
        <v/>
      </c>
      <c r="F606" s="114" t="str">
        <f>IFERROR(INDEX(M[Number of Domains], MATCH(C606, M[Plan Name], 0)), "")</f>
        <v/>
      </c>
      <c r="G606" s="114" t="str">
        <f>IFERROR(INDEX(M[Email Accounts], MATCH(C606, M[Plan Name], 0)), "")</f>
        <v/>
      </c>
      <c r="H606" s="114" t="str">
        <f>IFERROR(INDEX(M[Databases], MATCH(C606, M[Plan Name], 0)), "")</f>
        <v/>
      </c>
      <c r="I606" s="114" t="str">
        <f>IFERROR(INDEX(M[Control Panel], MATCH(C606, M[Plan Name], 0)), "")</f>
        <v/>
      </c>
      <c r="J606" s="114" t="str">
        <f>IFERROR(INDEX(M[Price], MATCH(C606, M[Plan Name], 0)), "")</f>
        <v/>
      </c>
      <c r="K606" s="114" t="str">
        <f>IFERROR(INDEX(M[Cost], MATCH(C606, M[Plan Name], 0)), "")</f>
        <v/>
      </c>
    </row>
    <row r="607" spans="1:11" ht="13.5" thickTop="1" thickBot="1">
      <c r="A607" s="11"/>
      <c r="B607" s="83"/>
      <c r="C607" s="11"/>
      <c r="D607" s="114" t="str">
        <f>IFERROR(INDEX(M[Disk Space], MATCH(C607, M[Plan Name], 0)), "")</f>
        <v/>
      </c>
      <c r="E607" s="114" t="str">
        <f>IFERROR(INDEX(M[Bandwidth], MATCH(C607, M[Plan Name], 0)), "")</f>
        <v/>
      </c>
      <c r="F607" s="114" t="str">
        <f>IFERROR(INDEX(M[Number of Domains], MATCH(C607, M[Plan Name], 0)), "")</f>
        <v/>
      </c>
      <c r="G607" s="114" t="str">
        <f>IFERROR(INDEX(M[Email Accounts], MATCH(C607, M[Plan Name], 0)), "")</f>
        <v/>
      </c>
      <c r="H607" s="114" t="str">
        <f>IFERROR(INDEX(M[Databases], MATCH(C607, M[Plan Name], 0)), "")</f>
        <v/>
      </c>
      <c r="I607" s="114" t="str">
        <f>IFERROR(INDEX(M[Control Panel], MATCH(C607, M[Plan Name], 0)), "")</f>
        <v/>
      </c>
      <c r="J607" s="114" t="str">
        <f>IFERROR(INDEX(M[Price], MATCH(C607, M[Plan Name], 0)), "")</f>
        <v/>
      </c>
      <c r="K607" s="114" t="str">
        <f>IFERROR(INDEX(M[Cost], MATCH(C607, M[Plan Name], 0)), "")</f>
        <v/>
      </c>
    </row>
    <row r="608" spans="1:11" ht="13.5" thickTop="1" thickBot="1">
      <c r="A608" s="11"/>
      <c r="B608" s="83"/>
      <c r="C608" s="11"/>
      <c r="D608" s="114" t="str">
        <f>IFERROR(INDEX(M[Disk Space], MATCH(C608, M[Plan Name], 0)), "")</f>
        <v/>
      </c>
      <c r="E608" s="114" t="str">
        <f>IFERROR(INDEX(M[Bandwidth], MATCH(C608, M[Plan Name], 0)), "")</f>
        <v/>
      </c>
      <c r="F608" s="114" t="str">
        <f>IFERROR(INDEX(M[Number of Domains], MATCH(C608, M[Plan Name], 0)), "")</f>
        <v/>
      </c>
      <c r="G608" s="114" t="str">
        <f>IFERROR(INDEX(M[Email Accounts], MATCH(C608, M[Plan Name], 0)), "")</f>
        <v/>
      </c>
      <c r="H608" s="114" t="str">
        <f>IFERROR(INDEX(M[Databases], MATCH(C608, M[Plan Name], 0)), "")</f>
        <v/>
      </c>
      <c r="I608" s="114" t="str">
        <f>IFERROR(INDEX(M[Control Panel], MATCH(C608, M[Plan Name], 0)), "")</f>
        <v/>
      </c>
      <c r="J608" s="114" t="str">
        <f>IFERROR(INDEX(M[Price], MATCH(C608, M[Plan Name], 0)), "")</f>
        <v/>
      </c>
      <c r="K608" s="114" t="str">
        <f>IFERROR(INDEX(M[Cost], MATCH(C608, M[Plan Name], 0)), "")</f>
        <v/>
      </c>
    </row>
    <row r="609" spans="1:11" ht="13.5" thickTop="1" thickBot="1">
      <c r="A609" s="11"/>
      <c r="B609" s="83"/>
      <c r="C609" s="11"/>
      <c r="D609" s="114" t="str">
        <f>IFERROR(INDEX(M[Disk Space], MATCH(C609, M[Plan Name], 0)), "")</f>
        <v/>
      </c>
      <c r="E609" s="114" t="str">
        <f>IFERROR(INDEX(M[Bandwidth], MATCH(C609, M[Plan Name], 0)), "")</f>
        <v/>
      </c>
      <c r="F609" s="114" t="str">
        <f>IFERROR(INDEX(M[Number of Domains], MATCH(C609, M[Plan Name], 0)), "")</f>
        <v/>
      </c>
      <c r="G609" s="114" t="str">
        <f>IFERROR(INDEX(M[Email Accounts], MATCH(C609, M[Plan Name], 0)), "")</f>
        <v/>
      </c>
      <c r="H609" s="114" t="str">
        <f>IFERROR(INDEX(M[Databases], MATCH(C609, M[Plan Name], 0)), "")</f>
        <v/>
      </c>
      <c r="I609" s="114" t="str">
        <f>IFERROR(INDEX(M[Control Panel], MATCH(C609, M[Plan Name], 0)), "")</f>
        <v/>
      </c>
      <c r="J609" s="114" t="str">
        <f>IFERROR(INDEX(M[Price], MATCH(C609, M[Plan Name], 0)), "")</f>
        <v/>
      </c>
      <c r="K609" s="114" t="str">
        <f>IFERROR(INDEX(M[Cost], MATCH(C609, M[Plan Name], 0)), "")</f>
        <v/>
      </c>
    </row>
    <row r="610" spans="1:11" ht="13.5" thickTop="1" thickBot="1">
      <c r="A610" s="11"/>
      <c r="B610" s="83"/>
      <c r="C610" s="11"/>
      <c r="D610" s="114" t="str">
        <f>IFERROR(INDEX(M[Disk Space], MATCH(C610, M[Plan Name], 0)), "")</f>
        <v/>
      </c>
      <c r="E610" s="114" t="str">
        <f>IFERROR(INDEX(M[Bandwidth], MATCH(C610, M[Plan Name], 0)), "")</f>
        <v/>
      </c>
      <c r="F610" s="114" t="str">
        <f>IFERROR(INDEX(M[Number of Domains], MATCH(C610, M[Plan Name], 0)), "")</f>
        <v/>
      </c>
      <c r="G610" s="114" t="str">
        <f>IFERROR(INDEX(M[Email Accounts], MATCH(C610, M[Plan Name], 0)), "")</f>
        <v/>
      </c>
      <c r="H610" s="114" t="str">
        <f>IFERROR(INDEX(M[Databases], MATCH(C610, M[Plan Name], 0)), "")</f>
        <v/>
      </c>
      <c r="I610" s="114" t="str">
        <f>IFERROR(INDEX(M[Control Panel], MATCH(C610, M[Plan Name], 0)), "")</f>
        <v/>
      </c>
      <c r="J610" s="114" t="str">
        <f>IFERROR(INDEX(M[Price], MATCH(C610, M[Plan Name], 0)), "")</f>
        <v/>
      </c>
      <c r="K610" s="114" t="str">
        <f>IFERROR(INDEX(M[Cost], MATCH(C610, M[Plan Name], 0)), "")</f>
        <v/>
      </c>
    </row>
    <row r="611" spans="1:11" ht="13.5" thickTop="1" thickBot="1">
      <c r="A611" s="11"/>
      <c r="B611" s="83"/>
      <c r="C611" s="11"/>
      <c r="D611" s="114" t="str">
        <f>IFERROR(INDEX(M[Disk Space], MATCH(C611, M[Plan Name], 0)), "")</f>
        <v/>
      </c>
      <c r="E611" s="114" t="str">
        <f>IFERROR(INDEX(M[Bandwidth], MATCH(C611, M[Plan Name], 0)), "")</f>
        <v/>
      </c>
      <c r="F611" s="114" t="str">
        <f>IFERROR(INDEX(M[Number of Domains], MATCH(C611, M[Plan Name], 0)), "")</f>
        <v/>
      </c>
      <c r="G611" s="114" t="str">
        <f>IFERROR(INDEX(M[Email Accounts], MATCH(C611, M[Plan Name], 0)), "")</f>
        <v/>
      </c>
      <c r="H611" s="114" t="str">
        <f>IFERROR(INDEX(M[Databases], MATCH(C611, M[Plan Name], 0)), "")</f>
        <v/>
      </c>
      <c r="I611" s="114" t="str">
        <f>IFERROR(INDEX(M[Control Panel], MATCH(C611, M[Plan Name], 0)), "")</f>
        <v/>
      </c>
      <c r="J611" s="114" t="str">
        <f>IFERROR(INDEX(M[Price], MATCH(C611, M[Plan Name], 0)), "")</f>
        <v/>
      </c>
      <c r="K611" s="114" t="str">
        <f>IFERROR(INDEX(M[Cost], MATCH(C611, M[Plan Name], 0)), "")</f>
        <v/>
      </c>
    </row>
    <row r="612" spans="1:11" ht="13.5" thickTop="1" thickBot="1">
      <c r="A612" s="11"/>
      <c r="B612" s="83"/>
      <c r="C612" s="11"/>
      <c r="D612" s="114" t="str">
        <f>IFERROR(INDEX(M[Disk Space], MATCH(C612, M[Plan Name], 0)), "")</f>
        <v/>
      </c>
      <c r="E612" s="114" t="str">
        <f>IFERROR(INDEX(M[Bandwidth], MATCH(C612, M[Plan Name], 0)), "")</f>
        <v/>
      </c>
      <c r="F612" s="114" t="str">
        <f>IFERROR(INDEX(M[Number of Domains], MATCH(C612, M[Plan Name], 0)), "")</f>
        <v/>
      </c>
      <c r="G612" s="114" t="str">
        <f>IFERROR(INDEX(M[Email Accounts], MATCH(C612, M[Plan Name], 0)), "")</f>
        <v/>
      </c>
      <c r="H612" s="114" t="str">
        <f>IFERROR(INDEX(M[Databases], MATCH(C612, M[Plan Name], 0)), "")</f>
        <v/>
      </c>
      <c r="I612" s="114" t="str">
        <f>IFERROR(INDEX(M[Control Panel], MATCH(C612, M[Plan Name], 0)), "")</f>
        <v/>
      </c>
      <c r="J612" s="114" t="str">
        <f>IFERROR(INDEX(M[Price], MATCH(C612, M[Plan Name], 0)), "")</f>
        <v/>
      </c>
      <c r="K612" s="114" t="str">
        <f>IFERROR(INDEX(M[Cost], MATCH(C612, M[Plan Name], 0)), "")</f>
        <v/>
      </c>
    </row>
    <row r="613" spans="1:11" ht="13.5" thickTop="1" thickBot="1">
      <c r="A613" s="11"/>
      <c r="B613" s="83"/>
      <c r="C613" s="11"/>
      <c r="D613" s="114" t="str">
        <f>IFERROR(INDEX(M[Disk Space], MATCH(C613, M[Plan Name], 0)), "")</f>
        <v/>
      </c>
      <c r="E613" s="114" t="str">
        <f>IFERROR(INDEX(M[Bandwidth], MATCH(C613, M[Plan Name], 0)), "")</f>
        <v/>
      </c>
      <c r="F613" s="114" t="str">
        <f>IFERROR(INDEX(M[Number of Domains], MATCH(C613, M[Plan Name], 0)), "")</f>
        <v/>
      </c>
      <c r="G613" s="114" t="str">
        <f>IFERROR(INDEX(M[Email Accounts], MATCH(C613, M[Plan Name], 0)), "")</f>
        <v/>
      </c>
      <c r="H613" s="114" t="str">
        <f>IFERROR(INDEX(M[Databases], MATCH(C613, M[Plan Name], 0)), "")</f>
        <v/>
      </c>
      <c r="I613" s="114" t="str">
        <f>IFERROR(INDEX(M[Control Panel], MATCH(C613, M[Plan Name], 0)), "")</f>
        <v/>
      </c>
      <c r="J613" s="114" t="str">
        <f>IFERROR(INDEX(M[Price], MATCH(C613, M[Plan Name], 0)), "")</f>
        <v/>
      </c>
      <c r="K613" s="114" t="str">
        <f>IFERROR(INDEX(M[Cost], MATCH(C613, M[Plan Name], 0)), "")</f>
        <v/>
      </c>
    </row>
    <row r="614" spans="1:11" ht="13.5" thickTop="1" thickBot="1">
      <c r="A614" s="11"/>
      <c r="B614" s="83"/>
      <c r="C614" s="11"/>
      <c r="D614" s="114" t="str">
        <f>IFERROR(INDEX(M[Disk Space], MATCH(C614, M[Plan Name], 0)), "")</f>
        <v/>
      </c>
      <c r="E614" s="114" t="str">
        <f>IFERROR(INDEX(M[Bandwidth], MATCH(C614, M[Plan Name], 0)), "")</f>
        <v/>
      </c>
      <c r="F614" s="114" t="str">
        <f>IFERROR(INDEX(M[Number of Domains], MATCH(C614, M[Plan Name], 0)), "")</f>
        <v/>
      </c>
      <c r="G614" s="114" t="str">
        <f>IFERROR(INDEX(M[Email Accounts], MATCH(C614, M[Plan Name], 0)), "")</f>
        <v/>
      </c>
      <c r="H614" s="114" t="str">
        <f>IFERROR(INDEX(M[Databases], MATCH(C614, M[Plan Name], 0)), "")</f>
        <v/>
      </c>
      <c r="I614" s="114" t="str">
        <f>IFERROR(INDEX(M[Control Panel], MATCH(C614, M[Plan Name], 0)), "")</f>
        <v/>
      </c>
      <c r="J614" s="114" t="str">
        <f>IFERROR(INDEX(M[Price], MATCH(C614, M[Plan Name], 0)), "")</f>
        <v/>
      </c>
      <c r="K614" s="114" t="str">
        <f>IFERROR(INDEX(M[Cost], MATCH(C614, M[Plan Name], 0)), "")</f>
        <v/>
      </c>
    </row>
    <row r="615" spans="1:11" ht="13.5" thickTop="1" thickBot="1">
      <c r="A615" s="11"/>
      <c r="B615" s="83"/>
      <c r="C615" s="11"/>
      <c r="D615" s="114" t="str">
        <f>IFERROR(INDEX(M[Disk Space], MATCH(C615, M[Plan Name], 0)), "")</f>
        <v/>
      </c>
      <c r="E615" s="114" t="str">
        <f>IFERROR(INDEX(M[Bandwidth], MATCH(C615, M[Plan Name], 0)), "")</f>
        <v/>
      </c>
      <c r="F615" s="114" t="str">
        <f>IFERROR(INDEX(M[Number of Domains], MATCH(C615, M[Plan Name], 0)), "")</f>
        <v/>
      </c>
      <c r="G615" s="114" t="str">
        <f>IFERROR(INDEX(M[Email Accounts], MATCH(C615, M[Plan Name], 0)), "")</f>
        <v/>
      </c>
      <c r="H615" s="114" t="str">
        <f>IFERROR(INDEX(M[Databases], MATCH(C615, M[Plan Name], 0)), "")</f>
        <v/>
      </c>
      <c r="I615" s="114" t="str">
        <f>IFERROR(INDEX(M[Control Panel], MATCH(C615, M[Plan Name], 0)), "")</f>
        <v/>
      </c>
      <c r="J615" s="114" t="str">
        <f>IFERROR(INDEX(M[Price], MATCH(C615, M[Plan Name], 0)), "")</f>
        <v/>
      </c>
      <c r="K615" s="114" t="str">
        <f>IFERROR(INDEX(M[Cost], MATCH(C615, M[Plan Name], 0)), "")</f>
        <v/>
      </c>
    </row>
    <row r="616" spans="1:11" ht="13.5" thickTop="1" thickBot="1">
      <c r="A616" s="11"/>
      <c r="B616" s="83"/>
      <c r="C616" s="11"/>
      <c r="D616" s="114" t="str">
        <f>IFERROR(INDEX(M[Disk Space], MATCH(C616, M[Plan Name], 0)), "")</f>
        <v/>
      </c>
      <c r="E616" s="114" t="str">
        <f>IFERROR(INDEX(M[Bandwidth], MATCH(C616, M[Plan Name], 0)), "")</f>
        <v/>
      </c>
      <c r="F616" s="114" t="str">
        <f>IFERROR(INDEX(M[Number of Domains], MATCH(C616, M[Plan Name], 0)), "")</f>
        <v/>
      </c>
      <c r="G616" s="114" t="str">
        <f>IFERROR(INDEX(M[Email Accounts], MATCH(C616, M[Plan Name], 0)), "")</f>
        <v/>
      </c>
      <c r="H616" s="114" t="str">
        <f>IFERROR(INDEX(M[Databases], MATCH(C616, M[Plan Name], 0)), "")</f>
        <v/>
      </c>
      <c r="I616" s="114" t="str">
        <f>IFERROR(INDEX(M[Control Panel], MATCH(C616, M[Plan Name], 0)), "")</f>
        <v/>
      </c>
      <c r="J616" s="114" t="str">
        <f>IFERROR(INDEX(M[Price], MATCH(C616, M[Plan Name], 0)), "")</f>
        <v/>
      </c>
      <c r="K616" s="114" t="str">
        <f>IFERROR(INDEX(M[Cost], MATCH(C616, M[Plan Name], 0)), "")</f>
        <v/>
      </c>
    </row>
    <row r="617" spans="1:11" ht="13.5" thickTop="1" thickBot="1">
      <c r="A617" s="11"/>
      <c r="B617" s="83"/>
      <c r="C617" s="11"/>
      <c r="D617" s="114" t="str">
        <f>IFERROR(INDEX(M[Disk Space], MATCH(C617, M[Plan Name], 0)), "")</f>
        <v/>
      </c>
      <c r="E617" s="114" t="str">
        <f>IFERROR(INDEX(M[Bandwidth], MATCH(C617, M[Plan Name], 0)), "")</f>
        <v/>
      </c>
      <c r="F617" s="114" t="str">
        <f>IFERROR(INDEX(M[Number of Domains], MATCH(C617, M[Plan Name], 0)), "")</f>
        <v/>
      </c>
      <c r="G617" s="114" t="str">
        <f>IFERROR(INDEX(M[Email Accounts], MATCH(C617, M[Plan Name], 0)), "")</f>
        <v/>
      </c>
      <c r="H617" s="114" t="str">
        <f>IFERROR(INDEX(M[Databases], MATCH(C617, M[Plan Name], 0)), "")</f>
        <v/>
      </c>
      <c r="I617" s="114" t="str">
        <f>IFERROR(INDEX(M[Control Panel], MATCH(C617, M[Plan Name], 0)), "")</f>
        <v/>
      </c>
      <c r="J617" s="114" t="str">
        <f>IFERROR(INDEX(M[Price], MATCH(C617, M[Plan Name], 0)), "")</f>
        <v/>
      </c>
      <c r="K617" s="114" t="str">
        <f>IFERROR(INDEX(M[Cost], MATCH(C617, M[Plan Name], 0)), "")</f>
        <v/>
      </c>
    </row>
    <row r="618" spans="1:11" ht="13.5" thickTop="1" thickBot="1">
      <c r="A618" s="11"/>
      <c r="B618" s="83"/>
      <c r="C618" s="11"/>
      <c r="D618" s="114" t="str">
        <f>IFERROR(INDEX(M[Disk Space], MATCH(C618, M[Plan Name], 0)), "")</f>
        <v/>
      </c>
      <c r="E618" s="114" t="str">
        <f>IFERROR(INDEX(M[Bandwidth], MATCH(C618, M[Plan Name], 0)), "")</f>
        <v/>
      </c>
      <c r="F618" s="114" t="str">
        <f>IFERROR(INDEX(M[Number of Domains], MATCH(C618, M[Plan Name], 0)), "")</f>
        <v/>
      </c>
      <c r="G618" s="114" t="str">
        <f>IFERROR(INDEX(M[Email Accounts], MATCH(C618, M[Plan Name], 0)), "")</f>
        <v/>
      </c>
      <c r="H618" s="114" t="str">
        <f>IFERROR(INDEX(M[Databases], MATCH(C618, M[Plan Name], 0)), "")</f>
        <v/>
      </c>
      <c r="I618" s="114" t="str">
        <f>IFERROR(INDEX(M[Control Panel], MATCH(C618, M[Plan Name], 0)), "")</f>
        <v/>
      </c>
      <c r="J618" s="114" t="str">
        <f>IFERROR(INDEX(M[Price], MATCH(C618, M[Plan Name], 0)), "")</f>
        <v/>
      </c>
      <c r="K618" s="114" t="str">
        <f>IFERROR(INDEX(M[Cost], MATCH(C618, M[Plan Name], 0)), "")</f>
        <v/>
      </c>
    </row>
    <row r="619" spans="1:11" ht="13.5" thickTop="1" thickBot="1">
      <c r="A619" s="11"/>
      <c r="B619" s="83"/>
      <c r="C619" s="11"/>
      <c r="D619" s="114" t="str">
        <f>IFERROR(INDEX(M[Disk Space], MATCH(C619, M[Plan Name], 0)), "")</f>
        <v/>
      </c>
      <c r="E619" s="114" t="str">
        <f>IFERROR(INDEX(M[Bandwidth], MATCH(C619, M[Plan Name], 0)), "")</f>
        <v/>
      </c>
      <c r="F619" s="114" t="str">
        <f>IFERROR(INDEX(M[Number of Domains], MATCH(C619, M[Plan Name], 0)), "")</f>
        <v/>
      </c>
      <c r="G619" s="114" t="str">
        <f>IFERROR(INDEX(M[Email Accounts], MATCH(C619, M[Plan Name], 0)), "")</f>
        <v/>
      </c>
      <c r="H619" s="114" t="str">
        <f>IFERROR(INDEX(M[Databases], MATCH(C619, M[Plan Name], 0)), "")</f>
        <v/>
      </c>
      <c r="I619" s="114" t="str">
        <f>IFERROR(INDEX(M[Control Panel], MATCH(C619, M[Plan Name], 0)), "")</f>
        <v/>
      </c>
      <c r="J619" s="114" t="str">
        <f>IFERROR(INDEX(M[Price], MATCH(C619, M[Plan Name], 0)), "")</f>
        <v/>
      </c>
      <c r="K619" s="114" t="str">
        <f>IFERROR(INDEX(M[Cost], MATCH(C619, M[Plan Name], 0)), "")</f>
        <v/>
      </c>
    </row>
    <row r="620" spans="1:11" ht="13.5" thickTop="1" thickBot="1">
      <c r="A620" s="11"/>
      <c r="B620" s="83"/>
      <c r="C620" s="11"/>
      <c r="D620" s="114" t="str">
        <f>IFERROR(INDEX(M[Disk Space], MATCH(C620, M[Plan Name], 0)), "")</f>
        <v/>
      </c>
      <c r="E620" s="114" t="str">
        <f>IFERROR(INDEX(M[Bandwidth], MATCH(C620, M[Plan Name], 0)), "")</f>
        <v/>
      </c>
      <c r="F620" s="114" t="str">
        <f>IFERROR(INDEX(M[Number of Domains], MATCH(C620, M[Plan Name], 0)), "")</f>
        <v/>
      </c>
      <c r="G620" s="114" t="str">
        <f>IFERROR(INDEX(M[Email Accounts], MATCH(C620, M[Plan Name], 0)), "")</f>
        <v/>
      </c>
      <c r="H620" s="114" t="str">
        <f>IFERROR(INDEX(M[Databases], MATCH(C620, M[Plan Name], 0)), "")</f>
        <v/>
      </c>
      <c r="I620" s="114" t="str">
        <f>IFERROR(INDEX(M[Control Panel], MATCH(C620, M[Plan Name], 0)), "")</f>
        <v/>
      </c>
      <c r="J620" s="114" t="str">
        <f>IFERROR(INDEX(M[Price], MATCH(C620, M[Plan Name], 0)), "")</f>
        <v/>
      </c>
      <c r="K620" s="114" t="str">
        <f>IFERROR(INDEX(M[Cost], MATCH(C620, M[Plan Name], 0)), "")</f>
        <v/>
      </c>
    </row>
    <row r="621" spans="1:11" ht="13.5" thickTop="1" thickBot="1">
      <c r="A621" s="11"/>
      <c r="B621" s="83"/>
      <c r="C621" s="11"/>
      <c r="D621" s="114" t="str">
        <f>IFERROR(INDEX(M[Disk Space], MATCH(C621, M[Plan Name], 0)), "")</f>
        <v/>
      </c>
      <c r="E621" s="114" t="str">
        <f>IFERROR(INDEX(M[Bandwidth], MATCH(C621, M[Plan Name], 0)), "")</f>
        <v/>
      </c>
      <c r="F621" s="114" t="str">
        <f>IFERROR(INDEX(M[Number of Domains], MATCH(C621, M[Plan Name], 0)), "")</f>
        <v/>
      </c>
      <c r="G621" s="114" t="str">
        <f>IFERROR(INDEX(M[Email Accounts], MATCH(C621, M[Plan Name], 0)), "")</f>
        <v/>
      </c>
      <c r="H621" s="114" t="str">
        <f>IFERROR(INDEX(M[Databases], MATCH(C621, M[Plan Name], 0)), "")</f>
        <v/>
      </c>
      <c r="I621" s="114" t="str">
        <f>IFERROR(INDEX(M[Control Panel], MATCH(C621, M[Plan Name], 0)), "")</f>
        <v/>
      </c>
      <c r="J621" s="114" t="str">
        <f>IFERROR(INDEX(M[Price], MATCH(C621, M[Plan Name], 0)), "")</f>
        <v/>
      </c>
      <c r="K621" s="114" t="str">
        <f>IFERROR(INDEX(M[Cost], MATCH(C621, M[Plan Name], 0)), "")</f>
        <v/>
      </c>
    </row>
    <row r="622" spans="1:11" ht="13.5" thickTop="1" thickBot="1">
      <c r="A622" s="11"/>
      <c r="B622" s="83"/>
      <c r="C622" s="11"/>
      <c r="D622" s="114" t="str">
        <f>IFERROR(INDEX(M[Disk Space], MATCH(C622, M[Plan Name], 0)), "")</f>
        <v/>
      </c>
      <c r="E622" s="114" t="str">
        <f>IFERROR(INDEX(M[Bandwidth], MATCH(C622, M[Plan Name], 0)), "")</f>
        <v/>
      </c>
      <c r="F622" s="114" t="str">
        <f>IFERROR(INDEX(M[Number of Domains], MATCH(C622, M[Plan Name], 0)), "")</f>
        <v/>
      </c>
      <c r="G622" s="114" t="str">
        <f>IFERROR(INDEX(M[Email Accounts], MATCH(C622, M[Plan Name], 0)), "")</f>
        <v/>
      </c>
      <c r="H622" s="114" t="str">
        <f>IFERROR(INDEX(M[Databases], MATCH(C622, M[Plan Name], 0)), "")</f>
        <v/>
      </c>
      <c r="I622" s="114" t="str">
        <f>IFERROR(INDEX(M[Control Panel], MATCH(C622, M[Plan Name], 0)), "")</f>
        <v/>
      </c>
      <c r="J622" s="114" t="str">
        <f>IFERROR(INDEX(M[Price], MATCH(C622, M[Plan Name], 0)), "")</f>
        <v/>
      </c>
      <c r="K622" s="114" t="str">
        <f>IFERROR(INDEX(M[Cost], MATCH(C622, M[Plan Name], 0)), "")</f>
        <v/>
      </c>
    </row>
    <row r="623" spans="1:11" ht="13.5" thickTop="1" thickBot="1">
      <c r="A623" s="11"/>
      <c r="B623" s="83"/>
      <c r="C623" s="11"/>
      <c r="D623" s="114" t="str">
        <f>IFERROR(INDEX(M[Disk Space], MATCH(C623, M[Plan Name], 0)), "")</f>
        <v/>
      </c>
      <c r="E623" s="114" t="str">
        <f>IFERROR(INDEX(M[Bandwidth], MATCH(C623, M[Plan Name], 0)), "")</f>
        <v/>
      </c>
      <c r="F623" s="114" t="str">
        <f>IFERROR(INDEX(M[Number of Domains], MATCH(C623, M[Plan Name], 0)), "")</f>
        <v/>
      </c>
      <c r="G623" s="114" t="str">
        <f>IFERROR(INDEX(M[Email Accounts], MATCH(C623, M[Plan Name], 0)), "")</f>
        <v/>
      </c>
      <c r="H623" s="114" t="str">
        <f>IFERROR(INDEX(M[Databases], MATCH(C623, M[Plan Name], 0)), "")</f>
        <v/>
      </c>
      <c r="I623" s="114" t="str">
        <f>IFERROR(INDEX(M[Control Panel], MATCH(C623, M[Plan Name], 0)), "")</f>
        <v/>
      </c>
      <c r="J623" s="114" t="str">
        <f>IFERROR(INDEX(M[Price], MATCH(C623, M[Plan Name], 0)), "")</f>
        <v/>
      </c>
      <c r="K623" s="114" t="str">
        <f>IFERROR(INDEX(M[Cost], MATCH(C623, M[Plan Name], 0)), "")</f>
        <v/>
      </c>
    </row>
    <row r="624" spans="1:11" ht="13.5" thickTop="1" thickBot="1">
      <c r="A624" s="11"/>
      <c r="B624" s="83"/>
      <c r="C624" s="11"/>
      <c r="D624" s="114" t="str">
        <f>IFERROR(INDEX(M[Disk Space], MATCH(C624, M[Plan Name], 0)), "")</f>
        <v/>
      </c>
      <c r="E624" s="114" t="str">
        <f>IFERROR(INDEX(M[Bandwidth], MATCH(C624, M[Plan Name], 0)), "")</f>
        <v/>
      </c>
      <c r="F624" s="114" t="str">
        <f>IFERROR(INDEX(M[Number of Domains], MATCH(C624, M[Plan Name], 0)), "")</f>
        <v/>
      </c>
      <c r="G624" s="114" t="str">
        <f>IFERROR(INDEX(M[Email Accounts], MATCH(C624, M[Plan Name], 0)), "")</f>
        <v/>
      </c>
      <c r="H624" s="114" t="str">
        <f>IFERROR(INDEX(M[Databases], MATCH(C624, M[Plan Name], 0)), "")</f>
        <v/>
      </c>
      <c r="I624" s="114" t="str">
        <f>IFERROR(INDEX(M[Control Panel], MATCH(C624, M[Plan Name], 0)), "")</f>
        <v/>
      </c>
      <c r="J624" s="114" t="str">
        <f>IFERROR(INDEX(M[Price], MATCH(C624, M[Plan Name], 0)), "")</f>
        <v/>
      </c>
      <c r="K624" s="114" t="str">
        <f>IFERROR(INDEX(M[Cost], MATCH(C624, M[Plan Name], 0)), "")</f>
        <v/>
      </c>
    </row>
    <row r="625" spans="1:11" ht="13.5" thickTop="1" thickBot="1">
      <c r="A625" s="11"/>
      <c r="B625" s="83"/>
      <c r="C625" s="11"/>
      <c r="D625" s="114" t="str">
        <f>IFERROR(INDEX(M[Disk Space], MATCH(C625, M[Plan Name], 0)), "")</f>
        <v/>
      </c>
      <c r="E625" s="114" t="str">
        <f>IFERROR(INDEX(M[Bandwidth], MATCH(C625, M[Plan Name], 0)), "")</f>
        <v/>
      </c>
      <c r="F625" s="114" t="str">
        <f>IFERROR(INDEX(M[Number of Domains], MATCH(C625, M[Plan Name], 0)), "")</f>
        <v/>
      </c>
      <c r="G625" s="114" t="str">
        <f>IFERROR(INDEX(M[Email Accounts], MATCH(C625, M[Plan Name], 0)), "")</f>
        <v/>
      </c>
      <c r="H625" s="114" t="str">
        <f>IFERROR(INDEX(M[Databases], MATCH(C625, M[Plan Name], 0)), "")</f>
        <v/>
      </c>
      <c r="I625" s="114" t="str">
        <f>IFERROR(INDEX(M[Control Panel], MATCH(C625, M[Plan Name], 0)), "")</f>
        <v/>
      </c>
      <c r="J625" s="114" t="str">
        <f>IFERROR(INDEX(M[Price], MATCH(C625, M[Plan Name], 0)), "")</f>
        <v/>
      </c>
      <c r="K625" s="114" t="str">
        <f>IFERROR(INDEX(M[Cost], MATCH(C625, M[Plan Name], 0)), "")</f>
        <v/>
      </c>
    </row>
    <row r="626" spans="1:11" ht="13.5" thickTop="1" thickBot="1">
      <c r="A626" s="11"/>
      <c r="B626" s="83"/>
      <c r="C626" s="11"/>
      <c r="D626" s="114" t="str">
        <f>IFERROR(INDEX(M[Disk Space], MATCH(C626, M[Plan Name], 0)), "")</f>
        <v/>
      </c>
      <c r="E626" s="114" t="str">
        <f>IFERROR(INDEX(M[Bandwidth], MATCH(C626, M[Plan Name], 0)), "")</f>
        <v/>
      </c>
      <c r="F626" s="114" t="str">
        <f>IFERROR(INDEX(M[Number of Domains], MATCH(C626, M[Plan Name], 0)), "")</f>
        <v/>
      </c>
      <c r="G626" s="114" t="str">
        <f>IFERROR(INDEX(M[Email Accounts], MATCH(C626, M[Plan Name], 0)), "")</f>
        <v/>
      </c>
      <c r="H626" s="114" t="str">
        <f>IFERROR(INDEX(M[Databases], MATCH(C626, M[Plan Name], 0)), "")</f>
        <v/>
      </c>
      <c r="I626" s="114" t="str">
        <f>IFERROR(INDEX(M[Control Panel], MATCH(C626, M[Plan Name], 0)), "")</f>
        <v/>
      </c>
      <c r="J626" s="114" t="str">
        <f>IFERROR(INDEX(M[Price], MATCH(C626, M[Plan Name], 0)), "")</f>
        <v/>
      </c>
      <c r="K626" s="114" t="str">
        <f>IFERROR(INDEX(M[Cost], MATCH(C626, M[Plan Name], 0)), "")</f>
        <v/>
      </c>
    </row>
    <row r="627" spans="1:11" ht="13.5" thickTop="1" thickBot="1">
      <c r="A627" s="11"/>
      <c r="B627" s="83"/>
      <c r="C627" s="11"/>
      <c r="D627" s="114" t="str">
        <f>IFERROR(INDEX(M[Disk Space], MATCH(C627, M[Plan Name], 0)), "")</f>
        <v/>
      </c>
      <c r="E627" s="114" t="str">
        <f>IFERROR(INDEX(M[Bandwidth], MATCH(C627, M[Plan Name], 0)), "")</f>
        <v/>
      </c>
      <c r="F627" s="114" t="str">
        <f>IFERROR(INDEX(M[Number of Domains], MATCH(C627, M[Plan Name], 0)), "")</f>
        <v/>
      </c>
      <c r="G627" s="114" t="str">
        <f>IFERROR(INDEX(M[Email Accounts], MATCH(C627, M[Plan Name], 0)), "")</f>
        <v/>
      </c>
      <c r="H627" s="114" t="str">
        <f>IFERROR(INDEX(M[Databases], MATCH(C627, M[Plan Name], 0)), "")</f>
        <v/>
      </c>
      <c r="I627" s="114" t="str">
        <f>IFERROR(INDEX(M[Control Panel], MATCH(C627, M[Plan Name], 0)), "")</f>
        <v/>
      </c>
      <c r="J627" s="114" t="str">
        <f>IFERROR(INDEX(M[Price], MATCH(C627, M[Plan Name], 0)), "")</f>
        <v/>
      </c>
      <c r="K627" s="114" t="str">
        <f>IFERROR(INDEX(M[Cost], MATCH(C627, M[Plan Name], 0)), "")</f>
        <v/>
      </c>
    </row>
    <row r="628" spans="1:11" ht="13.5" thickTop="1" thickBot="1">
      <c r="A628" s="11"/>
      <c r="B628" s="83"/>
      <c r="C628" s="11"/>
      <c r="D628" s="114" t="str">
        <f>IFERROR(INDEX(M[Disk Space], MATCH(C628, M[Plan Name], 0)), "")</f>
        <v/>
      </c>
      <c r="E628" s="114" t="str">
        <f>IFERROR(INDEX(M[Bandwidth], MATCH(C628, M[Plan Name], 0)), "")</f>
        <v/>
      </c>
      <c r="F628" s="114" t="str">
        <f>IFERROR(INDEX(M[Number of Domains], MATCH(C628, M[Plan Name], 0)), "")</f>
        <v/>
      </c>
      <c r="G628" s="114" t="str">
        <f>IFERROR(INDEX(M[Email Accounts], MATCH(C628, M[Plan Name], 0)), "")</f>
        <v/>
      </c>
      <c r="H628" s="114" t="str">
        <f>IFERROR(INDEX(M[Databases], MATCH(C628, M[Plan Name], 0)), "")</f>
        <v/>
      </c>
      <c r="I628" s="114" t="str">
        <f>IFERROR(INDEX(M[Control Panel], MATCH(C628, M[Plan Name], 0)), "")</f>
        <v/>
      </c>
      <c r="J628" s="114" t="str">
        <f>IFERROR(INDEX(M[Price], MATCH(C628, M[Plan Name], 0)), "")</f>
        <v/>
      </c>
      <c r="K628" s="114" t="str">
        <f>IFERROR(INDEX(M[Cost], MATCH(C628, M[Plan Name], 0)), "")</f>
        <v/>
      </c>
    </row>
    <row r="629" spans="1:11" ht="13.5" thickTop="1" thickBot="1">
      <c r="A629" s="11"/>
      <c r="B629" s="83"/>
      <c r="C629" s="11"/>
      <c r="D629" s="114" t="str">
        <f>IFERROR(INDEX(M[Disk Space], MATCH(C629, M[Plan Name], 0)), "")</f>
        <v/>
      </c>
      <c r="E629" s="114" t="str">
        <f>IFERROR(INDEX(M[Bandwidth], MATCH(C629, M[Plan Name], 0)), "")</f>
        <v/>
      </c>
      <c r="F629" s="114" t="str">
        <f>IFERROR(INDEX(M[Number of Domains], MATCH(C629, M[Plan Name], 0)), "")</f>
        <v/>
      </c>
      <c r="G629" s="114" t="str">
        <f>IFERROR(INDEX(M[Email Accounts], MATCH(C629, M[Plan Name], 0)), "")</f>
        <v/>
      </c>
      <c r="H629" s="114" t="str">
        <f>IFERROR(INDEX(M[Databases], MATCH(C629, M[Plan Name], 0)), "")</f>
        <v/>
      </c>
      <c r="I629" s="114" t="str">
        <f>IFERROR(INDEX(M[Control Panel], MATCH(C629, M[Plan Name], 0)), "")</f>
        <v/>
      </c>
      <c r="J629" s="114" t="str">
        <f>IFERROR(INDEX(M[Price], MATCH(C629, M[Plan Name], 0)), "")</f>
        <v/>
      </c>
      <c r="K629" s="114" t="str">
        <f>IFERROR(INDEX(M[Cost], MATCH(C629, M[Plan Name], 0)), "")</f>
        <v/>
      </c>
    </row>
    <row r="630" spans="1:11" ht="13.5" thickTop="1" thickBot="1">
      <c r="A630" s="11"/>
      <c r="B630" s="83"/>
      <c r="C630" s="11"/>
      <c r="D630" s="114" t="str">
        <f>IFERROR(INDEX(M[Disk Space], MATCH(C630, M[Plan Name], 0)), "")</f>
        <v/>
      </c>
      <c r="E630" s="114" t="str">
        <f>IFERROR(INDEX(M[Bandwidth], MATCH(C630, M[Plan Name], 0)), "")</f>
        <v/>
      </c>
      <c r="F630" s="114" t="str">
        <f>IFERROR(INDEX(M[Number of Domains], MATCH(C630, M[Plan Name], 0)), "")</f>
        <v/>
      </c>
      <c r="G630" s="114" t="str">
        <f>IFERROR(INDEX(M[Email Accounts], MATCH(C630, M[Plan Name], 0)), "")</f>
        <v/>
      </c>
      <c r="H630" s="114" t="str">
        <f>IFERROR(INDEX(M[Databases], MATCH(C630, M[Plan Name], 0)), "")</f>
        <v/>
      </c>
      <c r="I630" s="114" t="str">
        <f>IFERROR(INDEX(M[Control Panel], MATCH(C630, M[Plan Name], 0)), "")</f>
        <v/>
      </c>
      <c r="J630" s="114" t="str">
        <f>IFERROR(INDEX(M[Price], MATCH(C630, M[Plan Name], 0)), "")</f>
        <v/>
      </c>
      <c r="K630" s="114" t="str">
        <f>IFERROR(INDEX(M[Cost], MATCH(C630, M[Plan Name], 0)), "")</f>
        <v/>
      </c>
    </row>
    <row r="631" spans="1:11" ht="13.5" thickTop="1" thickBot="1">
      <c r="A631" s="11"/>
      <c r="B631" s="83"/>
      <c r="C631" s="11"/>
      <c r="D631" s="114" t="str">
        <f>IFERROR(INDEX(M[Disk Space], MATCH(C631, M[Plan Name], 0)), "")</f>
        <v/>
      </c>
      <c r="E631" s="114" t="str">
        <f>IFERROR(INDEX(M[Bandwidth], MATCH(C631, M[Plan Name], 0)), "")</f>
        <v/>
      </c>
      <c r="F631" s="114" t="str">
        <f>IFERROR(INDEX(M[Number of Domains], MATCH(C631, M[Plan Name], 0)), "")</f>
        <v/>
      </c>
      <c r="G631" s="114" t="str">
        <f>IFERROR(INDEX(M[Email Accounts], MATCH(C631, M[Plan Name], 0)), "")</f>
        <v/>
      </c>
      <c r="H631" s="114" t="str">
        <f>IFERROR(INDEX(M[Databases], MATCH(C631, M[Plan Name], 0)), "")</f>
        <v/>
      </c>
      <c r="I631" s="114" t="str">
        <f>IFERROR(INDEX(M[Control Panel], MATCH(C631, M[Plan Name], 0)), "")</f>
        <v/>
      </c>
      <c r="J631" s="114" t="str">
        <f>IFERROR(INDEX(M[Price], MATCH(C631, M[Plan Name], 0)), "")</f>
        <v/>
      </c>
      <c r="K631" s="114" t="str">
        <f>IFERROR(INDEX(M[Cost], MATCH(C631, M[Plan Name], 0)), "")</f>
        <v/>
      </c>
    </row>
    <row r="632" spans="1:11" ht="13.5" thickTop="1" thickBot="1">
      <c r="A632" s="11"/>
      <c r="B632" s="83"/>
      <c r="C632" s="11"/>
      <c r="D632" s="114" t="str">
        <f>IFERROR(INDEX(M[Disk Space], MATCH(C632, M[Plan Name], 0)), "")</f>
        <v/>
      </c>
      <c r="E632" s="114" t="str">
        <f>IFERROR(INDEX(M[Bandwidth], MATCH(C632, M[Plan Name], 0)), "")</f>
        <v/>
      </c>
      <c r="F632" s="114" t="str">
        <f>IFERROR(INDEX(M[Number of Domains], MATCH(C632, M[Plan Name], 0)), "")</f>
        <v/>
      </c>
      <c r="G632" s="114" t="str">
        <f>IFERROR(INDEX(M[Email Accounts], MATCH(C632, M[Plan Name], 0)), "")</f>
        <v/>
      </c>
      <c r="H632" s="114" t="str">
        <f>IFERROR(INDEX(M[Databases], MATCH(C632, M[Plan Name], 0)), "")</f>
        <v/>
      </c>
      <c r="I632" s="114" t="str">
        <f>IFERROR(INDEX(M[Control Panel], MATCH(C632, M[Plan Name], 0)), "")</f>
        <v/>
      </c>
      <c r="J632" s="114" t="str">
        <f>IFERROR(INDEX(M[Price], MATCH(C632, M[Plan Name], 0)), "")</f>
        <v/>
      </c>
      <c r="K632" s="114" t="str">
        <f>IFERROR(INDEX(M[Cost], MATCH(C632, M[Plan Name], 0)), "")</f>
        <v/>
      </c>
    </row>
    <row r="633" spans="1:11" ht="13.5" thickTop="1" thickBot="1">
      <c r="A633" s="11"/>
      <c r="B633" s="83"/>
      <c r="C633" s="11"/>
      <c r="D633" s="114" t="str">
        <f>IFERROR(INDEX(M[Disk Space], MATCH(C633, M[Plan Name], 0)), "")</f>
        <v/>
      </c>
      <c r="E633" s="114" t="str">
        <f>IFERROR(INDEX(M[Bandwidth], MATCH(C633, M[Plan Name], 0)), "")</f>
        <v/>
      </c>
      <c r="F633" s="114" t="str">
        <f>IFERROR(INDEX(M[Number of Domains], MATCH(C633, M[Plan Name], 0)), "")</f>
        <v/>
      </c>
      <c r="G633" s="114" t="str">
        <f>IFERROR(INDEX(M[Email Accounts], MATCH(C633, M[Plan Name], 0)), "")</f>
        <v/>
      </c>
      <c r="H633" s="114" t="str">
        <f>IFERROR(INDEX(M[Databases], MATCH(C633, M[Plan Name], 0)), "")</f>
        <v/>
      </c>
      <c r="I633" s="114" t="str">
        <f>IFERROR(INDEX(M[Control Panel], MATCH(C633, M[Plan Name], 0)), "")</f>
        <v/>
      </c>
      <c r="J633" s="114" t="str">
        <f>IFERROR(INDEX(M[Price], MATCH(C633, M[Plan Name], 0)), "")</f>
        <v/>
      </c>
      <c r="K633" s="114" t="str">
        <f>IFERROR(INDEX(M[Cost], MATCH(C633, M[Plan Name], 0)), "")</f>
        <v/>
      </c>
    </row>
    <row r="634" spans="1:11" ht="13.5" thickTop="1" thickBot="1">
      <c r="A634" s="11"/>
      <c r="B634" s="83"/>
      <c r="C634" s="11"/>
      <c r="D634" s="114" t="str">
        <f>IFERROR(INDEX(M[Disk Space], MATCH(C634, M[Plan Name], 0)), "")</f>
        <v/>
      </c>
      <c r="E634" s="114" t="str">
        <f>IFERROR(INDEX(M[Bandwidth], MATCH(C634, M[Plan Name], 0)), "")</f>
        <v/>
      </c>
      <c r="F634" s="114" t="str">
        <f>IFERROR(INDEX(M[Number of Domains], MATCH(C634, M[Plan Name], 0)), "")</f>
        <v/>
      </c>
      <c r="G634" s="114" t="str">
        <f>IFERROR(INDEX(M[Email Accounts], MATCH(C634, M[Plan Name], 0)), "")</f>
        <v/>
      </c>
      <c r="H634" s="114" t="str">
        <f>IFERROR(INDEX(M[Databases], MATCH(C634, M[Plan Name], 0)), "")</f>
        <v/>
      </c>
      <c r="I634" s="114" t="str">
        <f>IFERROR(INDEX(M[Control Panel], MATCH(C634, M[Plan Name], 0)), "")</f>
        <v/>
      </c>
      <c r="J634" s="114" t="str">
        <f>IFERROR(INDEX(M[Price], MATCH(C634, M[Plan Name], 0)), "")</f>
        <v/>
      </c>
      <c r="K634" s="114" t="str">
        <f>IFERROR(INDEX(M[Cost], MATCH(C634, M[Plan Name], 0)), "")</f>
        <v/>
      </c>
    </row>
    <row r="635" spans="1:11" ht="13.5" thickTop="1" thickBot="1">
      <c r="A635" s="11"/>
      <c r="B635" s="83"/>
      <c r="C635" s="11"/>
      <c r="D635" s="114" t="str">
        <f>IFERROR(INDEX(M[Disk Space], MATCH(C635, M[Plan Name], 0)), "")</f>
        <v/>
      </c>
      <c r="E635" s="114" t="str">
        <f>IFERROR(INDEX(M[Bandwidth], MATCH(C635, M[Plan Name], 0)), "")</f>
        <v/>
      </c>
      <c r="F635" s="114" t="str">
        <f>IFERROR(INDEX(M[Number of Domains], MATCH(C635, M[Plan Name], 0)), "")</f>
        <v/>
      </c>
      <c r="G635" s="114" t="str">
        <f>IFERROR(INDEX(M[Email Accounts], MATCH(C635, M[Plan Name], 0)), "")</f>
        <v/>
      </c>
      <c r="H635" s="114" t="str">
        <f>IFERROR(INDEX(M[Databases], MATCH(C635, M[Plan Name], 0)), "")</f>
        <v/>
      </c>
      <c r="I635" s="114" t="str">
        <f>IFERROR(INDEX(M[Control Panel], MATCH(C635, M[Plan Name], 0)), "")</f>
        <v/>
      </c>
      <c r="J635" s="114" t="str">
        <f>IFERROR(INDEX(M[Price], MATCH(C635, M[Plan Name], 0)), "")</f>
        <v/>
      </c>
      <c r="K635" s="114" t="str">
        <f>IFERROR(INDEX(M[Cost], MATCH(C635, M[Plan Name], 0)), "")</f>
        <v/>
      </c>
    </row>
    <row r="636" spans="1:11" ht="13.5" thickTop="1" thickBot="1">
      <c r="A636" s="11"/>
      <c r="B636" s="83"/>
      <c r="C636" s="11"/>
      <c r="D636" s="114" t="str">
        <f>IFERROR(INDEX(M[Disk Space], MATCH(C636, M[Plan Name], 0)), "")</f>
        <v/>
      </c>
      <c r="E636" s="114" t="str">
        <f>IFERROR(INDEX(M[Bandwidth], MATCH(C636, M[Plan Name], 0)), "")</f>
        <v/>
      </c>
      <c r="F636" s="114" t="str">
        <f>IFERROR(INDEX(M[Number of Domains], MATCH(C636, M[Plan Name], 0)), "")</f>
        <v/>
      </c>
      <c r="G636" s="114" t="str">
        <f>IFERROR(INDEX(M[Email Accounts], MATCH(C636, M[Plan Name], 0)), "")</f>
        <v/>
      </c>
      <c r="H636" s="114" t="str">
        <f>IFERROR(INDEX(M[Databases], MATCH(C636, M[Plan Name], 0)), "")</f>
        <v/>
      </c>
      <c r="I636" s="114" t="str">
        <f>IFERROR(INDEX(M[Control Panel], MATCH(C636, M[Plan Name], 0)), "")</f>
        <v/>
      </c>
      <c r="J636" s="114" t="str">
        <f>IFERROR(INDEX(M[Price], MATCH(C636, M[Plan Name], 0)), "")</f>
        <v/>
      </c>
      <c r="K636" s="114" t="str">
        <f>IFERROR(INDEX(M[Cost], MATCH(C636, M[Plan Name], 0)), "")</f>
        <v/>
      </c>
    </row>
    <row r="637" spans="1:11" ht="13.5" thickTop="1" thickBot="1">
      <c r="A637" s="11"/>
      <c r="B637" s="83"/>
      <c r="C637" s="11"/>
      <c r="D637" s="114" t="str">
        <f>IFERROR(INDEX(M[Disk Space], MATCH(C637, M[Plan Name], 0)), "")</f>
        <v/>
      </c>
      <c r="E637" s="114" t="str">
        <f>IFERROR(INDEX(M[Bandwidth], MATCH(C637, M[Plan Name], 0)), "")</f>
        <v/>
      </c>
      <c r="F637" s="114" t="str">
        <f>IFERROR(INDEX(M[Number of Domains], MATCH(C637, M[Plan Name], 0)), "")</f>
        <v/>
      </c>
      <c r="G637" s="114" t="str">
        <f>IFERROR(INDEX(M[Email Accounts], MATCH(C637, M[Plan Name], 0)), "")</f>
        <v/>
      </c>
      <c r="H637" s="114" t="str">
        <f>IFERROR(INDEX(M[Databases], MATCH(C637, M[Plan Name], 0)), "")</f>
        <v/>
      </c>
      <c r="I637" s="114" t="str">
        <f>IFERROR(INDEX(M[Control Panel], MATCH(C637, M[Plan Name], 0)), "")</f>
        <v/>
      </c>
      <c r="J637" s="114" t="str">
        <f>IFERROR(INDEX(M[Price], MATCH(C637, M[Plan Name], 0)), "")</f>
        <v/>
      </c>
      <c r="K637" s="114" t="str">
        <f>IFERROR(INDEX(M[Cost], MATCH(C637, M[Plan Name], 0)), "")</f>
        <v/>
      </c>
    </row>
    <row r="638" spans="1:11" ht="13.5" thickTop="1" thickBot="1">
      <c r="A638" s="11"/>
      <c r="B638" s="83"/>
      <c r="C638" s="11"/>
      <c r="D638" s="114" t="str">
        <f>IFERROR(INDEX(M[Disk Space], MATCH(C638, M[Plan Name], 0)), "")</f>
        <v/>
      </c>
      <c r="E638" s="114" t="str">
        <f>IFERROR(INDEX(M[Bandwidth], MATCH(C638, M[Plan Name], 0)), "")</f>
        <v/>
      </c>
      <c r="F638" s="114" t="str">
        <f>IFERROR(INDEX(M[Number of Domains], MATCH(C638, M[Plan Name], 0)), "")</f>
        <v/>
      </c>
      <c r="G638" s="114" t="str">
        <f>IFERROR(INDEX(M[Email Accounts], MATCH(C638, M[Plan Name], 0)), "")</f>
        <v/>
      </c>
      <c r="H638" s="114" t="str">
        <f>IFERROR(INDEX(M[Databases], MATCH(C638, M[Plan Name], 0)), "")</f>
        <v/>
      </c>
      <c r="I638" s="114" t="str">
        <f>IFERROR(INDEX(M[Control Panel], MATCH(C638, M[Plan Name], 0)), "")</f>
        <v/>
      </c>
      <c r="J638" s="114" t="str">
        <f>IFERROR(INDEX(M[Price], MATCH(C638, M[Plan Name], 0)), "")</f>
        <v/>
      </c>
      <c r="K638" s="114" t="str">
        <f>IFERROR(INDEX(M[Cost], MATCH(C638, M[Plan Name], 0)), "")</f>
        <v/>
      </c>
    </row>
    <row r="639" spans="1:11" ht="13.5" thickTop="1" thickBot="1">
      <c r="A639" s="11"/>
      <c r="B639" s="83"/>
      <c r="C639" s="11"/>
      <c r="D639" s="114" t="str">
        <f>IFERROR(INDEX(M[Disk Space], MATCH(C639, M[Plan Name], 0)), "")</f>
        <v/>
      </c>
      <c r="E639" s="114" t="str">
        <f>IFERROR(INDEX(M[Bandwidth], MATCH(C639, M[Plan Name], 0)), "")</f>
        <v/>
      </c>
      <c r="F639" s="114" t="str">
        <f>IFERROR(INDEX(M[Number of Domains], MATCH(C639, M[Plan Name], 0)), "")</f>
        <v/>
      </c>
      <c r="G639" s="114" t="str">
        <f>IFERROR(INDEX(M[Email Accounts], MATCH(C639, M[Plan Name], 0)), "")</f>
        <v/>
      </c>
      <c r="H639" s="114" t="str">
        <f>IFERROR(INDEX(M[Databases], MATCH(C639, M[Plan Name], 0)), "")</f>
        <v/>
      </c>
      <c r="I639" s="114" t="str">
        <f>IFERROR(INDEX(M[Control Panel], MATCH(C639, M[Plan Name], 0)), "")</f>
        <v/>
      </c>
      <c r="J639" s="114" t="str">
        <f>IFERROR(INDEX(M[Price], MATCH(C639, M[Plan Name], 0)), "")</f>
        <v/>
      </c>
      <c r="K639" s="114" t="str">
        <f>IFERROR(INDEX(M[Cost], MATCH(C639, M[Plan Name], 0)), "")</f>
        <v/>
      </c>
    </row>
    <row r="640" spans="1:11" ht="13.5" thickTop="1" thickBot="1">
      <c r="A640" s="11"/>
      <c r="B640" s="83"/>
      <c r="C640" s="11"/>
      <c r="D640" s="114" t="str">
        <f>IFERROR(INDEX(M[Disk Space], MATCH(C640, M[Plan Name], 0)), "")</f>
        <v/>
      </c>
      <c r="E640" s="114" t="str">
        <f>IFERROR(INDEX(M[Bandwidth], MATCH(C640, M[Plan Name], 0)), "")</f>
        <v/>
      </c>
      <c r="F640" s="114" t="str">
        <f>IFERROR(INDEX(M[Number of Domains], MATCH(C640, M[Plan Name], 0)), "")</f>
        <v/>
      </c>
      <c r="G640" s="114" t="str">
        <f>IFERROR(INDEX(M[Email Accounts], MATCH(C640, M[Plan Name], 0)), "")</f>
        <v/>
      </c>
      <c r="H640" s="114" t="str">
        <f>IFERROR(INDEX(M[Databases], MATCH(C640, M[Plan Name], 0)), "")</f>
        <v/>
      </c>
      <c r="I640" s="114" t="str">
        <f>IFERROR(INDEX(M[Control Panel], MATCH(C640, M[Plan Name], 0)), "")</f>
        <v/>
      </c>
      <c r="J640" s="114" t="str">
        <f>IFERROR(INDEX(M[Price], MATCH(C640, M[Plan Name], 0)), "")</f>
        <v/>
      </c>
      <c r="K640" s="114" t="str">
        <f>IFERROR(INDEX(M[Cost], MATCH(C640, M[Plan Name], 0)), "")</f>
        <v/>
      </c>
    </row>
    <row r="641" spans="1:11" ht="13.5" thickTop="1" thickBot="1">
      <c r="A641" s="11"/>
      <c r="B641" s="83"/>
      <c r="C641" s="11"/>
      <c r="D641" s="114" t="str">
        <f>IFERROR(INDEX(M[Disk Space], MATCH(C641, M[Plan Name], 0)), "")</f>
        <v/>
      </c>
      <c r="E641" s="114" t="str">
        <f>IFERROR(INDEX(M[Bandwidth], MATCH(C641, M[Plan Name], 0)), "")</f>
        <v/>
      </c>
      <c r="F641" s="114" t="str">
        <f>IFERROR(INDEX(M[Number of Domains], MATCH(C641, M[Plan Name], 0)), "")</f>
        <v/>
      </c>
      <c r="G641" s="114" t="str">
        <f>IFERROR(INDEX(M[Email Accounts], MATCH(C641, M[Plan Name], 0)), "")</f>
        <v/>
      </c>
      <c r="H641" s="114" t="str">
        <f>IFERROR(INDEX(M[Databases], MATCH(C641, M[Plan Name], 0)), "")</f>
        <v/>
      </c>
      <c r="I641" s="114" t="str">
        <f>IFERROR(INDEX(M[Control Panel], MATCH(C641, M[Plan Name], 0)), "")</f>
        <v/>
      </c>
      <c r="J641" s="114" t="str">
        <f>IFERROR(INDEX(M[Price], MATCH(C641, M[Plan Name], 0)), "")</f>
        <v/>
      </c>
      <c r="K641" s="114" t="str">
        <f>IFERROR(INDEX(M[Cost], MATCH(C641, M[Plan Name], 0)), "")</f>
        <v/>
      </c>
    </row>
    <row r="642" spans="1:11" ht="13.5" thickTop="1" thickBot="1">
      <c r="A642" s="11"/>
      <c r="B642" s="83"/>
      <c r="C642" s="11"/>
      <c r="D642" s="114" t="str">
        <f>IFERROR(INDEX(M[Disk Space], MATCH(C642, M[Plan Name], 0)), "")</f>
        <v/>
      </c>
      <c r="E642" s="114" t="str">
        <f>IFERROR(INDEX(M[Bandwidth], MATCH(C642, M[Plan Name], 0)), "")</f>
        <v/>
      </c>
      <c r="F642" s="114" t="str">
        <f>IFERROR(INDEX(M[Number of Domains], MATCH(C642, M[Plan Name], 0)), "")</f>
        <v/>
      </c>
      <c r="G642" s="114" t="str">
        <f>IFERROR(INDEX(M[Email Accounts], MATCH(C642, M[Plan Name], 0)), "")</f>
        <v/>
      </c>
      <c r="H642" s="114" t="str">
        <f>IFERROR(INDEX(M[Databases], MATCH(C642, M[Plan Name], 0)), "")</f>
        <v/>
      </c>
      <c r="I642" s="114" t="str">
        <f>IFERROR(INDEX(M[Control Panel], MATCH(C642, M[Plan Name], 0)), "")</f>
        <v/>
      </c>
      <c r="J642" s="114" t="str">
        <f>IFERROR(INDEX(M[Price], MATCH(C642, M[Plan Name], 0)), "")</f>
        <v/>
      </c>
      <c r="K642" s="114" t="str">
        <f>IFERROR(INDEX(M[Cost], MATCH(C642, M[Plan Name], 0)), "")</f>
        <v/>
      </c>
    </row>
    <row r="643" spans="1:11" ht="13.5" thickTop="1" thickBot="1">
      <c r="A643" s="11"/>
      <c r="B643" s="83"/>
      <c r="C643" s="11"/>
      <c r="D643" s="114" t="str">
        <f>IFERROR(INDEX(M[Disk Space], MATCH(C643, M[Plan Name], 0)), "")</f>
        <v/>
      </c>
      <c r="E643" s="114" t="str">
        <f>IFERROR(INDEX(M[Bandwidth], MATCH(C643, M[Plan Name], 0)), "")</f>
        <v/>
      </c>
      <c r="F643" s="114" t="str">
        <f>IFERROR(INDEX(M[Number of Domains], MATCH(C643, M[Plan Name], 0)), "")</f>
        <v/>
      </c>
      <c r="G643" s="114" t="str">
        <f>IFERROR(INDEX(M[Email Accounts], MATCH(C643, M[Plan Name], 0)), "")</f>
        <v/>
      </c>
      <c r="H643" s="114" t="str">
        <f>IFERROR(INDEX(M[Databases], MATCH(C643, M[Plan Name], 0)), "")</f>
        <v/>
      </c>
      <c r="I643" s="114" t="str">
        <f>IFERROR(INDEX(M[Control Panel], MATCH(C643, M[Plan Name], 0)), "")</f>
        <v/>
      </c>
      <c r="J643" s="114" t="str">
        <f>IFERROR(INDEX(M[Price], MATCH(C643, M[Plan Name], 0)), "")</f>
        <v/>
      </c>
      <c r="K643" s="114" t="str">
        <f>IFERROR(INDEX(M[Cost], MATCH(C643, M[Plan Name], 0)), "")</f>
        <v/>
      </c>
    </row>
    <row r="644" spans="1:11" ht="13.5" thickTop="1" thickBot="1">
      <c r="A644" s="11"/>
      <c r="B644" s="83"/>
      <c r="C644" s="11"/>
      <c r="D644" s="114" t="str">
        <f>IFERROR(INDEX(M[Disk Space], MATCH(C644, M[Plan Name], 0)), "")</f>
        <v/>
      </c>
      <c r="E644" s="114" t="str">
        <f>IFERROR(INDEX(M[Bandwidth], MATCH(C644, M[Plan Name], 0)), "")</f>
        <v/>
      </c>
      <c r="F644" s="114" t="str">
        <f>IFERROR(INDEX(M[Number of Domains], MATCH(C644, M[Plan Name], 0)), "")</f>
        <v/>
      </c>
      <c r="G644" s="114" t="str">
        <f>IFERROR(INDEX(M[Email Accounts], MATCH(C644, M[Plan Name], 0)), "")</f>
        <v/>
      </c>
      <c r="H644" s="114" t="str">
        <f>IFERROR(INDEX(M[Databases], MATCH(C644, M[Plan Name], 0)), "")</f>
        <v/>
      </c>
      <c r="I644" s="114" t="str">
        <f>IFERROR(INDEX(M[Control Panel], MATCH(C644, M[Plan Name], 0)), "")</f>
        <v/>
      </c>
      <c r="J644" s="114" t="str">
        <f>IFERROR(INDEX(M[Price], MATCH(C644, M[Plan Name], 0)), "")</f>
        <v/>
      </c>
      <c r="K644" s="114" t="str">
        <f>IFERROR(INDEX(M[Cost], MATCH(C644, M[Plan Name], 0)), "")</f>
        <v/>
      </c>
    </row>
    <row r="645" spans="1:11" ht="13.5" thickTop="1" thickBot="1">
      <c r="A645" s="11"/>
      <c r="B645" s="83"/>
      <c r="C645" s="11"/>
      <c r="D645" s="114" t="str">
        <f>IFERROR(INDEX(M[Disk Space], MATCH(C645, M[Plan Name], 0)), "")</f>
        <v/>
      </c>
      <c r="E645" s="114" t="str">
        <f>IFERROR(INDEX(M[Bandwidth], MATCH(C645, M[Plan Name], 0)), "")</f>
        <v/>
      </c>
      <c r="F645" s="114" t="str">
        <f>IFERROR(INDEX(M[Number of Domains], MATCH(C645, M[Plan Name], 0)), "")</f>
        <v/>
      </c>
      <c r="G645" s="114" t="str">
        <f>IFERROR(INDEX(M[Email Accounts], MATCH(C645, M[Plan Name], 0)), "")</f>
        <v/>
      </c>
      <c r="H645" s="114" t="str">
        <f>IFERROR(INDEX(M[Databases], MATCH(C645, M[Plan Name], 0)), "")</f>
        <v/>
      </c>
      <c r="I645" s="114" t="str">
        <f>IFERROR(INDEX(M[Control Panel], MATCH(C645, M[Plan Name], 0)), "")</f>
        <v/>
      </c>
      <c r="J645" s="114" t="str">
        <f>IFERROR(INDEX(M[Price], MATCH(C645, M[Plan Name], 0)), "")</f>
        <v/>
      </c>
      <c r="K645" s="114" t="str">
        <f>IFERROR(INDEX(M[Cost], MATCH(C645, M[Plan Name], 0)), "")</f>
        <v/>
      </c>
    </row>
    <row r="646" spans="1:11" ht="13.5" thickTop="1" thickBot="1">
      <c r="A646" s="11"/>
      <c r="B646" s="83"/>
      <c r="C646" s="11"/>
      <c r="D646" s="114" t="str">
        <f>IFERROR(INDEX(M[Disk Space], MATCH(C646, M[Plan Name], 0)), "")</f>
        <v/>
      </c>
      <c r="E646" s="114" t="str">
        <f>IFERROR(INDEX(M[Bandwidth], MATCH(C646, M[Plan Name], 0)), "")</f>
        <v/>
      </c>
      <c r="F646" s="114" t="str">
        <f>IFERROR(INDEX(M[Number of Domains], MATCH(C646, M[Plan Name], 0)), "")</f>
        <v/>
      </c>
      <c r="G646" s="114" t="str">
        <f>IFERROR(INDEX(M[Email Accounts], MATCH(C646, M[Plan Name], 0)), "")</f>
        <v/>
      </c>
      <c r="H646" s="114" t="str">
        <f>IFERROR(INDEX(M[Databases], MATCH(C646, M[Plan Name], 0)), "")</f>
        <v/>
      </c>
      <c r="I646" s="114" t="str">
        <f>IFERROR(INDEX(M[Control Panel], MATCH(C646, M[Plan Name], 0)), "")</f>
        <v/>
      </c>
      <c r="J646" s="114" t="str">
        <f>IFERROR(INDEX(M[Price], MATCH(C646, M[Plan Name], 0)), "")</f>
        <v/>
      </c>
      <c r="K646" s="114" t="str">
        <f>IFERROR(INDEX(M[Cost], MATCH(C646, M[Plan Name], 0)), "")</f>
        <v/>
      </c>
    </row>
    <row r="647" spans="1:11" ht="13.5" thickTop="1" thickBot="1">
      <c r="A647" s="11"/>
      <c r="B647" s="83"/>
      <c r="C647" s="11"/>
      <c r="D647" s="114" t="str">
        <f>IFERROR(INDEX(M[Disk Space], MATCH(C647, M[Plan Name], 0)), "")</f>
        <v/>
      </c>
      <c r="E647" s="114" t="str">
        <f>IFERROR(INDEX(M[Bandwidth], MATCH(C647, M[Plan Name], 0)), "")</f>
        <v/>
      </c>
      <c r="F647" s="114" t="str">
        <f>IFERROR(INDEX(M[Number of Domains], MATCH(C647, M[Plan Name], 0)), "")</f>
        <v/>
      </c>
      <c r="G647" s="114" t="str">
        <f>IFERROR(INDEX(M[Email Accounts], MATCH(C647, M[Plan Name], 0)), "")</f>
        <v/>
      </c>
      <c r="H647" s="114" t="str">
        <f>IFERROR(INDEX(M[Databases], MATCH(C647, M[Plan Name], 0)), "")</f>
        <v/>
      </c>
      <c r="I647" s="114" t="str">
        <f>IFERROR(INDEX(M[Control Panel], MATCH(C647, M[Plan Name], 0)), "")</f>
        <v/>
      </c>
      <c r="J647" s="114" t="str">
        <f>IFERROR(INDEX(M[Price], MATCH(C647, M[Plan Name], 0)), "")</f>
        <v/>
      </c>
      <c r="K647" s="114" t="str">
        <f>IFERROR(INDEX(M[Cost], MATCH(C647, M[Plan Name], 0)), "")</f>
        <v/>
      </c>
    </row>
    <row r="648" spans="1:11" ht="13.5" thickTop="1" thickBot="1">
      <c r="A648" s="11"/>
      <c r="B648" s="83"/>
      <c r="C648" s="11"/>
      <c r="D648" s="114" t="str">
        <f>IFERROR(INDEX(M[Disk Space], MATCH(C648, M[Plan Name], 0)), "")</f>
        <v/>
      </c>
      <c r="E648" s="114" t="str">
        <f>IFERROR(INDEX(M[Bandwidth], MATCH(C648, M[Plan Name], 0)), "")</f>
        <v/>
      </c>
      <c r="F648" s="114" t="str">
        <f>IFERROR(INDEX(M[Number of Domains], MATCH(C648, M[Plan Name], 0)), "")</f>
        <v/>
      </c>
      <c r="G648" s="114" t="str">
        <f>IFERROR(INDEX(M[Email Accounts], MATCH(C648, M[Plan Name], 0)), "")</f>
        <v/>
      </c>
      <c r="H648" s="114" t="str">
        <f>IFERROR(INDEX(M[Databases], MATCH(C648, M[Plan Name], 0)), "")</f>
        <v/>
      </c>
      <c r="I648" s="114" t="str">
        <f>IFERROR(INDEX(M[Control Panel], MATCH(C648, M[Plan Name], 0)), "")</f>
        <v/>
      </c>
      <c r="J648" s="114" t="str">
        <f>IFERROR(INDEX(M[Price], MATCH(C648, M[Plan Name], 0)), "")</f>
        <v/>
      </c>
      <c r="K648" s="114" t="str">
        <f>IFERROR(INDEX(M[Cost], MATCH(C648, M[Plan Name], 0)), "")</f>
        <v/>
      </c>
    </row>
    <row r="649" spans="1:11" ht="13.5" thickTop="1" thickBot="1">
      <c r="A649" s="11"/>
      <c r="B649" s="83"/>
      <c r="C649" s="11"/>
      <c r="D649" s="114" t="str">
        <f>IFERROR(INDEX(M[Disk Space], MATCH(C649, M[Plan Name], 0)), "")</f>
        <v/>
      </c>
      <c r="E649" s="114" t="str">
        <f>IFERROR(INDEX(M[Bandwidth], MATCH(C649, M[Plan Name], 0)), "")</f>
        <v/>
      </c>
      <c r="F649" s="114" t="str">
        <f>IFERROR(INDEX(M[Number of Domains], MATCH(C649, M[Plan Name], 0)), "")</f>
        <v/>
      </c>
      <c r="G649" s="114" t="str">
        <f>IFERROR(INDEX(M[Email Accounts], MATCH(C649, M[Plan Name], 0)), "")</f>
        <v/>
      </c>
      <c r="H649" s="114" t="str">
        <f>IFERROR(INDEX(M[Databases], MATCH(C649, M[Plan Name], 0)), "")</f>
        <v/>
      </c>
      <c r="I649" s="114" t="str">
        <f>IFERROR(INDEX(M[Control Panel], MATCH(C649, M[Plan Name], 0)), "")</f>
        <v/>
      </c>
      <c r="J649" s="114" t="str">
        <f>IFERROR(INDEX(M[Price], MATCH(C649, M[Plan Name], 0)), "")</f>
        <v/>
      </c>
      <c r="K649" s="114" t="str">
        <f>IFERROR(INDEX(M[Cost], MATCH(C649, M[Plan Name], 0)), "")</f>
        <v/>
      </c>
    </row>
    <row r="650" spans="1:11" ht="13.5" thickTop="1" thickBot="1">
      <c r="A650" s="11"/>
      <c r="B650" s="83"/>
      <c r="C650" s="11"/>
      <c r="D650" s="114" t="str">
        <f>IFERROR(INDEX(M[Disk Space], MATCH(C650, M[Plan Name], 0)), "")</f>
        <v/>
      </c>
      <c r="E650" s="114" t="str">
        <f>IFERROR(INDEX(M[Bandwidth], MATCH(C650, M[Plan Name], 0)), "")</f>
        <v/>
      </c>
      <c r="F650" s="114" t="str">
        <f>IFERROR(INDEX(M[Number of Domains], MATCH(C650, M[Plan Name], 0)), "")</f>
        <v/>
      </c>
      <c r="G650" s="114" t="str">
        <f>IFERROR(INDEX(M[Email Accounts], MATCH(C650, M[Plan Name], 0)), "")</f>
        <v/>
      </c>
      <c r="H650" s="114" t="str">
        <f>IFERROR(INDEX(M[Databases], MATCH(C650, M[Plan Name], 0)), "")</f>
        <v/>
      </c>
      <c r="I650" s="114" t="str">
        <f>IFERROR(INDEX(M[Control Panel], MATCH(C650, M[Plan Name], 0)), "")</f>
        <v/>
      </c>
      <c r="J650" s="114" t="str">
        <f>IFERROR(INDEX(M[Price], MATCH(C650, M[Plan Name], 0)), "")</f>
        <v/>
      </c>
      <c r="K650" s="114" t="str">
        <f>IFERROR(INDEX(M[Cost], MATCH(C650, M[Plan Name], 0)), "")</f>
        <v/>
      </c>
    </row>
    <row r="651" spans="1:11" ht="13.5" thickTop="1" thickBot="1">
      <c r="A651" s="11"/>
      <c r="B651" s="83"/>
      <c r="C651" s="11"/>
      <c r="D651" s="114" t="str">
        <f>IFERROR(INDEX(M[Disk Space], MATCH(C651, M[Plan Name], 0)), "")</f>
        <v/>
      </c>
      <c r="E651" s="114" t="str">
        <f>IFERROR(INDEX(M[Bandwidth], MATCH(C651, M[Plan Name], 0)), "")</f>
        <v/>
      </c>
      <c r="F651" s="114" t="str">
        <f>IFERROR(INDEX(M[Number of Domains], MATCH(C651, M[Plan Name], 0)), "")</f>
        <v/>
      </c>
      <c r="G651" s="114" t="str">
        <f>IFERROR(INDEX(M[Email Accounts], MATCH(C651, M[Plan Name], 0)), "")</f>
        <v/>
      </c>
      <c r="H651" s="114" t="str">
        <f>IFERROR(INDEX(M[Databases], MATCH(C651, M[Plan Name], 0)), "")</f>
        <v/>
      </c>
      <c r="I651" s="114" t="str">
        <f>IFERROR(INDEX(M[Control Panel], MATCH(C651, M[Plan Name], 0)), "")</f>
        <v/>
      </c>
      <c r="J651" s="114" t="str">
        <f>IFERROR(INDEX(M[Price], MATCH(C651, M[Plan Name], 0)), "")</f>
        <v/>
      </c>
      <c r="K651" s="114" t="str">
        <f>IFERROR(INDEX(M[Cost], MATCH(C651, M[Plan Name], 0)), "")</f>
        <v/>
      </c>
    </row>
    <row r="652" spans="1:11" ht="13.5" thickTop="1" thickBot="1">
      <c r="A652" s="11"/>
      <c r="B652" s="83"/>
      <c r="C652" s="11"/>
      <c r="D652" s="114" t="str">
        <f>IFERROR(INDEX(M[Disk Space], MATCH(C652, M[Plan Name], 0)), "")</f>
        <v/>
      </c>
      <c r="E652" s="114" t="str">
        <f>IFERROR(INDEX(M[Bandwidth], MATCH(C652, M[Plan Name], 0)), "")</f>
        <v/>
      </c>
      <c r="F652" s="114" t="str">
        <f>IFERROR(INDEX(M[Number of Domains], MATCH(C652, M[Plan Name], 0)), "")</f>
        <v/>
      </c>
      <c r="G652" s="114" t="str">
        <f>IFERROR(INDEX(M[Email Accounts], MATCH(C652, M[Plan Name], 0)), "")</f>
        <v/>
      </c>
      <c r="H652" s="114" t="str">
        <f>IFERROR(INDEX(M[Databases], MATCH(C652, M[Plan Name], 0)), "")</f>
        <v/>
      </c>
      <c r="I652" s="114" t="str">
        <f>IFERROR(INDEX(M[Control Panel], MATCH(C652, M[Plan Name], 0)), "")</f>
        <v/>
      </c>
      <c r="J652" s="114" t="str">
        <f>IFERROR(INDEX(M[Price], MATCH(C652, M[Plan Name], 0)), "")</f>
        <v/>
      </c>
      <c r="K652" s="114" t="str">
        <f>IFERROR(INDEX(M[Cost], MATCH(C652, M[Plan Name], 0)), "")</f>
        <v/>
      </c>
    </row>
    <row r="653" spans="1:11" ht="13.5" thickTop="1" thickBot="1">
      <c r="A653" s="11"/>
      <c r="B653" s="83"/>
      <c r="C653" s="11"/>
      <c r="D653" s="114" t="str">
        <f>IFERROR(INDEX(M[Disk Space], MATCH(C653, M[Plan Name], 0)), "")</f>
        <v/>
      </c>
      <c r="E653" s="114" t="str">
        <f>IFERROR(INDEX(M[Bandwidth], MATCH(C653, M[Plan Name], 0)), "")</f>
        <v/>
      </c>
      <c r="F653" s="114" t="str">
        <f>IFERROR(INDEX(M[Number of Domains], MATCH(C653, M[Plan Name], 0)), "")</f>
        <v/>
      </c>
      <c r="G653" s="114" t="str">
        <f>IFERROR(INDEX(M[Email Accounts], MATCH(C653, M[Plan Name], 0)), "")</f>
        <v/>
      </c>
      <c r="H653" s="114" t="str">
        <f>IFERROR(INDEX(M[Databases], MATCH(C653, M[Plan Name], 0)), "")</f>
        <v/>
      </c>
      <c r="I653" s="114" t="str">
        <f>IFERROR(INDEX(M[Control Panel], MATCH(C653, M[Plan Name], 0)), "")</f>
        <v/>
      </c>
      <c r="J653" s="114" t="str">
        <f>IFERROR(INDEX(M[Price], MATCH(C653, M[Plan Name], 0)), "")</f>
        <v/>
      </c>
      <c r="K653" s="114" t="str">
        <f>IFERROR(INDEX(M[Cost], MATCH(C653, M[Plan Name], 0)), "")</f>
        <v/>
      </c>
    </row>
    <row r="654" spans="1:11" ht="13.5" thickTop="1" thickBot="1">
      <c r="A654" s="11"/>
      <c r="B654" s="83"/>
      <c r="C654" s="11"/>
      <c r="D654" s="114" t="str">
        <f>IFERROR(INDEX(M[Disk Space], MATCH(C654, M[Plan Name], 0)), "")</f>
        <v/>
      </c>
      <c r="E654" s="114" t="str">
        <f>IFERROR(INDEX(M[Bandwidth], MATCH(C654, M[Plan Name], 0)), "")</f>
        <v/>
      </c>
      <c r="F654" s="114" t="str">
        <f>IFERROR(INDEX(M[Number of Domains], MATCH(C654, M[Plan Name], 0)), "")</f>
        <v/>
      </c>
      <c r="G654" s="114" t="str">
        <f>IFERROR(INDEX(M[Email Accounts], MATCH(C654, M[Plan Name], 0)), "")</f>
        <v/>
      </c>
      <c r="H654" s="114" t="str">
        <f>IFERROR(INDEX(M[Databases], MATCH(C654, M[Plan Name], 0)), "")</f>
        <v/>
      </c>
      <c r="I654" s="114" t="str">
        <f>IFERROR(INDEX(M[Control Panel], MATCH(C654, M[Plan Name], 0)), "")</f>
        <v/>
      </c>
      <c r="J654" s="114" t="str">
        <f>IFERROR(INDEX(M[Price], MATCH(C654, M[Plan Name], 0)), "")</f>
        <v/>
      </c>
      <c r="K654" s="114" t="str">
        <f>IFERROR(INDEX(M[Cost], MATCH(C654, M[Plan Name], 0)), "")</f>
        <v/>
      </c>
    </row>
    <row r="655" spans="1:11" ht="13.5" thickTop="1" thickBot="1">
      <c r="A655" s="11"/>
      <c r="B655" s="83"/>
      <c r="C655" s="11"/>
      <c r="D655" s="114" t="str">
        <f>IFERROR(INDEX(M[Disk Space], MATCH(C655, M[Plan Name], 0)), "")</f>
        <v/>
      </c>
      <c r="E655" s="114" t="str">
        <f>IFERROR(INDEX(M[Bandwidth], MATCH(C655, M[Plan Name], 0)), "")</f>
        <v/>
      </c>
      <c r="F655" s="114" t="str">
        <f>IFERROR(INDEX(M[Number of Domains], MATCH(C655, M[Plan Name], 0)), "")</f>
        <v/>
      </c>
      <c r="G655" s="114" t="str">
        <f>IFERROR(INDEX(M[Email Accounts], MATCH(C655, M[Plan Name], 0)), "")</f>
        <v/>
      </c>
      <c r="H655" s="114" t="str">
        <f>IFERROR(INDEX(M[Databases], MATCH(C655, M[Plan Name], 0)), "")</f>
        <v/>
      </c>
      <c r="I655" s="114" t="str">
        <f>IFERROR(INDEX(M[Control Panel], MATCH(C655, M[Plan Name], 0)), "")</f>
        <v/>
      </c>
      <c r="J655" s="114" t="str">
        <f>IFERROR(INDEX(M[Price], MATCH(C655, M[Plan Name], 0)), "")</f>
        <v/>
      </c>
      <c r="K655" s="114" t="str">
        <f>IFERROR(INDEX(M[Cost], MATCH(C655, M[Plan Name], 0)), "")</f>
        <v/>
      </c>
    </row>
    <row r="656" spans="1:11" ht="13.5" thickTop="1" thickBot="1">
      <c r="A656" s="11"/>
      <c r="B656" s="83"/>
      <c r="C656" s="11"/>
      <c r="D656" s="114" t="str">
        <f>IFERROR(INDEX(M[Disk Space], MATCH(C656, M[Plan Name], 0)), "")</f>
        <v/>
      </c>
      <c r="E656" s="114" t="str">
        <f>IFERROR(INDEX(M[Bandwidth], MATCH(C656, M[Plan Name], 0)), "")</f>
        <v/>
      </c>
      <c r="F656" s="114" t="str">
        <f>IFERROR(INDEX(M[Number of Domains], MATCH(C656, M[Plan Name], 0)), "")</f>
        <v/>
      </c>
      <c r="G656" s="114" t="str">
        <f>IFERROR(INDEX(M[Email Accounts], MATCH(C656, M[Plan Name], 0)), "")</f>
        <v/>
      </c>
      <c r="H656" s="114" t="str">
        <f>IFERROR(INDEX(M[Databases], MATCH(C656, M[Plan Name], 0)), "")</f>
        <v/>
      </c>
      <c r="I656" s="114" t="str">
        <f>IFERROR(INDEX(M[Control Panel], MATCH(C656, M[Plan Name], 0)), "")</f>
        <v/>
      </c>
      <c r="J656" s="114" t="str">
        <f>IFERROR(INDEX(M[Price], MATCH(C656, M[Plan Name], 0)), "")</f>
        <v/>
      </c>
      <c r="K656" s="114" t="str">
        <f>IFERROR(INDEX(M[Cost], MATCH(C656, M[Plan Name], 0)), "")</f>
        <v/>
      </c>
    </row>
    <row r="657" spans="1:11" ht="13.5" thickTop="1" thickBot="1">
      <c r="A657" s="11"/>
      <c r="B657" s="83"/>
      <c r="C657" s="11"/>
      <c r="D657" s="114" t="str">
        <f>IFERROR(INDEX(M[Disk Space], MATCH(C657, M[Plan Name], 0)), "")</f>
        <v/>
      </c>
      <c r="E657" s="114" t="str">
        <f>IFERROR(INDEX(M[Bandwidth], MATCH(C657, M[Plan Name], 0)), "")</f>
        <v/>
      </c>
      <c r="F657" s="114" t="str">
        <f>IFERROR(INDEX(M[Number of Domains], MATCH(C657, M[Plan Name], 0)), "")</f>
        <v/>
      </c>
      <c r="G657" s="114" t="str">
        <f>IFERROR(INDEX(M[Email Accounts], MATCH(C657, M[Plan Name], 0)), "")</f>
        <v/>
      </c>
      <c r="H657" s="114" t="str">
        <f>IFERROR(INDEX(M[Databases], MATCH(C657, M[Plan Name], 0)), "")</f>
        <v/>
      </c>
      <c r="I657" s="114" t="str">
        <f>IFERROR(INDEX(M[Control Panel], MATCH(C657, M[Plan Name], 0)), "")</f>
        <v/>
      </c>
      <c r="J657" s="114" t="str">
        <f>IFERROR(INDEX(M[Price], MATCH(C657, M[Plan Name], 0)), "")</f>
        <v/>
      </c>
      <c r="K657" s="114" t="str">
        <f>IFERROR(INDEX(M[Cost], MATCH(C657, M[Plan Name], 0)), "")</f>
        <v/>
      </c>
    </row>
    <row r="658" spans="1:11" ht="13.5" thickTop="1" thickBot="1">
      <c r="A658" s="11"/>
      <c r="B658" s="83"/>
      <c r="C658" s="11"/>
      <c r="D658" s="114" t="str">
        <f>IFERROR(INDEX(M[Disk Space], MATCH(C658, M[Plan Name], 0)), "")</f>
        <v/>
      </c>
      <c r="E658" s="114" t="str">
        <f>IFERROR(INDEX(M[Bandwidth], MATCH(C658, M[Plan Name], 0)), "")</f>
        <v/>
      </c>
      <c r="F658" s="114" t="str">
        <f>IFERROR(INDEX(M[Number of Domains], MATCH(C658, M[Plan Name], 0)), "")</f>
        <v/>
      </c>
      <c r="G658" s="114" t="str">
        <f>IFERROR(INDEX(M[Email Accounts], MATCH(C658, M[Plan Name], 0)), "")</f>
        <v/>
      </c>
      <c r="H658" s="114" t="str">
        <f>IFERROR(INDEX(M[Databases], MATCH(C658, M[Plan Name], 0)), "")</f>
        <v/>
      </c>
      <c r="I658" s="114" t="str">
        <f>IFERROR(INDEX(M[Control Panel], MATCH(C658, M[Plan Name], 0)), "")</f>
        <v/>
      </c>
      <c r="J658" s="114" t="str">
        <f>IFERROR(INDEX(M[Price], MATCH(C658, M[Plan Name], 0)), "")</f>
        <v/>
      </c>
      <c r="K658" s="114" t="str">
        <f>IFERROR(INDEX(M[Cost], MATCH(C658, M[Plan Name], 0)), "")</f>
        <v/>
      </c>
    </row>
    <row r="659" spans="1:11" ht="13.5" thickTop="1" thickBot="1">
      <c r="A659" s="11"/>
      <c r="B659" s="83"/>
      <c r="C659" s="11"/>
      <c r="D659" s="114" t="str">
        <f>IFERROR(INDEX(M[Disk Space], MATCH(C659, M[Plan Name], 0)), "")</f>
        <v/>
      </c>
      <c r="E659" s="114" t="str">
        <f>IFERROR(INDEX(M[Bandwidth], MATCH(C659, M[Plan Name], 0)), "")</f>
        <v/>
      </c>
      <c r="F659" s="114" t="str">
        <f>IFERROR(INDEX(M[Number of Domains], MATCH(C659, M[Plan Name], 0)), "")</f>
        <v/>
      </c>
      <c r="G659" s="114" t="str">
        <f>IFERROR(INDEX(M[Email Accounts], MATCH(C659, M[Plan Name], 0)), "")</f>
        <v/>
      </c>
      <c r="H659" s="114" t="str">
        <f>IFERROR(INDEX(M[Databases], MATCH(C659, M[Plan Name], 0)), "")</f>
        <v/>
      </c>
      <c r="I659" s="114" t="str">
        <f>IFERROR(INDEX(M[Control Panel], MATCH(C659, M[Plan Name], 0)), "")</f>
        <v/>
      </c>
      <c r="J659" s="114" t="str">
        <f>IFERROR(INDEX(M[Price], MATCH(C659, M[Plan Name], 0)), "")</f>
        <v/>
      </c>
      <c r="K659" s="114" t="str">
        <f>IFERROR(INDEX(M[Cost], MATCH(C659, M[Plan Name], 0)), "")</f>
        <v/>
      </c>
    </row>
    <row r="660" spans="1:11" ht="13.5" thickTop="1" thickBot="1">
      <c r="A660" s="11"/>
      <c r="B660" s="83"/>
      <c r="C660" s="11"/>
      <c r="D660" s="114" t="str">
        <f>IFERROR(INDEX(M[Disk Space], MATCH(C660, M[Plan Name], 0)), "")</f>
        <v/>
      </c>
      <c r="E660" s="114" t="str">
        <f>IFERROR(INDEX(M[Bandwidth], MATCH(C660, M[Plan Name], 0)), "")</f>
        <v/>
      </c>
      <c r="F660" s="114" t="str">
        <f>IFERROR(INDEX(M[Number of Domains], MATCH(C660, M[Plan Name], 0)), "")</f>
        <v/>
      </c>
      <c r="G660" s="114" t="str">
        <f>IFERROR(INDEX(M[Email Accounts], MATCH(C660, M[Plan Name], 0)), "")</f>
        <v/>
      </c>
      <c r="H660" s="114" t="str">
        <f>IFERROR(INDEX(M[Databases], MATCH(C660, M[Plan Name], 0)), "")</f>
        <v/>
      </c>
      <c r="I660" s="114" t="str">
        <f>IFERROR(INDEX(M[Control Panel], MATCH(C660, M[Plan Name], 0)), "")</f>
        <v/>
      </c>
      <c r="J660" s="114" t="str">
        <f>IFERROR(INDEX(M[Price], MATCH(C660, M[Plan Name], 0)), "")</f>
        <v/>
      </c>
      <c r="K660" s="114" t="str">
        <f>IFERROR(INDEX(M[Cost], MATCH(C660, M[Plan Name], 0)), "")</f>
        <v/>
      </c>
    </row>
    <row r="661" spans="1:11" ht="13.5" thickTop="1" thickBot="1">
      <c r="A661" s="11"/>
      <c r="B661" s="83"/>
      <c r="C661" s="11"/>
      <c r="D661" s="114" t="str">
        <f>IFERROR(INDEX(M[Disk Space], MATCH(C661, M[Plan Name], 0)), "")</f>
        <v/>
      </c>
      <c r="E661" s="114" t="str">
        <f>IFERROR(INDEX(M[Bandwidth], MATCH(C661, M[Plan Name], 0)), "")</f>
        <v/>
      </c>
      <c r="F661" s="114" t="str">
        <f>IFERROR(INDEX(M[Number of Domains], MATCH(C661, M[Plan Name], 0)), "")</f>
        <v/>
      </c>
      <c r="G661" s="114" t="str">
        <f>IFERROR(INDEX(M[Email Accounts], MATCH(C661, M[Plan Name], 0)), "")</f>
        <v/>
      </c>
      <c r="H661" s="114" t="str">
        <f>IFERROR(INDEX(M[Databases], MATCH(C661, M[Plan Name], 0)), "")</f>
        <v/>
      </c>
      <c r="I661" s="114" t="str">
        <f>IFERROR(INDEX(M[Control Panel], MATCH(C661, M[Plan Name], 0)), "")</f>
        <v/>
      </c>
      <c r="J661" s="114" t="str">
        <f>IFERROR(INDEX(M[Price], MATCH(C661, M[Plan Name], 0)), "")</f>
        <v/>
      </c>
      <c r="K661" s="114" t="str">
        <f>IFERROR(INDEX(M[Cost], MATCH(C661, M[Plan Name], 0)), "")</f>
        <v/>
      </c>
    </row>
    <row r="662" spans="1:11" ht="13.5" thickTop="1" thickBot="1">
      <c r="A662" s="11"/>
      <c r="B662" s="83"/>
      <c r="C662" s="11"/>
      <c r="D662" s="114" t="str">
        <f>IFERROR(INDEX(M[Disk Space], MATCH(C662, M[Plan Name], 0)), "")</f>
        <v/>
      </c>
      <c r="E662" s="114" t="str">
        <f>IFERROR(INDEX(M[Bandwidth], MATCH(C662, M[Plan Name], 0)), "")</f>
        <v/>
      </c>
      <c r="F662" s="114" t="str">
        <f>IFERROR(INDEX(M[Number of Domains], MATCH(C662, M[Plan Name], 0)), "")</f>
        <v/>
      </c>
      <c r="G662" s="114" t="str">
        <f>IFERROR(INDEX(M[Email Accounts], MATCH(C662, M[Plan Name], 0)), "")</f>
        <v/>
      </c>
      <c r="H662" s="114" t="str">
        <f>IFERROR(INDEX(M[Databases], MATCH(C662, M[Plan Name], 0)), "")</f>
        <v/>
      </c>
      <c r="I662" s="114" t="str">
        <f>IFERROR(INDEX(M[Control Panel], MATCH(C662, M[Plan Name], 0)), "")</f>
        <v/>
      </c>
      <c r="J662" s="114" t="str">
        <f>IFERROR(INDEX(M[Price], MATCH(C662, M[Plan Name], 0)), "")</f>
        <v/>
      </c>
      <c r="K662" s="114" t="str">
        <f>IFERROR(INDEX(M[Cost], MATCH(C662, M[Plan Name], 0)), "")</f>
        <v/>
      </c>
    </row>
    <row r="663" spans="1:11" ht="13.5" thickTop="1" thickBot="1">
      <c r="A663" s="11"/>
      <c r="B663" s="83"/>
      <c r="C663" s="11"/>
      <c r="D663" s="114" t="str">
        <f>IFERROR(INDEX(M[Disk Space], MATCH(C663, M[Plan Name], 0)), "")</f>
        <v/>
      </c>
      <c r="E663" s="114" t="str">
        <f>IFERROR(INDEX(M[Bandwidth], MATCH(C663, M[Plan Name], 0)), "")</f>
        <v/>
      </c>
      <c r="F663" s="114" t="str">
        <f>IFERROR(INDEX(M[Number of Domains], MATCH(C663, M[Plan Name], 0)), "")</f>
        <v/>
      </c>
      <c r="G663" s="114" t="str">
        <f>IFERROR(INDEX(M[Email Accounts], MATCH(C663, M[Plan Name], 0)), "")</f>
        <v/>
      </c>
      <c r="H663" s="114" t="str">
        <f>IFERROR(INDEX(M[Databases], MATCH(C663, M[Plan Name], 0)), "")</f>
        <v/>
      </c>
      <c r="I663" s="114" t="str">
        <f>IFERROR(INDEX(M[Control Panel], MATCH(C663, M[Plan Name], 0)), "")</f>
        <v/>
      </c>
      <c r="J663" s="114" t="str">
        <f>IFERROR(INDEX(M[Price], MATCH(C663, M[Plan Name], 0)), "")</f>
        <v/>
      </c>
      <c r="K663" s="114" t="str">
        <f>IFERROR(INDEX(M[Cost], MATCH(C663, M[Plan Name], 0)), "")</f>
        <v/>
      </c>
    </row>
    <row r="664" spans="1:11" ht="13.5" thickTop="1" thickBot="1">
      <c r="A664" s="11"/>
      <c r="B664" s="83"/>
      <c r="C664" s="11"/>
      <c r="D664" s="114" t="str">
        <f>IFERROR(INDEX(M[Disk Space], MATCH(C664, M[Plan Name], 0)), "")</f>
        <v/>
      </c>
      <c r="E664" s="114" t="str">
        <f>IFERROR(INDEX(M[Bandwidth], MATCH(C664, M[Plan Name], 0)), "")</f>
        <v/>
      </c>
      <c r="F664" s="114" t="str">
        <f>IFERROR(INDEX(M[Number of Domains], MATCH(C664, M[Plan Name], 0)), "")</f>
        <v/>
      </c>
      <c r="G664" s="114" t="str">
        <f>IFERROR(INDEX(M[Email Accounts], MATCH(C664, M[Plan Name], 0)), "")</f>
        <v/>
      </c>
      <c r="H664" s="114" t="str">
        <f>IFERROR(INDEX(M[Databases], MATCH(C664, M[Plan Name], 0)), "")</f>
        <v/>
      </c>
      <c r="I664" s="114" t="str">
        <f>IFERROR(INDEX(M[Control Panel], MATCH(C664, M[Plan Name], 0)), "")</f>
        <v/>
      </c>
      <c r="J664" s="114" t="str">
        <f>IFERROR(INDEX(M[Price], MATCH(C664, M[Plan Name], 0)), "")</f>
        <v/>
      </c>
      <c r="K664" s="114" t="str">
        <f>IFERROR(INDEX(M[Cost], MATCH(C664, M[Plan Name], 0)), "")</f>
        <v/>
      </c>
    </row>
    <row r="665" spans="1:11" ht="13.5" thickTop="1" thickBot="1">
      <c r="A665" s="11"/>
      <c r="B665" s="83"/>
      <c r="C665" s="11"/>
      <c r="D665" s="114" t="str">
        <f>IFERROR(INDEX(M[Disk Space], MATCH(C665, M[Plan Name], 0)), "")</f>
        <v/>
      </c>
      <c r="E665" s="114" t="str">
        <f>IFERROR(INDEX(M[Bandwidth], MATCH(C665, M[Plan Name], 0)), "")</f>
        <v/>
      </c>
      <c r="F665" s="114" t="str">
        <f>IFERROR(INDEX(M[Number of Domains], MATCH(C665, M[Plan Name], 0)), "")</f>
        <v/>
      </c>
      <c r="G665" s="114" t="str">
        <f>IFERROR(INDEX(M[Email Accounts], MATCH(C665, M[Plan Name], 0)), "")</f>
        <v/>
      </c>
      <c r="H665" s="114" t="str">
        <f>IFERROR(INDEX(M[Databases], MATCH(C665, M[Plan Name], 0)), "")</f>
        <v/>
      </c>
      <c r="I665" s="114" t="str">
        <f>IFERROR(INDEX(M[Control Panel], MATCH(C665, M[Plan Name], 0)), "")</f>
        <v/>
      </c>
      <c r="J665" s="114" t="str">
        <f>IFERROR(INDEX(M[Price], MATCH(C665, M[Plan Name], 0)), "")</f>
        <v/>
      </c>
      <c r="K665" s="114" t="str">
        <f>IFERROR(INDEX(M[Cost], MATCH(C665, M[Plan Name], 0)), "")</f>
        <v/>
      </c>
    </row>
    <row r="666" spans="1:11" ht="13.5" thickTop="1" thickBot="1">
      <c r="A666" s="11"/>
      <c r="B666" s="83"/>
      <c r="C666" s="11"/>
      <c r="D666" s="114" t="str">
        <f>IFERROR(INDEX(M[Disk Space], MATCH(C666, M[Plan Name], 0)), "")</f>
        <v/>
      </c>
      <c r="E666" s="114" t="str">
        <f>IFERROR(INDEX(M[Bandwidth], MATCH(C666, M[Plan Name], 0)), "")</f>
        <v/>
      </c>
      <c r="F666" s="114" t="str">
        <f>IFERROR(INDEX(M[Number of Domains], MATCH(C666, M[Plan Name], 0)), "")</f>
        <v/>
      </c>
      <c r="G666" s="114" t="str">
        <f>IFERROR(INDEX(M[Email Accounts], MATCH(C666, M[Plan Name], 0)), "")</f>
        <v/>
      </c>
      <c r="H666" s="114" t="str">
        <f>IFERROR(INDEX(M[Databases], MATCH(C666, M[Plan Name], 0)), "")</f>
        <v/>
      </c>
      <c r="I666" s="114" t="str">
        <f>IFERROR(INDEX(M[Control Panel], MATCH(C666, M[Plan Name], 0)), "")</f>
        <v/>
      </c>
      <c r="J666" s="114" t="str">
        <f>IFERROR(INDEX(M[Price], MATCH(C666, M[Plan Name], 0)), "")</f>
        <v/>
      </c>
      <c r="K666" s="114" t="str">
        <f>IFERROR(INDEX(M[Cost], MATCH(C666, M[Plan Name], 0)), "")</f>
        <v/>
      </c>
    </row>
    <row r="667" spans="1:11" ht="13.5" thickTop="1" thickBot="1">
      <c r="A667" s="11"/>
      <c r="B667" s="83"/>
      <c r="C667" s="11"/>
      <c r="D667" s="114" t="str">
        <f>IFERROR(INDEX(M[Disk Space], MATCH(C667, M[Plan Name], 0)), "")</f>
        <v/>
      </c>
      <c r="E667" s="114" t="str">
        <f>IFERROR(INDEX(M[Bandwidth], MATCH(C667, M[Plan Name], 0)), "")</f>
        <v/>
      </c>
      <c r="F667" s="114" t="str">
        <f>IFERROR(INDEX(M[Number of Domains], MATCH(C667, M[Plan Name], 0)), "")</f>
        <v/>
      </c>
      <c r="G667" s="114" t="str">
        <f>IFERROR(INDEX(M[Email Accounts], MATCH(C667, M[Plan Name], 0)), "")</f>
        <v/>
      </c>
      <c r="H667" s="114" t="str">
        <f>IFERROR(INDEX(M[Databases], MATCH(C667, M[Plan Name], 0)), "")</f>
        <v/>
      </c>
      <c r="I667" s="114" t="str">
        <f>IFERROR(INDEX(M[Control Panel], MATCH(C667, M[Plan Name], 0)), "")</f>
        <v/>
      </c>
      <c r="J667" s="114" t="str">
        <f>IFERROR(INDEX(M[Price], MATCH(C667, M[Plan Name], 0)), "")</f>
        <v/>
      </c>
      <c r="K667" s="114" t="str">
        <f>IFERROR(INDEX(M[Cost], MATCH(C667, M[Plan Name], 0)), "")</f>
        <v/>
      </c>
    </row>
    <row r="668" spans="1:11" ht="13.5" thickTop="1" thickBot="1">
      <c r="A668" s="11"/>
      <c r="B668" s="83"/>
      <c r="C668" s="11"/>
      <c r="D668" s="114" t="str">
        <f>IFERROR(INDEX(M[Disk Space], MATCH(C668, M[Plan Name], 0)), "")</f>
        <v/>
      </c>
      <c r="E668" s="114" t="str">
        <f>IFERROR(INDEX(M[Bandwidth], MATCH(C668, M[Plan Name], 0)), "")</f>
        <v/>
      </c>
      <c r="F668" s="114" t="str">
        <f>IFERROR(INDEX(M[Number of Domains], MATCH(C668, M[Plan Name], 0)), "")</f>
        <v/>
      </c>
      <c r="G668" s="114" t="str">
        <f>IFERROR(INDEX(M[Email Accounts], MATCH(C668, M[Plan Name], 0)), "")</f>
        <v/>
      </c>
      <c r="H668" s="114" t="str">
        <f>IFERROR(INDEX(M[Databases], MATCH(C668, M[Plan Name], 0)), "")</f>
        <v/>
      </c>
      <c r="I668" s="114" t="str">
        <f>IFERROR(INDEX(M[Control Panel], MATCH(C668, M[Plan Name], 0)), "")</f>
        <v/>
      </c>
      <c r="J668" s="114" t="str">
        <f>IFERROR(INDEX(M[Price], MATCH(C668, M[Plan Name], 0)), "")</f>
        <v/>
      </c>
      <c r="K668" s="114" t="str">
        <f>IFERROR(INDEX(M[Cost], MATCH(C668, M[Plan Name], 0)), "")</f>
        <v/>
      </c>
    </row>
    <row r="669" spans="1:11" ht="13.5" thickTop="1" thickBot="1">
      <c r="A669" s="11"/>
      <c r="B669" s="83"/>
      <c r="C669" s="11"/>
      <c r="D669" s="114" t="str">
        <f>IFERROR(INDEX(M[Disk Space], MATCH(C669, M[Plan Name], 0)), "")</f>
        <v/>
      </c>
      <c r="E669" s="114" t="str">
        <f>IFERROR(INDEX(M[Bandwidth], MATCH(C669, M[Plan Name], 0)), "")</f>
        <v/>
      </c>
      <c r="F669" s="114" t="str">
        <f>IFERROR(INDEX(M[Number of Domains], MATCH(C669, M[Plan Name], 0)), "")</f>
        <v/>
      </c>
      <c r="G669" s="114" t="str">
        <f>IFERROR(INDEX(M[Email Accounts], MATCH(C669, M[Plan Name], 0)), "")</f>
        <v/>
      </c>
      <c r="H669" s="114" t="str">
        <f>IFERROR(INDEX(M[Databases], MATCH(C669, M[Plan Name], 0)), "")</f>
        <v/>
      </c>
      <c r="I669" s="114" t="str">
        <f>IFERROR(INDEX(M[Control Panel], MATCH(C669, M[Plan Name], 0)), "")</f>
        <v/>
      </c>
      <c r="J669" s="114" t="str">
        <f>IFERROR(INDEX(M[Price], MATCH(C669, M[Plan Name], 0)), "")</f>
        <v/>
      </c>
      <c r="K669" s="114" t="str">
        <f>IFERROR(INDEX(M[Cost], MATCH(C669, M[Plan Name], 0)), "")</f>
        <v/>
      </c>
    </row>
    <row r="670" spans="1:11" ht="13.5" thickTop="1" thickBot="1">
      <c r="A670" s="11"/>
      <c r="B670" s="83"/>
      <c r="C670" s="11"/>
      <c r="D670" s="114" t="str">
        <f>IFERROR(INDEX(M[Disk Space], MATCH(C670, M[Plan Name], 0)), "")</f>
        <v/>
      </c>
      <c r="E670" s="114" t="str">
        <f>IFERROR(INDEX(M[Bandwidth], MATCH(C670, M[Plan Name], 0)), "")</f>
        <v/>
      </c>
      <c r="F670" s="114" t="str">
        <f>IFERROR(INDEX(M[Number of Domains], MATCH(C670, M[Plan Name], 0)), "")</f>
        <v/>
      </c>
      <c r="G670" s="114" t="str">
        <f>IFERROR(INDEX(M[Email Accounts], MATCH(C670, M[Plan Name], 0)), "")</f>
        <v/>
      </c>
      <c r="H670" s="114" t="str">
        <f>IFERROR(INDEX(M[Databases], MATCH(C670, M[Plan Name], 0)), "")</f>
        <v/>
      </c>
      <c r="I670" s="114" t="str">
        <f>IFERROR(INDEX(M[Control Panel], MATCH(C670, M[Plan Name], 0)), "")</f>
        <v/>
      </c>
      <c r="J670" s="114" t="str">
        <f>IFERROR(INDEX(M[Price], MATCH(C670, M[Plan Name], 0)), "")</f>
        <v/>
      </c>
      <c r="K670" s="114" t="str">
        <f>IFERROR(INDEX(M[Cost], MATCH(C670, M[Plan Name], 0)), "")</f>
        <v/>
      </c>
    </row>
    <row r="671" spans="1:11" ht="13.5" thickTop="1" thickBot="1">
      <c r="A671" s="11"/>
      <c r="B671" s="83"/>
      <c r="C671" s="11"/>
      <c r="D671" s="114" t="str">
        <f>IFERROR(INDEX(M[Disk Space], MATCH(C671, M[Plan Name], 0)), "")</f>
        <v/>
      </c>
      <c r="E671" s="114" t="str">
        <f>IFERROR(INDEX(M[Bandwidth], MATCH(C671, M[Plan Name], 0)), "")</f>
        <v/>
      </c>
      <c r="F671" s="114" t="str">
        <f>IFERROR(INDEX(M[Number of Domains], MATCH(C671, M[Plan Name], 0)), "")</f>
        <v/>
      </c>
      <c r="G671" s="114" t="str">
        <f>IFERROR(INDEX(M[Email Accounts], MATCH(C671, M[Plan Name], 0)), "")</f>
        <v/>
      </c>
      <c r="H671" s="114" t="str">
        <f>IFERROR(INDEX(M[Databases], MATCH(C671, M[Plan Name], 0)), "")</f>
        <v/>
      </c>
      <c r="I671" s="114" t="str">
        <f>IFERROR(INDEX(M[Control Panel], MATCH(C671, M[Plan Name], 0)), "")</f>
        <v/>
      </c>
      <c r="J671" s="114" t="str">
        <f>IFERROR(INDEX(M[Price], MATCH(C671, M[Plan Name], 0)), "")</f>
        <v/>
      </c>
      <c r="K671" s="114" t="str">
        <f>IFERROR(INDEX(M[Cost], MATCH(C671, M[Plan Name], 0)), "")</f>
        <v/>
      </c>
    </row>
    <row r="672" spans="1:11" ht="13.5" thickTop="1" thickBot="1">
      <c r="A672" s="11"/>
      <c r="B672" s="83"/>
      <c r="C672" s="11"/>
      <c r="D672" s="114" t="str">
        <f>IFERROR(INDEX(M[Disk Space], MATCH(C672, M[Plan Name], 0)), "")</f>
        <v/>
      </c>
      <c r="E672" s="114" t="str">
        <f>IFERROR(INDEX(M[Bandwidth], MATCH(C672, M[Plan Name], 0)), "")</f>
        <v/>
      </c>
      <c r="F672" s="114" t="str">
        <f>IFERROR(INDEX(M[Number of Domains], MATCH(C672, M[Plan Name], 0)), "")</f>
        <v/>
      </c>
      <c r="G672" s="114" t="str">
        <f>IFERROR(INDEX(M[Email Accounts], MATCH(C672, M[Plan Name], 0)), "")</f>
        <v/>
      </c>
      <c r="H672" s="114" t="str">
        <f>IFERROR(INDEX(M[Databases], MATCH(C672, M[Plan Name], 0)), "")</f>
        <v/>
      </c>
      <c r="I672" s="114" t="str">
        <f>IFERROR(INDEX(M[Control Panel], MATCH(C672, M[Plan Name], 0)), "")</f>
        <v/>
      </c>
      <c r="J672" s="114" t="str">
        <f>IFERROR(INDEX(M[Price], MATCH(C672, M[Plan Name], 0)), "")</f>
        <v/>
      </c>
      <c r="K672" s="114" t="str">
        <f>IFERROR(INDEX(M[Cost], MATCH(C672, M[Plan Name], 0)), "")</f>
        <v/>
      </c>
    </row>
    <row r="673" spans="1:11" ht="13.5" thickTop="1" thickBot="1">
      <c r="A673" s="11"/>
      <c r="B673" s="83"/>
      <c r="C673" s="11"/>
      <c r="D673" s="114" t="str">
        <f>IFERROR(INDEX(M[Disk Space], MATCH(C673, M[Plan Name], 0)), "")</f>
        <v/>
      </c>
      <c r="E673" s="114" t="str">
        <f>IFERROR(INDEX(M[Bandwidth], MATCH(C673, M[Plan Name], 0)), "")</f>
        <v/>
      </c>
      <c r="F673" s="114" t="str">
        <f>IFERROR(INDEX(M[Number of Domains], MATCH(C673, M[Plan Name], 0)), "")</f>
        <v/>
      </c>
      <c r="G673" s="114" t="str">
        <f>IFERROR(INDEX(M[Email Accounts], MATCH(C673, M[Plan Name], 0)), "")</f>
        <v/>
      </c>
      <c r="H673" s="114" t="str">
        <f>IFERROR(INDEX(M[Databases], MATCH(C673, M[Plan Name], 0)), "")</f>
        <v/>
      </c>
      <c r="I673" s="114" t="str">
        <f>IFERROR(INDEX(M[Control Panel], MATCH(C673, M[Plan Name], 0)), "")</f>
        <v/>
      </c>
      <c r="J673" s="114" t="str">
        <f>IFERROR(INDEX(M[Price], MATCH(C673, M[Plan Name], 0)), "")</f>
        <v/>
      </c>
      <c r="K673" s="114" t="str">
        <f>IFERROR(INDEX(M[Cost], MATCH(C673, M[Plan Name], 0)), "")</f>
        <v/>
      </c>
    </row>
    <row r="674" spans="1:11" ht="13.5" thickTop="1" thickBot="1">
      <c r="A674" s="11"/>
      <c r="B674" s="83"/>
      <c r="C674" s="11"/>
      <c r="D674" s="114" t="str">
        <f>IFERROR(INDEX(M[Disk Space], MATCH(C674, M[Plan Name], 0)), "")</f>
        <v/>
      </c>
      <c r="E674" s="114" t="str">
        <f>IFERROR(INDEX(M[Bandwidth], MATCH(C674, M[Plan Name], 0)), "")</f>
        <v/>
      </c>
      <c r="F674" s="114" t="str">
        <f>IFERROR(INDEX(M[Number of Domains], MATCH(C674, M[Plan Name], 0)), "")</f>
        <v/>
      </c>
      <c r="G674" s="114" t="str">
        <f>IFERROR(INDEX(M[Email Accounts], MATCH(C674, M[Plan Name], 0)), "")</f>
        <v/>
      </c>
      <c r="H674" s="114" t="str">
        <f>IFERROR(INDEX(M[Databases], MATCH(C674, M[Plan Name], 0)), "")</f>
        <v/>
      </c>
      <c r="I674" s="114" t="str">
        <f>IFERROR(INDEX(M[Control Panel], MATCH(C674, M[Plan Name], 0)), "")</f>
        <v/>
      </c>
      <c r="J674" s="114" t="str">
        <f>IFERROR(INDEX(M[Price], MATCH(C674, M[Plan Name], 0)), "")</f>
        <v/>
      </c>
      <c r="K674" s="114" t="str">
        <f>IFERROR(INDEX(M[Cost], MATCH(C674, M[Plan Name], 0)), "")</f>
        <v/>
      </c>
    </row>
    <row r="675" spans="1:11" ht="13.5" thickTop="1" thickBot="1">
      <c r="A675" s="11"/>
      <c r="B675" s="83"/>
      <c r="C675" s="11"/>
      <c r="D675" s="114" t="str">
        <f>IFERROR(INDEX(M[Disk Space], MATCH(C675, M[Plan Name], 0)), "")</f>
        <v/>
      </c>
      <c r="E675" s="114" t="str">
        <f>IFERROR(INDEX(M[Bandwidth], MATCH(C675, M[Plan Name], 0)), "")</f>
        <v/>
      </c>
      <c r="F675" s="114" t="str">
        <f>IFERROR(INDEX(M[Number of Domains], MATCH(C675, M[Plan Name], 0)), "")</f>
        <v/>
      </c>
      <c r="G675" s="114" t="str">
        <f>IFERROR(INDEX(M[Email Accounts], MATCH(C675, M[Plan Name], 0)), "")</f>
        <v/>
      </c>
      <c r="H675" s="114" t="str">
        <f>IFERROR(INDEX(M[Databases], MATCH(C675, M[Plan Name], 0)), "")</f>
        <v/>
      </c>
      <c r="I675" s="114" t="str">
        <f>IFERROR(INDEX(M[Control Panel], MATCH(C675, M[Plan Name], 0)), "")</f>
        <v/>
      </c>
      <c r="J675" s="114" t="str">
        <f>IFERROR(INDEX(M[Price], MATCH(C675, M[Plan Name], 0)), "")</f>
        <v/>
      </c>
      <c r="K675" s="114" t="str">
        <f>IFERROR(INDEX(M[Cost], MATCH(C675, M[Plan Name], 0)), "")</f>
        <v/>
      </c>
    </row>
    <row r="676" spans="1:11" ht="13.5" thickTop="1" thickBot="1">
      <c r="A676" s="11"/>
      <c r="B676" s="83"/>
      <c r="C676" s="11"/>
      <c r="D676" s="114" t="str">
        <f>IFERROR(INDEX(M[Disk Space], MATCH(C676, M[Plan Name], 0)), "")</f>
        <v/>
      </c>
      <c r="E676" s="114" t="str">
        <f>IFERROR(INDEX(M[Bandwidth], MATCH(C676, M[Plan Name], 0)), "")</f>
        <v/>
      </c>
      <c r="F676" s="114" t="str">
        <f>IFERROR(INDEX(M[Number of Domains], MATCH(C676, M[Plan Name], 0)), "")</f>
        <v/>
      </c>
      <c r="G676" s="114" t="str">
        <f>IFERROR(INDEX(M[Email Accounts], MATCH(C676, M[Plan Name], 0)), "")</f>
        <v/>
      </c>
      <c r="H676" s="114" t="str">
        <f>IFERROR(INDEX(M[Databases], MATCH(C676, M[Plan Name], 0)), "")</f>
        <v/>
      </c>
      <c r="I676" s="114" t="str">
        <f>IFERROR(INDEX(M[Control Panel], MATCH(C676, M[Plan Name], 0)), "")</f>
        <v/>
      </c>
      <c r="J676" s="114" t="str">
        <f>IFERROR(INDEX(M[Price], MATCH(C676, M[Plan Name], 0)), "")</f>
        <v/>
      </c>
      <c r="K676" s="114" t="str">
        <f>IFERROR(INDEX(M[Cost], MATCH(C676, M[Plan Name], 0)), "")</f>
        <v/>
      </c>
    </row>
    <row r="677" spans="1:11" ht="13.5" thickTop="1" thickBot="1">
      <c r="A677" s="11"/>
      <c r="B677" s="83"/>
      <c r="C677" s="11"/>
      <c r="D677" s="114" t="str">
        <f>IFERROR(INDEX(M[Disk Space], MATCH(C677, M[Plan Name], 0)), "")</f>
        <v/>
      </c>
      <c r="E677" s="114" t="str">
        <f>IFERROR(INDEX(M[Bandwidth], MATCH(C677, M[Plan Name], 0)), "")</f>
        <v/>
      </c>
      <c r="F677" s="114" t="str">
        <f>IFERROR(INDEX(M[Number of Domains], MATCH(C677, M[Plan Name], 0)), "")</f>
        <v/>
      </c>
      <c r="G677" s="114" t="str">
        <f>IFERROR(INDEX(M[Email Accounts], MATCH(C677, M[Plan Name], 0)), "")</f>
        <v/>
      </c>
      <c r="H677" s="114" t="str">
        <f>IFERROR(INDEX(M[Databases], MATCH(C677, M[Plan Name], 0)), "")</f>
        <v/>
      </c>
      <c r="I677" s="114" t="str">
        <f>IFERROR(INDEX(M[Control Panel], MATCH(C677, M[Plan Name], 0)), "")</f>
        <v/>
      </c>
      <c r="J677" s="114" t="str">
        <f>IFERROR(INDEX(M[Price], MATCH(C677, M[Plan Name], 0)), "")</f>
        <v/>
      </c>
      <c r="K677" s="114" t="str">
        <f>IFERROR(INDEX(M[Cost], MATCH(C677, M[Plan Name], 0)), "")</f>
        <v/>
      </c>
    </row>
    <row r="678" spans="1:11" ht="13.5" thickTop="1" thickBot="1">
      <c r="A678" s="11"/>
      <c r="B678" s="83"/>
      <c r="C678" s="11"/>
      <c r="D678" s="114" t="str">
        <f>IFERROR(INDEX(M[Disk Space], MATCH(C678, M[Plan Name], 0)), "")</f>
        <v/>
      </c>
      <c r="E678" s="114" t="str">
        <f>IFERROR(INDEX(M[Bandwidth], MATCH(C678, M[Plan Name], 0)), "")</f>
        <v/>
      </c>
      <c r="F678" s="114" t="str">
        <f>IFERROR(INDEX(M[Number of Domains], MATCH(C678, M[Plan Name], 0)), "")</f>
        <v/>
      </c>
      <c r="G678" s="114" t="str">
        <f>IFERROR(INDEX(M[Email Accounts], MATCH(C678, M[Plan Name], 0)), "")</f>
        <v/>
      </c>
      <c r="H678" s="114" t="str">
        <f>IFERROR(INDEX(M[Databases], MATCH(C678, M[Plan Name], 0)), "")</f>
        <v/>
      </c>
      <c r="I678" s="114" t="str">
        <f>IFERROR(INDEX(M[Control Panel], MATCH(C678, M[Plan Name], 0)), "")</f>
        <v/>
      </c>
      <c r="J678" s="114" t="str">
        <f>IFERROR(INDEX(M[Price], MATCH(C678, M[Plan Name], 0)), "")</f>
        <v/>
      </c>
      <c r="K678" s="114" t="str">
        <f>IFERROR(INDEX(M[Cost], MATCH(C678, M[Plan Name], 0)), "")</f>
        <v/>
      </c>
    </row>
    <row r="679" spans="1:11" ht="13.5" thickTop="1" thickBot="1">
      <c r="A679" s="11"/>
      <c r="B679" s="83"/>
      <c r="C679" s="11"/>
      <c r="D679" s="114" t="str">
        <f>IFERROR(INDEX(M[Disk Space], MATCH(C679, M[Plan Name], 0)), "")</f>
        <v/>
      </c>
      <c r="E679" s="114" t="str">
        <f>IFERROR(INDEX(M[Bandwidth], MATCH(C679, M[Plan Name], 0)), "")</f>
        <v/>
      </c>
      <c r="F679" s="114" t="str">
        <f>IFERROR(INDEX(M[Number of Domains], MATCH(C679, M[Plan Name], 0)), "")</f>
        <v/>
      </c>
      <c r="G679" s="114" t="str">
        <f>IFERROR(INDEX(M[Email Accounts], MATCH(C679, M[Plan Name], 0)), "")</f>
        <v/>
      </c>
      <c r="H679" s="114" t="str">
        <f>IFERROR(INDEX(M[Databases], MATCH(C679, M[Plan Name], 0)), "")</f>
        <v/>
      </c>
      <c r="I679" s="114" t="str">
        <f>IFERROR(INDEX(M[Control Panel], MATCH(C679, M[Plan Name], 0)), "")</f>
        <v/>
      </c>
      <c r="J679" s="114" t="str">
        <f>IFERROR(INDEX(M[Price], MATCH(C679, M[Plan Name], 0)), "")</f>
        <v/>
      </c>
      <c r="K679" s="114" t="str">
        <f>IFERROR(INDEX(M[Cost], MATCH(C679, M[Plan Name], 0)), "")</f>
        <v/>
      </c>
    </row>
    <row r="680" spans="1:11" ht="13.5" thickTop="1" thickBot="1">
      <c r="A680" s="11"/>
      <c r="B680" s="83"/>
      <c r="C680" s="11"/>
      <c r="D680" s="114" t="str">
        <f>IFERROR(INDEX(M[Disk Space], MATCH(C680, M[Plan Name], 0)), "")</f>
        <v/>
      </c>
      <c r="E680" s="114" t="str">
        <f>IFERROR(INDEX(M[Bandwidth], MATCH(C680, M[Plan Name], 0)), "")</f>
        <v/>
      </c>
      <c r="F680" s="114" t="str">
        <f>IFERROR(INDEX(M[Number of Domains], MATCH(C680, M[Plan Name], 0)), "")</f>
        <v/>
      </c>
      <c r="G680" s="114" t="str">
        <f>IFERROR(INDEX(M[Email Accounts], MATCH(C680, M[Plan Name], 0)), "")</f>
        <v/>
      </c>
      <c r="H680" s="114" t="str">
        <f>IFERROR(INDEX(M[Databases], MATCH(C680, M[Plan Name], 0)), "")</f>
        <v/>
      </c>
      <c r="I680" s="114" t="str">
        <f>IFERROR(INDEX(M[Control Panel], MATCH(C680, M[Plan Name], 0)), "")</f>
        <v/>
      </c>
      <c r="J680" s="114" t="str">
        <f>IFERROR(INDEX(M[Price], MATCH(C680, M[Plan Name], 0)), "")</f>
        <v/>
      </c>
      <c r="K680" s="114" t="str">
        <f>IFERROR(INDEX(M[Cost], MATCH(C680, M[Plan Name], 0)), "")</f>
        <v/>
      </c>
    </row>
    <row r="681" spans="1:11" ht="13.5" thickTop="1" thickBot="1">
      <c r="A681" s="11"/>
      <c r="B681" s="83"/>
      <c r="C681" s="11"/>
      <c r="D681" s="114" t="str">
        <f>IFERROR(INDEX(M[Disk Space], MATCH(C681, M[Plan Name], 0)), "")</f>
        <v/>
      </c>
      <c r="E681" s="114" t="str">
        <f>IFERROR(INDEX(M[Bandwidth], MATCH(C681, M[Plan Name], 0)), "")</f>
        <v/>
      </c>
      <c r="F681" s="114" t="str">
        <f>IFERROR(INDEX(M[Number of Domains], MATCH(C681, M[Plan Name], 0)), "")</f>
        <v/>
      </c>
      <c r="G681" s="114" t="str">
        <f>IFERROR(INDEX(M[Email Accounts], MATCH(C681, M[Plan Name], 0)), "")</f>
        <v/>
      </c>
      <c r="H681" s="114" t="str">
        <f>IFERROR(INDEX(M[Databases], MATCH(C681, M[Plan Name], 0)), "")</f>
        <v/>
      </c>
      <c r="I681" s="114" t="str">
        <f>IFERROR(INDEX(M[Control Panel], MATCH(C681, M[Plan Name], 0)), "")</f>
        <v/>
      </c>
      <c r="J681" s="114" t="str">
        <f>IFERROR(INDEX(M[Price], MATCH(C681, M[Plan Name], 0)), "")</f>
        <v/>
      </c>
      <c r="K681" s="114" t="str">
        <f>IFERROR(INDEX(M[Cost], MATCH(C681, M[Plan Name], 0)), "")</f>
        <v/>
      </c>
    </row>
    <row r="682" spans="1:11" ht="13.5" thickTop="1" thickBot="1">
      <c r="A682" s="11"/>
      <c r="B682" s="83"/>
      <c r="C682" s="11"/>
      <c r="D682" s="114" t="str">
        <f>IFERROR(INDEX(M[Disk Space], MATCH(C682, M[Plan Name], 0)), "")</f>
        <v/>
      </c>
      <c r="E682" s="114" t="str">
        <f>IFERROR(INDEX(M[Bandwidth], MATCH(C682, M[Plan Name], 0)), "")</f>
        <v/>
      </c>
      <c r="F682" s="114" t="str">
        <f>IFERROR(INDEX(M[Number of Domains], MATCH(C682, M[Plan Name], 0)), "")</f>
        <v/>
      </c>
      <c r="G682" s="114" t="str">
        <f>IFERROR(INDEX(M[Email Accounts], MATCH(C682, M[Plan Name], 0)), "")</f>
        <v/>
      </c>
      <c r="H682" s="114" t="str">
        <f>IFERROR(INDEX(M[Databases], MATCH(C682, M[Plan Name], 0)), "")</f>
        <v/>
      </c>
      <c r="I682" s="114" t="str">
        <f>IFERROR(INDEX(M[Control Panel], MATCH(C682, M[Plan Name], 0)), "")</f>
        <v/>
      </c>
      <c r="J682" s="114" t="str">
        <f>IFERROR(INDEX(M[Price], MATCH(C682, M[Plan Name], 0)), "")</f>
        <v/>
      </c>
      <c r="K682" s="114" t="str">
        <f>IFERROR(INDEX(M[Cost], MATCH(C682, M[Plan Name], 0)), "")</f>
        <v/>
      </c>
    </row>
    <row r="683" spans="1:11" ht="13.5" thickTop="1" thickBot="1">
      <c r="A683" s="11"/>
      <c r="B683" s="83"/>
      <c r="C683" s="11"/>
      <c r="D683" s="114" t="str">
        <f>IFERROR(INDEX(M[Disk Space], MATCH(C683, M[Plan Name], 0)), "")</f>
        <v/>
      </c>
      <c r="E683" s="114" t="str">
        <f>IFERROR(INDEX(M[Bandwidth], MATCH(C683, M[Plan Name], 0)), "")</f>
        <v/>
      </c>
      <c r="F683" s="114" t="str">
        <f>IFERROR(INDEX(M[Number of Domains], MATCH(C683, M[Plan Name], 0)), "")</f>
        <v/>
      </c>
      <c r="G683" s="114" t="str">
        <f>IFERROR(INDEX(M[Email Accounts], MATCH(C683, M[Plan Name], 0)), "")</f>
        <v/>
      </c>
      <c r="H683" s="114" t="str">
        <f>IFERROR(INDEX(M[Databases], MATCH(C683, M[Plan Name], 0)), "")</f>
        <v/>
      </c>
      <c r="I683" s="114" t="str">
        <f>IFERROR(INDEX(M[Control Panel], MATCH(C683, M[Plan Name], 0)), "")</f>
        <v/>
      </c>
      <c r="J683" s="114" t="str">
        <f>IFERROR(INDEX(M[Price], MATCH(C683, M[Plan Name], 0)), "")</f>
        <v/>
      </c>
      <c r="K683" s="114" t="str">
        <f>IFERROR(INDEX(M[Cost], MATCH(C683, M[Plan Name], 0)), "")</f>
        <v/>
      </c>
    </row>
    <row r="684" spans="1:11" ht="13.5" thickTop="1" thickBot="1">
      <c r="A684" s="11"/>
      <c r="B684" s="83"/>
      <c r="C684" s="11"/>
      <c r="D684" s="114" t="str">
        <f>IFERROR(INDEX(M[Disk Space], MATCH(C684, M[Plan Name], 0)), "")</f>
        <v/>
      </c>
      <c r="E684" s="114" t="str">
        <f>IFERROR(INDEX(M[Bandwidth], MATCH(C684, M[Plan Name], 0)), "")</f>
        <v/>
      </c>
      <c r="F684" s="114" t="str">
        <f>IFERROR(INDEX(M[Number of Domains], MATCH(C684, M[Plan Name], 0)), "")</f>
        <v/>
      </c>
      <c r="G684" s="114" t="str">
        <f>IFERROR(INDEX(M[Email Accounts], MATCH(C684, M[Plan Name], 0)), "")</f>
        <v/>
      </c>
      <c r="H684" s="114" t="str">
        <f>IFERROR(INDEX(M[Databases], MATCH(C684, M[Plan Name], 0)), "")</f>
        <v/>
      </c>
      <c r="I684" s="114" t="str">
        <f>IFERROR(INDEX(M[Control Panel], MATCH(C684, M[Plan Name], 0)), "")</f>
        <v/>
      </c>
      <c r="J684" s="114" t="str">
        <f>IFERROR(INDEX(M[Price], MATCH(C684, M[Plan Name], 0)), "")</f>
        <v/>
      </c>
      <c r="K684" s="114" t="str">
        <f>IFERROR(INDEX(M[Cost], MATCH(C684, M[Plan Name], 0)), "")</f>
        <v/>
      </c>
    </row>
    <row r="685" spans="1:11" ht="13.5" thickTop="1" thickBot="1">
      <c r="A685" s="11"/>
      <c r="B685" s="83"/>
      <c r="C685" s="11"/>
      <c r="D685" s="114" t="str">
        <f>IFERROR(INDEX(M[Disk Space], MATCH(C685, M[Plan Name], 0)), "")</f>
        <v/>
      </c>
      <c r="E685" s="114" t="str">
        <f>IFERROR(INDEX(M[Bandwidth], MATCH(C685, M[Plan Name], 0)), "")</f>
        <v/>
      </c>
      <c r="F685" s="114" t="str">
        <f>IFERROR(INDEX(M[Number of Domains], MATCH(C685, M[Plan Name], 0)), "")</f>
        <v/>
      </c>
      <c r="G685" s="114" t="str">
        <f>IFERROR(INDEX(M[Email Accounts], MATCH(C685, M[Plan Name], 0)), "")</f>
        <v/>
      </c>
      <c r="H685" s="114" t="str">
        <f>IFERROR(INDEX(M[Databases], MATCH(C685, M[Plan Name], 0)), "")</f>
        <v/>
      </c>
      <c r="I685" s="114" t="str">
        <f>IFERROR(INDEX(M[Control Panel], MATCH(C685, M[Plan Name], 0)), "")</f>
        <v/>
      </c>
      <c r="J685" s="114" t="str">
        <f>IFERROR(INDEX(M[Price], MATCH(C685, M[Plan Name], 0)), "")</f>
        <v/>
      </c>
      <c r="K685" s="114" t="str">
        <f>IFERROR(INDEX(M[Cost], MATCH(C685, M[Plan Name], 0)), "")</f>
        <v/>
      </c>
    </row>
    <row r="686" spans="1:11" ht="13.5" thickTop="1" thickBot="1">
      <c r="A686" s="11"/>
      <c r="B686" s="83"/>
      <c r="C686" s="11"/>
      <c r="D686" s="114" t="str">
        <f>IFERROR(INDEX(M[Disk Space], MATCH(C686, M[Plan Name], 0)), "")</f>
        <v/>
      </c>
      <c r="E686" s="114" t="str">
        <f>IFERROR(INDEX(M[Bandwidth], MATCH(C686, M[Plan Name], 0)), "")</f>
        <v/>
      </c>
      <c r="F686" s="114" t="str">
        <f>IFERROR(INDEX(M[Number of Domains], MATCH(C686, M[Plan Name], 0)), "")</f>
        <v/>
      </c>
      <c r="G686" s="114" t="str">
        <f>IFERROR(INDEX(M[Email Accounts], MATCH(C686, M[Plan Name], 0)), "")</f>
        <v/>
      </c>
      <c r="H686" s="114" t="str">
        <f>IFERROR(INDEX(M[Databases], MATCH(C686, M[Plan Name], 0)), "")</f>
        <v/>
      </c>
      <c r="I686" s="114" t="str">
        <f>IFERROR(INDEX(M[Control Panel], MATCH(C686, M[Plan Name], 0)), "")</f>
        <v/>
      </c>
      <c r="J686" s="114" t="str">
        <f>IFERROR(INDEX(M[Price], MATCH(C686, M[Plan Name], 0)), "")</f>
        <v/>
      </c>
      <c r="K686" s="114" t="str">
        <f>IFERROR(INDEX(M[Cost], MATCH(C686, M[Plan Name], 0)), "")</f>
        <v/>
      </c>
    </row>
    <row r="687" spans="1:11" ht="13.5" thickTop="1" thickBot="1">
      <c r="A687" s="11"/>
      <c r="B687" s="83"/>
      <c r="C687" s="11"/>
      <c r="D687" s="114" t="str">
        <f>IFERROR(INDEX(M[Disk Space], MATCH(C687, M[Plan Name], 0)), "")</f>
        <v/>
      </c>
      <c r="E687" s="114" t="str">
        <f>IFERROR(INDEX(M[Bandwidth], MATCH(C687, M[Plan Name], 0)), "")</f>
        <v/>
      </c>
      <c r="F687" s="114" t="str">
        <f>IFERROR(INDEX(M[Number of Domains], MATCH(C687, M[Plan Name], 0)), "")</f>
        <v/>
      </c>
      <c r="G687" s="114" t="str">
        <f>IFERROR(INDEX(M[Email Accounts], MATCH(C687, M[Plan Name], 0)), "")</f>
        <v/>
      </c>
      <c r="H687" s="114" t="str">
        <f>IFERROR(INDEX(M[Databases], MATCH(C687, M[Plan Name], 0)), "")</f>
        <v/>
      </c>
      <c r="I687" s="114" t="str">
        <f>IFERROR(INDEX(M[Control Panel], MATCH(C687, M[Plan Name], 0)), "")</f>
        <v/>
      </c>
      <c r="J687" s="114" t="str">
        <f>IFERROR(INDEX(M[Price], MATCH(C687, M[Plan Name], 0)), "")</f>
        <v/>
      </c>
      <c r="K687" s="114" t="str">
        <f>IFERROR(INDEX(M[Cost], MATCH(C687, M[Plan Name], 0)), "")</f>
        <v/>
      </c>
    </row>
    <row r="688" spans="1:11" ht="13.5" thickTop="1" thickBot="1">
      <c r="A688" s="11"/>
      <c r="B688" s="83"/>
      <c r="C688" s="11"/>
      <c r="D688" s="114" t="str">
        <f>IFERROR(INDEX(M[Disk Space], MATCH(C688, M[Plan Name], 0)), "")</f>
        <v/>
      </c>
      <c r="E688" s="114" t="str">
        <f>IFERROR(INDEX(M[Bandwidth], MATCH(C688, M[Plan Name], 0)), "")</f>
        <v/>
      </c>
      <c r="F688" s="114" t="str">
        <f>IFERROR(INDEX(M[Number of Domains], MATCH(C688, M[Plan Name], 0)), "")</f>
        <v/>
      </c>
      <c r="G688" s="114" t="str">
        <f>IFERROR(INDEX(M[Email Accounts], MATCH(C688, M[Plan Name], 0)), "")</f>
        <v/>
      </c>
      <c r="H688" s="114" t="str">
        <f>IFERROR(INDEX(M[Databases], MATCH(C688, M[Plan Name], 0)), "")</f>
        <v/>
      </c>
      <c r="I688" s="114" t="str">
        <f>IFERROR(INDEX(M[Control Panel], MATCH(C688, M[Plan Name], 0)), "")</f>
        <v/>
      </c>
      <c r="J688" s="114" t="str">
        <f>IFERROR(INDEX(M[Price], MATCH(C688, M[Plan Name], 0)), "")</f>
        <v/>
      </c>
      <c r="K688" s="114" t="str">
        <f>IFERROR(INDEX(M[Cost], MATCH(C688, M[Plan Name], 0)), "")</f>
        <v/>
      </c>
    </row>
    <row r="689" spans="1:11" ht="13.5" thickTop="1" thickBot="1">
      <c r="A689" s="11"/>
      <c r="B689" s="83"/>
      <c r="C689" s="11"/>
      <c r="D689" s="114" t="str">
        <f>IFERROR(INDEX(M[Disk Space], MATCH(C689, M[Plan Name], 0)), "")</f>
        <v/>
      </c>
      <c r="E689" s="114" t="str">
        <f>IFERROR(INDEX(M[Bandwidth], MATCH(C689, M[Plan Name], 0)), "")</f>
        <v/>
      </c>
      <c r="F689" s="114" t="str">
        <f>IFERROR(INDEX(M[Number of Domains], MATCH(C689, M[Plan Name], 0)), "")</f>
        <v/>
      </c>
      <c r="G689" s="114" t="str">
        <f>IFERROR(INDEX(M[Email Accounts], MATCH(C689, M[Plan Name], 0)), "")</f>
        <v/>
      </c>
      <c r="H689" s="114" t="str">
        <f>IFERROR(INDEX(M[Databases], MATCH(C689, M[Plan Name], 0)), "")</f>
        <v/>
      </c>
      <c r="I689" s="114" t="str">
        <f>IFERROR(INDEX(M[Control Panel], MATCH(C689, M[Plan Name], 0)), "")</f>
        <v/>
      </c>
      <c r="J689" s="114" t="str">
        <f>IFERROR(INDEX(M[Price], MATCH(C689, M[Plan Name], 0)), "")</f>
        <v/>
      </c>
      <c r="K689" s="114" t="str">
        <f>IFERROR(INDEX(M[Cost], MATCH(C689, M[Plan Name], 0)), "")</f>
        <v/>
      </c>
    </row>
    <row r="690" spans="1:11" ht="13.5" thickTop="1" thickBot="1">
      <c r="A690" s="11"/>
      <c r="B690" s="83"/>
      <c r="C690" s="11"/>
      <c r="D690" s="114" t="str">
        <f>IFERROR(INDEX(M[Disk Space], MATCH(C690, M[Plan Name], 0)), "")</f>
        <v/>
      </c>
      <c r="E690" s="114" t="str">
        <f>IFERROR(INDEX(M[Bandwidth], MATCH(C690, M[Plan Name], 0)), "")</f>
        <v/>
      </c>
      <c r="F690" s="114" t="str">
        <f>IFERROR(INDEX(M[Number of Domains], MATCH(C690, M[Plan Name], 0)), "")</f>
        <v/>
      </c>
      <c r="G690" s="114" t="str">
        <f>IFERROR(INDEX(M[Email Accounts], MATCH(C690, M[Plan Name], 0)), "")</f>
        <v/>
      </c>
      <c r="H690" s="114" t="str">
        <f>IFERROR(INDEX(M[Databases], MATCH(C690, M[Plan Name], 0)), "")</f>
        <v/>
      </c>
      <c r="I690" s="114" t="str">
        <f>IFERROR(INDEX(M[Control Panel], MATCH(C690, M[Plan Name], 0)), "")</f>
        <v/>
      </c>
      <c r="J690" s="114" t="str">
        <f>IFERROR(INDEX(M[Price], MATCH(C690, M[Plan Name], 0)), "")</f>
        <v/>
      </c>
      <c r="K690" s="114" t="str">
        <f>IFERROR(INDEX(M[Cost], MATCH(C690, M[Plan Name], 0)), "")</f>
        <v/>
      </c>
    </row>
    <row r="691" spans="1:11" ht="13.5" thickTop="1" thickBot="1">
      <c r="A691" s="11"/>
      <c r="B691" s="83"/>
      <c r="C691" s="11"/>
      <c r="D691" s="114" t="str">
        <f>IFERROR(INDEX(M[Disk Space], MATCH(C691, M[Plan Name], 0)), "")</f>
        <v/>
      </c>
      <c r="E691" s="114" t="str">
        <f>IFERROR(INDEX(M[Bandwidth], MATCH(C691, M[Plan Name], 0)), "")</f>
        <v/>
      </c>
      <c r="F691" s="114" t="str">
        <f>IFERROR(INDEX(M[Number of Domains], MATCH(C691, M[Plan Name], 0)), "")</f>
        <v/>
      </c>
      <c r="G691" s="114" t="str">
        <f>IFERROR(INDEX(M[Email Accounts], MATCH(C691, M[Plan Name], 0)), "")</f>
        <v/>
      </c>
      <c r="H691" s="114" t="str">
        <f>IFERROR(INDEX(M[Databases], MATCH(C691, M[Plan Name], 0)), "")</f>
        <v/>
      </c>
      <c r="I691" s="114" t="str">
        <f>IFERROR(INDEX(M[Control Panel], MATCH(C691, M[Plan Name], 0)), "")</f>
        <v/>
      </c>
      <c r="J691" s="114" t="str">
        <f>IFERROR(INDEX(M[Price], MATCH(C691, M[Plan Name], 0)), "")</f>
        <v/>
      </c>
      <c r="K691" s="114" t="str">
        <f>IFERROR(INDEX(M[Cost], MATCH(C691, M[Plan Name], 0)), "")</f>
        <v/>
      </c>
    </row>
    <row r="692" spans="1:11" ht="13.5" thickTop="1" thickBot="1">
      <c r="A692" s="11"/>
      <c r="B692" s="83"/>
      <c r="C692" s="11"/>
      <c r="D692" s="114" t="str">
        <f>IFERROR(INDEX(M[Disk Space], MATCH(C692, M[Plan Name], 0)), "")</f>
        <v/>
      </c>
      <c r="E692" s="114" t="str">
        <f>IFERROR(INDEX(M[Bandwidth], MATCH(C692, M[Plan Name], 0)), "")</f>
        <v/>
      </c>
      <c r="F692" s="114" t="str">
        <f>IFERROR(INDEX(M[Number of Domains], MATCH(C692, M[Plan Name], 0)), "")</f>
        <v/>
      </c>
      <c r="G692" s="114" t="str">
        <f>IFERROR(INDEX(M[Email Accounts], MATCH(C692, M[Plan Name], 0)), "")</f>
        <v/>
      </c>
      <c r="H692" s="114" t="str">
        <f>IFERROR(INDEX(M[Databases], MATCH(C692, M[Plan Name], 0)), "")</f>
        <v/>
      </c>
      <c r="I692" s="114" t="str">
        <f>IFERROR(INDEX(M[Control Panel], MATCH(C692, M[Plan Name], 0)), "")</f>
        <v/>
      </c>
      <c r="J692" s="114" t="str">
        <f>IFERROR(INDEX(M[Price], MATCH(C692, M[Plan Name], 0)), "")</f>
        <v/>
      </c>
      <c r="K692" s="114" t="str">
        <f>IFERROR(INDEX(M[Cost], MATCH(C692, M[Plan Name], 0)), "")</f>
        <v/>
      </c>
    </row>
    <row r="693" spans="1:11" ht="13.5" thickTop="1" thickBot="1">
      <c r="A693" s="11"/>
      <c r="B693" s="83"/>
      <c r="C693" s="11"/>
      <c r="D693" s="114" t="str">
        <f>IFERROR(INDEX(M[Disk Space], MATCH(C693, M[Plan Name], 0)), "")</f>
        <v/>
      </c>
      <c r="E693" s="114" t="str">
        <f>IFERROR(INDEX(M[Bandwidth], MATCH(C693, M[Plan Name], 0)), "")</f>
        <v/>
      </c>
      <c r="F693" s="114" t="str">
        <f>IFERROR(INDEX(M[Number of Domains], MATCH(C693, M[Plan Name], 0)), "")</f>
        <v/>
      </c>
      <c r="G693" s="114" t="str">
        <f>IFERROR(INDEX(M[Email Accounts], MATCH(C693, M[Plan Name], 0)), "")</f>
        <v/>
      </c>
      <c r="H693" s="114" t="str">
        <f>IFERROR(INDEX(M[Databases], MATCH(C693, M[Plan Name], 0)), "")</f>
        <v/>
      </c>
      <c r="I693" s="114" t="str">
        <f>IFERROR(INDEX(M[Control Panel], MATCH(C693, M[Plan Name], 0)), "")</f>
        <v/>
      </c>
      <c r="J693" s="114" t="str">
        <f>IFERROR(INDEX(M[Price], MATCH(C693, M[Plan Name], 0)), "")</f>
        <v/>
      </c>
      <c r="K693" s="114" t="str">
        <f>IFERROR(INDEX(M[Cost], MATCH(C693, M[Plan Name], 0)), "")</f>
        <v/>
      </c>
    </row>
    <row r="694" spans="1:11" ht="13.5" thickTop="1" thickBot="1">
      <c r="A694" s="11"/>
      <c r="B694" s="83"/>
      <c r="C694" s="11"/>
      <c r="D694" s="114" t="str">
        <f>IFERROR(INDEX(M[Disk Space], MATCH(C694, M[Plan Name], 0)), "")</f>
        <v/>
      </c>
      <c r="E694" s="114" t="str">
        <f>IFERROR(INDEX(M[Bandwidth], MATCH(C694, M[Plan Name], 0)), "")</f>
        <v/>
      </c>
      <c r="F694" s="114" t="str">
        <f>IFERROR(INDEX(M[Number of Domains], MATCH(C694, M[Plan Name], 0)), "")</f>
        <v/>
      </c>
      <c r="G694" s="114" t="str">
        <f>IFERROR(INDEX(M[Email Accounts], MATCH(C694, M[Plan Name], 0)), "")</f>
        <v/>
      </c>
      <c r="H694" s="114" t="str">
        <f>IFERROR(INDEX(M[Databases], MATCH(C694, M[Plan Name], 0)), "")</f>
        <v/>
      </c>
      <c r="I694" s="114" t="str">
        <f>IFERROR(INDEX(M[Control Panel], MATCH(C694, M[Plan Name], 0)), "")</f>
        <v/>
      </c>
      <c r="J694" s="114" t="str">
        <f>IFERROR(INDEX(M[Price], MATCH(C694, M[Plan Name], 0)), "")</f>
        <v/>
      </c>
      <c r="K694" s="114" t="str">
        <f>IFERROR(INDEX(M[Cost], MATCH(C694, M[Plan Name], 0)), "")</f>
        <v/>
      </c>
    </row>
    <row r="695" spans="1:11" ht="13.5" thickTop="1" thickBot="1">
      <c r="A695" s="11"/>
      <c r="B695" s="83"/>
      <c r="C695" s="11"/>
      <c r="D695" s="114" t="str">
        <f>IFERROR(INDEX(M[Disk Space], MATCH(C695, M[Plan Name], 0)), "")</f>
        <v/>
      </c>
      <c r="E695" s="114" t="str">
        <f>IFERROR(INDEX(M[Bandwidth], MATCH(C695, M[Plan Name], 0)), "")</f>
        <v/>
      </c>
      <c r="F695" s="114" t="str">
        <f>IFERROR(INDEX(M[Number of Domains], MATCH(C695, M[Plan Name], 0)), "")</f>
        <v/>
      </c>
      <c r="G695" s="114" t="str">
        <f>IFERROR(INDEX(M[Email Accounts], MATCH(C695, M[Plan Name], 0)), "")</f>
        <v/>
      </c>
      <c r="H695" s="114" t="str">
        <f>IFERROR(INDEX(M[Databases], MATCH(C695, M[Plan Name], 0)), "")</f>
        <v/>
      </c>
      <c r="I695" s="114" t="str">
        <f>IFERROR(INDEX(M[Control Panel], MATCH(C695, M[Plan Name], 0)), "")</f>
        <v/>
      </c>
      <c r="J695" s="114" t="str">
        <f>IFERROR(INDEX(M[Price], MATCH(C695, M[Plan Name], 0)), "")</f>
        <v/>
      </c>
      <c r="K695" s="114" t="str">
        <f>IFERROR(INDEX(M[Cost], MATCH(C695, M[Plan Name], 0)), "")</f>
        <v/>
      </c>
    </row>
    <row r="696" spans="1:11" ht="13.5" thickTop="1" thickBot="1">
      <c r="A696" s="11"/>
      <c r="B696" s="83"/>
      <c r="C696" s="11"/>
      <c r="D696" s="114" t="str">
        <f>IFERROR(INDEX(M[Disk Space], MATCH(C696, M[Plan Name], 0)), "")</f>
        <v/>
      </c>
      <c r="E696" s="114" t="str">
        <f>IFERROR(INDEX(M[Bandwidth], MATCH(C696, M[Plan Name], 0)), "")</f>
        <v/>
      </c>
      <c r="F696" s="114" t="str">
        <f>IFERROR(INDEX(M[Number of Domains], MATCH(C696, M[Plan Name], 0)), "")</f>
        <v/>
      </c>
      <c r="G696" s="114" t="str">
        <f>IFERROR(INDEX(M[Email Accounts], MATCH(C696, M[Plan Name], 0)), "")</f>
        <v/>
      </c>
      <c r="H696" s="114" t="str">
        <f>IFERROR(INDEX(M[Databases], MATCH(C696, M[Plan Name], 0)), "")</f>
        <v/>
      </c>
      <c r="I696" s="114" t="str">
        <f>IFERROR(INDEX(M[Control Panel], MATCH(C696, M[Plan Name], 0)), "")</f>
        <v/>
      </c>
      <c r="J696" s="114" t="str">
        <f>IFERROR(INDEX(M[Price], MATCH(C696, M[Plan Name], 0)), "")</f>
        <v/>
      </c>
      <c r="K696" s="114" t="str">
        <f>IFERROR(INDEX(M[Cost], MATCH(C696, M[Plan Name], 0)), "")</f>
        <v/>
      </c>
    </row>
    <row r="697" spans="1:11" ht="13.5" thickTop="1" thickBot="1">
      <c r="A697" s="11"/>
      <c r="B697" s="83"/>
      <c r="C697" s="11"/>
      <c r="D697" s="114" t="str">
        <f>IFERROR(INDEX(M[Disk Space], MATCH(C697, M[Plan Name], 0)), "")</f>
        <v/>
      </c>
      <c r="E697" s="114" t="str">
        <f>IFERROR(INDEX(M[Bandwidth], MATCH(C697, M[Plan Name], 0)), "")</f>
        <v/>
      </c>
      <c r="F697" s="114" t="str">
        <f>IFERROR(INDEX(M[Number of Domains], MATCH(C697, M[Plan Name], 0)), "")</f>
        <v/>
      </c>
      <c r="G697" s="114" t="str">
        <f>IFERROR(INDEX(M[Email Accounts], MATCH(C697, M[Plan Name], 0)), "")</f>
        <v/>
      </c>
      <c r="H697" s="114" t="str">
        <f>IFERROR(INDEX(M[Databases], MATCH(C697, M[Plan Name], 0)), "")</f>
        <v/>
      </c>
      <c r="I697" s="114" t="str">
        <f>IFERROR(INDEX(M[Control Panel], MATCH(C697, M[Plan Name], 0)), "")</f>
        <v/>
      </c>
      <c r="J697" s="114" t="str">
        <f>IFERROR(INDEX(M[Price], MATCH(C697, M[Plan Name], 0)), "")</f>
        <v/>
      </c>
      <c r="K697" s="114" t="str">
        <f>IFERROR(INDEX(M[Cost], MATCH(C697, M[Plan Name], 0)), "")</f>
        <v/>
      </c>
    </row>
    <row r="698" spans="1:11" ht="13.5" thickTop="1" thickBot="1">
      <c r="A698" s="11"/>
      <c r="B698" s="83"/>
      <c r="C698" s="11"/>
      <c r="D698" s="114" t="str">
        <f>IFERROR(INDEX(M[Disk Space], MATCH(C698, M[Plan Name], 0)), "")</f>
        <v/>
      </c>
      <c r="E698" s="114" t="str">
        <f>IFERROR(INDEX(M[Bandwidth], MATCH(C698, M[Plan Name], 0)), "")</f>
        <v/>
      </c>
      <c r="F698" s="114" t="str">
        <f>IFERROR(INDEX(M[Number of Domains], MATCH(C698, M[Plan Name], 0)), "")</f>
        <v/>
      </c>
      <c r="G698" s="114" t="str">
        <f>IFERROR(INDEX(M[Email Accounts], MATCH(C698, M[Plan Name], 0)), "")</f>
        <v/>
      </c>
      <c r="H698" s="114" t="str">
        <f>IFERROR(INDEX(M[Databases], MATCH(C698, M[Plan Name], 0)), "")</f>
        <v/>
      </c>
      <c r="I698" s="114" t="str">
        <f>IFERROR(INDEX(M[Control Panel], MATCH(C698, M[Plan Name], 0)), "")</f>
        <v/>
      </c>
      <c r="J698" s="114" t="str">
        <f>IFERROR(INDEX(M[Price], MATCH(C698, M[Plan Name], 0)), "")</f>
        <v/>
      </c>
      <c r="K698" s="114" t="str">
        <f>IFERROR(INDEX(M[Cost], MATCH(C698, M[Plan Name], 0)), "")</f>
        <v/>
      </c>
    </row>
    <row r="699" spans="1:11" ht="13.5" thickTop="1" thickBot="1">
      <c r="A699" s="11"/>
      <c r="B699" s="83"/>
      <c r="C699" s="11"/>
      <c r="D699" s="114" t="str">
        <f>IFERROR(INDEX(M[Disk Space], MATCH(C699, M[Plan Name], 0)), "")</f>
        <v/>
      </c>
      <c r="E699" s="114" t="str">
        <f>IFERROR(INDEX(M[Bandwidth], MATCH(C699, M[Plan Name], 0)), "")</f>
        <v/>
      </c>
      <c r="F699" s="114" t="str">
        <f>IFERROR(INDEX(M[Number of Domains], MATCH(C699, M[Plan Name], 0)), "")</f>
        <v/>
      </c>
      <c r="G699" s="114" t="str">
        <f>IFERROR(INDEX(M[Email Accounts], MATCH(C699, M[Plan Name], 0)), "")</f>
        <v/>
      </c>
      <c r="H699" s="114" t="str">
        <f>IFERROR(INDEX(M[Databases], MATCH(C699, M[Plan Name], 0)), "")</f>
        <v/>
      </c>
      <c r="I699" s="114" t="str">
        <f>IFERROR(INDEX(M[Control Panel], MATCH(C699, M[Plan Name], 0)), "")</f>
        <v/>
      </c>
      <c r="J699" s="114" t="str">
        <f>IFERROR(INDEX(M[Price], MATCH(C699, M[Plan Name], 0)), "")</f>
        <v/>
      </c>
      <c r="K699" s="114" t="str">
        <f>IFERROR(INDEX(M[Cost], MATCH(C699, M[Plan Name], 0)), "")</f>
        <v/>
      </c>
    </row>
    <row r="700" spans="1:11" ht="13.5" thickTop="1" thickBot="1">
      <c r="A700" s="11"/>
      <c r="B700" s="83"/>
      <c r="C700" s="11"/>
      <c r="D700" s="114" t="str">
        <f>IFERROR(INDEX(M[Disk Space], MATCH(C700, M[Plan Name], 0)), "")</f>
        <v/>
      </c>
      <c r="E700" s="114" t="str">
        <f>IFERROR(INDEX(M[Bandwidth], MATCH(C700, M[Plan Name], 0)), "")</f>
        <v/>
      </c>
      <c r="F700" s="114" t="str">
        <f>IFERROR(INDEX(M[Number of Domains], MATCH(C700, M[Plan Name], 0)), "")</f>
        <v/>
      </c>
      <c r="G700" s="114" t="str">
        <f>IFERROR(INDEX(M[Email Accounts], MATCH(C700, M[Plan Name], 0)), "")</f>
        <v/>
      </c>
      <c r="H700" s="114" t="str">
        <f>IFERROR(INDEX(M[Databases], MATCH(C700, M[Plan Name], 0)), "")</f>
        <v/>
      </c>
      <c r="I700" s="114" t="str">
        <f>IFERROR(INDEX(M[Control Panel], MATCH(C700, M[Plan Name], 0)), "")</f>
        <v/>
      </c>
      <c r="J700" s="114" t="str">
        <f>IFERROR(INDEX(M[Price], MATCH(C700, M[Plan Name], 0)), "")</f>
        <v/>
      </c>
      <c r="K700" s="114" t="str">
        <f>IFERROR(INDEX(M[Cost], MATCH(C700, M[Plan Name], 0)), "")</f>
        <v/>
      </c>
    </row>
    <row r="701" spans="1:11" ht="13.5" thickTop="1" thickBot="1">
      <c r="A701" s="11"/>
      <c r="B701" s="83"/>
      <c r="C701" s="11"/>
      <c r="D701" s="114" t="str">
        <f>IFERROR(INDEX(M[Disk Space], MATCH(C701, M[Plan Name], 0)), "")</f>
        <v/>
      </c>
      <c r="E701" s="114" t="str">
        <f>IFERROR(INDEX(M[Bandwidth], MATCH(C701, M[Plan Name], 0)), "")</f>
        <v/>
      </c>
      <c r="F701" s="114" t="str">
        <f>IFERROR(INDEX(M[Number of Domains], MATCH(C701, M[Plan Name], 0)), "")</f>
        <v/>
      </c>
      <c r="G701" s="114" t="str">
        <f>IFERROR(INDEX(M[Email Accounts], MATCH(C701, M[Plan Name], 0)), "")</f>
        <v/>
      </c>
      <c r="H701" s="114" t="str">
        <f>IFERROR(INDEX(M[Databases], MATCH(C701, M[Plan Name], 0)), "")</f>
        <v/>
      </c>
      <c r="I701" s="114" t="str">
        <f>IFERROR(INDEX(M[Control Panel], MATCH(C701, M[Plan Name], 0)), "")</f>
        <v/>
      </c>
      <c r="J701" s="114" t="str">
        <f>IFERROR(INDEX(M[Price], MATCH(C701, M[Plan Name], 0)), "")</f>
        <v/>
      </c>
      <c r="K701" s="114" t="str">
        <f>IFERROR(INDEX(M[Cost], MATCH(C701, M[Plan Name], 0)), "")</f>
        <v/>
      </c>
    </row>
    <row r="702" spans="1:11" ht="13.5" thickTop="1" thickBot="1">
      <c r="A702" s="11"/>
      <c r="B702" s="83"/>
      <c r="C702" s="11"/>
      <c r="D702" s="114" t="str">
        <f>IFERROR(INDEX(M[Disk Space], MATCH(C702, M[Plan Name], 0)), "")</f>
        <v/>
      </c>
      <c r="E702" s="114" t="str">
        <f>IFERROR(INDEX(M[Bandwidth], MATCH(C702, M[Plan Name], 0)), "")</f>
        <v/>
      </c>
      <c r="F702" s="114" t="str">
        <f>IFERROR(INDEX(M[Number of Domains], MATCH(C702, M[Plan Name], 0)), "")</f>
        <v/>
      </c>
      <c r="G702" s="114" t="str">
        <f>IFERROR(INDEX(M[Email Accounts], MATCH(C702, M[Plan Name], 0)), "")</f>
        <v/>
      </c>
      <c r="H702" s="114" t="str">
        <f>IFERROR(INDEX(M[Databases], MATCH(C702, M[Plan Name], 0)), "")</f>
        <v/>
      </c>
      <c r="I702" s="114" t="str">
        <f>IFERROR(INDEX(M[Control Panel], MATCH(C702, M[Plan Name], 0)), "")</f>
        <v/>
      </c>
      <c r="J702" s="114" t="str">
        <f>IFERROR(INDEX(M[Price], MATCH(C702, M[Plan Name], 0)), "")</f>
        <v/>
      </c>
      <c r="K702" s="114" t="str">
        <f>IFERROR(INDEX(M[Cost], MATCH(C702, M[Plan Name], 0)), "")</f>
        <v/>
      </c>
    </row>
    <row r="703" spans="1:11" ht="13.5" thickTop="1" thickBot="1">
      <c r="A703" s="11"/>
      <c r="B703" s="83"/>
      <c r="C703" s="11"/>
      <c r="D703" s="114" t="str">
        <f>IFERROR(INDEX(M[Disk Space], MATCH(C703, M[Plan Name], 0)), "")</f>
        <v/>
      </c>
      <c r="E703" s="114" t="str">
        <f>IFERROR(INDEX(M[Bandwidth], MATCH(C703, M[Plan Name], 0)), "")</f>
        <v/>
      </c>
      <c r="F703" s="114" t="str">
        <f>IFERROR(INDEX(M[Number of Domains], MATCH(C703, M[Plan Name], 0)), "")</f>
        <v/>
      </c>
      <c r="G703" s="114" t="str">
        <f>IFERROR(INDEX(M[Email Accounts], MATCH(C703, M[Plan Name], 0)), "")</f>
        <v/>
      </c>
      <c r="H703" s="114" t="str">
        <f>IFERROR(INDEX(M[Databases], MATCH(C703, M[Plan Name], 0)), "")</f>
        <v/>
      </c>
      <c r="I703" s="114" t="str">
        <f>IFERROR(INDEX(M[Control Panel], MATCH(C703, M[Plan Name], 0)), "")</f>
        <v/>
      </c>
      <c r="J703" s="114" t="str">
        <f>IFERROR(INDEX(M[Price], MATCH(C703, M[Plan Name], 0)), "")</f>
        <v/>
      </c>
      <c r="K703" s="114" t="str">
        <f>IFERROR(INDEX(M[Cost], MATCH(C703, M[Plan Name], 0)), "")</f>
        <v/>
      </c>
    </row>
    <row r="704" spans="1:11" ht="13.5" thickTop="1" thickBot="1">
      <c r="A704" s="11"/>
      <c r="B704" s="83"/>
      <c r="C704" s="11"/>
      <c r="D704" s="114" t="str">
        <f>IFERROR(INDEX(M[Disk Space], MATCH(C704, M[Plan Name], 0)), "")</f>
        <v/>
      </c>
      <c r="E704" s="114" t="str">
        <f>IFERROR(INDEX(M[Bandwidth], MATCH(C704, M[Plan Name], 0)), "")</f>
        <v/>
      </c>
      <c r="F704" s="114" t="str">
        <f>IFERROR(INDEX(M[Number of Domains], MATCH(C704, M[Plan Name], 0)), "")</f>
        <v/>
      </c>
      <c r="G704" s="114" t="str">
        <f>IFERROR(INDEX(M[Email Accounts], MATCH(C704, M[Plan Name], 0)), "")</f>
        <v/>
      </c>
      <c r="H704" s="114" t="str">
        <f>IFERROR(INDEX(M[Databases], MATCH(C704, M[Plan Name], 0)), "")</f>
        <v/>
      </c>
      <c r="I704" s="114" t="str">
        <f>IFERROR(INDEX(M[Control Panel], MATCH(C704, M[Plan Name], 0)), "")</f>
        <v/>
      </c>
      <c r="J704" s="114" t="str">
        <f>IFERROR(INDEX(M[Price], MATCH(C704, M[Plan Name], 0)), "")</f>
        <v/>
      </c>
      <c r="K704" s="114" t="str">
        <f>IFERROR(INDEX(M[Cost], MATCH(C704, M[Plan Name], 0)), "")</f>
        <v/>
      </c>
    </row>
    <row r="705" spans="1:11" ht="13.5" thickTop="1" thickBot="1">
      <c r="A705" s="11"/>
      <c r="B705" s="83"/>
      <c r="C705" s="11"/>
      <c r="D705" s="114" t="str">
        <f>IFERROR(INDEX(M[Disk Space], MATCH(C705, M[Plan Name], 0)), "")</f>
        <v/>
      </c>
      <c r="E705" s="114" t="str">
        <f>IFERROR(INDEX(M[Bandwidth], MATCH(C705, M[Plan Name], 0)), "")</f>
        <v/>
      </c>
      <c r="F705" s="114" t="str">
        <f>IFERROR(INDEX(M[Number of Domains], MATCH(C705, M[Plan Name], 0)), "")</f>
        <v/>
      </c>
      <c r="G705" s="114" t="str">
        <f>IFERROR(INDEX(M[Email Accounts], MATCH(C705, M[Plan Name], 0)), "")</f>
        <v/>
      </c>
      <c r="H705" s="114" t="str">
        <f>IFERROR(INDEX(M[Databases], MATCH(C705, M[Plan Name], 0)), "")</f>
        <v/>
      </c>
      <c r="I705" s="114" t="str">
        <f>IFERROR(INDEX(M[Control Panel], MATCH(C705, M[Plan Name], 0)), "")</f>
        <v/>
      </c>
      <c r="J705" s="114" t="str">
        <f>IFERROR(INDEX(M[Price], MATCH(C705, M[Plan Name], 0)), "")</f>
        <v/>
      </c>
      <c r="K705" s="114" t="str">
        <f>IFERROR(INDEX(M[Cost], MATCH(C705, M[Plan Name], 0)), "")</f>
        <v/>
      </c>
    </row>
    <row r="706" spans="1:11" ht="13.5" thickTop="1" thickBot="1">
      <c r="A706" s="11"/>
      <c r="B706" s="83"/>
      <c r="C706" s="11"/>
      <c r="D706" s="114" t="str">
        <f>IFERROR(INDEX(M[Disk Space], MATCH(C706, M[Plan Name], 0)), "")</f>
        <v/>
      </c>
      <c r="E706" s="114" t="str">
        <f>IFERROR(INDEX(M[Bandwidth], MATCH(C706, M[Plan Name], 0)), "")</f>
        <v/>
      </c>
      <c r="F706" s="114" t="str">
        <f>IFERROR(INDEX(M[Number of Domains], MATCH(C706, M[Plan Name], 0)), "")</f>
        <v/>
      </c>
      <c r="G706" s="114" t="str">
        <f>IFERROR(INDEX(M[Email Accounts], MATCH(C706, M[Plan Name], 0)), "")</f>
        <v/>
      </c>
      <c r="H706" s="114" t="str">
        <f>IFERROR(INDEX(M[Databases], MATCH(C706, M[Plan Name], 0)), "")</f>
        <v/>
      </c>
      <c r="I706" s="114" t="str">
        <f>IFERROR(INDEX(M[Control Panel], MATCH(C706, M[Plan Name], 0)), "")</f>
        <v/>
      </c>
      <c r="J706" s="114" t="str">
        <f>IFERROR(INDEX(M[Price], MATCH(C706, M[Plan Name], 0)), "")</f>
        <v/>
      </c>
      <c r="K706" s="114" t="str">
        <f>IFERROR(INDEX(M[Cost], MATCH(C706, M[Plan Name], 0)), "")</f>
        <v/>
      </c>
    </row>
    <row r="707" spans="1:11" ht="13.5" thickTop="1" thickBot="1">
      <c r="A707" s="11"/>
      <c r="B707" s="83"/>
      <c r="C707" s="11"/>
      <c r="D707" s="114" t="str">
        <f>IFERROR(INDEX(M[Disk Space], MATCH(C707, M[Plan Name], 0)), "")</f>
        <v/>
      </c>
      <c r="E707" s="114" t="str">
        <f>IFERROR(INDEX(M[Bandwidth], MATCH(C707, M[Plan Name], 0)), "")</f>
        <v/>
      </c>
      <c r="F707" s="114" t="str">
        <f>IFERROR(INDEX(M[Number of Domains], MATCH(C707, M[Plan Name], 0)), "")</f>
        <v/>
      </c>
      <c r="G707" s="114" t="str">
        <f>IFERROR(INDEX(M[Email Accounts], MATCH(C707, M[Plan Name], 0)), "")</f>
        <v/>
      </c>
      <c r="H707" s="114" t="str">
        <f>IFERROR(INDEX(M[Databases], MATCH(C707, M[Plan Name], 0)), "")</f>
        <v/>
      </c>
      <c r="I707" s="114" t="str">
        <f>IFERROR(INDEX(M[Control Panel], MATCH(C707, M[Plan Name], 0)), "")</f>
        <v/>
      </c>
      <c r="J707" s="114" t="str">
        <f>IFERROR(INDEX(M[Price], MATCH(C707, M[Plan Name], 0)), "")</f>
        <v/>
      </c>
      <c r="K707" s="114" t="str">
        <f>IFERROR(INDEX(M[Cost], MATCH(C707, M[Plan Name], 0)), "")</f>
        <v/>
      </c>
    </row>
    <row r="708" spans="1:11" ht="13.5" thickTop="1" thickBot="1">
      <c r="A708" s="11"/>
      <c r="B708" s="83"/>
      <c r="C708" s="11"/>
      <c r="D708" s="114" t="str">
        <f>IFERROR(INDEX(M[Disk Space], MATCH(C708, M[Plan Name], 0)), "")</f>
        <v/>
      </c>
      <c r="E708" s="114" t="str">
        <f>IFERROR(INDEX(M[Bandwidth], MATCH(C708, M[Plan Name], 0)), "")</f>
        <v/>
      </c>
      <c r="F708" s="114" t="str">
        <f>IFERROR(INDEX(M[Number of Domains], MATCH(C708, M[Plan Name], 0)), "")</f>
        <v/>
      </c>
      <c r="G708" s="114" t="str">
        <f>IFERROR(INDEX(M[Email Accounts], MATCH(C708, M[Plan Name], 0)), "")</f>
        <v/>
      </c>
      <c r="H708" s="114" t="str">
        <f>IFERROR(INDEX(M[Databases], MATCH(C708, M[Plan Name], 0)), "")</f>
        <v/>
      </c>
      <c r="I708" s="114" t="str">
        <f>IFERROR(INDEX(M[Control Panel], MATCH(C708, M[Plan Name], 0)), "")</f>
        <v/>
      </c>
      <c r="J708" s="114" t="str">
        <f>IFERROR(INDEX(M[Price], MATCH(C708, M[Plan Name], 0)), "")</f>
        <v/>
      </c>
      <c r="K708" s="114" t="str">
        <f>IFERROR(INDEX(M[Cost], MATCH(C708, M[Plan Name], 0)), "")</f>
        <v/>
      </c>
    </row>
    <row r="709" spans="1:11" ht="13.5" thickTop="1" thickBot="1">
      <c r="A709" s="11"/>
      <c r="B709" s="83"/>
      <c r="C709" s="11"/>
      <c r="D709" s="114" t="str">
        <f>IFERROR(INDEX(M[Disk Space], MATCH(C709, M[Plan Name], 0)), "")</f>
        <v/>
      </c>
      <c r="E709" s="114" t="str">
        <f>IFERROR(INDEX(M[Bandwidth], MATCH(C709, M[Plan Name], 0)), "")</f>
        <v/>
      </c>
      <c r="F709" s="114" t="str">
        <f>IFERROR(INDEX(M[Number of Domains], MATCH(C709, M[Plan Name], 0)), "")</f>
        <v/>
      </c>
      <c r="G709" s="114" t="str">
        <f>IFERROR(INDEX(M[Email Accounts], MATCH(C709, M[Plan Name], 0)), "")</f>
        <v/>
      </c>
      <c r="H709" s="114" t="str">
        <f>IFERROR(INDEX(M[Databases], MATCH(C709, M[Plan Name], 0)), "")</f>
        <v/>
      </c>
      <c r="I709" s="114" t="str">
        <f>IFERROR(INDEX(M[Control Panel], MATCH(C709, M[Plan Name], 0)), "")</f>
        <v/>
      </c>
      <c r="J709" s="114" t="str">
        <f>IFERROR(INDEX(M[Price], MATCH(C709, M[Plan Name], 0)), "")</f>
        <v/>
      </c>
      <c r="K709" s="114" t="str">
        <f>IFERROR(INDEX(M[Cost], MATCH(C709, M[Plan Name], 0)), "")</f>
        <v/>
      </c>
    </row>
    <row r="710" spans="1:11" ht="13.5" thickTop="1" thickBot="1">
      <c r="A710" s="11"/>
      <c r="B710" s="83"/>
      <c r="C710" s="11"/>
      <c r="D710" s="114" t="str">
        <f>IFERROR(INDEX(M[Disk Space], MATCH(C710, M[Plan Name], 0)), "")</f>
        <v/>
      </c>
      <c r="E710" s="114" t="str">
        <f>IFERROR(INDEX(M[Bandwidth], MATCH(C710, M[Plan Name], 0)), "")</f>
        <v/>
      </c>
      <c r="F710" s="114" t="str">
        <f>IFERROR(INDEX(M[Number of Domains], MATCH(C710, M[Plan Name], 0)), "")</f>
        <v/>
      </c>
      <c r="G710" s="114" t="str">
        <f>IFERROR(INDEX(M[Email Accounts], MATCH(C710, M[Plan Name], 0)), "")</f>
        <v/>
      </c>
      <c r="H710" s="114" t="str">
        <f>IFERROR(INDEX(M[Databases], MATCH(C710, M[Plan Name], 0)), "")</f>
        <v/>
      </c>
      <c r="I710" s="114" t="str">
        <f>IFERROR(INDEX(M[Control Panel], MATCH(C710, M[Plan Name], 0)), "")</f>
        <v/>
      </c>
      <c r="J710" s="114" t="str">
        <f>IFERROR(INDEX(M[Price], MATCH(C710, M[Plan Name], 0)), "")</f>
        <v/>
      </c>
      <c r="K710" s="114" t="str">
        <f>IFERROR(INDEX(M[Cost], MATCH(C710, M[Plan Name], 0)), "")</f>
        <v/>
      </c>
    </row>
    <row r="711" spans="1:11" ht="13.5" thickTop="1" thickBot="1">
      <c r="A711" s="11"/>
      <c r="B711" s="83"/>
      <c r="C711" s="11"/>
      <c r="D711" s="114" t="str">
        <f>IFERROR(INDEX(M[Disk Space], MATCH(C711, M[Plan Name], 0)), "")</f>
        <v/>
      </c>
      <c r="E711" s="114" t="str">
        <f>IFERROR(INDEX(M[Bandwidth], MATCH(C711, M[Plan Name], 0)), "")</f>
        <v/>
      </c>
      <c r="F711" s="114" t="str">
        <f>IFERROR(INDEX(M[Number of Domains], MATCH(C711, M[Plan Name], 0)), "")</f>
        <v/>
      </c>
      <c r="G711" s="114" t="str">
        <f>IFERROR(INDEX(M[Email Accounts], MATCH(C711, M[Plan Name], 0)), "")</f>
        <v/>
      </c>
      <c r="H711" s="114" t="str">
        <f>IFERROR(INDEX(M[Databases], MATCH(C711, M[Plan Name], 0)), "")</f>
        <v/>
      </c>
      <c r="I711" s="114" t="str">
        <f>IFERROR(INDEX(M[Control Panel], MATCH(C711, M[Plan Name], 0)), "")</f>
        <v/>
      </c>
      <c r="J711" s="114" t="str">
        <f>IFERROR(INDEX(M[Price], MATCH(C711, M[Plan Name], 0)), "")</f>
        <v/>
      </c>
      <c r="K711" s="114" t="str">
        <f>IFERROR(INDEX(M[Cost], MATCH(C711, M[Plan Name], 0)), "")</f>
        <v/>
      </c>
    </row>
    <row r="712" spans="1:11" ht="13.5" thickTop="1" thickBot="1">
      <c r="A712" s="11"/>
      <c r="B712" s="83"/>
      <c r="C712" s="11"/>
      <c r="D712" s="114" t="str">
        <f>IFERROR(INDEX(M[Disk Space], MATCH(C712, M[Plan Name], 0)), "")</f>
        <v/>
      </c>
      <c r="E712" s="114" t="str">
        <f>IFERROR(INDEX(M[Bandwidth], MATCH(C712, M[Plan Name], 0)), "")</f>
        <v/>
      </c>
      <c r="F712" s="114" t="str">
        <f>IFERROR(INDEX(M[Number of Domains], MATCH(C712, M[Plan Name], 0)), "")</f>
        <v/>
      </c>
      <c r="G712" s="114" t="str">
        <f>IFERROR(INDEX(M[Email Accounts], MATCH(C712, M[Plan Name], 0)), "")</f>
        <v/>
      </c>
      <c r="H712" s="114" t="str">
        <f>IFERROR(INDEX(M[Databases], MATCH(C712, M[Plan Name], 0)), "")</f>
        <v/>
      </c>
      <c r="I712" s="114" t="str">
        <f>IFERROR(INDEX(M[Control Panel], MATCH(C712, M[Plan Name], 0)), "")</f>
        <v/>
      </c>
      <c r="J712" s="114" t="str">
        <f>IFERROR(INDEX(M[Price], MATCH(C712, M[Plan Name], 0)), "")</f>
        <v/>
      </c>
      <c r="K712" s="114" t="str">
        <f>IFERROR(INDEX(M[Cost], MATCH(C712, M[Plan Name], 0)), "")</f>
        <v/>
      </c>
    </row>
    <row r="713" spans="1:11" ht="13.5" thickTop="1" thickBot="1">
      <c r="A713" s="11"/>
      <c r="B713" s="83"/>
      <c r="C713" s="11"/>
      <c r="D713" s="114" t="str">
        <f>IFERROR(INDEX(M[Disk Space], MATCH(C713, M[Plan Name], 0)), "")</f>
        <v/>
      </c>
      <c r="E713" s="114" t="str">
        <f>IFERROR(INDEX(M[Bandwidth], MATCH(C713, M[Plan Name], 0)), "")</f>
        <v/>
      </c>
      <c r="F713" s="114" t="str">
        <f>IFERROR(INDEX(M[Number of Domains], MATCH(C713, M[Plan Name], 0)), "")</f>
        <v/>
      </c>
      <c r="G713" s="114" t="str">
        <f>IFERROR(INDEX(M[Email Accounts], MATCH(C713, M[Plan Name], 0)), "")</f>
        <v/>
      </c>
      <c r="H713" s="114" t="str">
        <f>IFERROR(INDEX(M[Databases], MATCH(C713, M[Plan Name], 0)), "")</f>
        <v/>
      </c>
      <c r="I713" s="114" t="str">
        <f>IFERROR(INDEX(M[Control Panel], MATCH(C713, M[Plan Name], 0)), "")</f>
        <v/>
      </c>
      <c r="J713" s="114" t="str">
        <f>IFERROR(INDEX(M[Price], MATCH(C713, M[Plan Name], 0)), "")</f>
        <v/>
      </c>
      <c r="K713" s="114" t="str">
        <f>IFERROR(INDEX(M[Cost], MATCH(C713, M[Plan Name], 0)), "")</f>
        <v/>
      </c>
    </row>
    <row r="714" spans="1:11" ht="13.5" thickTop="1" thickBot="1">
      <c r="A714" s="11"/>
      <c r="B714" s="83"/>
      <c r="C714" s="11"/>
      <c r="D714" s="114" t="str">
        <f>IFERROR(INDEX(M[Disk Space], MATCH(C714, M[Plan Name], 0)), "")</f>
        <v/>
      </c>
      <c r="E714" s="114" t="str">
        <f>IFERROR(INDEX(M[Bandwidth], MATCH(C714, M[Plan Name], 0)), "")</f>
        <v/>
      </c>
      <c r="F714" s="114" t="str">
        <f>IFERROR(INDEX(M[Number of Domains], MATCH(C714, M[Plan Name], 0)), "")</f>
        <v/>
      </c>
      <c r="G714" s="114" t="str">
        <f>IFERROR(INDEX(M[Email Accounts], MATCH(C714, M[Plan Name], 0)), "")</f>
        <v/>
      </c>
      <c r="H714" s="114" t="str">
        <f>IFERROR(INDEX(M[Databases], MATCH(C714, M[Plan Name], 0)), "")</f>
        <v/>
      </c>
      <c r="I714" s="114" t="str">
        <f>IFERROR(INDEX(M[Control Panel], MATCH(C714, M[Plan Name], 0)), "")</f>
        <v/>
      </c>
      <c r="J714" s="114" t="str">
        <f>IFERROR(INDEX(M[Price], MATCH(C714, M[Plan Name], 0)), "")</f>
        <v/>
      </c>
      <c r="K714" s="114" t="str">
        <f>IFERROR(INDEX(M[Cost], MATCH(C714, M[Plan Name], 0)), "")</f>
        <v/>
      </c>
    </row>
    <row r="715" spans="1:11" ht="13.5" thickTop="1" thickBot="1">
      <c r="A715" s="11"/>
      <c r="B715" s="83"/>
      <c r="C715" s="11"/>
      <c r="D715" s="114" t="str">
        <f>IFERROR(INDEX(M[Disk Space], MATCH(C715, M[Plan Name], 0)), "")</f>
        <v/>
      </c>
      <c r="E715" s="114" t="str">
        <f>IFERROR(INDEX(M[Bandwidth], MATCH(C715, M[Plan Name], 0)), "")</f>
        <v/>
      </c>
      <c r="F715" s="114" t="str">
        <f>IFERROR(INDEX(M[Number of Domains], MATCH(C715, M[Plan Name], 0)), "")</f>
        <v/>
      </c>
      <c r="G715" s="114" t="str">
        <f>IFERROR(INDEX(M[Email Accounts], MATCH(C715, M[Plan Name], 0)), "")</f>
        <v/>
      </c>
      <c r="H715" s="114" t="str">
        <f>IFERROR(INDEX(M[Databases], MATCH(C715, M[Plan Name], 0)), "")</f>
        <v/>
      </c>
      <c r="I715" s="114" t="str">
        <f>IFERROR(INDEX(M[Control Panel], MATCH(C715, M[Plan Name], 0)), "")</f>
        <v/>
      </c>
      <c r="J715" s="114" t="str">
        <f>IFERROR(INDEX(M[Price], MATCH(C715, M[Plan Name], 0)), "")</f>
        <v/>
      </c>
      <c r="K715" s="114" t="str">
        <f>IFERROR(INDEX(M[Cost], MATCH(C715, M[Plan Name], 0)), "")</f>
        <v/>
      </c>
    </row>
    <row r="716" spans="1:11" ht="13.5" thickTop="1" thickBot="1">
      <c r="A716" s="11"/>
      <c r="B716" s="83"/>
      <c r="C716" s="11"/>
      <c r="D716" s="114" t="str">
        <f>IFERROR(INDEX(M[Disk Space], MATCH(C716, M[Plan Name], 0)), "")</f>
        <v/>
      </c>
      <c r="E716" s="114" t="str">
        <f>IFERROR(INDEX(M[Bandwidth], MATCH(C716, M[Plan Name], 0)), "")</f>
        <v/>
      </c>
      <c r="F716" s="114" t="str">
        <f>IFERROR(INDEX(M[Number of Domains], MATCH(C716, M[Plan Name], 0)), "")</f>
        <v/>
      </c>
      <c r="G716" s="114" t="str">
        <f>IFERROR(INDEX(M[Email Accounts], MATCH(C716, M[Plan Name], 0)), "")</f>
        <v/>
      </c>
      <c r="H716" s="114" t="str">
        <f>IFERROR(INDEX(M[Databases], MATCH(C716, M[Plan Name], 0)), "")</f>
        <v/>
      </c>
      <c r="I716" s="114" t="str">
        <f>IFERROR(INDEX(M[Control Panel], MATCH(C716, M[Plan Name], 0)), "")</f>
        <v/>
      </c>
      <c r="J716" s="114" t="str">
        <f>IFERROR(INDEX(M[Price], MATCH(C716, M[Plan Name], 0)), "")</f>
        <v/>
      </c>
      <c r="K716" s="114" t="str">
        <f>IFERROR(INDEX(M[Cost], MATCH(C716, M[Plan Name], 0)), "")</f>
        <v/>
      </c>
    </row>
    <row r="717" spans="1:11" ht="13.5" thickTop="1" thickBot="1">
      <c r="A717" s="11"/>
      <c r="B717" s="83"/>
      <c r="C717" s="11"/>
      <c r="D717" s="114" t="str">
        <f>IFERROR(INDEX(M[Disk Space], MATCH(C717, M[Plan Name], 0)), "")</f>
        <v/>
      </c>
      <c r="E717" s="114" t="str">
        <f>IFERROR(INDEX(M[Bandwidth], MATCH(C717, M[Plan Name], 0)), "")</f>
        <v/>
      </c>
      <c r="F717" s="114" t="str">
        <f>IFERROR(INDEX(M[Number of Domains], MATCH(C717, M[Plan Name], 0)), "")</f>
        <v/>
      </c>
      <c r="G717" s="114" t="str">
        <f>IFERROR(INDEX(M[Email Accounts], MATCH(C717, M[Plan Name], 0)), "")</f>
        <v/>
      </c>
      <c r="H717" s="114" t="str">
        <f>IFERROR(INDEX(M[Databases], MATCH(C717, M[Plan Name], 0)), "")</f>
        <v/>
      </c>
      <c r="I717" s="114" t="str">
        <f>IFERROR(INDEX(M[Control Panel], MATCH(C717, M[Plan Name], 0)), "")</f>
        <v/>
      </c>
      <c r="J717" s="114" t="str">
        <f>IFERROR(INDEX(M[Price], MATCH(C717, M[Plan Name], 0)), "")</f>
        <v/>
      </c>
      <c r="K717" s="114" t="str">
        <f>IFERROR(INDEX(M[Cost], MATCH(C717, M[Plan Name], 0)), "")</f>
        <v/>
      </c>
    </row>
    <row r="718" spans="1:11" ht="13.5" thickTop="1" thickBot="1">
      <c r="A718" s="11"/>
      <c r="B718" s="83"/>
      <c r="C718" s="11"/>
      <c r="D718" s="114" t="str">
        <f>IFERROR(INDEX(M[Disk Space], MATCH(C718, M[Plan Name], 0)), "")</f>
        <v/>
      </c>
      <c r="E718" s="114" t="str">
        <f>IFERROR(INDEX(M[Bandwidth], MATCH(C718, M[Plan Name], 0)), "")</f>
        <v/>
      </c>
      <c r="F718" s="114" t="str">
        <f>IFERROR(INDEX(M[Number of Domains], MATCH(C718, M[Plan Name], 0)), "")</f>
        <v/>
      </c>
      <c r="G718" s="114" t="str">
        <f>IFERROR(INDEX(M[Email Accounts], MATCH(C718, M[Plan Name], 0)), "")</f>
        <v/>
      </c>
      <c r="H718" s="114" t="str">
        <f>IFERROR(INDEX(M[Databases], MATCH(C718, M[Plan Name], 0)), "")</f>
        <v/>
      </c>
      <c r="I718" s="114" t="str">
        <f>IFERROR(INDEX(M[Control Panel], MATCH(C718, M[Plan Name], 0)), "")</f>
        <v/>
      </c>
      <c r="J718" s="114" t="str">
        <f>IFERROR(INDEX(M[Price], MATCH(C718, M[Plan Name], 0)), "")</f>
        <v/>
      </c>
      <c r="K718" s="114" t="str">
        <f>IFERROR(INDEX(M[Cost], MATCH(C718, M[Plan Name], 0)), "")</f>
        <v/>
      </c>
    </row>
    <row r="719" spans="1:11" ht="13.5" thickTop="1" thickBot="1">
      <c r="A719" s="11"/>
      <c r="B719" s="83"/>
      <c r="C719" s="11"/>
      <c r="D719" s="114" t="str">
        <f>IFERROR(INDEX(M[Disk Space], MATCH(C719, M[Plan Name], 0)), "")</f>
        <v/>
      </c>
      <c r="E719" s="114" t="str">
        <f>IFERROR(INDEX(M[Bandwidth], MATCH(C719, M[Plan Name], 0)), "")</f>
        <v/>
      </c>
      <c r="F719" s="114" t="str">
        <f>IFERROR(INDEX(M[Number of Domains], MATCH(C719, M[Plan Name], 0)), "")</f>
        <v/>
      </c>
      <c r="G719" s="114" t="str">
        <f>IFERROR(INDEX(M[Email Accounts], MATCH(C719, M[Plan Name], 0)), "")</f>
        <v/>
      </c>
      <c r="H719" s="114" t="str">
        <f>IFERROR(INDEX(M[Databases], MATCH(C719, M[Plan Name], 0)), "")</f>
        <v/>
      </c>
      <c r="I719" s="114" t="str">
        <f>IFERROR(INDEX(M[Control Panel], MATCH(C719, M[Plan Name], 0)), "")</f>
        <v/>
      </c>
      <c r="J719" s="114" t="str">
        <f>IFERROR(INDEX(M[Price], MATCH(C719, M[Plan Name], 0)), "")</f>
        <v/>
      </c>
      <c r="K719" s="114" t="str">
        <f>IFERROR(INDEX(M[Cost], MATCH(C719, M[Plan Name], 0)), "")</f>
        <v/>
      </c>
    </row>
    <row r="720" spans="1:11" ht="13.5" thickTop="1" thickBot="1">
      <c r="A720" s="11"/>
      <c r="B720" s="83"/>
      <c r="C720" s="11"/>
      <c r="D720" s="114" t="str">
        <f>IFERROR(INDEX(M[Disk Space], MATCH(C720, M[Plan Name], 0)), "")</f>
        <v/>
      </c>
      <c r="E720" s="114" t="str">
        <f>IFERROR(INDEX(M[Bandwidth], MATCH(C720, M[Plan Name], 0)), "")</f>
        <v/>
      </c>
      <c r="F720" s="114" t="str">
        <f>IFERROR(INDEX(M[Number of Domains], MATCH(C720, M[Plan Name], 0)), "")</f>
        <v/>
      </c>
      <c r="G720" s="114" t="str">
        <f>IFERROR(INDEX(M[Email Accounts], MATCH(C720, M[Plan Name], 0)), "")</f>
        <v/>
      </c>
      <c r="H720" s="114" t="str">
        <f>IFERROR(INDEX(M[Databases], MATCH(C720, M[Plan Name], 0)), "")</f>
        <v/>
      </c>
      <c r="I720" s="114" t="str">
        <f>IFERROR(INDEX(M[Control Panel], MATCH(C720, M[Plan Name], 0)), "")</f>
        <v/>
      </c>
      <c r="J720" s="114" t="str">
        <f>IFERROR(INDEX(M[Price], MATCH(C720, M[Plan Name], 0)), "")</f>
        <v/>
      </c>
      <c r="K720" s="114" t="str">
        <f>IFERROR(INDEX(M[Cost], MATCH(C720, M[Plan Name], 0)), "")</f>
        <v/>
      </c>
    </row>
    <row r="721" spans="1:11" ht="13.5" thickTop="1" thickBot="1">
      <c r="A721" s="11"/>
      <c r="B721" s="83"/>
      <c r="C721" s="11"/>
      <c r="D721" s="114" t="str">
        <f>IFERROR(INDEX(M[Disk Space], MATCH(C721, M[Plan Name], 0)), "")</f>
        <v/>
      </c>
      <c r="E721" s="114" t="str">
        <f>IFERROR(INDEX(M[Bandwidth], MATCH(C721, M[Plan Name], 0)), "")</f>
        <v/>
      </c>
      <c r="F721" s="114" t="str">
        <f>IFERROR(INDEX(M[Number of Domains], MATCH(C721, M[Plan Name], 0)), "")</f>
        <v/>
      </c>
      <c r="G721" s="114" t="str">
        <f>IFERROR(INDEX(M[Email Accounts], MATCH(C721, M[Plan Name], 0)), "")</f>
        <v/>
      </c>
      <c r="H721" s="114" t="str">
        <f>IFERROR(INDEX(M[Databases], MATCH(C721, M[Plan Name], 0)), "")</f>
        <v/>
      </c>
      <c r="I721" s="114" t="str">
        <f>IFERROR(INDEX(M[Control Panel], MATCH(C721, M[Plan Name], 0)), "")</f>
        <v/>
      </c>
      <c r="J721" s="114" t="str">
        <f>IFERROR(INDEX(M[Price], MATCH(C721, M[Plan Name], 0)), "")</f>
        <v/>
      </c>
      <c r="K721" s="114" t="str">
        <f>IFERROR(INDEX(M[Cost], MATCH(C721, M[Plan Name], 0)), "")</f>
        <v/>
      </c>
    </row>
    <row r="722" spans="1:11" ht="13.5" thickTop="1" thickBot="1">
      <c r="A722" s="11"/>
      <c r="B722" s="83"/>
      <c r="C722" s="11"/>
      <c r="D722" s="114" t="str">
        <f>IFERROR(INDEX(M[Disk Space], MATCH(C722, M[Plan Name], 0)), "")</f>
        <v/>
      </c>
      <c r="E722" s="114" t="str">
        <f>IFERROR(INDEX(M[Bandwidth], MATCH(C722, M[Plan Name], 0)), "")</f>
        <v/>
      </c>
      <c r="F722" s="114" t="str">
        <f>IFERROR(INDEX(M[Number of Domains], MATCH(C722, M[Plan Name], 0)), "")</f>
        <v/>
      </c>
      <c r="G722" s="114" t="str">
        <f>IFERROR(INDEX(M[Email Accounts], MATCH(C722, M[Plan Name], 0)), "")</f>
        <v/>
      </c>
      <c r="H722" s="114" t="str">
        <f>IFERROR(INDEX(M[Databases], MATCH(C722, M[Plan Name], 0)), "")</f>
        <v/>
      </c>
      <c r="I722" s="114" t="str">
        <f>IFERROR(INDEX(M[Control Panel], MATCH(C722, M[Plan Name], 0)), "")</f>
        <v/>
      </c>
      <c r="J722" s="114" t="str">
        <f>IFERROR(INDEX(M[Price], MATCH(C722, M[Plan Name], 0)), "")</f>
        <v/>
      </c>
      <c r="K722" s="114" t="str">
        <f>IFERROR(INDEX(M[Cost], MATCH(C722, M[Plan Name], 0)), "")</f>
        <v/>
      </c>
    </row>
    <row r="723" spans="1:11" ht="13.5" thickTop="1" thickBot="1">
      <c r="A723" s="11"/>
      <c r="B723" s="83"/>
      <c r="C723" s="11"/>
      <c r="D723" s="114" t="str">
        <f>IFERROR(INDEX(M[Disk Space], MATCH(C723, M[Plan Name], 0)), "")</f>
        <v/>
      </c>
      <c r="E723" s="114" t="str">
        <f>IFERROR(INDEX(M[Bandwidth], MATCH(C723, M[Plan Name], 0)), "")</f>
        <v/>
      </c>
      <c r="F723" s="114" t="str">
        <f>IFERROR(INDEX(M[Number of Domains], MATCH(C723, M[Plan Name], 0)), "")</f>
        <v/>
      </c>
      <c r="G723" s="114" t="str">
        <f>IFERROR(INDEX(M[Email Accounts], MATCH(C723, M[Plan Name], 0)), "")</f>
        <v/>
      </c>
      <c r="H723" s="114" t="str">
        <f>IFERROR(INDEX(M[Databases], MATCH(C723, M[Plan Name], 0)), "")</f>
        <v/>
      </c>
      <c r="I723" s="114" t="str">
        <f>IFERROR(INDEX(M[Control Panel], MATCH(C723, M[Plan Name], 0)), "")</f>
        <v/>
      </c>
      <c r="J723" s="114" t="str">
        <f>IFERROR(INDEX(M[Price], MATCH(C723, M[Plan Name], 0)), "")</f>
        <v/>
      </c>
      <c r="K723" s="114" t="str">
        <f>IFERROR(INDEX(M[Cost], MATCH(C723, M[Plan Name], 0)), "")</f>
        <v/>
      </c>
    </row>
    <row r="724" spans="1:11" ht="13.5" thickTop="1" thickBot="1">
      <c r="A724" s="11"/>
      <c r="B724" s="83"/>
      <c r="C724" s="11"/>
      <c r="D724" s="114" t="str">
        <f>IFERROR(INDEX(M[Disk Space], MATCH(C724, M[Plan Name], 0)), "")</f>
        <v/>
      </c>
      <c r="E724" s="114" t="str">
        <f>IFERROR(INDEX(M[Bandwidth], MATCH(C724, M[Plan Name], 0)), "")</f>
        <v/>
      </c>
      <c r="F724" s="114" t="str">
        <f>IFERROR(INDEX(M[Number of Domains], MATCH(C724, M[Plan Name], 0)), "")</f>
        <v/>
      </c>
      <c r="G724" s="114" t="str">
        <f>IFERROR(INDEX(M[Email Accounts], MATCH(C724, M[Plan Name], 0)), "")</f>
        <v/>
      </c>
      <c r="H724" s="114" t="str">
        <f>IFERROR(INDEX(M[Databases], MATCH(C724, M[Plan Name], 0)), "")</f>
        <v/>
      </c>
      <c r="I724" s="114" t="str">
        <f>IFERROR(INDEX(M[Control Panel], MATCH(C724, M[Plan Name], 0)), "")</f>
        <v/>
      </c>
      <c r="J724" s="114" t="str">
        <f>IFERROR(INDEX(M[Price], MATCH(C724, M[Plan Name], 0)), "")</f>
        <v/>
      </c>
      <c r="K724" s="114" t="str">
        <f>IFERROR(INDEX(M[Cost], MATCH(C724, M[Plan Name], 0)), "")</f>
        <v/>
      </c>
    </row>
    <row r="725" spans="1:11" ht="13.5" thickTop="1" thickBot="1">
      <c r="A725" s="11"/>
      <c r="B725" s="83"/>
      <c r="C725" s="11"/>
      <c r="D725" s="114" t="str">
        <f>IFERROR(INDEX(M[Disk Space], MATCH(C725, M[Plan Name], 0)), "")</f>
        <v/>
      </c>
      <c r="E725" s="114" t="str">
        <f>IFERROR(INDEX(M[Bandwidth], MATCH(C725, M[Plan Name], 0)), "")</f>
        <v/>
      </c>
      <c r="F725" s="114" t="str">
        <f>IFERROR(INDEX(M[Number of Domains], MATCH(C725, M[Plan Name], 0)), "")</f>
        <v/>
      </c>
      <c r="G725" s="114" t="str">
        <f>IFERROR(INDEX(M[Email Accounts], MATCH(C725, M[Plan Name], 0)), "")</f>
        <v/>
      </c>
      <c r="H725" s="114" t="str">
        <f>IFERROR(INDEX(M[Databases], MATCH(C725, M[Plan Name], 0)), "")</f>
        <v/>
      </c>
      <c r="I725" s="114" t="str">
        <f>IFERROR(INDEX(M[Control Panel], MATCH(C725, M[Plan Name], 0)), "")</f>
        <v/>
      </c>
      <c r="J725" s="114" t="str">
        <f>IFERROR(INDEX(M[Price], MATCH(C725, M[Plan Name], 0)), "")</f>
        <v/>
      </c>
      <c r="K725" s="114" t="str">
        <f>IFERROR(INDEX(M[Cost], MATCH(C725, M[Plan Name], 0)), "")</f>
        <v/>
      </c>
    </row>
    <row r="726" spans="1:11" ht="13.5" thickTop="1" thickBot="1">
      <c r="A726" s="11"/>
      <c r="B726" s="83"/>
      <c r="C726" s="11"/>
      <c r="D726" s="114" t="str">
        <f>IFERROR(INDEX(M[Disk Space], MATCH(C726, M[Plan Name], 0)), "")</f>
        <v/>
      </c>
      <c r="E726" s="114" t="str">
        <f>IFERROR(INDEX(M[Bandwidth], MATCH(C726, M[Plan Name], 0)), "")</f>
        <v/>
      </c>
      <c r="F726" s="114" t="str">
        <f>IFERROR(INDEX(M[Number of Domains], MATCH(C726, M[Plan Name], 0)), "")</f>
        <v/>
      </c>
      <c r="G726" s="114" t="str">
        <f>IFERROR(INDEX(M[Email Accounts], MATCH(C726, M[Plan Name], 0)), "")</f>
        <v/>
      </c>
      <c r="H726" s="114" t="str">
        <f>IFERROR(INDEX(M[Databases], MATCH(C726, M[Plan Name], 0)), "")</f>
        <v/>
      </c>
      <c r="I726" s="114" t="str">
        <f>IFERROR(INDEX(M[Control Panel], MATCH(C726, M[Plan Name], 0)), "")</f>
        <v/>
      </c>
      <c r="J726" s="114" t="str">
        <f>IFERROR(INDEX(M[Price], MATCH(C726, M[Plan Name], 0)), "")</f>
        <v/>
      </c>
      <c r="K726" s="114" t="str">
        <f>IFERROR(INDEX(M[Cost], MATCH(C726, M[Plan Name], 0)), "")</f>
        <v/>
      </c>
    </row>
    <row r="727" spans="1:11" ht="13.5" thickTop="1" thickBot="1">
      <c r="A727" s="11"/>
      <c r="B727" s="83"/>
      <c r="C727" s="11"/>
      <c r="D727" s="114" t="str">
        <f>IFERROR(INDEX(M[Disk Space], MATCH(C727, M[Plan Name], 0)), "")</f>
        <v/>
      </c>
      <c r="E727" s="114" t="str">
        <f>IFERROR(INDEX(M[Bandwidth], MATCH(C727, M[Plan Name], 0)), "")</f>
        <v/>
      </c>
      <c r="F727" s="114" t="str">
        <f>IFERROR(INDEX(M[Number of Domains], MATCH(C727, M[Plan Name], 0)), "")</f>
        <v/>
      </c>
      <c r="G727" s="114" t="str">
        <f>IFERROR(INDEX(M[Email Accounts], MATCH(C727, M[Plan Name], 0)), "")</f>
        <v/>
      </c>
      <c r="H727" s="114" t="str">
        <f>IFERROR(INDEX(M[Databases], MATCH(C727, M[Plan Name], 0)), "")</f>
        <v/>
      </c>
      <c r="I727" s="114" t="str">
        <f>IFERROR(INDEX(M[Control Panel], MATCH(C727, M[Plan Name], 0)), "")</f>
        <v/>
      </c>
      <c r="J727" s="114" t="str">
        <f>IFERROR(INDEX(M[Price], MATCH(C727, M[Plan Name], 0)), "")</f>
        <v/>
      </c>
      <c r="K727" s="114" t="str">
        <f>IFERROR(INDEX(M[Cost], MATCH(C727, M[Plan Name], 0)), "")</f>
        <v/>
      </c>
    </row>
    <row r="728" spans="1:11" ht="13.5" thickTop="1" thickBot="1">
      <c r="A728" s="11"/>
      <c r="B728" s="83"/>
      <c r="C728" s="11"/>
      <c r="D728" s="114" t="str">
        <f>IFERROR(INDEX(M[Disk Space], MATCH(C728, M[Plan Name], 0)), "")</f>
        <v/>
      </c>
      <c r="E728" s="114" t="str">
        <f>IFERROR(INDEX(M[Bandwidth], MATCH(C728, M[Plan Name], 0)), "")</f>
        <v/>
      </c>
      <c r="F728" s="114" t="str">
        <f>IFERROR(INDEX(M[Number of Domains], MATCH(C728, M[Plan Name], 0)), "")</f>
        <v/>
      </c>
      <c r="G728" s="114" t="str">
        <f>IFERROR(INDEX(M[Email Accounts], MATCH(C728, M[Plan Name], 0)), "")</f>
        <v/>
      </c>
      <c r="H728" s="114" t="str">
        <f>IFERROR(INDEX(M[Databases], MATCH(C728, M[Plan Name], 0)), "")</f>
        <v/>
      </c>
      <c r="I728" s="114" t="str">
        <f>IFERROR(INDEX(M[Control Panel], MATCH(C728, M[Plan Name], 0)), "")</f>
        <v/>
      </c>
      <c r="J728" s="114" t="str">
        <f>IFERROR(INDEX(M[Price], MATCH(C728, M[Plan Name], 0)), "")</f>
        <v/>
      </c>
      <c r="K728" s="114" t="str">
        <f>IFERROR(INDEX(M[Cost], MATCH(C728, M[Plan Name], 0)), "")</f>
        <v/>
      </c>
    </row>
    <row r="729" spans="1:11" ht="13.5" thickTop="1" thickBot="1">
      <c r="A729" s="11"/>
      <c r="B729" s="83"/>
      <c r="C729" s="11"/>
      <c r="D729" s="114" t="str">
        <f>IFERROR(INDEX(M[Disk Space], MATCH(C729, M[Plan Name], 0)), "")</f>
        <v/>
      </c>
      <c r="E729" s="114" t="str">
        <f>IFERROR(INDEX(M[Bandwidth], MATCH(C729, M[Plan Name], 0)), "")</f>
        <v/>
      </c>
      <c r="F729" s="114" t="str">
        <f>IFERROR(INDEX(M[Number of Domains], MATCH(C729, M[Plan Name], 0)), "")</f>
        <v/>
      </c>
      <c r="G729" s="114" t="str">
        <f>IFERROR(INDEX(M[Email Accounts], MATCH(C729, M[Plan Name], 0)), "")</f>
        <v/>
      </c>
      <c r="H729" s="114" t="str">
        <f>IFERROR(INDEX(M[Databases], MATCH(C729, M[Plan Name], 0)), "")</f>
        <v/>
      </c>
      <c r="I729" s="114" t="str">
        <f>IFERROR(INDEX(M[Control Panel], MATCH(C729, M[Plan Name], 0)), "")</f>
        <v/>
      </c>
      <c r="J729" s="114" t="str">
        <f>IFERROR(INDEX(M[Price], MATCH(C729, M[Plan Name], 0)), "")</f>
        <v/>
      </c>
      <c r="K729" s="114" t="str">
        <f>IFERROR(INDEX(M[Cost], MATCH(C729, M[Plan Name], 0)), "")</f>
        <v/>
      </c>
    </row>
    <row r="730" spans="1:11" ht="13.5" thickTop="1" thickBot="1">
      <c r="A730" s="11"/>
      <c r="B730" s="83"/>
      <c r="C730" s="11"/>
      <c r="D730" s="114" t="str">
        <f>IFERROR(INDEX(M[Disk Space], MATCH(C730, M[Plan Name], 0)), "")</f>
        <v/>
      </c>
      <c r="E730" s="114" t="str">
        <f>IFERROR(INDEX(M[Bandwidth], MATCH(C730, M[Plan Name], 0)), "")</f>
        <v/>
      </c>
      <c r="F730" s="114" t="str">
        <f>IFERROR(INDEX(M[Number of Domains], MATCH(C730, M[Plan Name], 0)), "")</f>
        <v/>
      </c>
      <c r="G730" s="114" t="str">
        <f>IFERROR(INDEX(M[Email Accounts], MATCH(C730, M[Plan Name], 0)), "")</f>
        <v/>
      </c>
      <c r="H730" s="114" t="str">
        <f>IFERROR(INDEX(M[Databases], MATCH(C730, M[Plan Name], 0)), "")</f>
        <v/>
      </c>
      <c r="I730" s="114" t="str">
        <f>IFERROR(INDEX(M[Control Panel], MATCH(C730, M[Plan Name], 0)), "")</f>
        <v/>
      </c>
      <c r="J730" s="114" t="str">
        <f>IFERROR(INDEX(M[Price], MATCH(C730, M[Plan Name], 0)), "")</f>
        <v/>
      </c>
      <c r="K730" s="114" t="str">
        <f>IFERROR(INDEX(M[Cost], MATCH(C730, M[Plan Name], 0)), "")</f>
        <v/>
      </c>
    </row>
    <row r="731" spans="1:11" ht="13.5" thickTop="1" thickBot="1">
      <c r="A731" s="11"/>
      <c r="B731" s="83"/>
      <c r="C731" s="11"/>
      <c r="D731" s="114" t="str">
        <f>IFERROR(INDEX(M[Disk Space], MATCH(C731, M[Plan Name], 0)), "")</f>
        <v/>
      </c>
      <c r="E731" s="114" t="str">
        <f>IFERROR(INDEX(M[Bandwidth], MATCH(C731, M[Plan Name], 0)), "")</f>
        <v/>
      </c>
      <c r="F731" s="114" t="str">
        <f>IFERROR(INDEX(M[Number of Domains], MATCH(C731, M[Plan Name], 0)), "")</f>
        <v/>
      </c>
      <c r="G731" s="114" t="str">
        <f>IFERROR(INDEX(M[Email Accounts], MATCH(C731, M[Plan Name], 0)), "")</f>
        <v/>
      </c>
      <c r="H731" s="114" t="str">
        <f>IFERROR(INDEX(M[Databases], MATCH(C731, M[Plan Name], 0)), "")</f>
        <v/>
      </c>
      <c r="I731" s="114" t="str">
        <f>IFERROR(INDEX(M[Control Panel], MATCH(C731, M[Plan Name], 0)), "")</f>
        <v/>
      </c>
      <c r="J731" s="114" t="str">
        <f>IFERROR(INDEX(M[Price], MATCH(C731, M[Plan Name], 0)), "")</f>
        <v/>
      </c>
      <c r="K731" s="114" t="str">
        <f>IFERROR(INDEX(M[Cost], MATCH(C731, M[Plan Name], 0)), "")</f>
        <v/>
      </c>
    </row>
    <row r="732" spans="1:11" ht="13.5" thickTop="1" thickBot="1">
      <c r="A732" s="11"/>
      <c r="B732" s="83"/>
      <c r="C732" s="11"/>
      <c r="D732" s="114" t="str">
        <f>IFERROR(INDEX(M[Disk Space], MATCH(C732, M[Plan Name], 0)), "")</f>
        <v/>
      </c>
      <c r="E732" s="114" t="str">
        <f>IFERROR(INDEX(M[Bandwidth], MATCH(C732, M[Plan Name], 0)), "")</f>
        <v/>
      </c>
      <c r="F732" s="114" t="str">
        <f>IFERROR(INDEX(M[Number of Domains], MATCH(C732, M[Plan Name], 0)), "")</f>
        <v/>
      </c>
      <c r="G732" s="114" t="str">
        <f>IFERROR(INDEX(M[Email Accounts], MATCH(C732, M[Plan Name], 0)), "")</f>
        <v/>
      </c>
      <c r="H732" s="114" t="str">
        <f>IFERROR(INDEX(M[Databases], MATCH(C732, M[Plan Name], 0)), "")</f>
        <v/>
      </c>
      <c r="I732" s="114" t="str">
        <f>IFERROR(INDEX(M[Control Panel], MATCH(C732, M[Plan Name], 0)), "")</f>
        <v/>
      </c>
      <c r="J732" s="114" t="str">
        <f>IFERROR(INDEX(M[Price], MATCH(C732, M[Plan Name], 0)), "")</f>
        <v/>
      </c>
      <c r="K732" s="114" t="str">
        <f>IFERROR(INDEX(M[Cost], MATCH(C732, M[Plan Name], 0)), "")</f>
        <v/>
      </c>
    </row>
    <row r="733" spans="1:11" ht="13.5" thickTop="1" thickBot="1">
      <c r="A733" s="11"/>
      <c r="B733" s="83"/>
      <c r="C733" s="11"/>
      <c r="D733" s="114" t="str">
        <f>IFERROR(INDEX(M[Disk Space], MATCH(C733, M[Plan Name], 0)), "")</f>
        <v/>
      </c>
      <c r="E733" s="114" t="str">
        <f>IFERROR(INDEX(M[Bandwidth], MATCH(C733, M[Plan Name], 0)), "")</f>
        <v/>
      </c>
      <c r="F733" s="114" t="str">
        <f>IFERROR(INDEX(M[Number of Domains], MATCH(C733, M[Plan Name], 0)), "")</f>
        <v/>
      </c>
      <c r="G733" s="114" t="str">
        <f>IFERROR(INDEX(M[Email Accounts], MATCH(C733, M[Plan Name], 0)), "")</f>
        <v/>
      </c>
      <c r="H733" s="114" t="str">
        <f>IFERROR(INDEX(M[Databases], MATCH(C733, M[Plan Name], 0)), "")</f>
        <v/>
      </c>
      <c r="I733" s="114" t="str">
        <f>IFERROR(INDEX(M[Control Panel], MATCH(C733, M[Plan Name], 0)), "")</f>
        <v/>
      </c>
      <c r="J733" s="114" t="str">
        <f>IFERROR(INDEX(M[Price], MATCH(C733, M[Plan Name], 0)), "")</f>
        <v/>
      </c>
      <c r="K733" s="114" t="str">
        <f>IFERROR(INDEX(M[Cost], MATCH(C733, M[Plan Name], 0)), "")</f>
        <v/>
      </c>
    </row>
    <row r="734" spans="1:11" ht="13.5" thickTop="1" thickBot="1">
      <c r="A734" s="11"/>
      <c r="B734" s="83"/>
      <c r="C734" s="11"/>
      <c r="D734" s="114" t="str">
        <f>IFERROR(INDEX(M[Disk Space], MATCH(C734, M[Plan Name], 0)), "")</f>
        <v/>
      </c>
      <c r="E734" s="114" t="str">
        <f>IFERROR(INDEX(M[Bandwidth], MATCH(C734, M[Plan Name], 0)), "")</f>
        <v/>
      </c>
      <c r="F734" s="114" t="str">
        <f>IFERROR(INDEX(M[Number of Domains], MATCH(C734, M[Plan Name], 0)), "")</f>
        <v/>
      </c>
      <c r="G734" s="114" t="str">
        <f>IFERROR(INDEX(M[Email Accounts], MATCH(C734, M[Plan Name], 0)), "")</f>
        <v/>
      </c>
      <c r="H734" s="114" t="str">
        <f>IFERROR(INDEX(M[Databases], MATCH(C734, M[Plan Name], 0)), "")</f>
        <v/>
      </c>
      <c r="I734" s="114" t="str">
        <f>IFERROR(INDEX(M[Control Panel], MATCH(C734, M[Plan Name], 0)), "")</f>
        <v/>
      </c>
      <c r="J734" s="114" t="str">
        <f>IFERROR(INDEX(M[Price], MATCH(C734, M[Plan Name], 0)), "")</f>
        <v/>
      </c>
      <c r="K734" s="114" t="str">
        <f>IFERROR(INDEX(M[Cost], MATCH(C734, M[Plan Name], 0)), "")</f>
        <v/>
      </c>
    </row>
    <row r="735" spans="1:11" ht="13.5" thickTop="1" thickBot="1">
      <c r="A735" s="11"/>
      <c r="B735" s="83"/>
      <c r="C735" s="11"/>
      <c r="D735" s="114" t="str">
        <f>IFERROR(INDEX(M[Disk Space], MATCH(C735, M[Plan Name], 0)), "")</f>
        <v/>
      </c>
      <c r="E735" s="114" t="str">
        <f>IFERROR(INDEX(M[Bandwidth], MATCH(C735, M[Plan Name], 0)), "")</f>
        <v/>
      </c>
      <c r="F735" s="114" t="str">
        <f>IFERROR(INDEX(M[Number of Domains], MATCH(C735, M[Plan Name], 0)), "")</f>
        <v/>
      </c>
      <c r="G735" s="114" t="str">
        <f>IFERROR(INDEX(M[Email Accounts], MATCH(C735, M[Plan Name], 0)), "")</f>
        <v/>
      </c>
      <c r="H735" s="114" t="str">
        <f>IFERROR(INDEX(M[Databases], MATCH(C735, M[Plan Name], 0)), "")</f>
        <v/>
      </c>
      <c r="I735" s="114" t="str">
        <f>IFERROR(INDEX(M[Control Panel], MATCH(C735, M[Plan Name], 0)), "")</f>
        <v/>
      </c>
      <c r="J735" s="114" t="str">
        <f>IFERROR(INDEX(M[Price], MATCH(C735, M[Plan Name], 0)), "")</f>
        <v/>
      </c>
      <c r="K735" s="114" t="str">
        <f>IFERROR(INDEX(M[Cost], MATCH(C735, M[Plan Name], 0)), "")</f>
        <v/>
      </c>
    </row>
    <row r="736" spans="1:11" ht="13.5" thickTop="1" thickBot="1">
      <c r="A736" s="11"/>
      <c r="B736" s="83"/>
      <c r="C736" s="11"/>
      <c r="D736" s="114" t="str">
        <f>IFERROR(INDEX(M[Disk Space], MATCH(C736, M[Plan Name], 0)), "")</f>
        <v/>
      </c>
      <c r="E736" s="114" t="str">
        <f>IFERROR(INDEX(M[Bandwidth], MATCH(C736, M[Plan Name], 0)), "")</f>
        <v/>
      </c>
      <c r="F736" s="114" t="str">
        <f>IFERROR(INDEX(M[Number of Domains], MATCH(C736, M[Plan Name], 0)), "")</f>
        <v/>
      </c>
      <c r="G736" s="114" t="str">
        <f>IFERROR(INDEX(M[Email Accounts], MATCH(C736, M[Plan Name], 0)), "")</f>
        <v/>
      </c>
      <c r="H736" s="114" t="str">
        <f>IFERROR(INDEX(M[Databases], MATCH(C736, M[Plan Name], 0)), "")</f>
        <v/>
      </c>
      <c r="I736" s="114" t="str">
        <f>IFERROR(INDEX(M[Control Panel], MATCH(C736, M[Plan Name], 0)), "")</f>
        <v/>
      </c>
      <c r="J736" s="114" t="str">
        <f>IFERROR(INDEX(M[Price], MATCH(C736, M[Plan Name], 0)), "")</f>
        <v/>
      </c>
      <c r="K736" s="114" t="str">
        <f>IFERROR(INDEX(M[Cost], MATCH(C736, M[Plan Name], 0)), "")</f>
        <v/>
      </c>
    </row>
    <row r="737" spans="1:11" ht="13.5" thickTop="1" thickBot="1">
      <c r="A737" s="11"/>
      <c r="B737" s="83"/>
      <c r="C737" s="11"/>
      <c r="D737" s="114" t="str">
        <f>IFERROR(INDEX(M[Disk Space], MATCH(C737, M[Plan Name], 0)), "")</f>
        <v/>
      </c>
      <c r="E737" s="114" t="str">
        <f>IFERROR(INDEX(M[Bandwidth], MATCH(C737, M[Plan Name], 0)), "")</f>
        <v/>
      </c>
      <c r="F737" s="114" t="str">
        <f>IFERROR(INDEX(M[Number of Domains], MATCH(C737, M[Plan Name], 0)), "")</f>
        <v/>
      </c>
      <c r="G737" s="114" t="str">
        <f>IFERROR(INDEX(M[Email Accounts], MATCH(C737, M[Plan Name], 0)), "")</f>
        <v/>
      </c>
      <c r="H737" s="114" t="str">
        <f>IFERROR(INDEX(M[Databases], MATCH(C737, M[Plan Name], 0)), "")</f>
        <v/>
      </c>
      <c r="I737" s="114" t="str">
        <f>IFERROR(INDEX(M[Control Panel], MATCH(C737, M[Plan Name], 0)), "")</f>
        <v/>
      </c>
      <c r="J737" s="114" t="str">
        <f>IFERROR(INDEX(M[Price], MATCH(C737, M[Plan Name], 0)), "")</f>
        <v/>
      </c>
      <c r="K737" s="114" t="str">
        <f>IFERROR(INDEX(M[Cost], MATCH(C737, M[Plan Name], 0)), "")</f>
        <v/>
      </c>
    </row>
    <row r="738" spans="1:11" ht="13.5" thickTop="1" thickBot="1">
      <c r="A738" s="11"/>
      <c r="B738" s="83"/>
      <c r="C738" s="11"/>
      <c r="D738" s="114" t="str">
        <f>IFERROR(INDEX(M[Disk Space], MATCH(C738, M[Plan Name], 0)), "")</f>
        <v/>
      </c>
      <c r="E738" s="114" t="str">
        <f>IFERROR(INDEX(M[Bandwidth], MATCH(C738, M[Plan Name], 0)), "")</f>
        <v/>
      </c>
      <c r="F738" s="114" t="str">
        <f>IFERROR(INDEX(M[Number of Domains], MATCH(C738, M[Plan Name], 0)), "")</f>
        <v/>
      </c>
      <c r="G738" s="114" t="str">
        <f>IFERROR(INDEX(M[Email Accounts], MATCH(C738, M[Plan Name], 0)), "")</f>
        <v/>
      </c>
      <c r="H738" s="114" t="str">
        <f>IFERROR(INDEX(M[Databases], MATCH(C738, M[Plan Name], 0)), "")</f>
        <v/>
      </c>
      <c r="I738" s="114" t="str">
        <f>IFERROR(INDEX(M[Control Panel], MATCH(C738, M[Plan Name], 0)), "")</f>
        <v/>
      </c>
      <c r="J738" s="114" t="str">
        <f>IFERROR(INDEX(M[Price], MATCH(C738, M[Plan Name], 0)), "")</f>
        <v/>
      </c>
      <c r="K738" s="114" t="str">
        <f>IFERROR(INDEX(M[Cost], MATCH(C738, M[Plan Name], 0)), "")</f>
        <v/>
      </c>
    </row>
    <row r="739" spans="1:11" ht="13.5" thickTop="1" thickBot="1">
      <c r="A739" s="11"/>
      <c r="B739" s="83"/>
      <c r="C739" s="11"/>
      <c r="D739" s="114" t="str">
        <f>IFERROR(INDEX(M[Disk Space], MATCH(C739, M[Plan Name], 0)), "")</f>
        <v/>
      </c>
      <c r="E739" s="114" t="str">
        <f>IFERROR(INDEX(M[Bandwidth], MATCH(C739, M[Plan Name], 0)), "")</f>
        <v/>
      </c>
      <c r="F739" s="114" t="str">
        <f>IFERROR(INDEX(M[Number of Domains], MATCH(C739, M[Plan Name], 0)), "")</f>
        <v/>
      </c>
      <c r="G739" s="114" t="str">
        <f>IFERROR(INDEX(M[Email Accounts], MATCH(C739, M[Plan Name], 0)), "")</f>
        <v/>
      </c>
      <c r="H739" s="114" t="str">
        <f>IFERROR(INDEX(M[Databases], MATCH(C739, M[Plan Name], 0)), "")</f>
        <v/>
      </c>
      <c r="I739" s="114" t="str">
        <f>IFERROR(INDEX(M[Control Panel], MATCH(C739, M[Plan Name], 0)), "")</f>
        <v/>
      </c>
      <c r="J739" s="114" t="str">
        <f>IFERROR(INDEX(M[Price], MATCH(C739, M[Plan Name], 0)), "")</f>
        <v/>
      </c>
      <c r="K739" s="114" t="str">
        <f>IFERROR(INDEX(M[Cost], MATCH(C739, M[Plan Name], 0)), "")</f>
        <v/>
      </c>
    </row>
    <row r="740" spans="1:11" ht="13.5" thickTop="1" thickBot="1">
      <c r="A740" s="11"/>
      <c r="B740" s="83"/>
      <c r="C740" s="11"/>
      <c r="D740" s="114" t="str">
        <f>IFERROR(INDEX(M[Disk Space], MATCH(C740, M[Plan Name], 0)), "")</f>
        <v/>
      </c>
      <c r="E740" s="114" t="str">
        <f>IFERROR(INDEX(M[Bandwidth], MATCH(C740, M[Plan Name], 0)), "")</f>
        <v/>
      </c>
      <c r="F740" s="114" t="str">
        <f>IFERROR(INDEX(M[Number of Domains], MATCH(C740, M[Plan Name], 0)), "")</f>
        <v/>
      </c>
      <c r="G740" s="114" t="str">
        <f>IFERROR(INDEX(M[Email Accounts], MATCH(C740, M[Plan Name], 0)), "")</f>
        <v/>
      </c>
      <c r="H740" s="114" t="str">
        <f>IFERROR(INDEX(M[Databases], MATCH(C740, M[Plan Name], 0)), "")</f>
        <v/>
      </c>
      <c r="I740" s="114" t="str">
        <f>IFERROR(INDEX(M[Control Panel], MATCH(C740, M[Plan Name], 0)), "")</f>
        <v/>
      </c>
      <c r="J740" s="114" t="str">
        <f>IFERROR(INDEX(M[Price], MATCH(C740, M[Plan Name], 0)), "")</f>
        <v/>
      </c>
      <c r="K740" s="114" t="str">
        <f>IFERROR(INDEX(M[Cost], MATCH(C740, M[Plan Name], 0)), "")</f>
        <v/>
      </c>
    </row>
    <row r="741" spans="1:11" ht="13.5" thickTop="1" thickBot="1">
      <c r="A741" s="11"/>
      <c r="B741" s="83"/>
      <c r="C741" s="11"/>
      <c r="D741" s="114" t="str">
        <f>IFERROR(INDEX(M[Disk Space], MATCH(C741, M[Plan Name], 0)), "")</f>
        <v/>
      </c>
      <c r="E741" s="114" t="str">
        <f>IFERROR(INDEX(M[Bandwidth], MATCH(C741, M[Plan Name], 0)), "")</f>
        <v/>
      </c>
      <c r="F741" s="114" t="str">
        <f>IFERROR(INDEX(M[Number of Domains], MATCH(C741, M[Plan Name], 0)), "")</f>
        <v/>
      </c>
      <c r="G741" s="114" t="str">
        <f>IFERROR(INDEX(M[Email Accounts], MATCH(C741, M[Plan Name], 0)), "")</f>
        <v/>
      </c>
      <c r="H741" s="114" t="str">
        <f>IFERROR(INDEX(M[Databases], MATCH(C741, M[Plan Name], 0)), "")</f>
        <v/>
      </c>
      <c r="I741" s="114" t="str">
        <f>IFERROR(INDEX(M[Control Panel], MATCH(C741, M[Plan Name], 0)), "")</f>
        <v/>
      </c>
      <c r="J741" s="114" t="str">
        <f>IFERROR(INDEX(M[Price], MATCH(C741, M[Plan Name], 0)), "")</f>
        <v/>
      </c>
      <c r="K741" s="114" t="str">
        <f>IFERROR(INDEX(M[Cost], MATCH(C741, M[Plan Name], 0)), "")</f>
        <v/>
      </c>
    </row>
    <row r="742" spans="1:11" ht="13.5" thickTop="1" thickBot="1">
      <c r="A742" s="11"/>
      <c r="B742" s="83"/>
      <c r="C742" s="11"/>
      <c r="D742" s="114" t="str">
        <f>IFERROR(INDEX(M[Disk Space], MATCH(C742, M[Plan Name], 0)), "")</f>
        <v/>
      </c>
      <c r="E742" s="114" t="str">
        <f>IFERROR(INDEX(M[Bandwidth], MATCH(C742, M[Plan Name], 0)), "")</f>
        <v/>
      </c>
      <c r="F742" s="114" t="str">
        <f>IFERROR(INDEX(M[Number of Domains], MATCH(C742, M[Plan Name], 0)), "")</f>
        <v/>
      </c>
      <c r="G742" s="114" t="str">
        <f>IFERROR(INDEX(M[Email Accounts], MATCH(C742, M[Plan Name], 0)), "")</f>
        <v/>
      </c>
      <c r="H742" s="114" t="str">
        <f>IFERROR(INDEX(M[Databases], MATCH(C742, M[Plan Name], 0)), "")</f>
        <v/>
      </c>
      <c r="I742" s="114" t="str">
        <f>IFERROR(INDEX(M[Control Panel], MATCH(C742, M[Plan Name], 0)), "")</f>
        <v/>
      </c>
      <c r="J742" s="114" t="str">
        <f>IFERROR(INDEX(M[Price], MATCH(C742, M[Plan Name], 0)), "")</f>
        <v/>
      </c>
      <c r="K742" s="114" t="str">
        <f>IFERROR(INDEX(M[Cost], MATCH(C742, M[Plan Name], 0)), "")</f>
        <v/>
      </c>
    </row>
    <row r="743" spans="1:11" ht="13.5" thickTop="1" thickBot="1">
      <c r="A743" s="11"/>
      <c r="B743" s="83"/>
      <c r="C743" s="11"/>
      <c r="D743" s="114" t="str">
        <f>IFERROR(INDEX(M[Disk Space], MATCH(C743, M[Plan Name], 0)), "")</f>
        <v/>
      </c>
      <c r="E743" s="114" t="str">
        <f>IFERROR(INDEX(M[Bandwidth], MATCH(C743, M[Plan Name], 0)), "")</f>
        <v/>
      </c>
      <c r="F743" s="114" t="str">
        <f>IFERROR(INDEX(M[Number of Domains], MATCH(C743, M[Plan Name], 0)), "")</f>
        <v/>
      </c>
      <c r="G743" s="114" t="str">
        <f>IFERROR(INDEX(M[Email Accounts], MATCH(C743, M[Plan Name], 0)), "")</f>
        <v/>
      </c>
      <c r="H743" s="114" t="str">
        <f>IFERROR(INDEX(M[Databases], MATCH(C743, M[Plan Name], 0)), "")</f>
        <v/>
      </c>
      <c r="I743" s="114" t="str">
        <f>IFERROR(INDEX(M[Control Panel], MATCH(C743, M[Plan Name], 0)), "")</f>
        <v/>
      </c>
      <c r="J743" s="114" t="str">
        <f>IFERROR(INDEX(M[Price], MATCH(C743, M[Plan Name], 0)), "")</f>
        <v/>
      </c>
      <c r="K743" s="114" t="str">
        <f>IFERROR(INDEX(M[Cost], MATCH(C743, M[Plan Name], 0)), "")</f>
        <v/>
      </c>
    </row>
    <row r="744" spans="1:11" ht="13.5" thickTop="1" thickBot="1">
      <c r="A744" s="11"/>
      <c r="B744" s="83"/>
      <c r="C744" s="11"/>
      <c r="D744" s="114" t="str">
        <f>IFERROR(INDEX(M[Disk Space], MATCH(C744, M[Plan Name], 0)), "")</f>
        <v/>
      </c>
      <c r="E744" s="114" t="str">
        <f>IFERROR(INDEX(M[Bandwidth], MATCH(C744, M[Plan Name], 0)), "")</f>
        <v/>
      </c>
      <c r="F744" s="114" t="str">
        <f>IFERROR(INDEX(M[Number of Domains], MATCH(C744, M[Plan Name], 0)), "")</f>
        <v/>
      </c>
      <c r="G744" s="114" t="str">
        <f>IFERROR(INDEX(M[Email Accounts], MATCH(C744, M[Plan Name], 0)), "")</f>
        <v/>
      </c>
      <c r="H744" s="114" t="str">
        <f>IFERROR(INDEX(M[Databases], MATCH(C744, M[Plan Name], 0)), "")</f>
        <v/>
      </c>
      <c r="I744" s="114" t="str">
        <f>IFERROR(INDEX(M[Control Panel], MATCH(C744, M[Plan Name], 0)), "")</f>
        <v/>
      </c>
      <c r="J744" s="114" t="str">
        <f>IFERROR(INDEX(M[Price], MATCH(C744, M[Plan Name], 0)), "")</f>
        <v/>
      </c>
      <c r="K744" s="114" t="str">
        <f>IFERROR(INDEX(M[Cost], MATCH(C744, M[Plan Name], 0)), "")</f>
        <v/>
      </c>
    </row>
    <row r="745" spans="1:11" ht="13.5" thickTop="1" thickBot="1">
      <c r="A745" s="11"/>
      <c r="B745" s="83"/>
      <c r="C745" s="11"/>
      <c r="D745" s="114" t="str">
        <f>IFERROR(INDEX(M[Disk Space], MATCH(C745, M[Plan Name], 0)), "")</f>
        <v/>
      </c>
      <c r="E745" s="114" t="str">
        <f>IFERROR(INDEX(M[Bandwidth], MATCH(C745, M[Plan Name], 0)), "")</f>
        <v/>
      </c>
      <c r="F745" s="114" t="str">
        <f>IFERROR(INDEX(M[Number of Domains], MATCH(C745, M[Plan Name], 0)), "")</f>
        <v/>
      </c>
      <c r="G745" s="114" t="str">
        <f>IFERROR(INDEX(M[Email Accounts], MATCH(C745, M[Plan Name], 0)), "")</f>
        <v/>
      </c>
      <c r="H745" s="114" t="str">
        <f>IFERROR(INDEX(M[Databases], MATCH(C745, M[Plan Name], 0)), "")</f>
        <v/>
      </c>
      <c r="I745" s="114" t="str">
        <f>IFERROR(INDEX(M[Control Panel], MATCH(C745, M[Plan Name], 0)), "")</f>
        <v/>
      </c>
      <c r="J745" s="114" t="str">
        <f>IFERROR(INDEX(M[Price], MATCH(C745, M[Plan Name], 0)), "")</f>
        <v/>
      </c>
      <c r="K745" s="114" t="str">
        <f>IFERROR(INDEX(M[Cost], MATCH(C745, M[Plan Name], 0)), "")</f>
        <v/>
      </c>
    </row>
    <row r="746" spans="1:11" ht="13.5" thickTop="1" thickBot="1">
      <c r="A746" s="11"/>
      <c r="B746" s="83"/>
      <c r="C746" s="11"/>
      <c r="D746" s="114" t="str">
        <f>IFERROR(INDEX(M[Disk Space], MATCH(C746, M[Plan Name], 0)), "")</f>
        <v/>
      </c>
      <c r="E746" s="114" t="str">
        <f>IFERROR(INDEX(M[Bandwidth], MATCH(C746, M[Plan Name], 0)), "")</f>
        <v/>
      </c>
      <c r="F746" s="114" t="str">
        <f>IFERROR(INDEX(M[Number of Domains], MATCH(C746, M[Plan Name], 0)), "")</f>
        <v/>
      </c>
      <c r="G746" s="114" t="str">
        <f>IFERROR(INDEX(M[Email Accounts], MATCH(C746, M[Plan Name], 0)), "")</f>
        <v/>
      </c>
      <c r="H746" s="114" t="str">
        <f>IFERROR(INDEX(M[Databases], MATCH(C746, M[Plan Name], 0)), "")</f>
        <v/>
      </c>
      <c r="I746" s="114" t="str">
        <f>IFERROR(INDEX(M[Control Panel], MATCH(C746, M[Plan Name], 0)), "")</f>
        <v/>
      </c>
      <c r="J746" s="114" t="str">
        <f>IFERROR(INDEX(M[Price], MATCH(C746, M[Plan Name], 0)), "")</f>
        <v/>
      </c>
      <c r="K746" s="114" t="str">
        <f>IFERROR(INDEX(M[Cost], MATCH(C746, M[Plan Name], 0)), "")</f>
        <v/>
      </c>
    </row>
    <row r="747" spans="1:11" ht="13.5" thickTop="1" thickBot="1">
      <c r="A747" s="11"/>
      <c r="B747" s="83"/>
      <c r="C747" s="11"/>
      <c r="D747" s="114" t="str">
        <f>IFERROR(INDEX(M[Disk Space], MATCH(C747, M[Plan Name], 0)), "")</f>
        <v/>
      </c>
      <c r="E747" s="114" t="str">
        <f>IFERROR(INDEX(M[Bandwidth], MATCH(C747, M[Plan Name], 0)), "")</f>
        <v/>
      </c>
      <c r="F747" s="114" t="str">
        <f>IFERROR(INDEX(M[Number of Domains], MATCH(C747, M[Plan Name], 0)), "")</f>
        <v/>
      </c>
      <c r="G747" s="114" t="str">
        <f>IFERROR(INDEX(M[Email Accounts], MATCH(C747, M[Plan Name], 0)), "")</f>
        <v/>
      </c>
      <c r="H747" s="114" t="str">
        <f>IFERROR(INDEX(M[Databases], MATCH(C747, M[Plan Name], 0)), "")</f>
        <v/>
      </c>
      <c r="I747" s="114" t="str">
        <f>IFERROR(INDEX(M[Control Panel], MATCH(C747, M[Plan Name], 0)), "")</f>
        <v/>
      </c>
      <c r="J747" s="114" t="str">
        <f>IFERROR(INDEX(M[Price], MATCH(C747, M[Plan Name], 0)), "")</f>
        <v/>
      </c>
      <c r="K747" s="114" t="str">
        <f>IFERROR(INDEX(M[Cost], MATCH(C747, M[Plan Name], 0)), "")</f>
        <v/>
      </c>
    </row>
    <row r="748" spans="1:11" ht="13.5" thickTop="1" thickBot="1">
      <c r="A748" s="11"/>
      <c r="B748" s="83"/>
      <c r="C748" s="11"/>
      <c r="D748" s="114" t="str">
        <f>IFERROR(INDEX(M[Disk Space], MATCH(C748, M[Plan Name], 0)), "")</f>
        <v/>
      </c>
      <c r="E748" s="114" t="str">
        <f>IFERROR(INDEX(M[Bandwidth], MATCH(C748, M[Plan Name], 0)), "")</f>
        <v/>
      </c>
      <c r="F748" s="114" t="str">
        <f>IFERROR(INDEX(M[Number of Domains], MATCH(C748, M[Plan Name], 0)), "")</f>
        <v/>
      </c>
      <c r="G748" s="114" t="str">
        <f>IFERROR(INDEX(M[Email Accounts], MATCH(C748, M[Plan Name], 0)), "")</f>
        <v/>
      </c>
      <c r="H748" s="114" t="str">
        <f>IFERROR(INDEX(M[Databases], MATCH(C748, M[Plan Name], 0)), "")</f>
        <v/>
      </c>
      <c r="I748" s="114" t="str">
        <f>IFERROR(INDEX(M[Control Panel], MATCH(C748, M[Plan Name], 0)), "")</f>
        <v/>
      </c>
      <c r="J748" s="114" t="str">
        <f>IFERROR(INDEX(M[Price], MATCH(C748, M[Plan Name], 0)), "")</f>
        <v/>
      </c>
      <c r="K748" s="114" t="str">
        <f>IFERROR(INDEX(M[Cost], MATCH(C748, M[Plan Name], 0)), "")</f>
        <v/>
      </c>
    </row>
    <row r="749" spans="1:11" ht="13.5" thickTop="1" thickBot="1">
      <c r="A749" s="11"/>
      <c r="B749" s="83"/>
      <c r="C749" s="11"/>
      <c r="D749" s="114" t="str">
        <f>IFERROR(INDEX(M[Disk Space], MATCH(C749, M[Plan Name], 0)), "")</f>
        <v/>
      </c>
      <c r="E749" s="114" t="str">
        <f>IFERROR(INDEX(M[Bandwidth], MATCH(C749, M[Plan Name], 0)), "")</f>
        <v/>
      </c>
      <c r="F749" s="114" t="str">
        <f>IFERROR(INDEX(M[Number of Domains], MATCH(C749, M[Plan Name], 0)), "")</f>
        <v/>
      </c>
      <c r="G749" s="114" t="str">
        <f>IFERROR(INDEX(M[Email Accounts], MATCH(C749, M[Plan Name], 0)), "")</f>
        <v/>
      </c>
      <c r="H749" s="114" t="str">
        <f>IFERROR(INDEX(M[Databases], MATCH(C749, M[Plan Name], 0)), "")</f>
        <v/>
      </c>
      <c r="I749" s="114" t="str">
        <f>IFERROR(INDEX(M[Control Panel], MATCH(C749, M[Plan Name], 0)), "")</f>
        <v/>
      </c>
      <c r="J749" s="114" t="str">
        <f>IFERROR(INDEX(M[Price], MATCH(C749, M[Plan Name], 0)), "")</f>
        <v/>
      </c>
      <c r="K749" s="114" t="str">
        <f>IFERROR(INDEX(M[Cost], MATCH(C749, M[Plan Name], 0)), "")</f>
        <v/>
      </c>
    </row>
    <row r="750" spans="1:11" ht="13.5" thickTop="1" thickBot="1">
      <c r="A750" s="11"/>
      <c r="B750" s="83"/>
      <c r="C750" s="11"/>
      <c r="D750" s="114" t="str">
        <f>IFERROR(INDEX(M[Disk Space], MATCH(C750, M[Plan Name], 0)), "")</f>
        <v/>
      </c>
      <c r="E750" s="114" t="str">
        <f>IFERROR(INDEX(M[Bandwidth], MATCH(C750, M[Plan Name], 0)), "")</f>
        <v/>
      </c>
      <c r="F750" s="114" t="str">
        <f>IFERROR(INDEX(M[Number of Domains], MATCH(C750, M[Plan Name], 0)), "")</f>
        <v/>
      </c>
      <c r="G750" s="114" t="str">
        <f>IFERROR(INDEX(M[Email Accounts], MATCH(C750, M[Plan Name], 0)), "")</f>
        <v/>
      </c>
      <c r="H750" s="114" t="str">
        <f>IFERROR(INDEX(M[Databases], MATCH(C750, M[Plan Name], 0)), "")</f>
        <v/>
      </c>
      <c r="I750" s="114" t="str">
        <f>IFERROR(INDEX(M[Control Panel], MATCH(C750, M[Plan Name], 0)), "")</f>
        <v/>
      </c>
      <c r="J750" s="114" t="str">
        <f>IFERROR(INDEX(M[Price], MATCH(C750, M[Plan Name], 0)), "")</f>
        <v/>
      </c>
      <c r="K750" s="114" t="str">
        <f>IFERROR(INDEX(M[Cost], MATCH(C750, M[Plan Name], 0)), "")</f>
        <v/>
      </c>
    </row>
    <row r="751" spans="1:11" ht="13.5" thickTop="1" thickBot="1">
      <c r="A751" s="11"/>
      <c r="B751" s="83"/>
      <c r="C751" s="11"/>
      <c r="D751" s="114" t="str">
        <f>IFERROR(INDEX(M[Disk Space], MATCH(C751, M[Plan Name], 0)), "")</f>
        <v/>
      </c>
      <c r="E751" s="114" t="str">
        <f>IFERROR(INDEX(M[Bandwidth], MATCH(C751, M[Plan Name], 0)), "")</f>
        <v/>
      </c>
      <c r="F751" s="114" t="str">
        <f>IFERROR(INDEX(M[Number of Domains], MATCH(C751, M[Plan Name], 0)), "")</f>
        <v/>
      </c>
      <c r="G751" s="114" t="str">
        <f>IFERROR(INDEX(M[Email Accounts], MATCH(C751, M[Plan Name], 0)), "")</f>
        <v/>
      </c>
      <c r="H751" s="114" t="str">
        <f>IFERROR(INDEX(M[Databases], MATCH(C751, M[Plan Name], 0)), "")</f>
        <v/>
      </c>
      <c r="I751" s="114" t="str">
        <f>IFERROR(INDEX(M[Control Panel], MATCH(C751, M[Plan Name], 0)), "")</f>
        <v/>
      </c>
      <c r="J751" s="114" t="str">
        <f>IFERROR(INDEX(M[Price], MATCH(C751, M[Plan Name], 0)), "")</f>
        <v/>
      </c>
      <c r="K751" s="114" t="str">
        <f>IFERROR(INDEX(M[Cost], MATCH(C751, M[Plan Name], 0)), "")</f>
        <v/>
      </c>
    </row>
    <row r="752" spans="1:11" ht="13.5" thickTop="1" thickBot="1">
      <c r="A752" s="11"/>
      <c r="B752" s="83"/>
      <c r="C752" s="11"/>
      <c r="D752" s="114" t="str">
        <f>IFERROR(INDEX(M[Disk Space], MATCH(C752, M[Plan Name], 0)), "")</f>
        <v/>
      </c>
      <c r="E752" s="114" t="str">
        <f>IFERROR(INDEX(M[Bandwidth], MATCH(C752, M[Plan Name], 0)), "")</f>
        <v/>
      </c>
      <c r="F752" s="114" t="str">
        <f>IFERROR(INDEX(M[Number of Domains], MATCH(C752, M[Plan Name], 0)), "")</f>
        <v/>
      </c>
      <c r="G752" s="114" t="str">
        <f>IFERROR(INDEX(M[Email Accounts], MATCH(C752, M[Plan Name], 0)), "")</f>
        <v/>
      </c>
      <c r="H752" s="114" t="str">
        <f>IFERROR(INDEX(M[Databases], MATCH(C752, M[Plan Name], 0)), "")</f>
        <v/>
      </c>
      <c r="I752" s="114" t="str">
        <f>IFERROR(INDEX(M[Control Panel], MATCH(C752, M[Plan Name], 0)), "")</f>
        <v/>
      </c>
      <c r="J752" s="114" t="str">
        <f>IFERROR(INDEX(M[Price], MATCH(C752, M[Plan Name], 0)), "")</f>
        <v/>
      </c>
      <c r="K752" s="114" t="str">
        <f>IFERROR(INDEX(M[Cost], MATCH(C752, M[Plan Name], 0)), "")</f>
        <v/>
      </c>
    </row>
    <row r="753" spans="1:11" ht="13.5" thickTop="1" thickBot="1">
      <c r="A753" s="11"/>
      <c r="B753" s="83"/>
      <c r="C753" s="11"/>
      <c r="D753" s="114" t="str">
        <f>IFERROR(INDEX(M[Disk Space], MATCH(C753, M[Plan Name], 0)), "")</f>
        <v/>
      </c>
      <c r="E753" s="114" t="str">
        <f>IFERROR(INDEX(M[Bandwidth], MATCH(C753, M[Plan Name], 0)), "")</f>
        <v/>
      </c>
      <c r="F753" s="114" t="str">
        <f>IFERROR(INDEX(M[Number of Domains], MATCH(C753, M[Plan Name], 0)), "")</f>
        <v/>
      </c>
      <c r="G753" s="114" t="str">
        <f>IFERROR(INDEX(M[Email Accounts], MATCH(C753, M[Plan Name], 0)), "")</f>
        <v/>
      </c>
      <c r="H753" s="114" t="str">
        <f>IFERROR(INDEX(M[Databases], MATCH(C753, M[Plan Name], 0)), "")</f>
        <v/>
      </c>
      <c r="I753" s="114" t="str">
        <f>IFERROR(INDEX(M[Control Panel], MATCH(C753, M[Plan Name], 0)), "")</f>
        <v/>
      </c>
      <c r="J753" s="114" t="str">
        <f>IFERROR(INDEX(M[Price], MATCH(C753, M[Plan Name], 0)), "")</f>
        <v/>
      </c>
      <c r="K753" s="114" t="str">
        <f>IFERROR(INDEX(M[Cost], MATCH(C753, M[Plan Name], 0)), "")</f>
        <v/>
      </c>
    </row>
    <row r="754" spans="1:11" ht="13.5" thickTop="1" thickBot="1">
      <c r="A754" s="11"/>
      <c r="B754" s="83"/>
      <c r="C754" s="11"/>
      <c r="D754" s="114" t="str">
        <f>IFERROR(INDEX(M[Disk Space], MATCH(C754, M[Plan Name], 0)), "")</f>
        <v/>
      </c>
      <c r="E754" s="114" t="str">
        <f>IFERROR(INDEX(M[Bandwidth], MATCH(C754, M[Plan Name], 0)), "")</f>
        <v/>
      </c>
      <c r="F754" s="114" t="str">
        <f>IFERROR(INDEX(M[Number of Domains], MATCH(C754, M[Plan Name], 0)), "")</f>
        <v/>
      </c>
      <c r="G754" s="114" t="str">
        <f>IFERROR(INDEX(M[Email Accounts], MATCH(C754, M[Plan Name], 0)), "")</f>
        <v/>
      </c>
      <c r="H754" s="114" t="str">
        <f>IFERROR(INDEX(M[Databases], MATCH(C754, M[Plan Name], 0)), "")</f>
        <v/>
      </c>
      <c r="I754" s="114" t="str">
        <f>IFERROR(INDEX(M[Control Panel], MATCH(C754, M[Plan Name], 0)), "")</f>
        <v/>
      </c>
      <c r="J754" s="114" t="str">
        <f>IFERROR(INDEX(M[Price], MATCH(C754, M[Plan Name], 0)), "")</f>
        <v/>
      </c>
      <c r="K754" s="114" t="str">
        <f>IFERROR(INDEX(M[Cost], MATCH(C754, M[Plan Name], 0)), "")</f>
        <v/>
      </c>
    </row>
    <row r="755" spans="1:11" ht="13.5" thickTop="1" thickBot="1">
      <c r="A755" s="11"/>
      <c r="B755" s="83"/>
      <c r="C755" s="11"/>
      <c r="D755" s="114" t="str">
        <f>IFERROR(INDEX(M[Disk Space], MATCH(C755, M[Plan Name], 0)), "")</f>
        <v/>
      </c>
      <c r="E755" s="114" t="str">
        <f>IFERROR(INDEX(M[Bandwidth], MATCH(C755, M[Plan Name], 0)), "")</f>
        <v/>
      </c>
      <c r="F755" s="114" t="str">
        <f>IFERROR(INDEX(M[Number of Domains], MATCH(C755, M[Plan Name], 0)), "")</f>
        <v/>
      </c>
      <c r="G755" s="114" t="str">
        <f>IFERROR(INDEX(M[Email Accounts], MATCH(C755, M[Plan Name], 0)), "")</f>
        <v/>
      </c>
      <c r="H755" s="114" t="str">
        <f>IFERROR(INDEX(M[Databases], MATCH(C755, M[Plan Name], 0)), "")</f>
        <v/>
      </c>
      <c r="I755" s="114" t="str">
        <f>IFERROR(INDEX(M[Control Panel], MATCH(C755, M[Plan Name], 0)), "")</f>
        <v/>
      </c>
      <c r="J755" s="114" t="str">
        <f>IFERROR(INDEX(M[Price], MATCH(C755, M[Plan Name], 0)), "")</f>
        <v/>
      </c>
      <c r="K755" s="114" t="str">
        <f>IFERROR(INDEX(M[Cost], MATCH(C755, M[Plan Name], 0)), "")</f>
        <v/>
      </c>
    </row>
    <row r="756" spans="1:11" ht="13.5" thickTop="1" thickBot="1">
      <c r="A756" s="11"/>
      <c r="B756" s="83"/>
      <c r="C756" s="11"/>
      <c r="D756" s="114" t="str">
        <f>IFERROR(INDEX(M[Disk Space], MATCH(C756, M[Plan Name], 0)), "")</f>
        <v/>
      </c>
      <c r="E756" s="114" t="str">
        <f>IFERROR(INDEX(M[Bandwidth], MATCH(C756, M[Plan Name], 0)), "")</f>
        <v/>
      </c>
      <c r="F756" s="114" t="str">
        <f>IFERROR(INDEX(M[Number of Domains], MATCH(C756, M[Plan Name], 0)), "")</f>
        <v/>
      </c>
      <c r="G756" s="114" t="str">
        <f>IFERROR(INDEX(M[Email Accounts], MATCH(C756, M[Plan Name], 0)), "")</f>
        <v/>
      </c>
      <c r="H756" s="114" t="str">
        <f>IFERROR(INDEX(M[Databases], MATCH(C756, M[Plan Name], 0)), "")</f>
        <v/>
      </c>
      <c r="I756" s="114" t="str">
        <f>IFERROR(INDEX(M[Control Panel], MATCH(C756, M[Plan Name], 0)), "")</f>
        <v/>
      </c>
      <c r="J756" s="114" t="str">
        <f>IFERROR(INDEX(M[Price], MATCH(C756, M[Plan Name], 0)), "")</f>
        <v/>
      </c>
      <c r="K756" s="114" t="str">
        <f>IFERROR(INDEX(M[Cost], MATCH(C756, M[Plan Name], 0)), "")</f>
        <v/>
      </c>
    </row>
    <row r="757" spans="1:11" ht="13.5" thickTop="1" thickBot="1">
      <c r="A757" s="11"/>
      <c r="B757" s="83"/>
      <c r="C757" s="11"/>
      <c r="D757" s="114" t="str">
        <f>IFERROR(INDEX(M[Disk Space], MATCH(C757, M[Plan Name], 0)), "")</f>
        <v/>
      </c>
      <c r="E757" s="114" t="str">
        <f>IFERROR(INDEX(M[Bandwidth], MATCH(C757, M[Plan Name], 0)), "")</f>
        <v/>
      </c>
      <c r="F757" s="114" t="str">
        <f>IFERROR(INDEX(M[Number of Domains], MATCH(C757, M[Plan Name], 0)), "")</f>
        <v/>
      </c>
      <c r="G757" s="114" t="str">
        <f>IFERROR(INDEX(M[Email Accounts], MATCH(C757, M[Plan Name], 0)), "")</f>
        <v/>
      </c>
      <c r="H757" s="114" t="str">
        <f>IFERROR(INDEX(M[Databases], MATCH(C757, M[Plan Name], 0)), "")</f>
        <v/>
      </c>
      <c r="I757" s="114" t="str">
        <f>IFERROR(INDEX(M[Control Panel], MATCH(C757, M[Plan Name], 0)), "")</f>
        <v/>
      </c>
      <c r="J757" s="114" t="str">
        <f>IFERROR(INDEX(M[Price], MATCH(C757, M[Plan Name], 0)), "")</f>
        <v/>
      </c>
      <c r="K757" s="114" t="str">
        <f>IFERROR(INDEX(M[Cost], MATCH(C757, M[Plan Name], 0)), "")</f>
        <v/>
      </c>
    </row>
    <row r="758" spans="1:11" ht="13.5" thickTop="1" thickBot="1">
      <c r="A758" s="11"/>
      <c r="B758" s="83"/>
      <c r="C758" s="11"/>
      <c r="D758" s="114" t="str">
        <f>IFERROR(INDEX(M[Disk Space], MATCH(C758, M[Plan Name], 0)), "")</f>
        <v/>
      </c>
      <c r="E758" s="114" t="str">
        <f>IFERROR(INDEX(M[Bandwidth], MATCH(C758, M[Plan Name], 0)), "")</f>
        <v/>
      </c>
      <c r="F758" s="114" t="str">
        <f>IFERROR(INDEX(M[Number of Domains], MATCH(C758, M[Plan Name], 0)), "")</f>
        <v/>
      </c>
      <c r="G758" s="114" t="str">
        <f>IFERROR(INDEX(M[Email Accounts], MATCH(C758, M[Plan Name], 0)), "")</f>
        <v/>
      </c>
      <c r="H758" s="114" t="str">
        <f>IFERROR(INDEX(M[Databases], MATCH(C758, M[Plan Name], 0)), "")</f>
        <v/>
      </c>
      <c r="I758" s="114" t="str">
        <f>IFERROR(INDEX(M[Control Panel], MATCH(C758, M[Plan Name], 0)), "")</f>
        <v/>
      </c>
      <c r="J758" s="114" t="str">
        <f>IFERROR(INDEX(M[Price], MATCH(C758, M[Plan Name], 0)), "")</f>
        <v/>
      </c>
      <c r="K758" s="114" t="str">
        <f>IFERROR(INDEX(M[Cost], MATCH(C758, M[Plan Name], 0)), "")</f>
        <v/>
      </c>
    </row>
    <row r="759" spans="1:11" ht="13.5" thickTop="1" thickBot="1">
      <c r="A759" s="11"/>
      <c r="B759" s="83"/>
      <c r="C759" s="11"/>
      <c r="D759" s="114" t="str">
        <f>IFERROR(INDEX(M[Disk Space], MATCH(C759, M[Plan Name], 0)), "")</f>
        <v/>
      </c>
      <c r="E759" s="114" t="str">
        <f>IFERROR(INDEX(M[Bandwidth], MATCH(C759, M[Plan Name], 0)), "")</f>
        <v/>
      </c>
      <c r="F759" s="114" t="str">
        <f>IFERROR(INDEX(M[Number of Domains], MATCH(C759, M[Plan Name], 0)), "")</f>
        <v/>
      </c>
      <c r="G759" s="114" t="str">
        <f>IFERROR(INDEX(M[Email Accounts], MATCH(C759, M[Plan Name], 0)), "")</f>
        <v/>
      </c>
      <c r="H759" s="114" t="str">
        <f>IFERROR(INDEX(M[Databases], MATCH(C759, M[Plan Name], 0)), "")</f>
        <v/>
      </c>
      <c r="I759" s="114" t="str">
        <f>IFERROR(INDEX(M[Control Panel], MATCH(C759, M[Plan Name], 0)), "")</f>
        <v/>
      </c>
      <c r="J759" s="114" t="str">
        <f>IFERROR(INDEX(M[Price], MATCH(C759, M[Plan Name], 0)), "")</f>
        <v/>
      </c>
      <c r="K759" s="114" t="str">
        <f>IFERROR(INDEX(M[Cost], MATCH(C759, M[Plan Name], 0)), "")</f>
        <v/>
      </c>
    </row>
    <row r="760" spans="1:11" ht="13.5" thickTop="1" thickBot="1">
      <c r="A760" s="11"/>
      <c r="B760" s="83"/>
      <c r="C760" s="11"/>
      <c r="D760" s="114" t="str">
        <f>IFERROR(INDEX(M[Disk Space], MATCH(C760, M[Plan Name], 0)), "")</f>
        <v/>
      </c>
      <c r="E760" s="114" t="str">
        <f>IFERROR(INDEX(M[Bandwidth], MATCH(C760, M[Plan Name], 0)), "")</f>
        <v/>
      </c>
      <c r="F760" s="114" t="str">
        <f>IFERROR(INDEX(M[Number of Domains], MATCH(C760, M[Plan Name], 0)), "")</f>
        <v/>
      </c>
      <c r="G760" s="114" t="str">
        <f>IFERROR(INDEX(M[Email Accounts], MATCH(C760, M[Plan Name], 0)), "")</f>
        <v/>
      </c>
      <c r="H760" s="114" t="str">
        <f>IFERROR(INDEX(M[Databases], MATCH(C760, M[Plan Name], 0)), "")</f>
        <v/>
      </c>
      <c r="I760" s="114" t="str">
        <f>IFERROR(INDEX(M[Control Panel], MATCH(C760, M[Plan Name], 0)), "")</f>
        <v/>
      </c>
      <c r="J760" s="114" t="str">
        <f>IFERROR(INDEX(M[Price], MATCH(C760, M[Plan Name], 0)), "")</f>
        <v/>
      </c>
      <c r="K760" s="114" t="str">
        <f>IFERROR(INDEX(M[Cost], MATCH(C760, M[Plan Name], 0)), "")</f>
        <v/>
      </c>
    </row>
    <row r="761" spans="1:11" ht="13.5" thickTop="1" thickBot="1">
      <c r="A761" s="11"/>
      <c r="B761" s="83"/>
      <c r="C761" s="11"/>
      <c r="D761" s="114" t="str">
        <f>IFERROR(INDEX(M[Disk Space], MATCH(C761, M[Plan Name], 0)), "")</f>
        <v/>
      </c>
      <c r="E761" s="114" t="str">
        <f>IFERROR(INDEX(M[Bandwidth], MATCH(C761, M[Plan Name], 0)), "")</f>
        <v/>
      </c>
      <c r="F761" s="114" t="str">
        <f>IFERROR(INDEX(M[Number of Domains], MATCH(C761, M[Plan Name], 0)), "")</f>
        <v/>
      </c>
      <c r="G761" s="114" t="str">
        <f>IFERROR(INDEX(M[Email Accounts], MATCH(C761, M[Plan Name], 0)), "")</f>
        <v/>
      </c>
      <c r="H761" s="114" t="str">
        <f>IFERROR(INDEX(M[Databases], MATCH(C761, M[Plan Name], 0)), "")</f>
        <v/>
      </c>
      <c r="I761" s="114" t="str">
        <f>IFERROR(INDEX(M[Control Panel], MATCH(C761, M[Plan Name], 0)), "")</f>
        <v/>
      </c>
      <c r="J761" s="114" t="str">
        <f>IFERROR(INDEX(M[Price], MATCH(C761, M[Plan Name], 0)), "")</f>
        <v/>
      </c>
      <c r="K761" s="114" t="str">
        <f>IFERROR(INDEX(M[Cost], MATCH(C761, M[Plan Name], 0)), "")</f>
        <v/>
      </c>
    </row>
    <row r="762" spans="1:11" ht="13.5" thickTop="1" thickBot="1">
      <c r="A762" s="11"/>
      <c r="B762" s="83"/>
      <c r="C762" s="11"/>
      <c r="D762" s="114" t="str">
        <f>IFERROR(INDEX(M[Disk Space], MATCH(C762, M[Plan Name], 0)), "")</f>
        <v/>
      </c>
      <c r="E762" s="114" t="str">
        <f>IFERROR(INDEX(M[Bandwidth], MATCH(C762, M[Plan Name], 0)), "")</f>
        <v/>
      </c>
      <c r="F762" s="114" t="str">
        <f>IFERROR(INDEX(M[Number of Domains], MATCH(C762, M[Plan Name], 0)), "")</f>
        <v/>
      </c>
      <c r="G762" s="114" t="str">
        <f>IFERROR(INDEX(M[Email Accounts], MATCH(C762, M[Plan Name], 0)), "")</f>
        <v/>
      </c>
      <c r="H762" s="114" t="str">
        <f>IFERROR(INDEX(M[Databases], MATCH(C762, M[Plan Name], 0)), "")</f>
        <v/>
      </c>
      <c r="I762" s="114" t="str">
        <f>IFERROR(INDEX(M[Control Panel], MATCH(C762, M[Plan Name], 0)), "")</f>
        <v/>
      </c>
      <c r="J762" s="114" t="str">
        <f>IFERROR(INDEX(M[Price], MATCH(C762, M[Plan Name], 0)), "")</f>
        <v/>
      </c>
      <c r="K762" s="114" t="str">
        <f>IFERROR(INDEX(M[Cost], MATCH(C762, M[Plan Name], 0)), "")</f>
        <v/>
      </c>
    </row>
    <row r="763" spans="1:11" ht="13.5" thickTop="1" thickBot="1">
      <c r="A763" s="11"/>
      <c r="B763" s="83"/>
      <c r="C763" s="11"/>
      <c r="D763" s="114" t="str">
        <f>IFERROR(INDEX(M[Disk Space], MATCH(C763, M[Plan Name], 0)), "")</f>
        <v/>
      </c>
      <c r="E763" s="114" t="str">
        <f>IFERROR(INDEX(M[Bandwidth], MATCH(C763, M[Plan Name], 0)), "")</f>
        <v/>
      </c>
      <c r="F763" s="114" t="str">
        <f>IFERROR(INDEX(M[Number of Domains], MATCH(C763, M[Plan Name], 0)), "")</f>
        <v/>
      </c>
      <c r="G763" s="114" t="str">
        <f>IFERROR(INDEX(M[Email Accounts], MATCH(C763, M[Plan Name], 0)), "")</f>
        <v/>
      </c>
      <c r="H763" s="114" t="str">
        <f>IFERROR(INDEX(M[Databases], MATCH(C763, M[Plan Name], 0)), "")</f>
        <v/>
      </c>
      <c r="I763" s="114" t="str">
        <f>IFERROR(INDEX(M[Control Panel], MATCH(C763, M[Plan Name], 0)), "")</f>
        <v/>
      </c>
      <c r="J763" s="114" t="str">
        <f>IFERROR(INDEX(M[Price], MATCH(C763, M[Plan Name], 0)), "")</f>
        <v/>
      </c>
      <c r="K763" s="114" t="str">
        <f>IFERROR(INDEX(M[Cost], MATCH(C763, M[Plan Name], 0)), "")</f>
        <v/>
      </c>
    </row>
    <row r="764" spans="1:11" ht="13.5" thickTop="1" thickBot="1">
      <c r="A764" s="11"/>
      <c r="B764" s="83"/>
      <c r="C764" s="11"/>
      <c r="D764" s="114" t="str">
        <f>IFERROR(INDEX(M[Disk Space], MATCH(C764, M[Plan Name], 0)), "")</f>
        <v/>
      </c>
      <c r="E764" s="114" t="str">
        <f>IFERROR(INDEX(M[Bandwidth], MATCH(C764, M[Plan Name], 0)), "")</f>
        <v/>
      </c>
      <c r="F764" s="114" t="str">
        <f>IFERROR(INDEX(M[Number of Domains], MATCH(C764, M[Plan Name], 0)), "")</f>
        <v/>
      </c>
      <c r="G764" s="114" t="str">
        <f>IFERROR(INDEX(M[Email Accounts], MATCH(C764, M[Plan Name], 0)), "")</f>
        <v/>
      </c>
      <c r="H764" s="114" t="str">
        <f>IFERROR(INDEX(M[Databases], MATCH(C764, M[Plan Name], 0)), "")</f>
        <v/>
      </c>
      <c r="I764" s="114" t="str">
        <f>IFERROR(INDEX(M[Control Panel], MATCH(C764, M[Plan Name], 0)), "")</f>
        <v/>
      </c>
      <c r="J764" s="114" t="str">
        <f>IFERROR(INDEX(M[Price], MATCH(C764, M[Plan Name], 0)), "")</f>
        <v/>
      </c>
      <c r="K764" s="114" t="str">
        <f>IFERROR(INDEX(M[Cost], MATCH(C764, M[Plan Name], 0)), "")</f>
        <v/>
      </c>
    </row>
    <row r="765" spans="1:11" ht="13.5" thickTop="1" thickBot="1">
      <c r="A765" s="11"/>
      <c r="B765" s="83"/>
      <c r="C765" s="11"/>
      <c r="D765" s="114" t="str">
        <f>IFERROR(INDEX(M[Disk Space], MATCH(C765, M[Plan Name], 0)), "")</f>
        <v/>
      </c>
      <c r="E765" s="114" t="str">
        <f>IFERROR(INDEX(M[Bandwidth], MATCH(C765, M[Plan Name], 0)), "")</f>
        <v/>
      </c>
      <c r="F765" s="114" t="str">
        <f>IFERROR(INDEX(M[Number of Domains], MATCH(C765, M[Plan Name], 0)), "")</f>
        <v/>
      </c>
      <c r="G765" s="114" t="str">
        <f>IFERROR(INDEX(M[Email Accounts], MATCH(C765, M[Plan Name], 0)), "")</f>
        <v/>
      </c>
      <c r="H765" s="114" t="str">
        <f>IFERROR(INDEX(M[Databases], MATCH(C765, M[Plan Name], 0)), "")</f>
        <v/>
      </c>
      <c r="I765" s="114" t="str">
        <f>IFERROR(INDEX(M[Control Panel], MATCH(C765, M[Plan Name], 0)), "")</f>
        <v/>
      </c>
      <c r="J765" s="114" t="str">
        <f>IFERROR(INDEX(M[Price], MATCH(C765, M[Plan Name], 0)), "")</f>
        <v/>
      </c>
      <c r="K765" s="114" t="str">
        <f>IFERROR(INDEX(M[Cost], MATCH(C765, M[Plan Name], 0)), "")</f>
        <v/>
      </c>
    </row>
    <row r="766" spans="1:11" ht="13.5" thickTop="1" thickBot="1">
      <c r="A766" s="11"/>
      <c r="B766" s="83"/>
      <c r="C766" s="11"/>
      <c r="D766" s="114" t="str">
        <f>IFERROR(INDEX(M[Disk Space], MATCH(C766, M[Plan Name], 0)), "")</f>
        <v/>
      </c>
      <c r="E766" s="114" t="str">
        <f>IFERROR(INDEX(M[Bandwidth], MATCH(C766, M[Plan Name], 0)), "")</f>
        <v/>
      </c>
      <c r="F766" s="114" t="str">
        <f>IFERROR(INDEX(M[Number of Domains], MATCH(C766, M[Plan Name], 0)), "")</f>
        <v/>
      </c>
      <c r="G766" s="114" t="str">
        <f>IFERROR(INDEX(M[Email Accounts], MATCH(C766, M[Plan Name], 0)), "")</f>
        <v/>
      </c>
      <c r="H766" s="114" t="str">
        <f>IFERROR(INDEX(M[Databases], MATCH(C766, M[Plan Name], 0)), "")</f>
        <v/>
      </c>
      <c r="I766" s="114" t="str">
        <f>IFERROR(INDEX(M[Control Panel], MATCH(C766, M[Plan Name], 0)), "")</f>
        <v/>
      </c>
      <c r="J766" s="114" t="str">
        <f>IFERROR(INDEX(M[Price], MATCH(C766, M[Plan Name], 0)), "")</f>
        <v/>
      </c>
      <c r="K766" s="114" t="str">
        <f>IFERROR(INDEX(M[Cost], MATCH(C766, M[Plan Name], 0)), "")</f>
        <v/>
      </c>
    </row>
    <row r="767" spans="1:11" ht="13.5" thickTop="1" thickBot="1">
      <c r="A767" s="11"/>
      <c r="B767" s="83"/>
      <c r="C767" s="11"/>
      <c r="D767" s="114" t="str">
        <f>IFERROR(INDEX(M[Disk Space], MATCH(C767, M[Plan Name], 0)), "")</f>
        <v/>
      </c>
      <c r="E767" s="114" t="str">
        <f>IFERROR(INDEX(M[Bandwidth], MATCH(C767, M[Plan Name], 0)), "")</f>
        <v/>
      </c>
      <c r="F767" s="114" t="str">
        <f>IFERROR(INDEX(M[Number of Domains], MATCH(C767, M[Plan Name], 0)), "")</f>
        <v/>
      </c>
      <c r="G767" s="114" t="str">
        <f>IFERROR(INDEX(M[Email Accounts], MATCH(C767, M[Plan Name], 0)), "")</f>
        <v/>
      </c>
      <c r="H767" s="114" t="str">
        <f>IFERROR(INDEX(M[Databases], MATCH(C767, M[Plan Name], 0)), "")</f>
        <v/>
      </c>
      <c r="I767" s="114" t="str">
        <f>IFERROR(INDEX(M[Control Panel], MATCH(C767, M[Plan Name], 0)), "")</f>
        <v/>
      </c>
      <c r="J767" s="114" t="str">
        <f>IFERROR(INDEX(M[Price], MATCH(C767, M[Plan Name], 0)), "")</f>
        <v/>
      </c>
      <c r="K767" s="114" t="str">
        <f>IFERROR(INDEX(M[Cost], MATCH(C767, M[Plan Name], 0)), "")</f>
        <v/>
      </c>
    </row>
    <row r="768" spans="1:11" ht="13.5" thickTop="1" thickBot="1">
      <c r="A768" s="11"/>
      <c r="B768" s="83"/>
      <c r="C768" s="11"/>
      <c r="D768" s="114" t="str">
        <f>IFERROR(INDEX(M[Disk Space], MATCH(C768, M[Plan Name], 0)), "")</f>
        <v/>
      </c>
      <c r="E768" s="114" t="str">
        <f>IFERROR(INDEX(M[Bandwidth], MATCH(C768, M[Plan Name], 0)), "")</f>
        <v/>
      </c>
      <c r="F768" s="114" t="str">
        <f>IFERROR(INDEX(M[Number of Domains], MATCH(C768, M[Plan Name], 0)), "")</f>
        <v/>
      </c>
      <c r="G768" s="114" t="str">
        <f>IFERROR(INDEX(M[Email Accounts], MATCH(C768, M[Plan Name], 0)), "")</f>
        <v/>
      </c>
      <c r="H768" s="114" t="str">
        <f>IFERROR(INDEX(M[Databases], MATCH(C768, M[Plan Name], 0)), "")</f>
        <v/>
      </c>
      <c r="I768" s="114" t="str">
        <f>IFERROR(INDEX(M[Control Panel], MATCH(C768, M[Plan Name], 0)), "")</f>
        <v/>
      </c>
      <c r="J768" s="114" t="str">
        <f>IFERROR(INDEX(M[Price], MATCH(C768, M[Plan Name], 0)), "")</f>
        <v/>
      </c>
      <c r="K768" s="114" t="str">
        <f>IFERROR(INDEX(M[Cost], MATCH(C768, M[Plan Name], 0)), "")</f>
        <v/>
      </c>
    </row>
    <row r="769" spans="1:11" ht="13.5" thickTop="1" thickBot="1">
      <c r="A769" s="11"/>
      <c r="B769" s="83"/>
      <c r="C769" s="11"/>
      <c r="D769" s="114" t="str">
        <f>IFERROR(INDEX(M[Disk Space], MATCH(C769, M[Plan Name], 0)), "")</f>
        <v/>
      </c>
      <c r="E769" s="114" t="str">
        <f>IFERROR(INDEX(M[Bandwidth], MATCH(C769, M[Plan Name], 0)), "")</f>
        <v/>
      </c>
      <c r="F769" s="114" t="str">
        <f>IFERROR(INDEX(M[Number of Domains], MATCH(C769, M[Plan Name], 0)), "")</f>
        <v/>
      </c>
      <c r="G769" s="114" t="str">
        <f>IFERROR(INDEX(M[Email Accounts], MATCH(C769, M[Plan Name], 0)), "")</f>
        <v/>
      </c>
      <c r="H769" s="114" t="str">
        <f>IFERROR(INDEX(M[Databases], MATCH(C769, M[Plan Name], 0)), "")</f>
        <v/>
      </c>
      <c r="I769" s="114" t="str">
        <f>IFERROR(INDEX(M[Control Panel], MATCH(C769, M[Plan Name], 0)), "")</f>
        <v/>
      </c>
      <c r="J769" s="114" t="str">
        <f>IFERROR(INDEX(M[Price], MATCH(C769, M[Plan Name], 0)), "")</f>
        <v/>
      </c>
      <c r="K769" s="114" t="str">
        <f>IFERROR(INDEX(M[Cost], MATCH(C769, M[Plan Name], 0)), "")</f>
        <v/>
      </c>
    </row>
    <row r="770" spans="1:11" ht="13.5" thickTop="1" thickBot="1">
      <c r="A770" s="11"/>
      <c r="B770" s="83"/>
      <c r="C770" s="11"/>
      <c r="D770" s="114" t="str">
        <f>IFERROR(INDEX(M[Disk Space], MATCH(C770, M[Plan Name], 0)), "")</f>
        <v/>
      </c>
      <c r="E770" s="114" t="str">
        <f>IFERROR(INDEX(M[Bandwidth], MATCH(C770, M[Plan Name], 0)), "")</f>
        <v/>
      </c>
      <c r="F770" s="114" t="str">
        <f>IFERROR(INDEX(M[Number of Domains], MATCH(C770, M[Plan Name], 0)), "")</f>
        <v/>
      </c>
      <c r="G770" s="114" t="str">
        <f>IFERROR(INDEX(M[Email Accounts], MATCH(C770, M[Plan Name], 0)), "")</f>
        <v/>
      </c>
      <c r="H770" s="114" t="str">
        <f>IFERROR(INDEX(M[Databases], MATCH(C770, M[Plan Name], 0)), "")</f>
        <v/>
      </c>
      <c r="I770" s="114" t="str">
        <f>IFERROR(INDEX(M[Control Panel], MATCH(C770, M[Plan Name], 0)), "")</f>
        <v/>
      </c>
      <c r="J770" s="114" t="str">
        <f>IFERROR(INDEX(M[Price], MATCH(C770, M[Plan Name], 0)), "")</f>
        <v/>
      </c>
      <c r="K770" s="114" t="str">
        <f>IFERROR(INDEX(M[Cost], MATCH(C770, M[Plan Name], 0)), "")</f>
        <v/>
      </c>
    </row>
    <row r="771" spans="1:11" ht="13.5" thickTop="1" thickBot="1">
      <c r="A771" s="11"/>
      <c r="B771" s="83"/>
      <c r="C771" s="11"/>
      <c r="D771" s="114" t="str">
        <f>IFERROR(INDEX(M[Disk Space], MATCH(C771, M[Plan Name], 0)), "")</f>
        <v/>
      </c>
      <c r="E771" s="114" t="str">
        <f>IFERROR(INDEX(M[Bandwidth], MATCH(C771, M[Plan Name], 0)), "")</f>
        <v/>
      </c>
      <c r="F771" s="114" t="str">
        <f>IFERROR(INDEX(M[Number of Domains], MATCH(C771, M[Plan Name], 0)), "")</f>
        <v/>
      </c>
      <c r="G771" s="114" t="str">
        <f>IFERROR(INDEX(M[Email Accounts], MATCH(C771, M[Plan Name], 0)), "")</f>
        <v/>
      </c>
      <c r="H771" s="114" t="str">
        <f>IFERROR(INDEX(M[Databases], MATCH(C771, M[Plan Name], 0)), "")</f>
        <v/>
      </c>
      <c r="I771" s="114" t="str">
        <f>IFERROR(INDEX(M[Control Panel], MATCH(C771, M[Plan Name], 0)), "")</f>
        <v/>
      </c>
      <c r="J771" s="114" t="str">
        <f>IFERROR(INDEX(M[Price], MATCH(C771, M[Plan Name], 0)), "")</f>
        <v/>
      </c>
      <c r="K771" s="114" t="str">
        <f>IFERROR(INDEX(M[Cost], MATCH(C771, M[Plan Name], 0)), "")</f>
        <v/>
      </c>
    </row>
    <row r="772" spans="1:11" ht="13.5" thickTop="1" thickBot="1">
      <c r="A772" s="11"/>
      <c r="B772" s="83"/>
      <c r="C772" s="11"/>
      <c r="D772" s="114" t="str">
        <f>IFERROR(INDEX(M[Disk Space], MATCH(C772, M[Plan Name], 0)), "")</f>
        <v/>
      </c>
      <c r="E772" s="114" t="str">
        <f>IFERROR(INDEX(M[Bandwidth], MATCH(C772, M[Plan Name], 0)), "")</f>
        <v/>
      </c>
      <c r="F772" s="114" t="str">
        <f>IFERROR(INDEX(M[Number of Domains], MATCH(C772, M[Plan Name], 0)), "")</f>
        <v/>
      </c>
      <c r="G772" s="114" t="str">
        <f>IFERROR(INDEX(M[Email Accounts], MATCH(C772, M[Plan Name], 0)), "")</f>
        <v/>
      </c>
      <c r="H772" s="114" t="str">
        <f>IFERROR(INDEX(M[Databases], MATCH(C772, M[Plan Name], 0)), "")</f>
        <v/>
      </c>
      <c r="I772" s="114" t="str">
        <f>IFERROR(INDEX(M[Control Panel], MATCH(C772, M[Plan Name], 0)), "")</f>
        <v/>
      </c>
      <c r="J772" s="114" t="str">
        <f>IFERROR(INDEX(M[Price], MATCH(C772, M[Plan Name], 0)), "")</f>
        <v/>
      </c>
      <c r="K772" s="114" t="str">
        <f>IFERROR(INDEX(M[Cost], MATCH(C772, M[Plan Name], 0)), "")</f>
        <v/>
      </c>
    </row>
    <row r="773" spans="1:11" ht="13.5" thickTop="1" thickBot="1">
      <c r="A773" s="11"/>
      <c r="B773" s="83"/>
      <c r="C773" s="11"/>
      <c r="D773" s="114" t="str">
        <f>IFERROR(INDEX(M[Disk Space], MATCH(C773, M[Plan Name], 0)), "")</f>
        <v/>
      </c>
      <c r="E773" s="114" t="str">
        <f>IFERROR(INDEX(M[Bandwidth], MATCH(C773, M[Plan Name], 0)), "")</f>
        <v/>
      </c>
      <c r="F773" s="114" t="str">
        <f>IFERROR(INDEX(M[Number of Domains], MATCH(C773, M[Plan Name], 0)), "")</f>
        <v/>
      </c>
      <c r="G773" s="114" t="str">
        <f>IFERROR(INDEX(M[Email Accounts], MATCH(C773, M[Plan Name], 0)), "")</f>
        <v/>
      </c>
      <c r="H773" s="114" t="str">
        <f>IFERROR(INDEX(M[Databases], MATCH(C773, M[Plan Name], 0)), "")</f>
        <v/>
      </c>
      <c r="I773" s="114" t="str">
        <f>IFERROR(INDEX(M[Control Panel], MATCH(C773, M[Plan Name], 0)), "")</f>
        <v/>
      </c>
      <c r="J773" s="114" t="str">
        <f>IFERROR(INDEX(M[Price], MATCH(C773, M[Plan Name], 0)), "")</f>
        <v/>
      </c>
      <c r="K773" s="114" t="str">
        <f>IFERROR(INDEX(M[Cost], MATCH(C773, M[Plan Name], 0)), "")</f>
        <v/>
      </c>
    </row>
    <row r="774" spans="1:11" ht="13.5" thickTop="1" thickBot="1">
      <c r="A774" s="11"/>
      <c r="B774" s="83"/>
      <c r="C774" s="11"/>
      <c r="D774" s="114" t="str">
        <f>IFERROR(INDEX(M[Disk Space], MATCH(C774, M[Plan Name], 0)), "")</f>
        <v/>
      </c>
      <c r="E774" s="114" t="str">
        <f>IFERROR(INDEX(M[Bandwidth], MATCH(C774, M[Plan Name], 0)), "")</f>
        <v/>
      </c>
      <c r="F774" s="114" t="str">
        <f>IFERROR(INDEX(M[Number of Domains], MATCH(C774, M[Plan Name], 0)), "")</f>
        <v/>
      </c>
      <c r="G774" s="114" t="str">
        <f>IFERROR(INDEX(M[Email Accounts], MATCH(C774, M[Plan Name], 0)), "")</f>
        <v/>
      </c>
      <c r="H774" s="114" t="str">
        <f>IFERROR(INDEX(M[Databases], MATCH(C774, M[Plan Name], 0)), "")</f>
        <v/>
      </c>
      <c r="I774" s="114" t="str">
        <f>IFERROR(INDEX(M[Control Panel], MATCH(C774, M[Plan Name], 0)), "")</f>
        <v/>
      </c>
      <c r="J774" s="114" t="str">
        <f>IFERROR(INDEX(M[Price], MATCH(C774, M[Plan Name], 0)), "")</f>
        <v/>
      </c>
      <c r="K774" s="114" t="str">
        <f>IFERROR(INDEX(M[Cost], MATCH(C774, M[Plan Name], 0)), "")</f>
        <v/>
      </c>
    </row>
    <row r="775" spans="1:11" ht="13.5" thickTop="1" thickBot="1">
      <c r="A775" s="11"/>
      <c r="B775" s="83"/>
      <c r="C775" s="11"/>
      <c r="D775" s="114" t="str">
        <f>IFERROR(INDEX(M[Disk Space], MATCH(C775, M[Plan Name], 0)), "")</f>
        <v/>
      </c>
      <c r="E775" s="114" t="str">
        <f>IFERROR(INDEX(M[Bandwidth], MATCH(C775, M[Plan Name], 0)), "")</f>
        <v/>
      </c>
      <c r="F775" s="114" t="str">
        <f>IFERROR(INDEX(M[Number of Domains], MATCH(C775, M[Plan Name], 0)), "")</f>
        <v/>
      </c>
      <c r="G775" s="114" t="str">
        <f>IFERROR(INDEX(M[Email Accounts], MATCH(C775, M[Plan Name], 0)), "")</f>
        <v/>
      </c>
      <c r="H775" s="114" t="str">
        <f>IFERROR(INDEX(M[Databases], MATCH(C775, M[Plan Name], 0)), "")</f>
        <v/>
      </c>
      <c r="I775" s="114" t="str">
        <f>IFERROR(INDEX(M[Control Panel], MATCH(C775, M[Plan Name], 0)), "")</f>
        <v/>
      </c>
      <c r="J775" s="114" t="str">
        <f>IFERROR(INDEX(M[Price], MATCH(C775, M[Plan Name], 0)), "")</f>
        <v/>
      </c>
      <c r="K775" s="114" t="str">
        <f>IFERROR(INDEX(M[Cost], MATCH(C775, M[Plan Name], 0)), "")</f>
        <v/>
      </c>
    </row>
    <row r="776" spans="1:11" ht="13.5" thickTop="1" thickBot="1">
      <c r="A776" s="11"/>
      <c r="B776" s="83"/>
      <c r="C776" s="11"/>
      <c r="D776" s="114" t="str">
        <f>IFERROR(INDEX(M[Disk Space], MATCH(C776, M[Plan Name], 0)), "")</f>
        <v/>
      </c>
      <c r="E776" s="114" t="str">
        <f>IFERROR(INDEX(M[Bandwidth], MATCH(C776, M[Plan Name], 0)), "")</f>
        <v/>
      </c>
      <c r="F776" s="114" t="str">
        <f>IFERROR(INDEX(M[Number of Domains], MATCH(C776, M[Plan Name], 0)), "")</f>
        <v/>
      </c>
      <c r="G776" s="114" t="str">
        <f>IFERROR(INDEX(M[Email Accounts], MATCH(C776, M[Plan Name], 0)), "")</f>
        <v/>
      </c>
      <c r="H776" s="114" t="str">
        <f>IFERROR(INDEX(M[Databases], MATCH(C776, M[Plan Name], 0)), "")</f>
        <v/>
      </c>
      <c r="I776" s="114" t="str">
        <f>IFERROR(INDEX(M[Control Panel], MATCH(C776, M[Plan Name], 0)), "")</f>
        <v/>
      </c>
      <c r="J776" s="114" t="str">
        <f>IFERROR(INDEX(M[Price], MATCH(C776, M[Plan Name], 0)), "")</f>
        <v/>
      </c>
      <c r="K776" s="114" t="str">
        <f>IFERROR(INDEX(M[Cost], MATCH(C776, M[Plan Name], 0)), "")</f>
        <v/>
      </c>
    </row>
    <row r="777" spans="1:11" ht="13.5" thickTop="1" thickBot="1">
      <c r="A777" s="11"/>
      <c r="B777" s="83"/>
      <c r="C777" s="11"/>
      <c r="D777" s="114" t="str">
        <f>IFERROR(INDEX(M[Disk Space], MATCH(C777, M[Plan Name], 0)), "")</f>
        <v/>
      </c>
      <c r="E777" s="114" t="str">
        <f>IFERROR(INDEX(M[Bandwidth], MATCH(C777, M[Plan Name], 0)), "")</f>
        <v/>
      </c>
      <c r="F777" s="114" t="str">
        <f>IFERROR(INDEX(M[Number of Domains], MATCH(C777, M[Plan Name], 0)), "")</f>
        <v/>
      </c>
      <c r="G777" s="114" t="str">
        <f>IFERROR(INDEX(M[Email Accounts], MATCH(C777, M[Plan Name], 0)), "")</f>
        <v/>
      </c>
      <c r="H777" s="114" t="str">
        <f>IFERROR(INDEX(M[Databases], MATCH(C777, M[Plan Name], 0)), "")</f>
        <v/>
      </c>
      <c r="I777" s="114" t="str">
        <f>IFERROR(INDEX(M[Control Panel], MATCH(C777, M[Plan Name], 0)), "")</f>
        <v/>
      </c>
      <c r="J777" s="114" t="str">
        <f>IFERROR(INDEX(M[Price], MATCH(C777, M[Plan Name], 0)), "")</f>
        <v/>
      </c>
      <c r="K777" s="114" t="str">
        <f>IFERROR(INDEX(M[Cost], MATCH(C777, M[Plan Name], 0)), "")</f>
        <v/>
      </c>
    </row>
    <row r="778" spans="1:11" ht="13.5" thickTop="1" thickBot="1">
      <c r="A778" s="11"/>
      <c r="B778" s="83"/>
      <c r="C778" s="11"/>
      <c r="D778" s="114" t="str">
        <f>IFERROR(INDEX(M[Disk Space], MATCH(C778, M[Plan Name], 0)), "")</f>
        <v/>
      </c>
      <c r="E778" s="114" t="str">
        <f>IFERROR(INDEX(M[Bandwidth], MATCH(C778, M[Plan Name], 0)), "")</f>
        <v/>
      </c>
      <c r="F778" s="114" t="str">
        <f>IFERROR(INDEX(M[Number of Domains], MATCH(C778, M[Plan Name], 0)), "")</f>
        <v/>
      </c>
      <c r="G778" s="114" t="str">
        <f>IFERROR(INDEX(M[Email Accounts], MATCH(C778, M[Plan Name], 0)), "")</f>
        <v/>
      </c>
      <c r="H778" s="114" t="str">
        <f>IFERROR(INDEX(M[Databases], MATCH(C778, M[Plan Name], 0)), "")</f>
        <v/>
      </c>
      <c r="I778" s="114" t="str">
        <f>IFERROR(INDEX(M[Control Panel], MATCH(C778, M[Plan Name], 0)), "")</f>
        <v/>
      </c>
      <c r="J778" s="114" t="str">
        <f>IFERROR(INDEX(M[Price], MATCH(C778, M[Plan Name], 0)), "")</f>
        <v/>
      </c>
      <c r="K778" s="114" t="str">
        <f>IFERROR(INDEX(M[Cost], MATCH(C778, M[Plan Name], 0)), "")</f>
        <v/>
      </c>
    </row>
    <row r="779" spans="1:11" ht="13.5" thickTop="1" thickBot="1">
      <c r="A779" s="11"/>
      <c r="B779" s="83"/>
      <c r="C779" s="11"/>
      <c r="D779" s="114" t="str">
        <f>IFERROR(INDEX(M[Disk Space], MATCH(C779, M[Plan Name], 0)), "")</f>
        <v/>
      </c>
      <c r="E779" s="114" t="str">
        <f>IFERROR(INDEX(M[Bandwidth], MATCH(C779, M[Plan Name], 0)), "")</f>
        <v/>
      </c>
      <c r="F779" s="114" t="str">
        <f>IFERROR(INDEX(M[Number of Domains], MATCH(C779, M[Plan Name], 0)), "")</f>
        <v/>
      </c>
      <c r="G779" s="114" t="str">
        <f>IFERROR(INDEX(M[Email Accounts], MATCH(C779, M[Plan Name], 0)), "")</f>
        <v/>
      </c>
      <c r="H779" s="114" t="str">
        <f>IFERROR(INDEX(M[Databases], MATCH(C779, M[Plan Name], 0)), "")</f>
        <v/>
      </c>
      <c r="I779" s="114" t="str">
        <f>IFERROR(INDEX(M[Control Panel], MATCH(C779, M[Plan Name], 0)), "")</f>
        <v/>
      </c>
      <c r="J779" s="114" t="str">
        <f>IFERROR(INDEX(M[Price], MATCH(C779, M[Plan Name], 0)), "")</f>
        <v/>
      </c>
      <c r="K779" s="114" t="str">
        <f>IFERROR(INDEX(M[Cost], MATCH(C779, M[Plan Name], 0)), "")</f>
        <v/>
      </c>
    </row>
    <row r="780" spans="1:11" ht="13.5" thickTop="1" thickBot="1">
      <c r="A780" s="11"/>
      <c r="B780" s="83"/>
      <c r="C780" s="11"/>
      <c r="D780" s="114" t="str">
        <f>IFERROR(INDEX(M[Disk Space], MATCH(C780, M[Plan Name], 0)), "")</f>
        <v/>
      </c>
      <c r="E780" s="114" t="str">
        <f>IFERROR(INDEX(M[Bandwidth], MATCH(C780, M[Plan Name], 0)), "")</f>
        <v/>
      </c>
      <c r="F780" s="114" t="str">
        <f>IFERROR(INDEX(M[Number of Domains], MATCH(C780, M[Plan Name], 0)), "")</f>
        <v/>
      </c>
      <c r="G780" s="114" t="str">
        <f>IFERROR(INDEX(M[Email Accounts], MATCH(C780, M[Plan Name], 0)), "")</f>
        <v/>
      </c>
      <c r="H780" s="114" t="str">
        <f>IFERROR(INDEX(M[Databases], MATCH(C780, M[Plan Name], 0)), "")</f>
        <v/>
      </c>
      <c r="I780" s="114" t="str">
        <f>IFERROR(INDEX(M[Control Panel], MATCH(C780, M[Plan Name], 0)), "")</f>
        <v/>
      </c>
      <c r="J780" s="114" t="str">
        <f>IFERROR(INDEX(M[Price], MATCH(C780, M[Plan Name], 0)), "")</f>
        <v/>
      </c>
      <c r="K780" s="114" t="str">
        <f>IFERROR(INDEX(M[Cost], MATCH(C780, M[Plan Name], 0)), "")</f>
        <v/>
      </c>
    </row>
    <row r="781" spans="1:11" ht="13.5" thickTop="1" thickBot="1">
      <c r="A781" s="11"/>
      <c r="B781" s="83"/>
      <c r="C781" s="11"/>
      <c r="D781" s="114" t="str">
        <f>IFERROR(INDEX(M[Disk Space], MATCH(C781, M[Plan Name], 0)), "")</f>
        <v/>
      </c>
      <c r="E781" s="114" t="str">
        <f>IFERROR(INDEX(M[Bandwidth], MATCH(C781, M[Plan Name], 0)), "")</f>
        <v/>
      </c>
      <c r="F781" s="114" t="str">
        <f>IFERROR(INDEX(M[Number of Domains], MATCH(C781, M[Plan Name], 0)), "")</f>
        <v/>
      </c>
      <c r="G781" s="114" t="str">
        <f>IFERROR(INDEX(M[Email Accounts], MATCH(C781, M[Plan Name], 0)), "")</f>
        <v/>
      </c>
      <c r="H781" s="114" t="str">
        <f>IFERROR(INDEX(M[Databases], MATCH(C781, M[Plan Name], 0)), "")</f>
        <v/>
      </c>
      <c r="I781" s="114" t="str">
        <f>IFERROR(INDEX(M[Control Panel], MATCH(C781, M[Plan Name], 0)), "")</f>
        <v/>
      </c>
      <c r="J781" s="114" t="str">
        <f>IFERROR(INDEX(M[Price], MATCH(C781, M[Plan Name], 0)), "")</f>
        <v/>
      </c>
      <c r="K781" s="114" t="str">
        <f>IFERROR(INDEX(M[Cost], MATCH(C781, M[Plan Name], 0)), "")</f>
        <v/>
      </c>
    </row>
    <row r="782" spans="1:11" ht="13.5" thickTop="1" thickBot="1">
      <c r="A782" s="11"/>
      <c r="B782" s="83"/>
      <c r="C782" s="11"/>
      <c r="D782" s="114" t="str">
        <f>IFERROR(INDEX(M[Disk Space], MATCH(C782, M[Plan Name], 0)), "")</f>
        <v/>
      </c>
      <c r="E782" s="114" t="str">
        <f>IFERROR(INDEX(M[Bandwidth], MATCH(C782, M[Plan Name], 0)), "")</f>
        <v/>
      </c>
      <c r="F782" s="114" t="str">
        <f>IFERROR(INDEX(M[Number of Domains], MATCH(C782, M[Plan Name], 0)), "")</f>
        <v/>
      </c>
      <c r="G782" s="114" t="str">
        <f>IFERROR(INDEX(M[Email Accounts], MATCH(C782, M[Plan Name], 0)), "")</f>
        <v/>
      </c>
      <c r="H782" s="114" t="str">
        <f>IFERROR(INDEX(M[Databases], MATCH(C782, M[Plan Name], 0)), "")</f>
        <v/>
      </c>
      <c r="I782" s="114" t="str">
        <f>IFERROR(INDEX(M[Control Panel], MATCH(C782, M[Plan Name], 0)), "")</f>
        <v/>
      </c>
      <c r="J782" s="114" t="str">
        <f>IFERROR(INDEX(M[Price], MATCH(C782, M[Plan Name], 0)), "")</f>
        <v/>
      </c>
      <c r="K782" s="114" t="str">
        <f>IFERROR(INDEX(M[Cost], MATCH(C782, M[Plan Name], 0)), "")</f>
        <v/>
      </c>
    </row>
    <row r="783" spans="1:11" ht="13.5" thickTop="1" thickBot="1">
      <c r="A783" s="11"/>
      <c r="B783" s="83"/>
      <c r="C783" s="11"/>
      <c r="D783" s="114" t="str">
        <f>IFERROR(INDEX(M[Disk Space], MATCH(C783, M[Plan Name], 0)), "")</f>
        <v/>
      </c>
      <c r="E783" s="114" t="str">
        <f>IFERROR(INDEX(M[Bandwidth], MATCH(C783, M[Plan Name], 0)), "")</f>
        <v/>
      </c>
      <c r="F783" s="114" t="str">
        <f>IFERROR(INDEX(M[Number of Domains], MATCH(C783, M[Plan Name], 0)), "")</f>
        <v/>
      </c>
      <c r="G783" s="114" t="str">
        <f>IFERROR(INDEX(M[Email Accounts], MATCH(C783, M[Plan Name], 0)), "")</f>
        <v/>
      </c>
      <c r="H783" s="114" t="str">
        <f>IFERROR(INDEX(M[Databases], MATCH(C783, M[Plan Name], 0)), "")</f>
        <v/>
      </c>
      <c r="I783" s="114" t="str">
        <f>IFERROR(INDEX(M[Control Panel], MATCH(C783, M[Plan Name], 0)), "")</f>
        <v/>
      </c>
      <c r="J783" s="114" t="str">
        <f>IFERROR(INDEX(M[Price], MATCH(C783, M[Plan Name], 0)), "")</f>
        <v/>
      </c>
      <c r="K783" s="114" t="str">
        <f>IFERROR(INDEX(M[Cost], MATCH(C783, M[Plan Name], 0)), "")</f>
        <v/>
      </c>
    </row>
    <row r="784" spans="1:11" ht="13.5" thickTop="1" thickBot="1">
      <c r="A784" s="11"/>
      <c r="B784" s="83"/>
      <c r="C784" s="11"/>
      <c r="D784" s="114" t="str">
        <f>IFERROR(INDEX(M[Disk Space], MATCH(C784, M[Plan Name], 0)), "")</f>
        <v/>
      </c>
      <c r="E784" s="114" t="str">
        <f>IFERROR(INDEX(M[Bandwidth], MATCH(C784, M[Plan Name], 0)), "")</f>
        <v/>
      </c>
      <c r="F784" s="114" t="str">
        <f>IFERROR(INDEX(M[Number of Domains], MATCH(C784, M[Plan Name], 0)), "")</f>
        <v/>
      </c>
      <c r="G784" s="114" t="str">
        <f>IFERROR(INDEX(M[Email Accounts], MATCH(C784, M[Plan Name], 0)), "")</f>
        <v/>
      </c>
      <c r="H784" s="114" t="str">
        <f>IFERROR(INDEX(M[Databases], MATCH(C784, M[Plan Name], 0)), "")</f>
        <v/>
      </c>
      <c r="I784" s="114" t="str">
        <f>IFERROR(INDEX(M[Control Panel], MATCH(C784, M[Plan Name], 0)), "")</f>
        <v/>
      </c>
      <c r="J784" s="114" t="str">
        <f>IFERROR(INDEX(M[Price], MATCH(C784, M[Plan Name], 0)), "")</f>
        <v/>
      </c>
      <c r="K784" s="114" t="str">
        <f>IFERROR(INDEX(M[Cost], MATCH(C784, M[Plan Name], 0)), "")</f>
        <v/>
      </c>
    </row>
    <row r="785" spans="1:11" ht="13.5" thickTop="1" thickBot="1">
      <c r="A785" s="11"/>
      <c r="B785" s="83"/>
      <c r="C785" s="11"/>
      <c r="D785" s="114" t="str">
        <f>IFERROR(INDEX(M[Disk Space], MATCH(C785, M[Plan Name], 0)), "")</f>
        <v/>
      </c>
      <c r="E785" s="114" t="str">
        <f>IFERROR(INDEX(M[Bandwidth], MATCH(C785, M[Plan Name], 0)), "")</f>
        <v/>
      </c>
      <c r="F785" s="114" t="str">
        <f>IFERROR(INDEX(M[Number of Domains], MATCH(C785, M[Plan Name], 0)), "")</f>
        <v/>
      </c>
      <c r="G785" s="114" t="str">
        <f>IFERROR(INDEX(M[Email Accounts], MATCH(C785, M[Plan Name], 0)), "")</f>
        <v/>
      </c>
      <c r="H785" s="114" t="str">
        <f>IFERROR(INDEX(M[Databases], MATCH(C785, M[Plan Name], 0)), "")</f>
        <v/>
      </c>
      <c r="I785" s="114" t="str">
        <f>IFERROR(INDEX(M[Control Panel], MATCH(C785, M[Plan Name], 0)), "")</f>
        <v/>
      </c>
      <c r="J785" s="114" t="str">
        <f>IFERROR(INDEX(M[Price], MATCH(C785, M[Plan Name], 0)), "")</f>
        <v/>
      </c>
      <c r="K785" s="114" t="str">
        <f>IFERROR(INDEX(M[Cost], MATCH(C785, M[Plan Name], 0)), "")</f>
        <v/>
      </c>
    </row>
    <row r="786" spans="1:11" ht="13.5" thickTop="1" thickBot="1">
      <c r="A786" s="11"/>
      <c r="B786" s="83"/>
      <c r="C786" s="11"/>
      <c r="D786" s="114" t="str">
        <f>IFERROR(INDEX(M[Disk Space], MATCH(C786, M[Plan Name], 0)), "")</f>
        <v/>
      </c>
      <c r="E786" s="114" t="str">
        <f>IFERROR(INDEX(M[Bandwidth], MATCH(C786, M[Plan Name], 0)), "")</f>
        <v/>
      </c>
      <c r="F786" s="114" t="str">
        <f>IFERROR(INDEX(M[Number of Domains], MATCH(C786, M[Plan Name], 0)), "")</f>
        <v/>
      </c>
      <c r="G786" s="114" t="str">
        <f>IFERROR(INDEX(M[Email Accounts], MATCH(C786, M[Plan Name], 0)), "")</f>
        <v/>
      </c>
      <c r="H786" s="114" t="str">
        <f>IFERROR(INDEX(M[Databases], MATCH(C786, M[Plan Name], 0)), "")</f>
        <v/>
      </c>
      <c r="I786" s="114" t="str">
        <f>IFERROR(INDEX(M[Control Panel], MATCH(C786, M[Plan Name], 0)), "")</f>
        <v/>
      </c>
      <c r="J786" s="114" t="str">
        <f>IFERROR(INDEX(M[Price], MATCH(C786, M[Plan Name], 0)), "")</f>
        <v/>
      </c>
      <c r="K786" s="114" t="str">
        <f>IFERROR(INDEX(M[Cost], MATCH(C786, M[Plan Name], 0)), "")</f>
        <v/>
      </c>
    </row>
    <row r="787" spans="1:11" ht="13.5" thickTop="1" thickBot="1">
      <c r="A787" s="11"/>
      <c r="B787" s="83"/>
      <c r="C787" s="11"/>
      <c r="D787" s="114" t="str">
        <f>IFERROR(INDEX(M[Disk Space], MATCH(C787, M[Plan Name], 0)), "")</f>
        <v/>
      </c>
      <c r="E787" s="114" t="str">
        <f>IFERROR(INDEX(M[Bandwidth], MATCH(C787, M[Plan Name], 0)), "")</f>
        <v/>
      </c>
      <c r="F787" s="114" t="str">
        <f>IFERROR(INDEX(M[Number of Domains], MATCH(C787, M[Plan Name], 0)), "")</f>
        <v/>
      </c>
      <c r="G787" s="114" t="str">
        <f>IFERROR(INDEX(M[Email Accounts], MATCH(C787, M[Plan Name], 0)), "")</f>
        <v/>
      </c>
      <c r="H787" s="114" t="str">
        <f>IFERROR(INDEX(M[Databases], MATCH(C787, M[Plan Name], 0)), "")</f>
        <v/>
      </c>
      <c r="I787" s="114" t="str">
        <f>IFERROR(INDEX(M[Control Panel], MATCH(C787, M[Plan Name], 0)), "")</f>
        <v/>
      </c>
      <c r="J787" s="114" t="str">
        <f>IFERROR(INDEX(M[Price], MATCH(C787, M[Plan Name], 0)), "")</f>
        <v/>
      </c>
      <c r="K787" s="114" t="str">
        <f>IFERROR(INDEX(M[Cost], MATCH(C787, M[Plan Name], 0)), "")</f>
        <v/>
      </c>
    </row>
    <row r="788" spans="1:11" ht="13.5" thickTop="1" thickBot="1">
      <c r="A788" s="11"/>
      <c r="B788" s="83"/>
      <c r="C788" s="11"/>
      <c r="D788" s="114" t="str">
        <f>IFERROR(INDEX(M[Disk Space], MATCH(C788, M[Plan Name], 0)), "")</f>
        <v/>
      </c>
      <c r="E788" s="114" t="str">
        <f>IFERROR(INDEX(M[Bandwidth], MATCH(C788, M[Plan Name], 0)), "")</f>
        <v/>
      </c>
      <c r="F788" s="114" t="str">
        <f>IFERROR(INDEX(M[Number of Domains], MATCH(C788, M[Plan Name], 0)), "")</f>
        <v/>
      </c>
      <c r="G788" s="114" t="str">
        <f>IFERROR(INDEX(M[Email Accounts], MATCH(C788, M[Plan Name], 0)), "")</f>
        <v/>
      </c>
      <c r="H788" s="114" t="str">
        <f>IFERROR(INDEX(M[Databases], MATCH(C788, M[Plan Name], 0)), "")</f>
        <v/>
      </c>
      <c r="I788" s="114" t="str">
        <f>IFERROR(INDEX(M[Control Panel], MATCH(C788, M[Plan Name], 0)), "")</f>
        <v/>
      </c>
      <c r="J788" s="114" t="str">
        <f>IFERROR(INDEX(M[Price], MATCH(C788, M[Plan Name], 0)), "")</f>
        <v/>
      </c>
      <c r="K788" s="114" t="str">
        <f>IFERROR(INDEX(M[Cost], MATCH(C788, M[Plan Name], 0)), "")</f>
        <v/>
      </c>
    </row>
    <row r="789" spans="1:11" ht="13.5" thickTop="1" thickBot="1">
      <c r="A789" s="11"/>
      <c r="B789" s="83"/>
      <c r="C789" s="11"/>
      <c r="D789" s="114" t="str">
        <f>IFERROR(INDEX(M[Disk Space], MATCH(C789, M[Plan Name], 0)), "")</f>
        <v/>
      </c>
      <c r="E789" s="114" t="str">
        <f>IFERROR(INDEX(M[Bandwidth], MATCH(C789, M[Plan Name], 0)), "")</f>
        <v/>
      </c>
      <c r="F789" s="114" t="str">
        <f>IFERROR(INDEX(M[Number of Domains], MATCH(C789, M[Plan Name], 0)), "")</f>
        <v/>
      </c>
      <c r="G789" s="114" t="str">
        <f>IFERROR(INDEX(M[Email Accounts], MATCH(C789, M[Plan Name], 0)), "")</f>
        <v/>
      </c>
      <c r="H789" s="114" t="str">
        <f>IFERROR(INDEX(M[Databases], MATCH(C789, M[Plan Name], 0)), "")</f>
        <v/>
      </c>
      <c r="I789" s="114" t="str">
        <f>IFERROR(INDEX(M[Control Panel], MATCH(C789, M[Plan Name], 0)), "")</f>
        <v/>
      </c>
      <c r="J789" s="114" t="str">
        <f>IFERROR(INDEX(M[Price], MATCH(C789, M[Plan Name], 0)), "")</f>
        <v/>
      </c>
      <c r="K789" s="114" t="str">
        <f>IFERROR(INDEX(M[Cost], MATCH(C789, M[Plan Name], 0)), "")</f>
        <v/>
      </c>
    </row>
    <row r="790" spans="1:11" ht="13.5" thickTop="1" thickBot="1">
      <c r="A790" s="11"/>
      <c r="B790" s="83"/>
      <c r="C790" s="11"/>
      <c r="D790" s="114" t="str">
        <f>IFERROR(INDEX(M[Disk Space], MATCH(C790, M[Plan Name], 0)), "")</f>
        <v/>
      </c>
      <c r="E790" s="114" t="str">
        <f>IFERROR(INDEX(M[Bandwidth], MATCH(C790, M[Plan Name], 0)), "")</f>
        <v/>
      </c>
      <c r="F790" s="114" t="str">
        <f>IFERROR(INDEX(M[Number of Domains], MATCH(C790, M[Plan Name], 0)), "")</f>
        <v/>
      </c>
      <c r="G790" s="114" t="str">
        <f>IFERROR(INDEX(M[Email Accounts], MATCH(C790, M[Plan Name], 0)), "")</f>
        <v/>
      </c>
      <c r="H790" s="114" t="str">
        <f>IFERROR(INDEX(M[Databases], MATCH(C790, M[Plan Name], 0)), "")</f>
        <v/>
      </c>
      <c r="I790" s="114" t="str">
        <f>IFERROR(INDEX(M[Control Panel], MATCH(C790, M[Plan Name], 0)), "")</f>
        <v/>
      </c>
      <c r="J790" s="114" t="str">
        <f>IFERROR(INDEX(M[Price], MATCH(C790, M[Plan Name], 0)), "")</f>
        <v/>
      </c>
      <c r="K790" s="114" t="str">
        <f>IFERROR(INDEX(M[Cost], MATCH(C790, M[Plan Name], 0)), "")</f>
        <v/>
      </c>
    </row>
    <row r="791" spans="1:11" ht="13.5" thickTop="1" thickBot="1">
      <c r="A791" s="11"/>
      <c r="B791" s="83"/>
      <c r="C791" s="11"/>
      <c r="D791" s="114" t="str">
        <f>IFERROR(INDEX(M[Disk Space], MATCH(C791, M[Plan Name], 0)), "")</f>
        <v/>
      </c>
      <c r="E791" s="114" t="str">
        <f>IFERROR(INDEX(M[Bandwidth], MATCH(C791, M[Plan Name], 0)), "")</f>
        <v/>
      </c>
      <c r="F791" s="114" t="str">
        <f>IFERROR(INDEX(M[Number of Domains], MATCH(C791, M[Plan Name], 0)), "")</f>
        <v/>
      </c>
      <c r="G791" s="114" t="str">
        <f>IFERROR(INDEX(M[Email Accounts], MATCH(C791, M[Plan Name], 0)), "")</f>
        <v/>
      </c>
      <c r="H791" s="114" t="str">
        <f>IFERROR(INDEX(M[Databases], MATCH(C791, M[Plan Name], 0)), "")</f>
        <v/>
      </c>
      <c r="I791" s="114" t="str">
        <f>IFERROR(INDEX(M[Control Panel], MATCH(C791, M[Plan Name], 0)), "")</f>
        <v/>
      </c>
      <c r="J791" s="114" t="str">
        <f>IFERROR(INDEX(M[Price], MATCH(C791, M[Plan Name], 0)), "")</f>
        <v/>
      </c>
      <c r="K791" s="114" t="str">
        <f>IFERROR(INDEX(M[Cost], MATCH(C791, M[Plan Name], 0)), "")</f>
        <v/>
      </c>
    </row>
    <row r="792" spans="1:11" ht="13.5" thickTop="1" thickBot="1">
      <c r="A792" s="11"/>
      <c r="B792" s="83"/>
      <c r="C792" s="11"/>
      <c r="D792" s="114" t="str">
        <f>IFERROR(INDEX(M[Disk Space], MATCH(C792, M[Plan Name], 0)), "")</f>
        <v/>
      </c>
      <c r="E792" s="114" t="str">
        <f>IFERROR(INDEX(M[Bandwidth], MATCH(C792, M[Plan Name], 0)), "")</f>
        <v/>
      </c>
      <c r="F792" s="114" t="str">
        <f>IFERROR(INDEX(M[Number of Domains], MATCH(C792, M[Plan Name], 0)), "")</f>
        <v/>
      </c>
      <c r="G792" s="114" t="str">
        <f>IFERROR(INDEX(M[Email Accounts], MATCH(C792, M[Plan Name], 0)), "")</f>
        <v/>
      </c>
      <c r="H792" s="114" t="str">
        <f>IFERROR(INDEX(M[Databases], MATCH(C792, M[Plan Name], 0)), "")</f>
        <v/>
      </c>
      <c r="I792" s="114" t="str">
        <f>IFERROR(INDEX(M[Control Panel], MATCH(C792, M[Plan Name], 0)), "")</f>
        <v/>
      </c>
      <c r="J792" s="114" t="str">
        <f>IFERROR(INDEX(M[Price], MATCH(C792, M[Plan Name], 0)), "")</f>
        <v/>
      </c>
      <c r="K792" s="114" t="str">
        <f>IFERROR(INDEX(M[Cost], MATCH(C792, M[Plan Name], 0)), "")</f>
        <v/>
      </c>
    </row>
    <row r="793" spans="1:11" ht="13.5" thickTop="1" thickBot="1">
      <c r="A793" s="11"/>
      <c r="B793" s="83"/>
      <c r="C793" s="11"/>
      <c r="D793" s="114" t="str">
        <f>IFERROR(INDEX(M[Disk Space], MATCH(C793, M[Plan Name], 0)), "")</f>
        <v/>
      </c>
      <c r="E793" s="114" t="str">
        <f>IFERROR(INDEX(M[Bandwidth], MATCH(C793, M[Plan Name], 0)), "")</f>
        <v/>
      </c>
      <c r="F793" s="114" t="str">
        <f>IFERROR(INDEX(M[Number of Domains], MATCH(C793, M[Plan Name], 0)), "")</f>
        <v/>
      </c>
      <c r="G793" s="114" t="str">
        <f>IFERROR(INDEX(M[Email Accounts], MATCH(C793, M[Plan Name], 0)), "")</f>
        <v/>
      </c>
      <c r="H793" s="114" t="str">
        <f>IFERROR(INDEX(M[Databases], MATCH(C793, M[Plan Name], 0)), "")</f>
        <v/>
      </c>
      <c r="I793" s="114" t="str">
        <f>IFERROR(INDEX(M[Control Panel], MATCH(C793, M[Plan Name], 0)), "")</f>
        <v/>
      </c>
      <c r="J793" s="114" t="str">
        <f>IFERROR(INDEX(M[Price], MATCH(C793, M[Plan Name], 0)), "")</f>
        <v/>
      </c>
      <c r="K793" s="114" t="str">
        <f>IFERROR(INDEX(M[Cost], MATCH(C793, M[Plan Name], 0)), "")</f>
        <v/>
      </c>
    </row>
    <row r="794" spans="1:11" ht="13.5" thickTop="1" thickBot="1">
      <c r="A794" s="11"/>
      <c r="B794" s="83"/>
      <c r="C794" s="11"/>
      <c r="D794" s="114" t="str">
        <f>IFERROR(INDEX(M[Disk Space], MATCH(C794, M[Plan Name], 0)), "")</f>
        <v/>
      </c>
      <c r="E794" s="114" t="str">
        <f>IFERROR(INDEX(M[Bandwidth], MATCH(C794, M[Plan Name], 0)), "")</f>
        <v/>
      </c>
      <c r="F794" s="114" t="str">
        <f>IFERROR(INDEX(M[Number of Domains], MATCH(C794, M[Plan Name], 0)), "")</f>
        <v/>
      </c>
      <c r="G794" s="114" t="str">
        <f>IFERROR(INDEX(M[Email Accounts], MATCH(C794, M[Plan Name], 0)), "")</f>
        <v/>
      </c>
      <c r="H794" s="114" t="str">
        <f>IFERROR(INDEX(M[Databases], MATCH(C794, M[Plan Name], 0)), "")</f>
        <v/>
      </c>
      <c r="I794" s="114" t="str">
        <f>IFERROR(INDEX(M[Control Panel], MATCH(C794, M[Plan Name], 0)), "")</f>
        <v/>
      </c>
      <c r="J794" s="114" t="str">
        <f>IFERROR(INDEX(M[Price], MATCH(C794, M[Plan Name], 0)), "")</f>
        <v/>
      </c>
      <c r="K794" s="114" t="str">
        <f>IFERROR(INDEX(M[Cost], MATCH(C794, M[Plan Name], 0)), "")</f>
        <v/>
      </c>
    </row>
    <row r="795" spans="1:11" ht="13.5" thickTop="1" thickBot="1">
      <c r="A795" s="11"/>
      <c r="B795" s="83"/>
      <c r="C795" s="11"/>
      <c r="D795" s="114" t="str">
        <f>IFERROR(INDEX(M[Disk Space], MATCH(C795, M[Plan Name], 0)), "")</f>
        <v/>
      </c>
      <c r="E795" s="114" t="str">
        <f>IFERROR(INDEX(M[Bandwidth], MATCH(C795, M[Plan Name], 0)), "")</f>
        <v/>
      </c>
      <c r="F795" s="114" t="str">
        <f>IFERROR(INDEX(M[Number of Domains], MATCH(C795, M[Plan Name], 0)), "")</f>
        <v/>
      </c>
      <c r="G795" s="114" t="str">
        <f>IFERROR(INDEX(M[Email Accounts], MATCH(C795, M[Plan Name], 0)), "")</f>
        <v/>
      </c>
      <c r="H795" s="114" t="str">
        <f>IFERROR(INDEX(M[Databases], MATCH(C795, M[Plan Name], 0)), "")</f>
        <v/>
      </c>
      <c r="I795" s="114" t="str">
        <f>IFERROR(INDEX(M[Control Panel], MATCH(C795, M[Plan Name], 0)), "")</f>
        <v/>
      </c>
      <c r="J795" s="114" t="str">
        <f>IFERROR(INDEX(M[Price], MATCH(C795, M[Plan Name], 0)), "")</f>
        <v/>
      </c>
      <c r="K795" s="114" t="str">
        <f>IFERROR(INDEX(M[Cost], MATCH(C795, M[Plan Name], 0)), "")</f>
        <v/>
      </c>
    </row>
    <row r="796" spans="1:11" ht="13.5" thickTop="1" thickBot="1">
      <c r="A796" s="11"/>
      <c r="B796" s="83"/>
      <c r="C796" s="11"/>
      <c r="D796" s="114" t="str">
        <f>IFERROR(INDEX(M[Disk Space], MATCH(C796, M[Plan Name], 0)), "")</f>
        <v/>
      </c>
      <c r="E796" s="114" t="str">
        <f>IFERROR(INDEX(M[Bandwidth], MATCH(C796, M[Plan Name], 0)), "")</f>
        <v/>
      </c>
      <c r="F796" s="114" t="str">
        <f>IFERROR(INDEX(M[Number of Domains], MATCH(C796, M[Plan Name], 0)), "")</f>
        <v/>
      </c>
      <c r="G796" s="114" t="str">
        <f>IFERROR(INDEX(M[Email Accounts], MATCH(C796, M[Plan Name], 0)), "")</f>
        <v/>
      </c>
      <c r="H796" s="114" t="str">
        <f>IFERROR(INDEX(M[Databases], MATCH(C796, M[Plan Name], 0)), "")</f>
        <v/>
      </c>
      <c r="I796" s="114" t="str">
        <f>IFERROR(INDEX(M[Control Panel], MATCH(C796, M[Plan Name], 0)), "")</f>
        <v/>
      </c>
      <c r="J796" s="114" t="str">
        <f>IFERROR(INDEX(M[Price], MATCH(C796, M[Plan Name], 0)), "")</f>
        <v/>
      </c>
      <c r="K796" s="114" t="str">
        <f>IFERROR(INDEX(M[Cost], MATCH(C796, M[Plan Name], 0)), "")</f>
        <v/>
      </c>
    </row>
    <row r="797" spans="1:11" ht="13.5" thickTop="1" thickBot="1">
      <c r="A797" s="11"/>
      <c r="B797" s="83"/>
      <c r="C797" s="11"/>
      <c r="D797" s="114" t="str">
        <f>IFERROR(INDEX(M[Disk Space], MATCH(C797, M[Plan Name], 0)), "")</f>
        <v/>
      </c>
      <c r="E797" s="114" t="str">
        <f>IFERROR(INDEX(M[Bandwidth], MATCH(C797, M[Plan Name], 0)), "")</f>
        <v/>
      </c>
      <c r="F797" s="114" t="str">
        <f>IFERROR(INDEX(M[Number of Domains], MATCH(C797, M[Plan Name], 0)), "")</f>
        <v/>
      </c>
      <c r="G797" s="114" t="str">
        <f>IFERROR(INDEX(M[Email Accounts], MATCH(C797, M[Plan Name], 0)), "")</f>
        <v/>
      </c>
      <c r="H797" s="114" t="str">
        <f>IFERROR(INDEX(M[Databases], MATCH(C797, M[Plan Name], 0)), "")</f>
        <v/>
      </c>
      <c r="I797" s="114" t="str">
        <f>IFERROR(INDEX(M[Control Panel], MATCH(C797, M[Plan Name], 0)), "")</f>
        <v/>
      </c>
      <c r="J797" s="114" t="str">
        <f>IFERROR(INDEX(M[Price], MATCH(C797, M[Plan Name], 0)), "")</f>
        <v/>
      </c>
      <c r="K797" s="114" t="str">
        <f>IFERROR(INDEX(M[Cost], MATCH(C797, M[Plan Name], 0)), "")</f>
        <v/>
      </c>
    </row>
    <row r="798" spans="1:11" ht="13.5" thickTop="1" thickBot="1">
      <c r="A798" s="11"/>
      <c r="B798" s="83"/>
      <c r="C798" s="11"/>
      <c r="D798" s="114" t="str">
        <f>IFERROR(INDEX(M[Disk Space], MATCH(C798, M[Plan Name], 0)), "")</f>
        <v/>
      </c>
      <c r="E798" s="114" t="str">
        <f>IFERROR(INDEX(M[Bandwidth], MATCH(C798, M[Plan Name], 0)), "")</f>
        <v/>
      </c>
      <c r="F798" s="114" t="str">
        <f>IFERROR(INDEX(M[Number of Domains], MATCH(C798, M[Plan Name], 0)), "")</f>
        <v/>
      </c>
      <c r="G798" s="114" t="str">
        <f>IFERROR(INDEX(M[Email Accounts], MATCH(C798, M[Plan Name], 0)), "")</f>
        <v/>
      </c>
      <c r="H798" s="114" t="str">
        <f>IFERROR(INDEX(M[Databases], MATCH(C798, M[Plan Name], 0)), "")</f>
        <v/>
      </c>
      <c r="I798" s="114" t="str">
        <f>IFERROR(INDEX(M[Control Panel], MATCH(C798, M[Plan Name], 0)), "")</f>
        <v/>
      </c>
      <c r="J798" s="114" t="str">
        <f>IFERROR(INDEX(M[Price], MATCH(C798, M[Plan Name], 0)), "")</f>
        <v/>
      </c>
      <c r="K798" s="114" t="str">
        <f>IFERROR(INDEX(M[Cost], MATCH(C798, M[Plan Name], 0)), "")</f>
        <v/>
      </c>
    </row>
    <row r="799" spans="1:11" ht="13.5" thickTop="1" thickBot="1">
      <c r="A799" s="11"/>
      <c r="B799" s="83"/>
      <c r="C799" s="11"/>
      <c r="D799" s="114" t="str">
        <f>IFERROR(INDEX(M[Disk Space], MATCH(C799, M[Plan Name], 0)), "")</f>
        <v/>
      </c>
      <c r="E799" s="114" t="str">
        <f>IFERROR(INDEX(M[Bandwidth], MATCH(C799, M[Plan Name], 0)), "")</f>
        <v/>
      </c>
      <c r="F799" s="114" t="str">
        <f>IFERROR(INDEX(M[Number of Domains], MATCH(C799, M[Plan Name], 0)), "")</f>
        <v/>
      </c>
      <c r="G799" s="114" t="str">
        <f>IFERROR(INDEX(M[Email Accounts], MATCH(C799, M[Plan Name], 0)), "")</f>
        <v/>
      </c>
      <c r="H799" s="114" t="str">
        <f>IFERROR(INDEX(M[Databases], MATCH(C799, M[Plan Name], 0)), "")</f>
        <v/>
      </c>
      <c r="I799" s="114" t="str">
        <f>IFERROR(INDEX(M[Control Panel], MATCH(C799, M[Plan Name], 0)), "")</f>
        <v/>
      </c>
      <c r="J799" s="114" t="str">
        <f>IFERROR(INDEX(M[Price], MATCH(C799, M[Plan Name], 0)), "")</f>
        <v/>
      </c>
      <c r="K799" s="114" t="str">
        <f>IFERROR(INDEX(M[Cost], MATCH(C799, M[Plan Name], 0)), "")</f>
        <v/>
      </c>
    </row>
    <row r="800" spans="1:11" ht="13.5" thickTop="1" thickBot="1">
      <c r="A800" s="11"/>
      <c r="B800" s="83"/>
      <c r="C800" s="11"/>
      <c r="D800" s="114" t="str">
        <f>IFERROR(INDEX(M[Disk Space], MATCH(C800, M[Plan Name], 0)), "")</f>
        <v/>
      </c>
      <c r="E800" s="114" t="str">
        <f>IFERROR(INDEX(M[Bandwidth], MATCH(C800, M[Plan Name], 0)), "")</f>
        <v/>
      </c>
      <c r="F800" s="114" t="str">
        <f>IFERROR(INDEX(M[Number of Domains], MATCH(C800, M[Plan Name], 0)), "")</f>
        <v/>
      </c>
      <c r="G800" s="114" t="str">
        <f>IFERROR(INDEX(M[Email Accounts], MATCH(C800, M[Plan Name], 0)), "")</f>
        <v/>
      </c>
      <c r="H800" s="114" t="str">
        <f>IFERROR(INDEX(M[Databases], MATCH(C800, M[Plan Name], 0)), "")</f>
        <v/>
      </c>
      <c r="I800" s="114" t="str">
        <f>IFERROR(INDEX(M[Control Panel], MATCH(C800, M[Plan Name], 0)), "")</f>
        <v/>
      </c>
      <c r="J800" s="114" t="str">
        <f>IFERROR(INDEX(M[Price], MATCH(C800, M[Plan Name], 0)), "")</f>
        <v/>
      </c>
      <c r="K800" s="114" t="str">
        <f>IFERROR(INDEX(M[Cost], MATCH(C800, M[Plan Name], 0)), "")</f>
        <v/>
      </c>
    </row>
    <row r="801" spans="1:11" ht="13.5" thickTop="1" thickBot="1">
      <c r="A801" s="11"/>
      <c r="B801" s="83"/>
      <c r="C801" s="11"/>
      <c r="D801" s="114" t="str">
        <f>IFERROR(INDEX(M[Disk Space], MATCH(C801, M[Plan Name], 0)), "")</f>
        <v/>
      </c>
      <c r="E801" s="114" t="str">
        <f>IFERROR(INDEX(M[Bandwidth], MATCH(C801, M[Plan Name], 0)), "")</f>
        <v/>
      </c>
      <c r="F801" s="114" t="str">
        <f>IFERROR(INDEX(M[Number of Domains], MATCH(C801, M[Plan Name], 0)), "")</f>
        <v/>
      </c>
      <c r="G801" s="114" t="str">
        <f>IFERROR(INDEX(M[Email Accounts], MATCH(C801, M[Plan Name], 0)), "")</f>
        <v/>
      </c>
      <c r="H801" s="114" t="str">
        <f>IFERROR(INDEX(M[Databases], MATCH(C801, M[Plan Name], 0)), "")</f>
        <v/>
      </c>
      <c r="I801" s="114" t="str">
        <f>IFERROR(INDEX(M[Control Panel], MATCH(C801, M[Plan Name], 0)), "")</f>
        <v/>
      </c>
      <c r="J801" s="114" t="str">
        <f>IFERROR(INDEX(M[Price], MATCH(C801, M[Plan Name], 0)), "")</f>
        <v/>
      </c>
      <c r="K801" s="114" t="str">
        <f>IFERROR(INDEX(M[Cost], MATCH(C801, M[Plan Name], 0)), "")</f>
        <v/>
      </c>
    </row>
    <row r="802" spans="1:11" ht="13.5" thickTop="1" thickBot="1">
      <c r="A802" s="11"/>
      <c r="B802" s="83"/>
      <c r="C802" s="11"/>
      <c r="D802" s="114" t="str">
        <f>IFERROR(INDEX(M[Disk Space], MATCH(C802, M[Plan Name], 0)), "")</f>
        <v/>
      </c>
      <c r="E802" s="114" t="str">
        <f>IFERROR(INDEX(M[Bandwidth], MATCH(C802, M[Plan Name], 0)), "")</f>
        <v/>
      </c>
      <c r="F802" s="114" t="str">
        <f>IFERROR(INDEX(M[Number of Domains], MATCH(C802, M[Plan Name], 0)), "")</f>
        <v/>
      </c>
      <c r="G802" s="114" t="str">
        <f>IFERROR(INDEX(M[Email Accounts], MATCH(C802, M[Plan Name], 0)), "")</f>
        <v/>
      </c>
      <c r="H802" s="114" t="str">
        <f>IFERROR(INDEX(M[Databases], MATCH(C802, M[Plan Name], 0)), "")</f>
        <v/>
      </c>
      <c r="I802" s="114" t="str">
        <f>IFERROR(INDEX(M[Control Panel], MATCH(C802, M[Plan Name], 0)), "")</f>
        <v/>
      </c>
      <c r="J802" s="114" t="str">
        <f>IFERROR(INDEX(M[Price], MATCH(C802, M[Plan Name], 0)), "")</f>
        <v/>
      </c>
      <c r="K802" s="114" t="str">
        <f>IFERROR(INDEX(M[Cost], MATCH(C802, M[Plan Name], 0)), "")</f>
        <v/>
      </c>
    </row>
    <row r="803" spans="1:11" ht="13.5" thickTop="1" thickBot="1">
      <c r="A803" s="11"/>
      <c r="B803" s="83"/>
      <c r="C803" s="11"/>
      <c r="D803" s="114" t="str">
        <f>IFERROR(INDEX(M[Disk Space], MATCH(C803, M[Plan Name], 0)), "")</f>
        <v/>
      </c>
      <c r="E803" s="114" t="str">
        <f>IFERROR(INDEX(M[Bandwidth], MATCH(C803, M[Plan Name], 0)), "")</f>
        <v/>
      </c>
      <c r="F803" s="114" t="str">
        <f>IFERROR(INDEX(M[Number of Domains], MATCH(C803, M[Plan Name], 0)), "")</f>
        <v/>
      </c>
      <c r="G803" s="114" t="str">
        <f>IFERROR(INDEX(M[Email Accounts], MATCH(C803, M[Plan Name], 0)), "")</f>
        <v/>
      </c>
      <c r="H803" s="114" t="str">
        <f>IFERROR(INDEX(M[Databases], MATCH(C803, M[Plan Name], 0)), "")</f>
        <v/>
      </c>
      <c r="I803" s="114" t="str">
        <f>IFERROR(INDEX(M[Control Panel], MATCH(C803, M[Plan Name], 0)), "")</f>
        <v/>
      </c>
      <c r="J803" s="114" t="str">
        <f>IFERROR(INDEX(M[Price], MATCH(C803, M[Plan Name], 0)), "")</f>
        <v/>
      </c>
      <c r="K803" s="114" t="str">
        <f>IFERROR(INDEX(M[Cost], MATCH(C803, M[Plan Name], 0)), "")</f>
        <v/>
      </c>
    </row>
    <row r="804" spans="1:11" ht="13.5" thickTop="1" thickBot="1">
      <c r="A804" s="11"/>
      <c r="B804" s="83"/>
      <c r="C804" s="11"/>
      <c r="D804" s="114" t="str">
        <f>IFERROR(INDEX(M[Disk Space], MATCH(C804, M[Plan Name], 0)), "")</f>
        <v/>
      </c>
      <c r="E804" s="114" t="str">
        <f>IFERROR(INDEX(M[Bandwidth], MATCH(C804, M[Plan Name], 0)), "")</f>
        <v/>
      </c>
      <c r="F804" s="114" t="str">
        <f>IFERROR(INDEX(M[Number of Domains], MATCH(C804, M[Plan Name], 0)), "")</f>
        <v/>
      </c>
      <c r="G804" s="114" t="str">
        <f>IFERROR(INDEX(M[Email Accounts], MATCH(C804, M[Plan Name], 0)), "")</f>
        <v/>
      </c>
      <c r="H804" s="114" t="str">
        <f>IFERROR(INDEX(M[Databases], MATCH(C804, M[Plan Name], 0)), "")</f>
        <v/>
      </c>
      <c r="I804" s="114" t="str">
        <f>IFERROR(INDEX(M[Control Panel], MATCH(C804, M[Plan Name], 0)), "")</f>
        <v/>
      </c>
      <c r="J804" s="114" t="str">
        <f>IFERROR(INDEX(M[Price], MATCH(C804, M[Plan Name], 0)), "")</f>
        <v/>
      </c>
      <c r="K804" s="114" t="str">
        <f>IFERROR(INDEX(M[Cost], MATCH(C804, M[Plan Name], 0)), "")</f>
        <v/>
      </c>
    </row>
    <row r="805" spans="1:11" ht="13.5" thickTop="1" thickBot="1">
      <c r="A805" s="11"/>
      <c r="B805" s="83"/>
      <c r="C805" s="11"/>
      <c r="D805" s="114" t="str">
        <f>IFERROR(INDEX(M[Disk Space], MATCH(C805, M[Plan Name], 0)), "")</f>
        <v/>
      </c>
      <c r="E805" s="114" t="str">
        <f>IFERROR(INDEX(M[Bandwidth], MATCH(C805, M[Plan Name], 0)), "")</f>
        <v/>
      </c>
      <c r="F805" s="114" t="str">
        <f>IFERROR(INDEX(M[Number of Domains], MATCH(C805, M[Plan Name], 0)), "")</f>
        <v/>
      </c>
      <c r="G805" s="114" t="str">
        <f>IFERROR(INDEX(M[Email Accounts], MATCH(C805, M[Plan Name], 0)), "")</f>
        <v/>
      </c>
      <c r="H805" s="114" t="str">
        <f>IFERROR(INDEX(M[Databases], MATCH(C805, M[Plan Name], 0)), "")</f>
        <v/>
      </c>
      <c r="I805" s="114" t="str">
        <f>IFERROR(INDEX(M[Control Panel], MATCH(C805, M[Plan Name], 0)), "")</f>
        <v/>
      </c>
      <c r="J805" s="114" t="str">
        <f>IFERROR(INDEX(M[Price], MATCH(C805, M[Plan Name], 0)), "")</f>
        <v/>
      </c>
      <c r="K805" s="114" t="str">
        <f>IFERROR(INDEX(M[Cost], MATCH(C805, M[Plan Name], 0)), "")</f>
        <v/>
      </c>
    </row>
    <row r="806" spans="1:11" ht="13.5" thickTop="1" thickBot="1">
      <c r="A806" s="11"/>
      <c r="B806" s="83"/>
      <c r="C806" s="11"/>
      <c r="D806" s="114" t="str">
        <f>IFERROR(INDEX(M[Disk Space], MATCH(C806, M[Plan Name], 0)), "")</f>
        <v/>
      </c>
      <c r="E806" s="114" t="str">
        <f>IFERROR(INDEX(M[Bandwidth], MATCH(C806, M[Plan Name], 0)), "")</f>
        <v/>
      </c>
      <c r="F806" s="114" t="str">
        <f>IFERROR(INDEX(M[Number of Domains], MATCH(C806, M[Plan Name], 0)), "")</f>
        <v/>
      </c>
      <c r="G806" s="114" t="str">
        <f>IFERROR(INDEX(M[Email Accounts], MATCH(C806, M[Plan Name], 0)), "")</f>
        <v/>
      </c>
      <c r="H806" s="114" t="str">
        <f>IFERROR(INDEX(M[Databases], MATCH(C806, M[Plan Name], 0)), "")</f>
        <v/>
      </c>
      <c r="I806" s="114" t="str">
        <f>IFERROR(INDEX(M[Control Panel], MATCH(C806, M[Plan Name], 0)), "")</f>
        <v/>
      </c>
      <c r="J806" s="114" t="str">
        <f>IFERROR(INDEX(M[Price], MATCH(C806, M[Plan Name], 0)), "")</f>
        <v/>
      </c>
      <c r="K806" s="114" t="str">
        <f>IFERROR(INDEX(M[Cost], MATCH(C806, M[Plan Name], 0)), "")</f>
        <v/>
      </c>
    </row>
    <row r="807" spans="1:11" ht="13.5" thickTop="1" thickBot="1">
      <c r="A807" s="11"/>
      <c r="B807" s="83"/>
      <c r="C807" s="11"/>
      <c r="D807" s="114" t="str">
        <f>IFERROR(INDEX(M[Disk Space], MATCH(C807, M[Plan Name], 0)), "")</f>
        <v/>
      </c>
      <c r="E807" s="114" t="str">
        <f>IFERROR(INDEX(M[Bandwidth], MATCH(C807, M[Plan Name], 0)), "")</f>
        <v/>
      </c>
      <c r="F807" s="114" t="str">
        <f>IFERROR(INDEX(M[Number of Domains], MATCH(C807, M[Plan Name], 0)), "")</f>
        <v/>
      </c>
      <c r="G807" s="114" t="str">
        <f>IFERROR(INDEX(M[Email Accounts], MATCH(C807, M[Plan Name], 0)), "")</f>
        <v/>
      </c>
      <c r="H807" s="114" t="str">
        <f>IFERROR(INDEX(M[Databases], MATCH(C807, M[Plan Name], 0)), "")</f>
        <v/>
      </c>
      <c r="I807" s="114" t="str">
        <f>IFERROR(INDEX(M[Control Panel], MATCH(C807, M[Plan Name], 0)), "")</f>
        <v/>
      </c>
      <c r="J807" s="114" t="str">
        <f>IFERROR(INDEX(M[Price], MATCH(C807, M[Plan Name], 0)), "")</f>
        <v/>
      </c>
      <c r="K807" s="114" t="str">
        <f>IFERROR(INDEX(M[Cost], MATCH(C807, M[Plan Name], 0)), "")</f>
        <v/>
      </c>
    </row>
    <row r="808" spans="1:11" ht="13.5" thickTop="1" thickBot="1">
      <c r="A808" s="11"/>
      <c r="B808" s="83"/>
      <c r="C808" s="11"/>
      <c r="D808" s="114" t="str">
        <f>IFERROR(INDEX(M[Disk Space], MATCH(C808, M[Plan Name], 0)), "")</f>
        <v/>
      </c>
      <c r="E808" s="114" t="str">
        <f>IFERROR(INDEX(M[Bandwidth], MATCH(C808, M[Plan Name], 0)), "")</f>
        <v/>
      </c>
      <c r="F808" s="114" t="str">
        <f>IFERROR(INDEX(M[Number of Domains], MATCH(C808, M[Plan Name], 0)), "")</f>
        <v/>
      </c>
      <c r="G808" s="114" t="str">
        <f>IFERROR(INDEX(M[Email Accounts], MATCH(C808, M[Plan Name], 0)), "")</f>
        <v/>
      </c>
      <c r="H808" s="114" t="str">
        <f>IFERROR(INDEX(M[Databases], MATCH(C808, M[Plan Name], 0)), "")</f>
        <v/>
      </c>
      <c r="I808" s="114" t="str">
        <f>IFERROR(INDEX(M[Control Panel], MATCH(C808, M[Plan Name], 0)), "")</f>
        <v/>
      </c>
      <c r="J808" s="114" t="str">
        <f>IFERROR(INDEX(M[Price], MATCH(C808, M[Plan Name], 0)), "")</f>
        <v/>
      </c>
      <c r="K808" s="114" t="str">
        <f>IFERROR(INDEX(M[Cost], MATCH(C808, M[Plan Name], 0)), "")</f>
        <v/>
      </c>
    </row>
    <row r="809" spans="1:11" ht="13.5" thickTop="1" thickBot="1">
      <c r="A809" s="11"/>
      <c r="B809" s="83"/>
      <c r="C809" s="11"/>
      <c r="D809" s="114" t="str">
        <f>IFERROR(INDEX(M[Disk Space], MATCH(C809, M[Plan Name], 0)), "")</f>
        <v/>
      </c>
      <c r="E809" s="114" t="str">
        <f>IFERROR(INDEX(M[Bandwidth], MATCH(C809, M[Plan Name], 0)), "")</f>
        <v/>
      </c>
      <c r="F809" s="114" t="str">
        <f>IFERROR(INDEX(M[Number of Domains], MATCH(C809, M[Plan Name], 0)), "")</f>
        <v/>
      </c>
      <c r="G809" s="114" t="str">
        <f>IFERROR(INDEX(M[Email Accounts], MATCH(C809, M[Plan Name], 0)), "")</f>
        <v/>
      </c>
      <c r="H809" s="114" t="str">
        <f>IFERROR(INDEX(M[Databases], MATCH(C809, M[Plan Name], 0)), "")</f>
        <v/>
      </c>
      <c r="I809" s="114" t="str">
        <f>IFERROR(INDEX(M[Control Panel], MATCH(C809, M[Plan Name], 0)), "")</f>
        <v/>
      </c>
      <c r="J809" s="114" t="str">
        <f>IFERROR(INDEX(M[Price], MATCH(C809, M[Plan Name], 0)), "")</f>
        <v/>
      </c>
      <c r="K809" s="114" t="str">
        <f>IFERROR(INDEX(M[Cost], MATCH(C809, M[Plan Name], 0)), "")</f>
        <v/>
      </c>
    </row>
    <row r="810" spans="1:11" ht="13.5" thickTop="1" thickBot="1">
      <c r="A810" s="11"/>
      <c r="B810" s="83"/>
      <c r="C810" s="11"/>
      <c r="D810" s="114" t="str">
        <f>IFERROR(INDEX(M[Disk Space], MATCH(C810, M[Plan Name], 0)), "")</f>
        <v/>
      </c>
      <c r="E810" s="114" t="str">
        <f>IFERROR(INDEX(M[Bandwidth], MATCH(C810, M[Plan Name], 0)), "")</f>
        <v/>
      </c>
      <c r="F810" s="114" t="str">
        <f>IFERROR(INDEX(M[Number of Domains], MATCH(C810, M[Plan Name], 0)), "")</f>
        <v/>
      </c>
      <c r="G810" s="114" t="str">
        <f>IFERROR(INDEX(M[Email Accounts], MATCH(C810, M[Plan Name], 0)), "")</f>
        <v/>
      </c>
      <c r="H810" s="114" t="str">
        <f>IFERROR(INDEX(M[Databases], MATCH(C810, M[Plan Name], 0)), "")</f>
        <v/>
      </c>
      <c r="I810" s="114" t="str">
        <f>IFERROR(INDEX(M[Control Panel], MATCH(C810, M[Plan Name], 0)), "")</f>
        <v/>
      </c>
      <c r="J810" s="114" t="str">
        <f>IFERROR(INDEX(M[Price], MATCH(C810, M[Plan Name], 0)), "")</f>
        <v/>
      </c>
      <c r="K810" s="114" t="str">
        <f>IFERROR(INDEX(M[Cost], MATCH(C810, M[Plan Name], 0)), "")</f>
        <v/>
      </c>
    </row>
    <row r="811" spans="1:11" ht="13.5" thickTop="1" thickBot="1">
      <c r="A811" s="11"/>
      <c r="B811" s="83"/>
      <c r="C811" s="11"/>
      <c r="D811" s="114" t="str">
        <f>IFERROR(INDEX(M[Disk Space], MATCH(C811, M[Plan Name], 0)), "")</f>
        <v/>
      </c>
      <c r="E811" s="114" t="str">
        <f>IFERROR(INDEX(M[Bandwidth], MATCH(C811, M[Plan Name], 0)), "")</f>
        <v/>
      </c>
      <c r="F811" s="114" t="str">
        <f>IFERROR(INDEX(M[Number of Domains], MATCH(C811, M[Plan Name], 0)), "")</f>
        <v/>
      </c>
      <c r="G811" s="114" t="str">
        <f>IFERROR(INDEX(M[Email Accounts], MATCH(C811, M[Plan Name], 0)), "")</f>
        <v/>
      </c>
      <c r="H811" s="114" t="str">
        <f>IFERROR(INDEX(M[Databases], MATCH(C811, M[Plan Name], 0)), "")</f>
        <v/>
      </c>
      <c r="I811" s="114" t="str">
        <f>IFERROR(INDEX(M[Control Panel], MATCH(C811, M[Plan Name], 0)), "")</f>
        <v/>
      </c>
      <c r="J811" s="114" t="str">
        <f>IFERROR(INDEX(M[Price], MATCH(C811, M[Plan Name], 0)), "")</f>
        <v/>
      </c>
      <c r="K811" s="114" t="str">
        <f>IFERROR(INDEX(M[Cost], MATCH(C811, M[Plan Name], 0)), "")</f>
        <v/>
      </c>
    </row>
    <row r="812" spans="1:11" ht="13.5" thickTop="1" thickBot="1">
      <c r="A812" s="11"/>
      <c r="B812" s="83"/>
      <c r="C812" s="11"/>
      <c r="D812" s="114" t="str">
        <f>IFERROR(INDEX(M[Disk Space], MATCH(C812, M[Plan Name], 0)), "")</f>
        <v/>
      </c>
      <c r="E812" s="114" t="str">
        <f>IFERROR(INDEX(M[Bandwidth], MATCH(C812, M[Plan Name], 0)), "")</f>
        <v/>
      </c>
      <c r="F812" s="114" t="str">
        <f>IFERROR(INDEX(M[Number of Domains], MATCH(C812, M[Plan Name], 0)), "")</f>
        <v/>
      </c>
      <c r="G812" s="114" t="str">
        <f>IFERROR(INDEX(M[Email Accounts], MATCH(C812, M[Plan Name], 0)), "")</f>
        <v/>
      </c>
      <c r="H812" s="114" t="str">
        <f>IFERROR(INDEX(M[Databases], MATCH(C812, M[Plan Name], 0)), "")</f>
        <v/>
      </c>
      <c r="I812" s="114" t="str">
        <f>IFERROR(INDEX(M[Control Panel], MATCH(C812, M[Plan Name], 0)), "")</f>
        <v/>
      </c>
      <c r="J812" s="114" t="str">
        <f>IFERROR(INDEX(M[Price], MATCH(C812, M[Plan Name], 0)), "")</f>
        <v/>
      </c>
      <c r="K812" s="114" t="str">
        <f>IFERROR(INDEX(M[Cost], MATCH(C812, M[Plan Name], 0)), "")</f>
        <v/>
      </c>
    </row>
    <row r="813" spans="1:11" ht="13.5" thickTop="1" thickBot="1">
      <c r="A813" s="11"/>
      <c r="B813" s="83"/>
      <c r="C813" s="11"/>
      <c r="D813" s="114" t="str">
        <f>IFERROR(INDEX(M[Disk Space], MATCH(C813, M[Plan Name], 0)), "")</f>
        <v/>
      </c>
      <c r="E813" s="114" t="str">
        <f>IFERROR(INDEX(M[Bandwidth], MATCH(C813, M[Plan Name], 0)), "")</f>
        <v/>
      </c>
      <c r="F813" s="114" t="str">
        <f>IFERROR(INDEX(M[Number of Domains], MATCH(C813, M[Plan Name], 0)), "")</f>
        <v/>
      </c>
      <c r="G813" s="114" t="str">
        <f>IFERROR(INDEX(M[Email Accounts], MATCH(C813, M[Plan Name], 0)), "")</f>
        <v/>
      </c>
      <c r="H813" s="114" t="str">
        <f>IFERROR(INDEX(M[Databases], MATCH(C813, M[Plan Name], 0)), "")</f>
        <v/>
      </c>
      <c r="I813" s="114" t="str">
        <f>IFERROR(INDEX(M[Control Panel], MATCH(C813, M[Plan Name], 0)), "")</f>
        <v/>
      </c>
      <c r="J813" s="114" t="str">
        <f>IFERROR(INDEX(M[Price], MATCH(C813, M[Plan Name], 0)), "")</f>
        <v/>
      </c>
      <c r="K813" s="114" t="str">
        <f>IFERROR(INDEX(M[Cost], MATCH(C813, M[Plan Name], 0)), "")</f>
        <v/>
      </c>
    </row>
    <row r="814" spans="1:11" ht="13.5" thickTop="1" thickBot="1">
      <c r="A814" s="11"/>
      <c r="B814" s="83"/>
      <c r="C814" s="11"/>
      <c r="D814" s="114" t="str">
        <f>IFERROR(INDEX(M[Disk Space], MATCH(C814, M[Plan Name], 0)), "")</f>
        <v/>
      </c>
      <c r="E814" s="114" t="str">
        <f>IFERROR(INDEX(M[Bandwidth], MATCH(C814, M[Plan Name], 0)), "")</f>
        <v/>
      </c>
      <c r="F814" s="114" t="str">
        <f>IFERROR(INDEX(M[Number of Domains], MATCH(C814, M[Plan Name], 0)), "")</f>
        <v/>
      </c>
      <c r="G814" s="114" t="str">
        <f>IFERROR(INDEX(M[Email Accounts], MATCH(C814, M[Plan Name], 0)), "")</f>
        <v/>
      </c>
      <c r="H814" s="114" t="str">
        <f>IFERROR(INDEX(M[Databases], MATCH(C814, M[Plan Name], 0)), "")</f>
        <v/>
      </c>
      <c r="I814" s="114" t="str">
        <f>IFERROR(INDEX(M[Control Panel], MATCH(C814, M[Plan Name], 0)), "")</f>
        <v/>
      </c>
      <c r="J814" s="114" t="str">
        <f>IFERROR(INDEX(M[Price], MATCH(C814, M[Plan Name], 0)), "")</f>
        <v/>
      </c>
      <c r="K814" s="114" t="str">
        <f>IFERROR(INDEX(M[Cost], MATCH(C814, M[Plan Name], 0)), "")</f>
        <v/>
      </c>
    </row>
    <row r="815" spans="1:11" ht="13.5" thickTop="1" thickBot="1">
      <c r="A815" s="11"/>
      <c r="B815" s="83"/>
      <c r="C815" s="11"/>
      <c r="D815" s="114" t="str">
        <f>IFERROR(INDEX(M[Disk Space], MATCH(C815, M[Plan Name], 0)), "")</f>
        <v/>
      </c>
      <c r="E815" s="114" t="str">
        <f>IFERROR(INDEX(M[Bandwidth], MATCH(C815, M[Plan Name], 0)), "")</f>
        <v/>
      </c>
      <c r="F815" s="114" t="str">
        <f>IFERROR(INDEX(M[Number of Domains], MATCH(C815, M[Plan Name], 0)), "")</f>
        <v/>
      </c>
      <c r="G815" s="114" t="str">
        <f>IFERROR(INDEX(M[Email Accounts], MATCH(C815, M[Plan Name], 0)), "")</f>
        <v/>
      </c>
      <c r="H815" s="114" t="str">
        <f>IFERROR(INDEX(M[Databases], MATCH(C815, M[Plan Name], 0)), "")</f>
        <v/>
      </c>
      <c r="I815" s="114" t="str">
        <f>IFERROR(INDEX(M[Control Panel], MATCH(C815, M[Plan Name], 0)), "")</f>
        <v/>
      </c>
      <c r="J815" s="114" t="str">
        <f>IFERROR(INDEX(M[Price], MATCH(C815, M[Plan Name], 0)), "")</f>
        <v/>
      </c>
      <c r="K815" s="114" t="str">
        <f>IFERROR(INDEX(M[Cost], MATCH(C815, M[Plan Name], 0)), "")</f>
        <v/>
      </c>
    </row>
    <row r="816" spans="1:11" ht="13.5" thickTop="1" thickBot="1">
      <c r="A816" s="11"/>
      <c r="B816" s="83"/>
      <c r="C816" s="11"/>
      <c r="D816" s="114" t="str">
        <f>IFERROR(INDEX(M[Disk Space], MATCH(C816, M[Plan Name], 0)), "")</f>
        <v/>
      </c>
      <c r="E816" s="114" t="str">
        <f>IFERROR(INDEX(M[Bandwidth], MATCH(C816, M[Plan Name], 0)), "")</f>
        <v/>
      </c>
      <c r="F816" s="114" t="str">
        <f>IFERROR(INDEX(M[Number of Domains], MATCH(C816, M[Plan Name], 0)), "")</f>
        <v/>
      </c>
      <c r="G816" s="114" t="str">
        <f>IFERROR(INDEX(M[Email Accounts], MATCH(C816, M[Plan Name], 0)), "")</f>
        <v/>
      </c>
      <c r="H816" s="114" t="str">
        <f>IFERROR(INDEX(M[Databases], MATCH(C816, M[Plan Name], 0)), "")</f>
        <v/>
      </c>
      <c r="I816" s="114" t="str">
        <f>IFERROR(INDEX(M[Control Panel], MATCH(C816, M[Plan Name], 0)), "")</f>
        <v/>
      </c>
      <c r="J816" s="114" t="str">
        <f>IFERROR(INDEX(M[Price], MATCH(C816, M[Plan Name], 0)), "")</f>
        <v/>
      </c>
      <c r="K816" s="114" t="str">
        <f>IFERROR(INDEX(M[Cost], MATCH(C816, M[Plan Name], 0)), "")</f>
        <v/>
      </c>
    </row>
    <row r="817" spans="1:11" ht="13.5" thickTop="1" thickBot="1">
      <c r="A817" s="11"/>
      <c r="B817" s="83"/>
      <c r="C817" s="11"/>
      <c r="D817" s="114" t="str">
        <f>IFERROR(INDEX(M[Disk Space], MATCH(C817, M[Plan Name], 0)), "")</f>
        <v/>
      </c>
      <c r="E817" s="114" t="str">
        <f>IFERROR(INDEX(M[Bandwidth], MATCH(C817, M[Plan Name], 0)), "")</f>
        <v/>
      </c>
      <c r="F817" s="114" t="str">
        <f>IFERROR(INDEX(M[Number of Domains], MATCH(C817, M[Plan Name], 0)), "")</f>
        <v/>
      </c>
      <c r="G817" s="114" t="str">
        <f>IFERROR(INDEX(M[Email Accounts], MATCH(C817, M[Plan Name], 0)), "")</f>
        <v/>
      </c>
      <c r="H817" s="114" t="str">
        <f>IFERROR(INDEX(M[Databases], MATCH(C817, M[Plan Name], 0)), "")</f>
        <v/>
      </c>
      <c r="I817" s="114" t="str">
        <f>IFERROR(INDEX(M[Control Panel], MATCH(C817, M[Plan Name], 0)), "")</f>
        <v/>
      </c>
      <c r="J817" s="114" t="str">
        <f>IFERROR(INDEX(M[Price], MATCH(C817, M[Plan Name], 0)), "")</f>
        <v/>
      </c>
      <c r="K817" s="114" t="str">
        <f>IFERROR(INDEX(M[Cost], MATCH(C817, M[Plan Name], 0)), "")</f>
        <v/>
      </c>
    </row>
    <row r="818" spans="1:11" ht="13.5" thickTop="1" thickBot="1">
      <c r="A818" s="11"/>
      <c r="B818" s="83"/>
      <c r="C818" s="11"/>
      <c r="D818" s="114" t="str">
        <f>IFERROR(INDEX(M[Disk Space], MATCH(C818, M[Plan Name], 0)), "")</f>
        <v/>
      </c>
      <c r="E818" s="114" t="str">
        <f>IFERROR(INDEX(M[Bandwidth], MATCH(C818, M[Plan Name], 0)), "")</f>
        <v/>
      </c>
      <c r="F818" s="114" t="str">
        <f>IFERROR(INDEX(M[Number of Domains], MATCH(C818, M[Plan Name], 0)), "")</f>
        <v/>
      </c>
      <c r="G818" s="114" t="str">
        <f>IFERROR(INDEX(M[Email Accounts], MATCH(C818, M[Plan Name], 0)), "")</f>
        <v/>
      </c>
      <c r="H818" s="114" t="str">
        <f>IFERROR(INDEX(M[Databases], MATCH(C818, M[Plan Name], 0)), "")</f>
        <v/>
      </c>
      <c r="I818" s="114" t="str">
        <f>IFERROR(INDEX(M[Control Panel], MATCH(C818, M[Plan Name], 0)), "")</f>
        <v/>
      </c>
      <c r="J818" s="114" t="str">
        <f>IFERROR(INDEX(M[Price], MATCH(C818, M[Plan Name], 0)), "")</f>
        <v/>
      </c>
      <c r="K818" s="114" t="str">
        <f>IFERROR(INDEX(M[Cost], MATCH(C818, M[Plan Name], 0)), "")</f>
        <v/>
      </c>
    </row>
    <row r="819" spans="1:11" ht="13.5" thickTop="1" thickBot="1">
      <c r="A819" s="11"/>
      <c r="B819" s="83"/>
      <c r="C819" s="11"/>
      <c r="D819" s="114" t="str">
        <f>IFERROR(INDEX(M[Disk Space], MATCH(C819, M[Plan Name], 0)), "")</f>
        <v/>
      </c>
      <c r="E819" s="114" t="str">
        <f>IFERROR(INDEX(M[Bandwidth], MATCH(C819, M[Plan Name], 0)), "")</f>
        <v/>
      </c>
      <c r="F819" s="114" t="str">
        <f>IFERROR(INDEX(M[Number of Domains], MATCH(C819, M[Plan Name], 0)), "")</f>
        <v/>
      </c>
      <c r="G819" s="114" t="str">
        <f>IFERROR(INDEX(M[Email Accounts], MATCH(C819, M[Plan Name], 0)), "")</f>
        <v/>
      </c>
      <c r="H819" s="114" t="str">
        <f>IFERROR(INDEX(M[Databases], MATCH(C819, M[Plan Name], 0)), "")</f>
        <v/>
      </c>
      <c r="I819" s="114" t="str">
        <f>IFERROR(INDEX(M[Control Panel], MATCH(C819, M[Plan Name], 0)), "")</f>
        <v/>
      </c>
      <c r="J819" s="114" t="str">
        <f>IFERROR(INDEX(M[Price], MATCH(C819, M[Plan Name], 0)), "")</f>
        <v/>
      </c>
      <c r="K819" s="114" t="str">
        <f>IFERROR(INDEX(M[Cost], MATCH(C819, M[Plan Name], 0)), "")</f>
        <v/>
      </c>
    </row>
    <row r="820" spans="1:11" ht="13.5" thickTop="1" thickBot="1">
      <c r="A820" s="11"/>
      <c r="B820" s="83"/>
      <c r="C820" s="11"/>
      <c r="D820" s="114" t="str">
        <f>IFERROR(INDEX(M[Disk Space], MATCH(C820, M[Plan Name], 0)), "")</f>
        <v/>
      </c>
      <c r="E820" s="114" t="str">
        <f>IFERROR(INDEX(M[Bandwidth], MATCH(C820, M[Plan Name], 0)), "")</f>
        <v/>
      </c>
      <c r="F820" s="114" t="str">
        <f>IFERROR(INDEX(M[Number of Domains], MATCH(C820, M[Plan Name], 0)), "")</f>
        <v/>
      </c>
      <c r="G820" s="114" t="str">
        <f>IFERROR(INDEX(M[Email Accounts], MATCH(C820, M[Plan Name], 0)), "")</f>
        <v/>
      </c>
      <c r="H820" s="114" t="str">
        <f>IFERROR(INDEX(M[Databases], MATCH(C820, M[Plan Name], 0)), "")</f>
        <v/>
      </c>
      <c r="I820" s="114" t="str">
        <f>IFERROR(INDEX(M[Control Panel], MATCH(C820, M[Plan Name], 0)), "")</f>
        <v/>
      </c>
      <c r="J820" s="114" t="str">
        <f>IFERROR(INDEX(M[Price], MATCH(C820, M[Plan Name], 0)), "")</f>
        <v/>
      </c>
      <c r="K820" s="114" t="str">
        <f>IFERROR(INDEX(M[Cost], MATCH(C820, M[Plan Name], 0)), "")</f>
        <v/>
      </c>
    </row>
    <row r="821" spans="1:11" ht="13.5" thickTop="1" thickBot="1">
      <c r="A821" s="11"/>
      <c r="B821" s="83"/>
      <c r="C821" s="11"/>
      <c r="D821" s="114" t="str">
        <f>IFERROR(INDEX(M[Disk Space], MATCH(C821, M[Plan Name], 0)), "")</f>
        <v/>
      </c>
      <c r="E821" s="114" t="str">
        <f>IFERROR(INDEX(M[Bandwidth], MATCH(C821, M[Plan Name], 0)), "")</f>
        <v/>
      </c>
      <c r="F821" s="114" t="str">
        <f>IFERROR(INDEX(M[Number of Domains], MATCH(C821, M[Plan Name], 0)), "")</f>
        <v/>
      </c>
      <c r="G821" s="114" t="str">
        <f>IFERROR(INDEX(M[Email Accounts], MATCH(C821, M[Plan Name], 0)), "")</f>
        <v/>
      </c>
      <c r="H821" s="114" t="str">
        <f>IFERROR(INDEX(M[Databases], MATCH(C821, M[Plan Name], 0)), "")</f>
        <v/>
      </c>
      <c r="I821" s="114" t="str">
        <f>IFERROR(INDEX(M[Control Panel], MATCH(C821, M[Plan Name], 0)), "")</f>
        <v/>
      </c>
      <c r="J821" s="114" t="str">
        <f>IFERROR(INDEX(M[Price], MATCH(C821, M[Plan Name], 0)), "")</f>
        <v/>
      </c>
      <c r="K821" s="114" t="str">
        <f>IFERROR(INDEX(M[Cost], MATCH(C821, M[Plan Name], 0)), "")</f>
        <v/>
      </c>
    </row>
    <row r="822" spans="1:11" ht="13.5" thickTop="1" thickBot="1">
      <c r="A822" s="11"/>
      <c r="B822" s="83"/>
      <c r="C822" s="11"/>
      <c r="D822" s="114" t="str">
        <f>IFERROR(INDEX(M[Disk Space], MATCH(C822, M[Plan Name], 0)), "")</f>
        <v/>
      </c>
      <c r="E822" s="114" t="str">
        <f>IFERROR(INDEX(M[Bandwidth], MATCH(C822, M[Plan Name], 0)), "")</f>
        <v/>
      </c>
      <c r="F822" s="114" t="str">
        <f>IFERROR(INDEX(M[Number of Domains], MATCH(C822, M[Plan Name], 0)), "")</f>
        <v/>
      </c>
      <c r="G822" s="114" t="str">
        <f>IFERROR(INDEX(M[Email Accounts], MATCH(C822, M[Plan Name], 0)), "")</f>
        <v/>
      </c>
      <c r="H822" s="114" t="str">
        <f>IFERROR(INDEX(M[Databases], MATCH(C822, M[Plan Name], 0)), "")</f>
        <v/>
      </c>
      <c r="I822" s="114" t="str">
        <f>IFERROR(INDEX(M[Control Panel], MATCH(C822, M[Plan Name], 0)), "")</f>
        <v/>
      </c>
      <c r="J822" s="114" t="str">
        <f>IFERROR(INDEX(M[Price], MATCH(C822, M[Plan Name], 0)), "")</f>
        <v/>
      </c>
      <c r="K822" s="114" t="str">
        <f>IFERROR(INDEX(M[Cost], MATCH(C822, M[Plan Name], 0)), "")</f>
        <v/>
      </c>
    </row>
    <row r="823" spans="1:11" ht="13.5" thickTop="1" thickBot="1">
      <c r="A823" s="11"/>
      <c r="B823" s="83"/>
      <c r="C823" s="11"/>
      <c r="D823" s="114" t="str">
        <f>IFERROR(INDEX(M[Disk Space], MATCH(C823, M[Plan Name], 0)), "")</f>
        <v/>
      </c>
      <c r="E823" s="114" t="str">
        <f>IFERROR(INDEX(M[Bandwidth], MATCH(C823, M[Plan Name], 0)), "")</f>
        <v/>
      </c>
      <c r="F823" s="114" t="str">
        <f>IFERROR(INDEX(M[Number of Domains], MATCH(C823, M[Plan Name], 0)), "")</f>
        <v/>
      </c>
      <c r="G823" s="114" t="str">
        <f>IFERROR(INDEX(M[Email Accounts], MATCH(C823, M[Plan Name], 0)), "")</f>
        <v/>
      </c>
      <c r="H823" s="114" t="str">
        <f>IFERROR(INDEX(M[Databases], MATCH(C823, M[Plan Name], 0)), "")</f>
        <v/>
      </c>
      <c r="I823" s="114" t="str">
        <f>IFERROR(INDEX(M[Control Panel], MATCH(C823, M[Plan Name], 0)), "")</f>
        <v/>
      </c>
      <c r="J823" s="114" t="str">
        <f>IFERROR(INDEX(M[Price], MATCH(C823, M[Plan Name], 0)), "")</f>
        <v/>
      </c>
      <c r="K823" s="114" t="str">
        <f>IFERROR(INDEX(M[Cost], MATCH(C823, M[Plan Name], 0)), "")</f>
        <v/>
      </c>
    </row>
    <row r="824" spans="1:11" ht="13.5" thickTop="1" thickBot="1">
      <c r="A824" s="11"/>
      <c r="B824" s="83"/>
      <c r="C824" s="11"/>
      <c r="D824" s="114" t="str">
        <f>IFERROR(INDEX(M[Disk Space], MATCH(C824, M[Plan Name], 0)), "")</f>
        <v/>
      </c>
      <c r="E824" s="114" t="str">
        <f>IFERROR(INDEX(M[Bandwidth], MATCH(C824, M[Plan Name], 0)), "")</f>
        <v/>
      </c>
      <c r="F824" s="114" t="str">
        <f>IFERROR(INDEX(M[Number of Domains], MATCH(C824, M[Plan Name], 0)), "")</f>
        <v/>
      </c>
      <c r="G824" s="114" t="str">
        <f>IFERROR(INDEX(M[Email Accounts], MATCH(C824, M[Plan Name], 0)), "")</f>
        <v/>
      </c>
      <c r="H824" s="114" t="str">
        <f>IFERROR(INDEX(M[Databases], MATCH(C824, M[Plan Name], 0)), "")</f>
        <v/>
      </c>
      <c r="I824" s="114" t="str">
        <f>IFERROR(INDEX(M[Control Panel], MATCH(C824, M[Plan Name], 0)), "")</f>
        <v/>
      </c>
      <c r="J824" s="114" t="str">
        <f>IFERROR(INDEX(M[Price], MATCH(C824, M[Plan Name], 0)), "")</f>
        <v/>
      </c>
      <c r="K824" s="114" t="str">
        <f>IFERROR(INDEX(M[Cost], MATCH(C824, M[Plan Name], 0)), "")</f>
        <v/>
      </c>
    </row>
    <row r="825" spans="1:11" ht="13.5" thickTop="1" thickBot="1">
      <c r="A825" s="11"/>
      <c r="B825" s="83"/>
      <c r="C825" s="11"/>
      <c r="D825" s="114" t="str">
        <f>IFERROR(INDEX(M[Disk Space], MATCH(C825, M[Plan Name], 0)), "")</f>
        <v/>
      </c>
      <c r="E825" s="114" t="str">
        <f>IFERROR(INDEX(M[Bandwidth], MATCH(C825, M[Plan Name], 0)), "")</f>
        <v/>
      </c>
      <c r="F825" s="114" t="str">
        <f>IFERROR(INDEX(M[Number of Domains], MATCH(C825, M[Plan Name], 0)), "")</f>
        <v/>
      </c>
      <c r="G825" s="114" t="str">
        <f>IFERROR(INDEX(M[Email Accounts], MATCH(C825, M[Plan Name], 0)), "")</f>
        <v/>
      </c>
      <c r="H825" s="114" t="str">
        <f>IFERROR(INDEX(M[Databases], MATCH(C825, M[Plan Name], 0)), "")</f>
        <v/>
      </c>
      <c r="I825" s="114" t="str">
        <f>IFERROR(INDEX(M[Control Panel], MATCH(C825, M[Plan Name], 0)), "")</f>
        <v/>
      </c>
      <c r="J825" s="114" t="str">
        <f>IFERROR(INDEX(M[Price], MATCH(C825, M[Plan Name], 0)), "")</f>
        <v/>
      </c>
      <c r="K825" s="114" t="str">
        <f>IFERROR(INDEX(M[Cost], MATCH(C825, M[Plan Name], 0)), "")</f>
        <v/>
      </c>
    </row>
    <row r="826" spans="1:11" ht="13.5" thickTop="1" thickBot="1">
      <c r="A826" s="11"/>
      <c r="B826" s="83"/>
      <c r="C826" s="11"/>
      <c r="D826" s="114" t="str">
        <f>IFERROR(INDEX(M[Disk Space], MATCH(C826, M[Plan Name], 0)), "")</f>
        <v/>
      </c>
      <c r="E826" s="114" t="str">
        <f>IFERROR(INDEX(M[Bandwidth], MATCH(C826, M[Plan Name], 0)), "")</f>
        <v/>
      </c>
      <c r="F826" s="114" t="str">
        <f>IFERROR(INDEX(M[Number of Domains], MATCH(C826, M[Plan Name], 0)), "")</f>
        <v/>
      </c>
      <c r="G826" s="114" t="str">
        <f>IFERROR(INDEX(M[Email Accounts], MATCH(C826, M[Plan Name], 0)), "")</f>
        <v/>
      </c>
      <c r="H826" s="114" t="str">
        <f>IFERROR(INDEX(M[Databases], MATCH(C826, M[Plan Name], 0)), "")</f>
        <v/>
      </c>
      <c r="I826" s="114" t="str">
        <f>IFERROR(INDEX(M[Control Panel], MATCH(C826, M[Plan Name], 0)), "")</f>
        <v/>
      </c>
      <c r="J826" s="114" t="str">
        <f>IFERROR(INDEX(M[Price], MATCH(C826, M[Plan Name], 0)), "")</f>
        <v/>
      </c>
      <c r="K826" s="114" t="str">
        <f>IFERROR(INDEX(M[Cost], MATCH(C826, M[Plan Name], 0)), "")</f>
        <v/>
      </c>
    </row>
    <row r="827" spans="1:11" ht="13.5" thickTop="1" thickBot="1">
      <c r="A827" s="11"/>
      <c r="B827" s="83"/>
      <c r="C827" s="11"/>
      <c r="D827" s="114" t="str">
        <f>IFERROR(INDEX(M[Disk Space], MATCH(C827, M[Plan Name], 0)), "")</f>
        <v/>
      </c>
      <c r="E827" s="114" t="str">
        <f>IFERROR(INDEX(M[Bandwidth], MATCH(C827, M[Plan Name], 0)), "")</f>
        <v/>
      </c>
      <c r="F827" s="114" t="str">
        <f>IFERROR(INDEX(M[Number of Domains], MATCH(C827, M[Plan Name], 0)), "")</f>
        <v/>
      </c>
      <c r="G827" s="114" t="str">
        <f>IFERROR(INDEX(M[Email Accounts], MATCH(C827, M[Plan Name], 0)), "")</f>
        <v/>
      </c>
      <c r="H827" s="114" t="str">
        <f>IFERROR(INDEX(M[Databases], MATCH(C827, M[Plan Name], 0)), "")</f>
        <v/>
      </c>
      <c r="I827" s="114" t="str">
        <f>IFERROR(INDEX(M[Control Panel], MATCH(C827, M[Plan Name], 0)), "")</f>
        <v/>
      </c>
      <c r="J827" s="114" t="str">
        <f>IFERROR(INDEX(M[Price], MATCH(C827, M[Plan Name], 0)), "")</f>
        <v/>
      </c>
      <c r="K827" s="114" t="str">
        <f>IFERROR(INDEX(M[Cost], MATCH(C827, M[Plan Name], 0)), "")</f>
        <v/>
      </c>
    </row>
    <row r="828" spans="1:11" ht="13.5" thickTop="1" thickBot="1">
      <c r="A828" s="11"/>
      <c r="B828" s="83"/>
      <c r="C828" s="11"/>
      <c r="D828" s="114" t="str">
        <f>IFERROR(INDEX(M[Disk Space], MATCH(C828, M[Plan Name], 0)), "")</f>
        <v/>
      </c>
      <c r="E828" s="114" t="str">
        <f>IFERROR(INDEX(M[Bandwidth], MATCH(C828, M[Plan Name], 0)), "")</f>
        <v/>
      </c>
      <c r="F828" s="114" t="str">
        <f>IFERROR(INDEX(M[Number of Domains], MATCH(C828, M[Plan Name], 0)), "")</f>
        <v/>
      </c>
      <c r="G828" s="114" t="str">
        <f>IFERROR(INDEX(M[Email Accounts], MATCH(C828, M[Plan Name], 0)), "")</f>
        <v/>
      </c>
      <c r="H828" s="114" t="str">
        <f>IFERROR(INDEX(M[Databases], MATCH(C828, M[Plan Name], 0)), "")</f>
        <v/>
      </c>
      <c r="I828" s="114" t="str">
        <f>IFERROR(INDEX(M[Control Panel], MATCH(C828, M[Plan Name], 0)), "")</f>
        <v/>
      </c>
      <c r="J828" s="114" t="str">
        <f>IFERROR(INDEX(M[Price], MATCH(C828, M[Plan Name], 0)), "")</f>
        <v/>
      </c>
      <c r="K828" s="114" t="str">
        <f>IFERROR(INDEX(M[Cost], MATCH(C828, M[Plan Name], 0)), "")</f>
        <v/>
      </c>
    </row>
    <row r="829" spans="1:11" ht="13.5" thickTop="1" thickBot="1">
      <c r="A829" s="11"/>
      <c r="B829" s="83"/>
      <c r="C829" s="11"/>
      <c r="D829" s="114" t="str">
        <f>IFERROR(INDEX(M[Disk Space], MATCH(C829, M[Plan Name], 0)), "")</f>
        <v/>
      </c>
      <c r="E829" s="114" t="str">
        <f>IFERROR(INDEX(M[Bandwidth], MATCH(C829, M[Plan Name], 0)), "")</f>
        <v/>
      </c>
      <c r="F829" s="114" t="str">
        <f>IFERROR(INDEX(M[Number of Domains], MATCH(C829, M[Plan Name], 0)), "")</f>
        <v/>
      </c>
      <c r="G829" s="114" t="str">
        <f>IFERROR(INDEX(M[Email Accounts], MATCH(C829, M[Plan Name], 0)), "")</f>
        <v/>
      </c>
      <c r="H829" s="114" t="str">
        <f>IFERROR(INDEX(M[Databases], MATCH(C829, M[Plan Name], 0)), "")</f>
        <v/>
      </c>
      <c r="I829" s="114" t="str">
        <f>IFERROR(INDEX(M[Control Panel], MATCH(C829, M[Plan Name], 0)), "")</f>
        <v/>
      </c>
      <c r="J829" s="114" t="str">
        <f>IFERROR(INDEX(M[Price], MATCH(C829, M[Plan Name], 0)), "")</f>
        <v/>
      </c>
      <c r="K829" s="114" t="str">
        <f>IFERROR(INDEX(M[Cost], MATCH(C829, M[Plan Name], 0)), "")</f>
        <v/>
      </c>
    </row>
    <row r="830" spans="1:11" ht="13.5" thickTop="1" thickBot="1">
      <c r="A830" s="11"/>
      <c r="B830" s="83"/>
      <c r="C830" s="11"/>
      <c r="D830" s="114" t="str">
        <f>IFERROR(INDEX(M[Disk Space], MATCH(C830, M[Plan Name], 0)), "")</f>
        <v/>
      </c>
      <c r="E830" s="114" t="str">
        <f>IFERROR(INDEX(M[Bandwidth], MATCH(C830, M[Plan Name], 0)), "")</f>
        <v/>
      </c>
      <c r="F830" s="114" t="str">
        <f>IFERROR(INDEX(M[Number of Domains], MATCH(C830, M[Plan Name], 0)), "")</f>
        <v/>
      </c>
      <c r="G830" s="114" t="str">
        <f>IFERROR(INDEX(M[Email Accounts], MATCH(C830, M[Plan Name], 0)), "")</f>
        <v/>
      </c>
      <c r="H830" s="114" t="str">
        <f>IFERROR(INDEX(M[Databases], MATCH(C830, M[Plan Name], 0)), "")</f>
        <v/>
      </c>
      <c r="I830" s="114" t="str">
        <f>IFERROR(INDEX(M[Control Panel], MATCH(C830, M[Plan Name], 0)), "")</f>
        <v/>
      </c>
      <c r="J830" s="114" t="str">
        <f>IFERROR(INDEX(M[Price], MATCH(C830, M[Plan Name], 0)), "")</f>
        <v/>
      </c>
      <c r="K830" s="114" t="str">
        <f>IFERROR(INDEX(M[Cost], MATCH(C830, M[Plan Name], 0)), "")</f>
        <v/>
      </c>
    </row>
    <row r="831" spans="1:11" ht="13.5" thickTop="1" thickBot="1">
      <c r="A831" s="11"/>
      <c r="B831" s="83"/>
      <c r="C831" s="11"/>
      <c r="D831" s="114" t="str">
        <f>IFERROR(INDEX(M[Disk Space], MATCH(C831, M[Plan Name], 0)), "")</f>
        <v/>
      </c>
      <c r="E831" s="114" t="str">
        <f>IFERROR(INDEX(M[Bandwidth], MATCH(C831, M[Plan Name], 0)), "")</f>
        <v/>
      </c>
      <c r="F831" s="114" t="str">
        <f>IFERROR(INDEX(M[Number of Domains], MATCH(C831, M[Plan Name], 0)), "")</f>
        <v/>
      </c>
      <c r="G831" s="114" t="str">
        <f>IFERROR(INDEX(M[Email Accounts], MATCH(C831, M[Plan Name], 0)), "")</f>
        <v/>
      </c>
      <c r="H831" s="114" t="str">
        <f>IFERROR(INDEX(M[Databases], MATCH(C831, M[Plan Name], 0)), "")</f>
        <v/>
      </c>
      <c r="I831" s="114" t="str">
        <f>IFERROR(INDEX(M[Control Panel], MATCH(C831, M[Plan Name], 0)), "")</f>
        <v/>
      </c>
      <c r="J831" s="114" t="str">
        <f>IFERROR(INDEX(M[Price], MATCH(C831, M[Plan Name], 0)), "")</f>
        <v/>
      </c>
      <c r="K831" s="114" t="str">
        <f>IFERROR(INDEX(M[Cost], MATCH(C831, M[Plan Name], 0)), "")</f>
        <v/>
      </c>
    </row>
    <row r="832" spans="1:11" ht="13.5" thickTop="1" thickBot="1">
      <c r="A832" s="11"/>
      <c r="B832" s="83"/>
      <c r="C832" s="11"/>
      <c r="D832" s="114" t="str">
        <f>IFERROR(INDEX(M[Disk Space], MATCH(C832, M[Plan Name], 0)), "")</f>
        <v/>
      </c>
      <c r="E832" s="114" t="str">
        <f>IFERROR(INDEX(M[Bandwidth], MATCH(C832, M[Plan Name], 0)), "")</f>
        <v/>
      </c>
      <c r="F832" s="114" t="str">
        <f>IFERROR(INDEX(M[Number of Domains], MATCH(C832, M[Plan Name], 0)), "")</f>
        <v/>
      </c>
      <c r="G832" s="114" t="str">
        <f>IFERROR(INDEX(M[Email Accounts], MATCH(C832, M[Plan Name], 0)), "")</f>
        <v/>
      </c>
      <c r="H832" s="114" t="str">
        <f>IFERROR(INDEX(M[Databases], MATCH(C832, M[Plan Name], 0)), "")</f>
        <v/>
      </c>
      <c r="I832" s="114" t="str">
        <f>IFERROR(INDEX(M[Control Panel], MATCH(C832, M[Plan Name], 0)), "")</f>
        <v/>
      </c>
      <c r="J832" s="114" t="str">
        <f>IFERROR(INDEX(M[Price], MATCH(C832, M[Plan Name], 0)), "")</f>
        <v/>
      </c>
      <c r="K832" s="114" t="str">
        <f>IFERROR(INDEX(M[Cost], MATCH(C832, M[Plan Name], 0)), "")</f>
        <v/>
      </c>
    </row>
    <row r="833" spans="1:11" ht="13.5" thickTop="1" thickBot="1">
      <c r="A833" s="11"/>
      <c r="B833" s="83"/>
      <c r="C833" s="11"/>
      <c r="D833" s="114" t="str">
        <f>IFERROR(INDEX(M[Disk Space], MATCH(C833, M[Plan Name], 0)), "")</f>
        <v/>
      </c>
      <c r="E833" s="114" t="str">
        <f>IFERROR(INDEX(M[Bandwidth], MATCH(C833, M[Plan Name], 0)), "")</f>
        <v/>
      </c>
      <c r="F833" s="114" t="str">
        <f>IFERROR(INDEX(M[Number of Domains], MATCH(C833, M[Plan Name], 0)), "")</f>
        <v/>
      </c>
      <c r="G833" s="114" t="str">
        <f>IFERROR(INDEX(M[Email Accounts], MATCH(C833, M[Plan Name], 0)), "")</f>
        <v/>
      </c>
      <c r="H833" s="114" t="str">
        <f>IFERROR(INDEX(M[Databases], MATCH(C833, M[Plan Name], 0)), "")</f>
        <v/>
      </c>
      <c r="I833" s="114" t="str">
        <f>IFERROR(INDEX(M[Control Panel], MATCH(C833, M[Plan Name], 0)), "")</f>
        <v/>
      </c>
      <c r="J833" s="114" t="str">
        <f>IFERROR(INDEX(M[Price], MATCH(C833, M[Plan Name], 0)), "")</f>
        <v/>
      </c>
      <c r="K833" s="114" t="str">
        <f>IFERROR(INDEX(M[Cost], MATCH(C833, M[Plan Name], 0)), "")</f>
        <v/>
      </c>
    </row>
    <row r="834" spans="1:11" ht="13.5" thickTop="1" thickBot="1">
      <c r="A834" s="11"/>
      <c r="B834" s="83"/>
      <c r="C834" s="11"/>
      <c r="D834" s="114" t="str">
        <f>IFERROR(INDEX(M[Disk Space], MATCH(C834, M[Plan Name], 0)), "")</f>
        <v/>
      </c>
      <c r="E834" s="114" t="str">
        <f>IFERROR(INDEX(M[Bandwidth], MATCH(C834, M[Plan Name], 0)), "")</f>
        <v/>
      </c>
      <c r="F834" s="114" t="str">
        <f>IFERROR(INDEX(M[Number of Domains], MATCH(C834, M[Plan Name], 0)), "")</f>
        <v/>
      </c>
      <c r="G834" s="114" t="str">
        <f>IFERROR(INDEX(M[Email Accounts], MATCH(C834, M[Plan Name], 0)), "")</f>
        <v/>
      </c>
      <c r="H834" s="114" t="str">
        <f>IFERROR(INDEX(M[Databases], MATCH(C834, M[Plan Name], 0)), "")</f>
        <v/>
      </c>
      <c r="I834" s="114" t="str">
        <f>IFERROR(INDEX(M[Control Panel], MATCH(C834, M[Plan Name], 0)), "")</f>
        <v/>
      </c>
      <c r="J834" s="114" t="str">
        <f>IFERROR(INDEX(M[Price], MATCH(C834, M[Plan Name], 0)), "")</f>
        <v/>
      </c>
      <c r="K834" s="114" t="str">
        <f>IFERROR(INDEX(M[Cost], MATCH(C834, M[Plan Name], 0)), "")</f>
        <v/>
      </c>
    </row>
    <row r="835" spans="1:11" ht="13.5" thickTop="1" thickBot="1">
      <c r="A835" s="11"/>
      <c r="B835" s="83"/>
      <c r="C835" s="11"/>
      <c r="D835" s="114" t="str">
        <f>IFERROR(INDEX(M[Disk Space], MATCH(C835, M[Plan Name], 0)), "")</f>
        <v/>
      </c>
      <c r="E835" s="114" t="str">
        <f>IFERROR(INDEX(M[Bandwidth], MATCH(C835, M[Plan Name], 0)), "")</f>
        <v/>
      </c>
      <c r="F835" s="114" t="str">
        <f>IFERROR(INDEX(M[Number of Domains], MATCH(C835, M[Plan Name], 0)), "")</f>
        <v/>
      </c>
      <c r="G835" s="114" t="str">
        <f>IFERROR(INDEX(M[Email Accounts], MATCH(C835, M[Plan Name], 0)), "")</f>
        <v/>
      </c>
      <c r="H835" s="114" t="str">
        <f>IFERROR(INDEX(M[Databases], MATCH(C835, M[Plan Name], 0)), "")</f>
        <v/>
      </c>
      <c r="I835" s="114" t="str">
        <f>IFERROR(INDEX(M[Control Panel], MATCH(C835, M[Plan Name], 0)), "")</f>
        <v/>
      </c>
      <c r="J835" s="114" t="str">
        <f>IFERROR(INDEX(M[Price], MATCH(C835, M[Plan Name], 0)), "")</f>
        <v/>
      </c>
      <c r="K835" s="114" t="str">
        <f>IFERROR(INDEX(M[Cost], MATCH(C835, M[Plan Name], 0)), "")</f>
        <v/>
      </c>
    </row>
    <row r="836" spans="1:11" ht="13.5" thickTop="1" thickBot="1">
      <c r="A836" s="11"/>
      <c r="B836" s="83"/>
      <c r="C836" s="11"/>
      <c r="D836" s="114" t="str">
        <f>IFERROR(INDEX(M[Disk Space], MATCH(C836, M[Plan Name], 0)), "")</f>
        <v/>
      </c>
      <c r="E836" s="114" t="str">
        <f>IFERROR(INDEX(M[Bandwidth], MATCH(C836, M[Plan Name], 0)), "")</f>
        <v/>
      </c>
      <c r="F836" s="114" t="str">
        <f>IFERROR(INDEX(M[Number of Domains], MATCH(C836, M[Plan Name], 0)), "")</f>
        <v/>
      </c>
      <c r="G836" s="114" t="str">
        <f>IFERROR(INDEX(M[Email Accounts], MATCH(C836, M[Plan Name], 0)), "")</f>
        <v/>
      </c>
      <c r="H836" s="114" t="str">
        <f>IFERROR(INDEX(M[Databases], MATCH(C836, M[Plan Name], 0)), "")</f>
        <v/>
      </c>
      <c r="I836" s="114" t="str">
        <f>IFERROR(INDEX(M[Control Panel], MATCH(C836, M[Plan Name], 0)), "")</f>
        <v/>
      </c>
      <c r="J836" s="114" t="str">
        <f>IFERROR(INDEX(M[Price], MATCH(C836, M[Plan Name], 0)), "")</f>
        <v/>
      </c>
      <c r="K836" s="114" t="str">
        <f>IFERROR(INDEX(M[Cost], MATCH(C836, M[Plan Name], 0)), "")</f>
        <v/>
      </c>
    </row>
    <row r="837" spans="1:11" ht="13.5" thickTop="1" thickBot="1">
      <c r="A837" s="11"/>
      <c r="B837" s="83"/>
      <c r="C837" s="11"/>
      <c r="D837" s="114" t="str">
        <f>IFERROR(INDEX(M[Disk Space], MATCH(C837, M[Plan Name], 0)), "")</f>
        <v/>
      </c>
      <c r="E837" s="114" t="str">
        <f>IFERROR(INDEX(M[Bandwidth], MATCH(C837, M[Plan Name], 0)), "")</f>
        <v/>
      </c>
      <c r="F837" s="114" t="str">
        <f>IFERROR(INDEX(M[Number of Domains], MATCH(C837, M[Plan Name], 0)), "")</f>
        <v/>
      </c>
      <c r="G837" s="114" t="str">
        <f>IFERROR(INDEX(M[Email Accounts], MATCH(C837, M[Plan Name], 0)), "")</f>
        <v/>
      </c>
      <c r="H837" s="114" t="str">
        <f>IFERROR(INDEX(M[Databases], MATCH(C837, M[Plan Name], 0)), "")</f>
        <v/>
      </c>
      <c r="I837" s="114" t="str">
        <f>IFERROR(INDEX(M[Control Panel], MATCH(C837, M[Plan Name], 0)), "")</f>
        <v/>
      </c>
      <c r="J837" s="114" t="str">
        <f>IFERROR(INDEX(M[Price], MATCH(C837, M[Plan Name], 0)), "")</f>
        <v/>
      </c>
      <c r="K837" s="114" t="str">
        <f>IFERROR(INDEX(M[Cost], MATCH(C837, M[Plan Name], 0)), "")</f>
        <v/>
      </c>
    </row>
    <row r="838" spans="1:11" ht="13.5" thickTop="1" thickBot="1">
      <c r="A838" s="11"/>
      <c r="B838" s="83"/>
      <c r="C838" s="11"/>
      <c r="D838" s="114" t="str">
        <f>IFERROR(INDEX(M[Disk Space], MATCH(C838, M[Plan Name], 0)), "")</f>
        <v/>
      </c>
      <c r="E838" s="114" t="str">
        <f>IFERROR(INDEX(M[Bandwidth], MATCH(C838, M[Plan Name], 0)), "")</f>
        <v/>
      </c>
      <c r="F838" s="114" t="str">
        <f>IFERROR(INDEX(M[Number of Domains], MATCH(C838, M[Plan Name], 0)), "")</f>
        <v/>
      </c>
      <c r="G838" s="114" t="str">
        <f>IFERROR(INDEX(M[Email Accounts], MATCH(C838, M[Plan Name], 0)), "")</f>
        <v/>
      </c>
      <c r="H838" s="114" t="str">
        <f>IFERROR(INDEX(M[Databases], MATCH(C838, M[Plan Name], 0)), "")</f>
        <v/>
      </c>
      <c r="I838" s="114" t="str">
        <f>IFERROR(INDEX(M[Control Panel], MATCH(C838, M[Plan Name], 0)), "")</f>
        <v/>
      </c>
      <c r="J838" s="114" t="str">
        <f>IFERROR(INDEX(M[Price], MATCH(C838, M[Plan Name], 0)), "")</f>
        <v/>
      </c>
      <c r="K838" s="114" t="str">
        <f>IFERROR(INDEX(M[Cost], MATCH(C838, M[Plan Name], 0)), "")</f>
        <v/>
      </c>
    </row>
    <row r="839" spans="1:11" ht="13.5" thickTop="1" thickBot="1">
      <c r="A839" s="11"/>
      <c r="B839" s="83"/>
      <c r="C839" s="11"/>
      <c r="D839" s="114" t="str">
        <f>IFERROR(INDEX(M[Disk Space], MATCH(C839, M[Plan Name], 0)), "")</f>
        <v/>
      </c>
      <c r="E839" s="114" t="str">
        <f>IFERROR(INDEX(M[Bandwidth], MATCH(C839, M[Plan Name], 0)), "")</f>
        <v/>
      </c>
      <c r="F839" s="114" t="str">
        <f>IFERROR(INDEX(M[Number of Domains], MATCH(C839, M[Plan Name], 0)), "")</f>
        <v/>
      </c>
      <c r="G839" s="114" t="str">
        <f>IFERROR(INDEX(M[Email Accounts], MATCH(C839, M[Plan Name], 0)), "")</f>
        <v/>
      </c>
      <c r="H839" s="114" t="str">
        <f>IFERROR(INDEX(M[Databases], MATCH(C839, M[Plan Name], 0)), "")</f>
        <v/>
      </c>
      <c r="I839" s="114" t="str">
        <f>IFERROR(INDEX(M[Control Panel], MATCH(C839, M[Plan Name], 0)), "")</f>
        <v/>
      </c>
      <c r="J839" s="114" t="str">
        <f>IFERROR(INDEX(M[Price], MATCH(C839, M[Plan Name], 0)), "")</f>
        <v/>
      </c>
      <c r="K839" s="114" t="str">
        <f>IFERROR(INDEX(M[Cost], MATCH(C839, M[Plan Name], 0)), "")</f>
        <v/>
      </c>
    </row>
    <row r="840" spans="1:11" ht="13.5" thickTop="1" thickBot="1">
      <c r="A840" s="11"/>
      <c r="B840" s="83"/>
      <c r="C840" s="11"/>
      <c r="D840" s="114" t="str">
        <f>IFERROR(INDEX(M[Disk Space], MATCH(C840, M[Plan Name], 0)), "")</f>
        <v/>
      </c>
      <c r="E840" s="114" t="str">
        <f>IFERROR(INDEX(M[Bandwidth], MATCH(C840, M[Plan Name], 0)), "")</f>
        <v/>
      </c>
      <c r="F840" s="114" t="str">
        <f>IFERROR(INDEX(M[Number of Domains], MATCH(C840, M[Plan Name], 0)), "")</f>
        <v/>
      </c>
      <c r="G840" s="114" t="str">
        <f>IFERROR(INDEX(M[Email Accounts], MATCH(C840, M[Plan Name], 0)), "")</f>
        <v/>
      </c>
      <c r="H840" s="114" t="str">
        <f>IFERROR(INDEX(M[Databases], MATCH(C840, M[Plan Name], 0)), "")</f>
        <v/>
      </c>
      <c r="I840" s="114" t="str">
        <f>IFERROR(INDEX(M[Control Panel], MATCH(C840, M[Plan Name], 0)), "")</f>
        <v/>
      </c>
      <c r="J840" s="114" t="str">
        <f>IFERROR(INDEX(M[Price], MATCH(C840, M[Plan Name], 0)), "")</f>
        <v/>
      </c>
      <c r="K840" s="114" t="str">
        <f>IFERROR(INDEX(M[Cost], MATCH(C840, M[Plan Name], 0)), "")</f>
        <v/>
      </c>
    </row>
    <row r="841" spans="1:11" ht="13.5" thickTop="1" thickBot="1">
      <c r="A841" s="11"/>
      <c r="B841" s="83"/>
      <c r="C841" s="11"/>
      <c r="D841" s="114" t="str">
        <f>IFERROR(INDEX(M[Disk Space], MATCH(C841, M[Plan Name], 0)), "")</f>
        <v/>
      </c>
      <c r="E841" s="114" t="str">
        <f>IFERROR(INDEX(M[Bandwidth], MATCH(C841, M[Plan Name], 0)), "")</f>
        <v/>
      </c>
      <c r="F841" s="114" t="str">
        <f>IFERROR(INDEX(M[Number of Domains], MATCH(C841, M[Plan Name], 0)), "")</f>
        <v/>
      </c>
      <c r="G841" s="114" t="str">
        <f>IFERROR(INDEX(M[Email Accounts], MATCH(C841, M[Plan Name], 0)), "")</f>
        <v/>
      </c>
      <c r="H841" s="114" t="str">
        <f>IFERROR(INDEX(M[Databases], MATCH(C841, M[Plan Name], 0)), "")</f>
        <v/>
      </c>
      <c r="I841" s="114" t="str">
        <f>IFERROR(INDEX(M[Control Panel], MATCH(C841, M[Plan Name], 0)), "")</f>
        <v/>
      </c>
      <c r="J841" s="114" t="str">
        <f>IFERROR(INDEX(M[Price], MATCH(C841, M[Plan Name], 0)), "")</f>
        <v/>
      </c>
      <c r="K841" s="114" t="str">
        <f>IFERROR(INDEX(M[Cost], MATCH(C841, M[Plan Name], 0)), "")</f>
        <v/>
      </c>
    </row>
    <row r="842" spans="1:11" ht="13.5" thickTop="1" thickBot="1">
      <c r="A842" s="11"/>
      <c r="B842" s="83"/>
      <c r="C842" s="11"/>
      <c r="D842" s="114" t="str">
        <f>IFERROR(INDEX(M[Disk Space], MATCH(C842, M[Plan Name], 0)), "")</f>
        <v/>
      </c>
      <c r="E842" s="114" t="str">
        <f>IFERROR(INDEX(M[Bandwidth], MATCH(C842, M[Plan Name], 0)), "")</f>
        <v/>
      </c>
      <c r="F842" s="114" t="str">
        <f>IFERROR(INDEX(M[Number of Domains], MATCH(C842, M[Plan Name], 0)), "")</f>
        <v/>
      </c>
      <c r="G842" s="114" t="str">
        <f>IFERROR(INDEX(M[Email Accounts], MATCH(C842, M[Plan Name], 0)), "")</f>
        <v/>
      </c>
      <c r="H842" s="114" t="str">
        <f>IFERROR(INDEX(M[Databases], MATCH(C842, M[Plan Name], 0)), "")</f>
        <v/>
      </c>
      <c r="I842" s="114" t="str">
        <f>IFERROR(INDEX(M[Control Panel], MATCH(C842, M[Plan Name], 0)), "")</f>
        <v/>
      </c>
      <c r="J842" s="114" t="str">
        <f>IFERROR(INDEX(M[Price], MATCH(C842, M[Plan Name], 0)), "")</f>
        <v/>
      </c>
      <c r="K842" s="114" t="str">
        <f>IFERROR(INDEX(M[Cost], MATCH(C842, M[Plan Name], 0)), "")</f>
        <v/>
      </c>
    </row>
    <row r="843" spans="1:11" ht="13.5" thickTop="1" thickBot="1">
      <c r="A843" s="11"/>
      <c r="B843" s="83"/>
      <c r="C843" s="11"/>
      <c r="D843" s="114" t="str">
        <f>IFERROR(INDEX(M[Disk Space], MATCH(C843, M[Plan Name], 0)), "")</f>
        <v/>
      </c>
      <c r="E843" s="114" t="str">
        <f>IFERROR(INDEX(M[Bandwidth], MATCH(C843, M[Plan Name], 0)), "")</f>
        <v/>
      </c>
      <c r="F843" s="114" t="str">
        <f>IFERROR(INDEX(M[Number of Domains], MATCH(C843, M[Plan Name], 0)), "")</f>
        <v/>
      </c>
      <c r="G843" s="114" t="str">
        <f>IFERROR(INDEX(M[Email Accounts], MATCH(C843, M[Plan Name], 0)), "")</f>
        <v/>
      </c>
      <c r="H843" s="114" t="str">
        <f>IFERROR(INDEX(M[Databases], MATCH(C843, M[Plan Name], 0)), "")</f>
        <v/>
      </c>
      <c r="I843" s="114" t="str">
        <f>IFERROR(INDEX(M[Control Panel], MATCH(C843, M[Plan Name], 0)), "")</f>
        <v/>
      </c>
      <c r="J843" s="114" t="str">
        <f>IFERROR(INDEX(M[Price], MATCH(C843, M[Plan Name], 0)), "")</f>
        <v/>
      </c>
      <c r="K843" s="114" t="str">
        <f>IFERROR(INDEX(M[Cost], MATCH(C843, M[Plan Name], 0)), "")</f>
        <v/>
      </c>
    </row>
    <row r="844" spans="1:11" ht="13.5" thickTop="1" thickBot="1">
      <c r="A844" s="11"/>
      <c r="B844" s="83"/>
      <c r="C844" s="11"/>
      <c r="D844" s="114" t="str">
        <f>IFERROR(INDEX(M[Disk Space], MATCH(C844, M[Plan Name], 0)), "")</f>
        <v/>
      </c>
      <c r="E844" s="114" t="str">
        <f>IFERROR(INDEX(M[Bandwidth], MATCH(C844, M[Plan Name], 0)), "")</f>
        <v/>
      </c>
      <c r="F844" s="114" t="str">
        <f>IFERROR(INDEX(M[Number of Domains], MATCH(C844, M[Plan Name], 0)), "")</f>
        <v/>
      </c>
      <c r="G844" s="114" t="str">
        <f>IFERROR(INDEX(M[Email Accounts], MATCH(C844, M[Plan Name], 0)), "")</f>
        <v/>
      </c>
      <c r="H844" s="114" t="str">
        <f>IFERROR(INDEX(M[Databases], MATCH(C844, M[Plan Name], 0)), "")</f>
        <v/>
      </c>
      <c r="I844" s="114" t="str">
        <f>IFERROR(INDEX(M[Control Panel], MATCH(C844, M[Plan Name], 0)), "")</f>
        <v/>
      </c>
      <c r="J844" s="114" t="str">
        <f>IFERROR(INDEX(M[Price], MATCH(C844, M[Plan Name], 0)), "")</f>
        <v/>
      </c>
      <c r="K844" s="114" t="str">
        <f>IFERROR(INDEX(M[Cost], MATCH(C844, M[Plan Name], 0)), "")</f>
        <v/>
      </c>
    </row>
    <row r="845" spans="1:11" ht="13.5" thickTop="1" thickBot="1">
      <c r="A845" s="11"/>
      <c r="B845" s="83"/>
      <c r="C845" s="11"/>
      <c r="D845" s="114" t="str">
        <f>IFERROR(INDEX(M[Disk Space], MATCH(C845, M[Plan Name], 0)), "")</f>
        <v/>
      </c>
      <c r="E845" s="114" t="str">
        <f>IFERROR(INDEX(M[Bandwidth], MATCH(C845, M[Plan Name], 0)), "")</f>
        <v/>
      </c>
      <c r="F845" s="114" t="str">
        <f>IFERROR(INDEX(M[Number of Domains], MATCH(C845, M[Plan Name], 0)), "")</f>
        <v/>
      </c>
      <c r="G845" s="114" t="str">
        <f>IFERROR(INDEX(M[Email Accounts], MATCH(C845, M[Plan Name], 0)), "")</f>
        <v/>
      </c>
      <c r="H845" s="114" t="str">
        <f>IFERROR(INDEX(M[Databases], MATCH(C845, M[Plan Name], 0)), "")</f>
        <v/>
      </c>
      <c r="I845" s="114" t="str">
        <f>IFERROR(INDEX(M[Control Panel], MATCH(C845, M[Plan Name], 0)), "")</f>
        <v/>
      </c>
      <c r="J845" s="114" t="str">
        <f>IFERROR(INDEX(M[Price], MATCH(C845, M[Plan Name], 0)), "")</f>
        <v/>
      </c>
      <c r="K845" s="114" t="str">
        <f>IFERROR(INDEX(M[Cost], MATCH(C845, M[Plan Name], 0)), "")</f>
        <v/>
      </c>
    </row>
    <row r="846" spans="1:11" ht="13.5" thickTop="1" thickBot="1">
      <c r="A846" s="11"/>
      <c r="B846" s="83"/>
      <c r="C846" s="11"/>
      <c r="D846" s="114" t="str">
        <f>IFERROR(INDEX(M[Disk Space], MATCH(C846, M[Plan Name], 0)), "")</f>
        <v/>
      </c>
      <c r="E846" s="114" t="str">
        <f>IFERROR(INDEX(M[Bandwidth], MATCH(C846, M[Plan Name], 0)), "")</f>
        <v/>
      </c>
      <c r="F846" s="114" t="str">
        <f>IFERROR(INDEX(M[Number of Domains], MATCH(C846, M[Plan Name], 0)), "")</f>
        <v/>
      </c>
      <c r="G846" s="114" t="str">
        <f>IFERROR(INDEX(M[Email Accounts], MATCH(C846, M[Plan Name], 0)), "")</f>
        <v/>
      </c>
      <c r="H846" s="114" t="str">
        <f>IFERROR(INDEX(M[Databases], MATCH(C846, M[Plan Name], 0)), "")</f>
        <v/>
      </c>
      <c r="I846" s="114" t="str">
        <f>IFERROR(INDEX(M[Control Panel], MATCH(C846, M[Plan Name], 0)), "")</f>
        <v/>
      </c>
      <c r="J846" s="114" t="str">
        <f>IFERROR(INDEX(M[Price], MATCH(C846, M[Plan Name], 0)), "")</f>
        <v/>
      </c>
      <c r="K846" s="114" t="str">
        <f>IFERROR(INDEX(M[Cost], MATCH(C846, M[Plan Name], 0)), "")</f>
        <v/>
      </c>
    </row>
    <row r="847" spans="1:11" ht="13.5" thickTop="1" thickBot="1">
      <c r="A847" s="11"/>
      <c r="B847" s="83"/>
      <c r="C847" s="11"/>
      <c r="D847" s="114" t="str">
        <f>IFERROR(INDEX(M[Disk Space], MATCH(C847, M[Plan Name], 0)), "")</f>
        <v/>
      </c>
      <c r="E847" s="114" t="str">
        <f>IFERROR(INDEX(M[Bandwidth], MATCH(C847, M[Plan Name], 0)), "")</f>
        <v/>
      </c>
      <c r="F847" s="114" t="str">
        <f>IFERROR(INDEX(M[Number of Domains], MATCH(C847, M[Plan Name], 0)), "")</f>
        <v/>
      </c>
      <c r="G847" s="114" t="str">
        <f>IFERROR(INDEX(M[Email Accounts], MATCH(C847, M[Plan Name], 0)), "")</f>
        <v/>
      </c>
      <c r="H847" s="114" t="str">
        <f>IFERROR(INDEX(M[Databases], MATCH(C847, M[Plan Name], 0)), "")</f>
        <v/>
      </c>
      <c r="I847" s="114" t="str">
        <f>IFERROR(INDEX(M[Control Panel], MATCH(C847, M[Plan Name], 0)), "")</f>
        <v/>
      </c>
      <c r="J847" s="114" t="str">
        <f>IFERROR(INDEX(M[Price], MATCH(C847, M[Plan Name], 0)), "")</f>
        <v/>
      </c>
      <c r="K847" s="114" t="str">
        <f>IFERROR(INDEX(M[Cost], MATCH(C847, M[Plan Name], 0)), "")</f>
        <v/>
      </c>
    </row>
    <row r="848" spans="1:11" ht="13.5" thickTop="1" thickBot="1">
      <c r="A848" s="11"/>
      <c r="B848" s="83"/>
      <c r="C848" s="11"/>
      <c r="D848" s="114" t="str">
        <f>IFERROR(INDEX(M[Disk Space], MATCH(C848, M[Plan Name], 0)), "")</f>
        <v/>
      </c>
      <c r="E848" s="114" t="str">
        <f>IFERROR(INDEX(M[Bandwidth], MATCH(C848, M[Plan Name], 0)), "")</f>
        <v/>
      </c>
      <c r="F848" s="114" t="str">
        <f>IFERROR(INDEX(M[Number of Domains], MATCH(C848, M[Plan Name], 0)), "")</f>
        <v/>
      </c>
      <c r="G848" s="114" t="str">
        <f>IFERROR(INDEX(M[Email Accounts], MATCH(C848, M[Plan Name], 0)), "")</f>
        <v/>
      </c>
      <c r="H848" s="114" t="str">
        <f>IFERROR(INDEX(M[Databases], MATCH(C848, M[Plan Name], 0)), "")</f>
        <v/>
      </c>
      <c r="I848" s="114" t="str">
        <f>IFERROR(INDEX(M[Control Panel], MATCH(C848, M[Plan Name], 0)), "")</f>
        <v/>
      </c>
      <c r="J848" s="114" t="str">
        <f>IFERROR(INDEX(M[Price], MATCH(C848, M[Plan Name], 0)), "")</f>
        <v/>
      </c>
      <c r="K848" s="114" t="str">
        <f>IFERROR(INDEX(M[Cost], MATCH(C848, M[Plan Name], 0)), "")</f>
        <v/>
      </c>
    </row>
    <row r="849" spans="1:11" ht="13.5" thickTop="1" thickBot="1">
      <c r="A849" s="11"/>
      <c r="B849" s="83"/>
      <c r="C849" s="11"/>
      <c r="D849" s="114" t="str">
        <f>IFERROR(INDEX(M[Disk Space], MATCH(C849, M[Plan Name], 0)), "")</f>
        <v/>
      </c>
      <c r="E849" s="114" t="str">
        <f>IFERROR(INDEX(M[Bandwidth], MATCH(C849, M[Plan Name], 0)), "")</f>
        <v/>
      </c>
      <c r="F849" s="114" t="str">
        <f>IFERROR(INDEX(M[Number of Domains], MATCH(C849, M[Plan Name], 0)), "")</f>
        <v/>
      </c>
      <c r="G849" s="114" t="str">
        <f>IFERROR(INDEX(M[Email Accounts], MATCH(C849, M[Plan Name], 0)), "")</f>
        <v/>
      </c>
      <c r="H849" s="114" t="str">
        <f>IFERROR(INDEX(M[Databases], MATCH(C849, M[Plan Name], 0)), "")</f>
        <v/>
      </c>
      <c r="I849" s="114" t="str">
        <f>IFERROR(INDEX(M[Control Panel], MATCH(C849, M[Plan Name], 0)), "")</f>
        <v/>
      </c>
      <c r="J849" s="114" t="str">
        <f>IFERROR(INDEX(M[Price], MATCH(C849, M[Plan Name], 0)), "")</f>
        <v/>
      </c>
      <c r="K849" s="114" t="str">
        <f>IFERROR(INDEX(M[Cost], MATCH(C849, M[Plan Name], 0)), "")</f>
        <v/>
      </c>
    </row>
    <row r="850" spans="1:11" ht="13.5" thickTop="1" thickBot="1">
      <c r="A850" s="11"/>
      <c r="B850" s="83"/>
      <c r="C850" s="11"/>
      <c r="D850" s="114" t="str">
        <f>IFERROR(INDEX(M[Disk Space], MATCH(C850, M[Plan Name], 0)), "")</f>
        <v/>
      </c>
      <c r="E850" s="114" t="str">
        <f>IFERROR(INDEX(M[Bandwidth], MATCH(C850, M[Plan Name], 0)), "")</f>
        <v/>
      </c>
      <c r="F850" s="114" t="str">
        <f>IFERROR(INDEX(M[Number of Domains], MATCH(C850, M[Plan Name], 0)), "")</f>
        <v/>
      </c>
      <c r="G850" s="114" t="str">
        <f>IFERROR(INDEX(M[Email Accounts], MATCH(C850, M[Plan Name], 0)), "")</f>
        <v/>
      </c>
      <c r="H850" s="114" t="str">
        <f>IFERROR(INDEX(M[Databases], MATCH(C850, M[Plan Name], 0)), "")</f>
        <v/>
      </c>
      <c r="I850" s="114" t="str">
        <f>IFERROR(INDEX(M[Control Panel], MATCH(C850, M[Plan Name], 0)), "")</f>
        <v/>
      </c>
      <c r="J850" s="114" t="str">
        <f>IFERROR(INDEX(M[Price], MATCH(C850, M[Plan Name], 0)), "")</f>
        <v/>
      </c>
      <c r="K850" s="114" t="str">
        <f>IFERROR(INDEX(M[Cost], MATCH(C850, M[Plan Name], 0)), "")</f>
        <v/>
      </c>
    </row>
    <row r="851" spans="1:11" ht="13.5" thickTop="1" thickBot="1">
      <c r="A851" s="11"/>
      <c r="B851" s="83"/>
      <c r="C851" s="11"/>
      <c r="D851" s="114" t="str">
        <f>IFERROR(INDEX(M[Disk Space], MATCH(C851, M[Plan Name], 0)), "")</f>
        <v/>
      </c>
      <c r="E851" s="114" t="str">
        <f>IFERROR(INDEX(M[Bandwidth], MATCH(C851, M[Plan Name], 0)), "")</f>
        <v/>
      </c>
      <c r="F851" s="114" t="str">
        <f>IFERROR(INDEX(M[Number of Domains], MATCH(C851, M[Plan Name], 0)), "")</f>
        <v/>
      </c>
      <c r="G851" s="114" t="str">
        <f>IFERROR(INDEX(M[Email Accounts], MATCH(C851, M[Plan Name], 0)), "")</f>
        <v/>
      </c>
      <c r="H851" s="114" t="str">
        <f>IFERROR(INDEX(M[Databases], MATCH(C851, M[Plan Name], 0)), "")</f>
        <v/>
      </c>
      <c r="I851" s="114" t="str">
        <f>IFERROR(INDEX(M[Control Panel], MATCH(C851, M[Plan Name], 0)), "")</f>
        <v/>
      </c>
      <c r="J851" s="114" t="str">
        <f>IFERROR(INDEX(M[Price], MATCH(C851, M[Plan Name], 0)), "")</f>
        <v/>
      </c>
      <c r="K851" s="114" t="str">
        <f>IFERROR(INDEX(M[Cost], MATCH(C851, M[Plan Name], 0)), "")</f>
        <v/>
      </c>
    </row>
    <row r="852" spans="1:11" ht="13.5" thickTop="1" thickBot="1">
      <c r="A852" s="11"/>
      <c r="B852" s="83"/>
      <c r="C852" s="11"/>
      <c r="D852" s="114" t="str">
        <f>IFERROR(INDEX(M[Disk Space], MATCH(C852, M[Plan Name], 0)), "")</f>
        <v/>
      </c>
      <c r="E852" s="114" t="str">
        <f>IFERROR(INDEX(M[Bandwidth], MATCH(C852, M[Plan Name], 0)), "")</f>
        <v/>
      </c>
      <c r="F852" s="114" t="str">
        <f>IFERROR(INDEX(M[Number of Domains], MATCH(C852, M[Plan Name], 0)), "")</f>
        <v/>
      </c>
      <c r="G852" s="114" t="str">
        <f>IFERROR(INDEX(M[Email Accounts], MATCH(C852, M[Plan Name], 0)), "")</f>
        <v/>
      </c>
      <c r="H852" s="114" t="str">
        <f>IFERROR(INDEX(M[Databases], MATCH(C852, M[Plan Name], 0)), "")</f>
        <v/>
      </c>
      <c r="I852" s="114" t="str">
        <f>IFERROR(INDEX(M[Control Panel], MATCH(C852, M[Plan Name], 0)), "")</f>
        <v/>
      </c>
      <c r="J852" s="114" t="str">
        <f>IFERROR(INDEX(M[Price], MATCH(C852, M[Plan Name], 0)), "")</f>
        <v/>
      </c>
      <c r="K852" s="114" t="str">
        <f>IFERROR(INDEX(M[Cost], MATCH(C852, M[Plan Name], 0)), "")</f>
        <v/>
      </c>
    </row>
    <row r="853" spans="1:11" ht="13.5" thickTop="1" thickBot="1">
      <c r="A853" s="11"/>
      <c r="B853" s="83"/>
      <c r="C853" s="11"/>
      <c r="D853" s="114" t="str">
        <f>IFERROR(INDEX(M[Disk Space], MATCH(C853, M[Plan Name], 0)), "")</f>
        <v/>
      </c>
      <c r="E853" s="114" t="str">
        <f>IFERROR(INDEX(M[Bandwidth], MATCH(C853, M[Plan Name], 0)), "")</f>
        <v/>
      </c>
      <c r="F853" s="114" t="str">
        <f>IFERROR(INDEX(M[Number of Domains], MATCH(C853, M[Plan Name], 0)), "")</f>
        <v/>
      </c>
      <c r="G853" s="114" t="str">
        <f>IFERROR(INDEX(M[Email Accounts], MATCH(C853, M[Plan Name], 0)), "")</f>
        <v/>
      </c>
      <c r="H853" s="114" t="str">
        <f>IFERROR(INDEX(M[Databases], MATCH(C853, M[Plan Name], 0)), "")</f>
        <v/>
      </c>
      <c r="I853" s="114" t="str">
        <f>IFERROR(INDEX(M[Control Panel], MATCH(C853, M[Plan Name], 0)), "")</f>
        <v/>
      </c>
      <c r="J853" s="114" t="str">
        <f>IFERROR(INDEX(M[Price], MATCH(C853, M[Plan Name], 0)), "")</f>
        <v/>
      </c>
      <c r="K853" s="114" t="str">
        <f>IFERROR(INDEX(M[Cost], MATCH(C853, M[Plan Name], 0)), "")</f>
        <v/>
      </c>
    </row>
    <row r="854" spans="1:11" ht="13.5" thickTop="1" thickBot="1">
      <c r="A854" s="11"/>
      <c r="B854" s="83"/>
      <c r="C854" s="11"/>
      <c r="D854" s="114" t="str">
        <f>IFERROR(INDEX(M[Disk Space], MATCH(C854, M[Plan Name], 0)), "")</f>
        <v/>
      </c>
      <c r="E854" s="114" t="str">
        <f>IFERROR(INDEX(M[Bandwidth], MATCH(C854, M[Plan Name], 0)), "")</f>
        <v/>
      </c>
      <c r="F854" s="114" t="str">
        <f>IFERROR(INDEX(M[Number of Domains], MATCH(C854, M[Plan Name], 0)), "")</f>
        <v/>
      </c>
      <c r="G854" s="114" t="str">
        <f>IFERROR(INDEX(M[Email Accounts], MATCH(C854, M[Plan Name], 0)), "")</f>
        <v/>
      </c>
      <c r="H854" s="114" t="str">
        <f>IFERROR(INDEX(M[Databases], MATCH(C854, M[Plan Name], 0)), "")</f>
        <v/>
      </c>
      <c r="I854" s="114" t="str">
        <f>IFERROR(INDEX(M[Control Panel], MATCH(C854, M[Plan Name], 0)), "")</f>
        <v/>
      </c>
      <c r="J854" s="114" t="str">
        <f>IFERROR(INDEX(M[Price], MATCH(C854, M[Plan Name], 0)), "")</f>
        <v/>
      </c>
      <c r="K854" s="114" t="str">
        <f>IFERROR(INDEX(M[Cost], MATCH(C854, M[Plan Name], 0)), "")</f>
        <v/>
      </c>
    </row>
    <row r="855" spans="1:11" ht="13.5" thickTop="1" thickBot="1">
      <c r="A855" s="11"/>
      <c r="B855" s="83"/>
      <c r="C855" s="11"/>
      <c r="D855" s="114" t="str">
        <f>IFERROR(INDEX(M[Disk Space], MATCH(C855, M[Plan Name], 0)), "")</f>
        <v/>
      </c>
      <c r="E855" s="114" t="str">
        <f>IFERROR(INDEX(M[Bandwidth], MATCH(C855, M[Plan Name], 0)), "")</f>
        <v/>
      </c>
      <c r="F855" s="114" t="str">
        <f>IFERROR(INDEX(M[Number of Domains], MATCH(C855, M[Plan Name], 0)), "")</f>
        <v/>
      </c>
      <c r="G855" s="114" t="str">
        <f>IFERROR(INDEX(M[Email Accounts], MATCH(C855, M[Plan Name], 0)), "")</f>
        <v/>
      </c>
      <c r="H855" s="114" t="str">
        <f>IFERROR(INDEX(M[Databases], MATCH(C855, M[Plan Name], 0)), "")</f>
        <v/>
      </c>
      <c r="I855" s="114" t="str">
        <f>IFERROR(INDEX(M[Control Panel], MATCH(C855, M[Plan Name], 0)), "")</f>
        <v/>
      </c>
      <c r="J855" s="114" t="str">
        <f>IFERROR(INDEX(M[Price], MATCH(C855, M[Plan Name], 0)), "")</f>
        <v/>
      </c>
      <c r="K855" s="114" t="str">
        <f>IFERROR(INDEX(M[Cost], MATCH(C855, M[Plan Name], 0)), "")</f>
        <v/>
      </c>
    </row>
    <row r="856" spans="1:11" ht="13.5" thickTop="1" thickBot="1">
      <c r="A856" s="11"/>
      <c r="B856" s="83"/>
      <c r="C856" s="11"/>
      <c r="D856" s="114" t="str">
        <f>IFERROR(INDEX(M[Disk Space], MATCH(C856, M[Plan Name], 0)), "")</f>
        <v/>
      </c>
      <c r="E856" s="114" t="str">
        <f>IFERROR(INDEX(M[Bandwidth], MATCH(C856, M[Plan Name], 0)), "")</f>
        <v/>
      </c>
      <c r="F856" s="114" t="str">
        <f>IFERROR(INDEX(M[Number of Domains], MATCH(C856, M[Plan Name], 0)), "")</f>
        <v/>
      </c>
      <c r="G856" s="114" t="str">
        <f>IFERROR(INDEX(M[Email Accounts], MATCH(C856, M[Plan Name], 0)), "")</f>
        <v/>
      </c>
      <c r="H856" s="114" t="str">
        <f>IFERROR(INDEX(M[Databases], MATCH(C856, M[Plan Name], 0)), "")</f>
        <v/>
      </c>
      <c r="I856" s="114" t="str">
        <f>IFERROR(INDEX(M[Control Panel], MATCH(C856, M[Plan Name], 0)), "")</f>
        <v/>
      </c>
      <c r="J856" s="114" t="str">
        <f>IFERROR(INDEX(M[Price], MATCH(C856, M[Plan Name], 0)), "")</f>
        <v/>
      </c>
      <c r="K856" s="114" t="str">
        <f>IFERROR(INDEX(M[Cost], MATCH(C856, M[Plan Name], 0)), "")</f>
        <v/>
      </c>
    </row>
    <row r="857" spans="1:11" ht="13.5" thickTop="1" thickBot="1">
      <c r="A857" s="11"/>
      <c r="B857" s="83"/>
      <c r="C857" s="11"/>
      <c r="D857" s="114" t="str">
        <f>IFERROR(INDEX(M[Disk Space], MATCH(C857, M[Plan Name], 0)), "")</f>
        <v/>
      </c>
      <c r="E857" s="114" t="str">
        <f>IFERROR(INDEX(M[Bandwidth], MATCH(C857, M[Plan Name], 0)), "")</f>
        <v/>
      </c>
      <c r="F857" s="114" t="str">
        <f>IFERROR(INDEX(M[Number of Domains], MATCH(C857, M[Plan Name], 0)), "")</f>
        <v/>
      </c>
      <c r="G857" s="114" t="str">
        <f>IFERROR(INDEX(M[Email Accounts], MATCH(C857, M[Plan Name], 0)), "")</f>
        <v/>
      </c>
      <c r="H857" s="114" t="str">
        <f>IFERROR(INDEX(M[Databases], MATCH(C857, M[Plan Name], 0)), "")</f>
        <v/>
      </c>
      <c r="I857" s="114" t="str">
        <f>IFERROR(INDEX(M[Control Panel], MATCH(C857, M[Plan Name], 0)), "")</f>
        <v/>
      </c>
      <c r="J857" s="114" t="str">
        <f>IFERROR(INDEX(M[Price], MATCH(C857, M[Plan Name], 0)), "")</f>
        <v/>
      </c>
      <c r="K857" s="114" t="str">
        <f>IFERROR(INDEX(M[Cost], MATCH(C857, M[Plan Name], 0)), "")</f>
        <v/>
      </c>
    </row>
    <row r="858" spans="1:11" ht="13.5" thickTop="1" thickBot="1">
      <c r="A858" s="11"/>
      <c r="B858" s="83"/>
      <c r="C858" s="11"/>
      <c r="D858" s="114" t="str">
        <f>IFERROR(INDEX(M[Disk Space], MATCH(C858, M[Plan Name], 0)), "")</f>
        <v/>
      </c>
      <c r="E858" s="114" t="str">
        <f>IFERROR(INDEX(M[Bandwidth], MATCH(C858, M[Plan Name], 0)), "")</f>
        <v/>
      </c>
      <c r="F858" s="114" t="str">
        <f>IFERROR(INDEX(M[Number of Domains], MATCH(C858, M[Plan Name], 0)), "")</f>
        <v/>
      </c>
      <c r="G858" s="114" t="str">
        <f>IFERROR(INDEX(M[Email Accounts], MATCH(C858, M[Plan Name], 0)), "")</f>
        <v/>
      </c>
      <c r="H858" s="114" t="str">
        <f>IFERROR(INDEX(M[Databases], MATCH(C858, M[Plan Name], 0)), "")</f>
        <v/>
      </c>
      <c r="I858" s="114" t="str">
        <f>IFERROR(INDEX(M[Control Panel], MATCH(C858, M[Plan Name], 0)), "")</f>
        <v/>
      </c>
      <c r="J858" s="114" t="str">
        <f>IFERROR(INDEX(M[Price], MATCH(C858, M[Plan Name], 0)), "")</f>
        <v/>
      </c>
      <c r="K858" s="114" t="str">
        <f>IFERROR(INDEX(M[Cost], MATCH(C858, M[Plan Name], 0)), "")</f>
        <v/>
      </c>
    </row>
    <row r="859" spans="1:11" ht="13.5" thickTop="1" thickBot="1">
      <c r="A859" s="11"/>
      <c r="B859" s="83"/>
      <c r="C859" s="11"/>
      <c r="D859" s="114" t="str">
        <f>IFERROR(INDEX(M[Disk Space], MATCH(C859, M[Plan Name], 0)), "")</f>
        <v/>
      </c>
      <c r="E859" s="114" t="str">
        <f>IFERROR(INDEX(M[Bandwidth], MATCH(C859, M[Plan Name], 0)), "")</f>
        <v/>
      </c>
      <c r="F859" s="114" t="str">
        <f>IFERROR(INDEX(M[Number of Domains], MATCH(C859, M[Plan Name], 0)), "")</f>
        <v/>
      </c>
      <c r="G859" s="114" t="str">
        <f>IFERROR(INDEX(M[Email Accounts], MATCH(C859, M[Plan Name], 0)), "")</f>
        <v/>
      </c>
      <c r="H859" s="114" t="str">
        <f>IFERROR(INDEX(M[Databases], MATCH(C859, M[Plan Name], 0)), "")</f>
        <v/>
      </c>
      <c r="I859" s="114" t="str">
        <f>IFERROR(INDEX(M[Control Panel], MATCH(C859, M[Plan Name], 0)), "")</f>
        <v/>
      </c>
      <c r="J859" s="114" t="str">
        <f>IFERROR(INDEX(M[Price], MATCH(C859, M[Plan Name], 0)), "")</f>
        <v/>
      </c>
      <c r="K859" s="114" t="str">
        <f>IFERROR(INDEX(M[Cost], MATCH(C859, M[Plan Name], 0)), "")</f>
        <v/>
      </c>
    </row>
    <row r="860" spans="1:11" ht="13.5" thickTop="1" thickBot="1">
      <c r="A860" s="11"/>
      <c r="B860" s="83"/>
      <c r="C860" s="11"/>
      <c r="D860" s="114" t="str">
        <f>IFERROR(INDEX(M[Disk Space], MATCH(C860, M[Plan Name], 0)), "")</f>
        <v/>
      </c>
      <c r="E860" s="114" t="str">
        <f>IFERROR(INDEX(M[Bandwidth], MATCH(C860, M[Plan Name], 0)), "")</f>
        <v/>
      </c>
      <c r="F860" s="114" t="str">
        <f>IFERROR(INDEX(M[Number of Domains], MATCH(C860, M[Plan Name], 0)), "")</f>
        <v/>
      </c>
      <c r="G860" s="114" t="str">
        <f>IFERROR(INDEX(M[Email Accounts], MATCH(C860, M[Plan Name], 0)), "")</f>
        <v/>
      </c>
      <c r="H860" s="114" t="str">
        <f>IFERROR(INDEX(M[Databases], MATCH(C860, M[Plan Name], 0)), "")</f>
        <v/>
      </c>
      <c r="I860" s="114" t="str">
        <f>IFERROR(INDEX(M[Control Panel], MATCH(C860, M[Plan Name], 0)), "")</f>
        <v/>
      </c>
      <c r="J860" s="114" t="str">
        <f>IFERROR(INDEX(M[Price], MATCH(C860, M[Plan Name], 0)), "")</f>
        <v/>
      </c>
      <c r="K860" s="114" t="str">
        <f>IFERROR(INDEX(M[Cost], MATCH(C860, M[Plan Name], 0)), "")</f>
        <v/>
      </c>
    </row>
    <row r="861" spans="1:11" ht="13.5" thickTop="1" thickBot="1">
      <c r="A861" s="11"/>
      <c r="B861" s="83"/>
      <c r="C861" s="11"/>
      <c r="D861" s="114" t="str">
        <f>IFERROR(INDEX(M[Disk Space], MATCH(C861, M[Plan Name], 0)), "")</f>
        <v/>
      </c>
      <c r="E861" s="114" t="str">
        <f>IFERROR(INDEX(M[Bandwidth], MATCH(C861, M[Plan Name], 0)), "")</f>
        <v/>
      </c>
      <c r="F861" s="114" t="str">
        <f>IFERROR(INDEX(M[Number of Domains], MATCH(C861, M[Plan Name], 0)), "")</f>
        <v/>
      </c>
      <c r="G861" s="114" t="str">
        <f>IFERROR(INDEX(M[Email Accounts], MATCH(C861, M[Plan Name], 0)), "")</f>
        <v/>
      </c>
      <c r="H861" s="114" t="str">
        <f>IFERROR(INDEX(M[Databases], MATCH(C861, M[Plan Name], 0)), "")</f>
        <v/>
      </c>
      <c r="I861" s="114" t="str">
        <f>IFERROR(INDEX(M[Control Panel], MATCH(C861, M[Plan Name], 0)), "")</f>
        <v/>
      </c>
      <c r="J861" s="114" t="str">
        <f>IFERROR(INDEX(M[Price], MATCH(C861, M[Plan Name], 0)), "")</f>
        <v/>
      </c>
      <c r="K861" s="114" t="str">
        <f>IFERROR(INDEX(M[Cost], MATCH(C861, M[Plan Name], 0)), "")</f>
        <v/>
      </c>
    </row>
    <row r="862" spans="1:11" ht="13.5" thickTop="1" thickBot="1">
      <c r="A862" s="11"/>
      <c r="B862" s="83"/>
      <c r="C862" s="11"/>
      <c r="D862" s="114" t="str">
        <f>IFERROR(INDEX(M[Disk Space], MATCH(C862, M[Plan Name], 0)), "")</f>
        <v/>
      </c>
      <c r="E862" s="114" t="str">
        <f>IFERROR(INDEX(M[Bandwidth], MATCH(C862, M[Plan Name], 0)), "")</f>
        <v/>
      </c>
      <c r="F862" s="114" t="str">
        <f>IFERROR(INDEX(M[Number of Domains], MATCH(C862, M[Plan Name], 0)), "")</f>
        <v/>
      </c>
      <c r="G862" s="114" t="str">
        <f>IFERROR(INDEX(M[Email Accounts], MATCH(C862, M[Plan Name], 0)), "")</f>
        <v/>
      </c>
      <c r="H862" s="114" t="str">
        <f>IFERROR(INDEX(M[Databases], MATCH(C862, M[Plan Name], 0)), "")</f>
        <v/>
      </c>
      <c r="I862" s="114" t="str">
        <f>IFERROR(INDEX(M[Control Panel], MATCH(C862, M[Plan Name], 0)), "")</f>
        <v/>
      </c>
      <c r="J862" s="114" t="str">
        <f>IFERROR(INDEX(M[Price], MATCH(C862, M[Plan Name], 0)), "")</f>
        <v/>
      </c>
      <c r="K862" s="114" t="str">
        <f>IFERROR(INDEX(M[Cost], MATCH(C862, M[Plan Name], 0)), "")</f>
        <v/>
      </c>
    </row>
    <row r="863" spans="1:11" ht="13.5" thickTop="1" thickBot="1">
      <c r="A863" s="11"/>
      <c r="B863" s="83"/>
      <c r="C863" s="11"/>
      <c r="D863" s="114" t="str">
        <f>IFERROR(INDEX(M[Disk Space], MATCH(C863, M[Plan Name], 0)), "")</f>
        <v/>
      </c>
      <c r="E863" s="114" t="str">
        <f>IFERROR(INDEX(M[Bandwidth], MATCH(C863, M[Plan Name], 0)), "")</f>
        <v/>
      </c>
      <c r="F863" s="114" t="str">
        <f>IFERROR(INDEX(M[Number of Domains], MATCH(C863, M[Plan Name], 0)), "")</f>
        <v/>
      </c>
      <c r="G863" s="114" t="str">
        <f>IFERROR(INDEX(M[Email Accounts], MATCH(C863, M[Plan Name], 0)), "")</f>
        <v/>
      </c>
      <c r="H863" s="114" t="str">
        <f>IFERROR(INDEX(M[Databases], MATCH(C863, M[Plan Name], 0)), "")</f>
        <v/>
      </c>
      <c r="I863" s="114" t="str">
        <f>IFERROR(INDEX(M[Control Panel], MATCH(C863, M[Plan Name], 0)), "")</f>
        <v/>
      </c>
      <c r="J863" s="114" t="str">
        <f>IFERROR(INDEX(M[Price], MATCH(C863, M[Plan Name], 0)), "")</f>
        <v/>
      </c>
      <c r="K863" s="114" t="str">
        <f>IFERROR(INDEX(M[Cost], MATCH(C863, M[Plan Name], 0)), "")</f>
        <v/>
      </c>
    </row>
    <row r="864" spans="1:11" ht="13.5" thickTop="1" thickBot="1">
      <c r="A864" s="11"/>
      <c r="B864" s="83"/>
      <c r="C864" s="11"/>
      <c r="D864" s="114" t="str">
        <f>IFERROR(INDEX(M[Disk Space], MATCH(C864, M[Plan Name], 0)), "")</f>
        <v/>
      </c>
      <c r="E864" s="114" t="str">
        <f>IFERROR(INDEX(M[Bandwidth], MATCH(C864, M[Plan Name], 0)), "")</f>
        <v/>
      </c>
      <c r="F864" s="114" t="str">
        <f>IFERROR(INDEX(M[Number of Domains], MATCH(C864, M[Plan Name], 0)), "")</f>
        <v/>
      </c>
      <c r="G864" s="114" t="str">
        <f>IFERROR(INDEX(M[Email Accounts], MATCH(C864, M[Plan Name], 0)), "")</f>
        <v/>
      </c>
      <c r="H864" s="114" t="str">
        <f>IFERROR(INDEX(M[Databases], MATCH(C864, M[Plan Name], 0)), "")</f>
        <v/>
      </c>
      <c r="I864" s="114" t="str">
        <f>IFERROR(INDEX(M[Control Panel], MATCH(C864, M[Plan Name], 0)), "")</f>
        <v/>
      </c>
      <c r="J864" s="114" t="str">
        <f>IFERROR(INDEX(M[Price], MATCH(C864, M[Plan Name], 0)), "")</f>
        <v/>
      </c>
      <c r="K864" s="114" t="str">
        <f>IFERROR(INDEX(M[Cost], MATCH(C864, M[Plan Name], 0)), "")</f>
        <v/>
      </c>
    </row>
    <row r="865" spans="1:11" ht="13.5" thickTop="1" thickBot="1">
      <c r="A865" s="11"/>
      <c r="B865" s="83"/>
      <c r="C865" s="11"/>
      <c r="D865" s="114" t="str">
        <f>IFERROR(INDEX(M[Disk Space], MATCH(C865, M[Plan Name], 0)), "")</f>
        <v/>
      </c>
      <c r="E865" s="114" t="str">
        <f>IFERROR(INDEX(M[Bandwidth], MATCH(C865, M[Plan Name], 0)), "")</f>
        <v/>
      </c>
      <c r="F865" s="114" t="str">
        <f>IFERROR(INDEX(M[Number of Domains], MATCH(C865, M[Plan Name], 0)), "")</f>
        <v/>
      </c>
      <c r="G865" s="114" t="str">
        <f>IFERROR(INDEX(M[Email Accounts], MATCH(C865, M[Plan Name], 0)), "")</f>
        <v/>
      </c>
      <c r="H865" s="114" t="str">
        <f>IFERROR(INDEX(M[Databases], MATCH(C865, M[Plan Name], 0)), "")</f>
        <v/>
      </c>
      <c r="I865" s="114" t="str">
        <f>IFERROR(INDEX(M[Control Panel], MATCH(C865, M[Plan Name], 0)), "")</f>
        <v/>
      </c>
      <c r="J865" s="114" t="str">
        <f>IFERROR(INDEX(M[Price], MATCH(C865, M[Plan Name], 0)), "")</f>
        <v/>
      </c>
      <c r="K865" s="114" t="str">
        <f>IFERROR(INDEX(M[Cost], MATCH(C865, M[Plan Name], 0)), "")</f>
        <v/>
      </c>
    </row>
    <row r="866" spans="1:11" ht="13.5" thickTop="1" thickBot="1">
      <c r="A866" s="11"/>
      <c r="B866" s="83"/>
      <c r="C866" s="11"/>
      <c r="D866" s="114" t="str">
        <f>IFERROR(INDEX(M[Disk Space], MATCH(C866, M[Plan Name], 0)), "")</f>
        <v/>
      </c>
      <c r="E866" s="114" t="str">
        <f>IFERROR(INDEX(M[Bandwidth], MATCH(C866, M[Plan Name], 0)), "")</f>
        <v/>
      </c>
      <c r="F866" s="114" t="str">
        <f>IFERROR(INDEX(M[Number of Domains], MATCH(C866, M[Plan Name], 0)), "")</f>
        <v/>
      </c>
      <c r="G866" s="114" t="str">
        <f>IFERROR(INDEX(M[Email Accounts], MATCH(C866, M[Plan Name], 0)), "")</f>
        <v/>
      </c>
      <c r="H866" s="114" t="str">
        <f>IFERROR(INDEX(M[Databases], MATCH(C866, M[Plan Name], 0)), "")</f>
        <v/>
      </c>
      <c r="I866" s="114" t="str">
        <f>IFERROR(INDEX(M[Control Panel], MATCH(C866, M[Plan Name], 0)), "")</f>
        <v/>
      </c>
      <c r="J866" s="114" t="str">
        <f>IFERROR(INDEX(M[Price], MATCH(C866, M[Plan Name], 0)), "")</f>
        <v/>
      </c>
      <c r="K866" s="114" t="str">
        <f>IFERROR(INDEX(M[Cost], MATCH(C866, M[Plan Name], 0)), "")</f>
        <v/>
      </c>
    </row>
    <row r="867" spans="1:11" ht="13.5" thickTop="1" thickBot="1">
      <c r="A867" s="11"/>
      <c r="B867" s="83"/>
      <c r="C867" s="11"/>
      <c r="D867" s="114" t="str">
        <f>IFERROR(INDEX(M[Disk Space], MATCH(C867, M[Plan Name], 0)), "")</f>
        <v/>
      </c>
      <c r="E867" s="114" t="str">
        <f>IFERROR(INDEX(M[Bandwidth], MATCH(C867, M[Plan Name], 0)), "")</f>
        <v/>
      </c>
      <c r="F867" s="114" t="str">
        <f>IFERROR(INDEX(M[Number of Domains], MATCH(C867, M[Plan Name], 0)), "")</f>
        <v/>
      </c>
      <c r="G867" s="114" t="str">
        <f>IFERROR(INDEX(M[Email Accounts], MATCH(C867, M[Plan Name], 0)), "")</f>
        <v/>
      </c>
      <c r="H867" s="114" t="str">
        <f>IFERROR(INDEX(M[Databases], MATCH(C867, M[Plan Name], 0)), "")</f>
        <v/>
      </c>
      <c r="I867" s="114" t="str">
        <f>IFERROR(INDEX(M[Control Panel], MATCH(C867, M[Plan Name], 0)), "")</f>
        <v/>
      </c>
      <c r="J867" s="114" t="str">
        <f>IFERROR(INDEX(M[Price], MATCH(C867, M[Plan Name], 0)), "")</f>
        <v/>
      </c>
      <c r="K867" s="114" t="str">
        <f>IFERROR(INDEX(M[Cost], MATCH(C867, M[Plan Name], 0)), "")</f>
        <v/>
      </c>
    </row>
    <row r="868" spans="1:11" ht="13.5" thickTop="1" thickBot="1">
      <c r="A868" s="11"/>
      <c r="B868" s="83"/>
      <c r="C868" s="11"/>
      <c r="D868" s="114" t="str">
        <f>IFERROR(INDEX(M[Disk Space], MATCH(C868, M[Plan Name], 0)), "")</f>
        <v/>
      </c>
      <c r="E868" s="114" t="str">
        <f>IFERROR(INDEX(M[Bandwidth], MATCH(C868, M[Plan Name], 0)), "")</f>
        <v/>
      </c>
      <c r="F868" s="114" t="str">
        <f>IFERROR(INDEX(M[Number of Domains], MATCH(C868, M[Plan Name], 0)), "")</f>
        <v/>
      </c>
      <c r="G868" s="114" t="str">
        <f>IFERROR(INDEX(M[Email Accounts], MATCH(C868, M[Plan Name], 0)), "")</f>
        <v/>
      </c>
      <c r="H868" s="114" t="str">
        <f>IFERROR(INDEX(M[Databases], MATCH(C868, M[Plan Name], 0)), "")</f>
        <v/>
      </c>
      <c r="I868" s="114" t="str">
        <f>IFERROR(INDEX(M[Control Panel], MATCH(C868, M[Plan Name], 0)), "")</f>
        <v/>
      </c>
      <c r="J868" s="114" t="str">
        <f>IFERROR(INDEX(M[Price], MATCH(C868, M[Plan Name], 0)), "")</f>
        <v/>
      </c>
      <c r="K868" s="114" t="str">
        <f>IFERROR(INDEX(M[Cost], MATCH(C868, M[Plan Name], 0)), "")</f>
        <v/>
      </c>
    </row>
    <row r="869" spans="1:11" ht="13.5" thickTop="1" thickBot="1">
      <c r="A869" s="11"/>
      <c r="B869" s="83"/>
      <c r="C869" s="11"/>
      <c r="D869" s="114" t="str">
        <f>IFERROR(INDEX(M[Disk Space], MATCH(C869, M[Plan Name], 0)), "")</f>
        <v/>
      </c>
      <c r="E869" s="114" t="str">
        <f>IFERROR(INDEX(M[Bandwidth], MATCH(C869, M[Plan Name], 0)), "")</f>
        <v/>
      </c>
      <c r="F869" s="114" t="str">
        <f>IFERROR(INDEX(M[Number of Domains], MATCH(C869, M[Plan Name], 0)), "")</f>
        <v/>
      </c>
      <c r="G869" s="114" t="str">
        <f>IFERROR(INDEX(M[Email Accounts], MATCH(C869, M[Plan Name], 0)), "")</f>
        <v/>
      </c>
      <c r="H869" s="114" t="str">
        <f>IFERROR(INDEX(M[Databases], MATCH(C869, M[Plan Name], 0)), "")</f>
        <v/>
      </c>
      <c r="I869" s="114" t="str">
        <f>IFERROR(INDEX(M[Control Panel], MATCH(C869, M[Plan Name], 0)), "")</f>
        <v/>
      </c>
      <c r="J869" s="114" t="str">
        <f>IFERROR(INDEX(M[Price], MATCH(C869, M[Plan Name], 0)), "")</f>
        <v/>
      </c>
      <c r="K869" s="114" t="str">
        <f>IFERROR(INDEX(M[Cost], MATCH(C869, M[Plan Name], 0)), "")</f>
        <v/>
      </c>
    </row>
    <row r="870" spans="1:11" ht="13.5" thickTop="1" thickBot="1">
      <c r="A870" s="11"/>
      <c r="B870" s="83"/>
      <c r="C870" s="11"/>
      <c r="D870" s="114" t="str">
        <f>IFERROR(INDEX(M[Disk Space], MATCH(C870, M[Plan Name], 0)), "")</f>
        <v/>
      </c>
      <c r="E870" s="114" t="str">
        <f>IFERROR(INDEX(M[Bandwidth], MATCH(C870, M[Plan Name], 0)), "")</f>
        <v/>
      </c>
      <c r="F870" s="114" t="str">
        <f>IFERROR(INDEX(M[Number of Domains], MATCH(C870, M[Plan Name], 0)), "")</f>
        <v/>
      </c>
      <c r="G870" s="114" t="str">
        <f>IFERROR(INDEX(M[Email Accounts], MATCH(C870, M[Plan Name], 0)), "")</f>
        <v/>
      </c>
      <c r="H870" s="114" t="str">
        <f>IFERROR(INDEX(M[Databases], MATCH(C870, M[Plan Name], 0)), "")</f>
        <v/>
      </c>
      <c r="I870" s="114" t="str">
        <f>IFERROR(INDEX(M[Control Panel], MATCH(C870, M[Plan Name], 0)), "")</f>
        <v/>
      </c>
      <c r="J870" s="114" t="str">
        <f>IFERROR(INDEX(M[Price], MATCH(C870, M[Plan Name], 0)), "")</f>
        <v/>
      </c>
      <c r="K870" s="114" t="str">
        <f>IFERROR(INDEX(M[Cost], MATCH(C870, M[Plan Name], 0)), "")</f>
        <v/>
      </c>
    </row>
    <row r="871" spans="1:11" ht="13.5" thickTop="1" thickBot="1">
      <c r="A871" s="11"/>
      <c r="B871" s="83"/>
      <c r="C871" s="11"/>
      <c r="D871" s="114" t="str">
        <f>IFERROR(INDEX(M[Disk Space], MATCH(C871, M[Plan Name], 0)), "")</f>
        <v/>
      </c>
      <c r="E871" s="114" t="str">
        <f>IFERROR(INDEX(M[Bandwidth], MATCH(C871, M[Plan Name], 0)), "")</f>
        <v/>
      </c>
      <c r="F871" s="114" t="str">
        <f>IFERROR(INDEX(M[Number of Domains], MATCH(C871, M[Plan Name], 0)), "")</f>
        <v/>
      </c>
      <c r="G871" s="114" t="str">
        <f>IFERROR(INDEX(M[Email Accounts], MATCH(C871, M[Plan Name], 0)), "")</f>
        <v/>
      </c>
      <c r="H871" s="114" t="str">
        <f>IFERROR(INDEX(M[Databases], MATCH(C871, M[Plan Name], 0)), "")</f>
        <v/>
      </c>
      <c r="I871" s="114" t="str">
        <f>IFERROR(INDEX(M[Control Panel], MATCH(C871, M[Plan Name], 0)), "")</f>
        <v/>
      </c>
      <c r="J871" s="114" t="str">
        <f>IFERROR(INDEX(M[Price], MATCH(C871, M[Plan Name], 0)), "")</f>
        <v/>
      </c>
      <c r="K871" s="114" t="str">
        <f>IFERROR(INDEX(M[Cost], MATCH(C871, M[Plan Name], 0)), "")</f>
        <v/>
      </c>
    </row>
    <row r="872" spans="1:11" ht="13.5" thickTop="1" thickBot="1">
      <c r="A872" s="11"/>
      <c r="B872" s="83"/>
      <c r="C872" s="11"/>
      <c r="D872" s="114" t="str">
        <f>IFERROR(INDEX(M[Disk Space], MATCH(C872, M[Plan Name], 0)), "")</f>
        <v/>
      </c>
      <c r="E872" s="114" t="str">
        <f>IFERROR(INDEX(M[Bandwidth], MATCH(C872, M[Plan Name], 0)), "")</f>
        <v/>
      </c>
      <c r="F872" s="114" t="str">
        <f>IFERROR(INDEX(M[Number of Domains], MATCH(C872, M[Plan Name], 0)), "")</f>
        <v/>
      </c>
      <c r="G872" s="114" t="str">
        <f>IFERROR(INDEX(M[Email Accounts], MATCH(C872, M[Plan Name], 0)), "")</f>
        <v/>
      </c>
      <c r="H872" s="114" t="str">
        <f>IFERROR(INDEX(M[Databases], MATCH(C872, M[Plan Name], 0)), "")</f>
        <v/>
      </c>
      <c r="I872" s="114" t="str">
        <f>IFERROR(INDEX(M[Control Panel], MATCH(C872, M[Plan Name], 0)), "")</f>
        <v/>
      </c>
      <c r="J872" s="114" t="str">
        <f>IFERROR(INDEX(M[Price], MATCH(C872, M[Plan Name], 0)), "")</f>
        <v/>
      </c>
      <c r="K872" s="114" t="str">
        <f>IFERROR(INDEX(M[Cost], MATCH(C872, M[Plan Name], 0)), "")</f>
        <v/>
      </c>
    </row>
    <row r="873" spans="1:11" ht="13.5" thickTop="1" thickBot="1">
      <c r="A873" s="11"/>
      <c r="B873" s="83"/>
      <c r="C873" s="11"/>
      <c r="D873" s="114" t="str">
        <f>IFERROR(INDEX(M[Disk Space], MATCH(C873, M[Plan Name], 0)), "")</f>
        <v/>
      </c>
      <c r="E873" s="114" t="str">
        <f>IFERROR(INDEX(M[Bandwidth], MATCH(C873, M[Plan Name], 0)), "")</f>
        <v/>
      </c>
      <c r="F873" s="114" t="str">
        <f>IFERROR(INDEX(M[Number of Domains], MATCH(C873, M[Plan Name], 0)), "")</f>
        <v/>
      </c>
      <c r="G873" s="114" t="str">
        <f>IFERROR(INDEX(M[Email Accounts], MATCH(C873, M[Plan Name], 0)), "")</f>
        <v/>
      </c>
      <c r="H873" s="114" t="str">
        <f>IFERROR(INDEX(M[Databases], MATCH(C873, M[Plan Name], 0)), "")</f>
        <v/>
      </c>
      <c r="I873" s="114" t="str">
        <f>IFERROR(INDEX(M[Control Panel], MATCH(C873, M[Plan Name], 0)), "")</f>
        <v/>
      </c>
      <c r="J873" s="114" t="str">
        <f>IFERROR(INDEX(M[Price], MATCH(C873, M[Plan Name], 0)), "")</f>
        <v/>
      </c>
      <c r="K873" s="114" t="str">
        <f>IFERROR(INDEX(M[Cost], MATCH(C873, M[Plan Name], 0)), "")</f>
        <v/>
      </c>
    </row>
    <row r="874" spans="1:11" ht="13.5" thickTop="1" thickBot="1">
      <c r="A874" s="11"/>
      <c r="B874" s="83"/>
      <c r="C874" s="11"/>
      <c r="D874" s="114" t="str">
        <f>IFERROR(INDEX(M[Disk Space], MATCH(C874, M[Plan Name], 0)), "")</f>
        <v/>
      </c>
      <c r="E874" s="114" t="str">
        <f>IFERROR(INDEX(M[Bandwidth], MATCH(C874, M[Plan Name], 0)), "")</f>
        <v/>
      </c>
      <c r="F874" s="114" t="str">
        <f>IFERROR(INDEX(M[Number of Domains], MATCH(C874, M[Plan Name], 0)), "")</f>
        <v/>
      </c>
      <c r="G874" s="114" t="str">
        <f>IFERROR(INDEX(M[Email Accounts], MATCH(C874, M[Plan Name], 0)), "")</f>
        <v/>
      </c>
      <c r="H874" s="114" t="str">
        <f>IFERROR(INDEX(M[Databases], MATCH(C874, M[Plan Name], 0)), "")</f>
        <v/>
      </c>
      <c r="I874" s="114" t="str">
        <f>IFERROR(INDEX(M[Control Panel], MATCH(C874, M[Plan Name], 0)), "")</f>
        <v/>
      </c>
      <c r="J874" s="114" t="str">
        <f>IFERROR(INDEX(M[Price], MATCH(C874, M[Plan Name], 0)), "")</f>
        <v/>
      </c>
      <c r="K874" s="114" t="str">
        <f>IFERROR(INDEX(M[Cost], MATCH(C874, M[Plan Name], 0)), "")</f>
        <v/>
      </c>
    </row>
    <row r="875" spans="1:11" ht="13.5" thickTop="1" thickBot="1">
      <c r="A875" s="11"/>
      <c r="B875" s="83"/>
      <c r="C875" s="11"/>
      <c r="D875" s="114" t="str">
        <f>IFERROR(INDEX(M[Disk Space], MATCH(C875, M[Plan Name], 0)), "")</f>
        <v/>
      </c>
      <c r="E875" s="114" t="str">
        <f>IFERROR(INDEX(M[Bandwidth], MATCH(C875, M[Plan Name], 0)), "")</f>
        <v/>
      </c>
      <c r="F875" s="114" t="str">
        <f>IFERROR(INDEX(M[Number of Domains], MATCH(C875, M[Plan Name], 0)), "")</f>
        <v/>
      </c>
      <c r="G875" s="114" t="str">
        <f>IFERROR(INDEX(M[Email Accounts], MATCH(C875, M[Plan Name], 0)), "")</f>
        <v/>
      </c>
      <c r="H875" s="114" t="str">
        <f>IFERROR(INDEX(M[Databases], MATCH(C875, M[Plan Name], 0)), "")</f>
        <v/>
      </c>
      <c r="I875" s="114" t="str">
        <f>IFERROR(INDEX(M[Control Panel], MATCH(C875, M[Plan Name], 0)), "")</f>
        <v/>
      </c>
      <c r="J875" s="114" t="str">
        <f>IFERROR(INDEX(M[Price], MATCH(C875, M[Plan Name], 0)), "")</f>
        <v/>
      </c>
      <c r="K875" s="114" t="str">
        <f>IFERROR(INDEX(M[Cost], MATCH(C875, M[Plan Name], 0)), "")</f>
        <v/>
      </c>
    </row>
    <row r="876" spans="1:11" ht="13.5" thickTop="1" thickBot="1">
      <c r="A876" s="11"/>
      <c r="B876" s="83"/>
      <c r="C876" s="11"/>
      <c r="D876" s="114" t="str">
        <f>IFERROR(INDEX(M[Disk Space], MATCH(C876, M[Plan Name], 0)), "")</f>
        <v/>
      </c>
      <c r="E876" s="114" t="str">
        <f>IFERROR(INDEX(M[Bandwidth], MATCH(C876, M[Plan Name], 0)), "")</f>
        <v/>
      </c>
      <c r="F876" s="114" t="str">
        <f>IFERROR(INDEX(M[Number of Domains], MATCH(C876, M[Plan Name], 0)), "")</f>
        <v/>
      </c>
      <c r="G876" s="114" t="str">
        <f>IFERROR(INDEX(M[Email Accounts], MATCH(C876, M[Plan Name], 0)), "")</f>
        <v/>
      </c>
      <c r="H876" s="114" t="str">
        <f>IFERROR(INDEX(M[Databases], MATCH(C876, M[Plan Name], 0)), "")</f>
        <v/>
      </c>
      <c r="I876" s="114" t="str">
        <f>IFERROR(INDEX(M[Control Panel], MATCH(C876, M[Plan Name], 0)), "")</f>
        <v/>
      </c>
      <c r="J876" s="114" t="str">
        <f>IFERROR(INDEX(M[Price], MATCH(C876, M[Plan Name], 0)), "")</f>
        <v/>
      </c>
      <c r="K876" s="114" t="str">
        <f>IFERROR(INDEX(M[Cost], MATCH(C876, M[Plan Name], 0)), "")</f>
        <v/>
      </c>
    </row>
    <row r="877" spans="1:11" ht="13.5" thickTop="1" thickBot="1">
      <c r="A877" s="11"/>
      <c r="B877" s="83"/>
      <c r="C877" s="11"/>
      <c r="D877" s="114" t="str">
        <f>IFERROR(INDEX(M[Disk Space], MATCH(C877, M[Plan Name], 0)), "")</f>
        <v/>
      </c>
      <c r="E877" s="114" t="str">
        <f>IFERROR(INDEX(M[Bandwidth], MATCH(C877, M[Plan Name], 0)), "")</f>
        <v/>
      </c>
      <c r="F877" s="114" t="str">
        <f>IFERROR(INDEX(M[Number of Domains], MATCH(C877, M[Plan Name], 0)), "")</f>
        <v/>
      </c>
      <c r="G877" s="114" t="str">
        <f>IFERROR(INDEX(M[Email Accounts], MATCH(C877, M[Plan Name], 0)), "")</f>
        <v/>
      </c>
      <c r="H877" s="114" t="str">
        <f>IFERROR(INDEX(M[Databases], MATCH(C877, M[Plan Name], 0)), "")</f>
        <v/>
      </c>
      <c r="I877" s="114" t="str">
        <f>IFERROR(INDEX(M[Control Panel], MATCH(C877, M[Plan Name], 0)), "")</f>
        <v/>
      </c>
      <c r="J877" s="114" t="str">
        <f>IFERROR(INDEX(M[Price], MATCH(C877, M[Plan Name], 0)), "")</f>
        <v/>
      </c>
      <c r="K877" s="114" t="str">
        <f>IFERROR(INDEX(M[Cost], MATCH(C877, M[Plan Name], 0)), "")</f>
        <v/>
      </c>
    </row>
    <row r="878" spans="1:11" ht="13.5" thickTop="1" thickBot="1">
      <c r="A878" s="11"/>
      <c r="B878" s="83"/>
      <c r="C878" s="11"/>
      <c r="D878" s="114" t="str">
        <f>IFERROR(INDEX(M[Disk Space], MATCH(C878, M[Plan Name], 0)), "")</f>
        <v/>
      </c>
      <c r="E878" s="114" t="str">
        <f>IFERROR(INDEX(M[Bandwidth], MATCH(C878, M[Plan Name], 0)), "")</f>
        <v/>
      </c>
      <c r="F878" s="114" t="str">
        <f>IFERROR(INDEX(M[Number of Domains], MATCH(C878, M[Plan Name], 0)), "")</f>
        <v/>
      </c>
      <c r="G878" s="114" t="str">
        <f>IFERROR(INDEX(M[Email Accounts], MATCH(C878, M[Plan Name], 0)), "")</f>
        <v/>
      </c>
      <c r="H878" s="114" t="str">
        <f>IFERROR(INDEX(M[Databases], MATCH(C878, M[Plan Name], 0)), "")</f>
        <v/>
      </c>
      <c r="I878" s="114" t="str">
        <f>IFERROR(INDEX(M[Control Panel], MATCH(C878, M[Plan Name], 0)), "")</f>
        <v/>
      </c>
      <c r="J878" s="114" t="str">
        <f>IFERROR(INDEX(M[Price], MATCH(C878, M[Plan Name], 0)), "")</f>
        <v/>
      </c>
      <c r="K878" s="114" t="str">
        <f>IFERROR(INDEX(M[Cost], MATCH(C878, M[Plan Name], 0)), "")</f>
        <v/>
      </c>
    </row>
    <row r="879" spans="1:11" ht="13.5" thickTop="1" thickBot="1">
      <c r="A879" s="11"/>
      <c r="B879" s="83"/>
      <c r="C879" s="11"/>
      <c r="D879" s="114" t="str">
        <f>IFERROR(INDEX(M[Disk Space], MATCH(C879, M[Plan Name], 0)), "")</f>
        <v/>
      </c>
      <c r="E879" s="114" t="str">
        <f>IFERROR(INDEX(M[Bandwidth], MATCH(C879, M[Plan Name], 0)), "")</f>
        <v/>
      </c>
      <c r="F879" s="114" t="str">
        <f>IFERROR(INDEX(M[Number of Domains], MATCH(C879, M[Plan Name], 0)), "")</f>
        <v/>
      </c>
      <c r="G879" s="114" t="str">
        <f>IFERROR(INDEX(M[Email Accounts], MATCH(C879, M[Plan Name], 0)), "")</f>
        <v/>
      </c>
      <c r="H879" s="114" t="str">
        <f>IFERROR(INDEX(M[Databases], MATCH(C879, M[Plan Name], 0)), "")</f>
        <v/>
      </c>
      <c r="I879" s="114" t="str">
        <f>IFERROR(INDEX(M[Control Panel], MATCH(C879, M[Plan Name], 0)), "")</f>
        <v/>
      </c>
      <c r="J879" s="114" t="str">
        <f>IFERROR(INDEX(M[Price], MATCH(C879, M[Plan Name], 0)), "")</f>
        <v/>
      </c>
      <c r="K879" s="114" t="str">
        <f>IFERROR(INDEX(M[Cost], MATCH(C879, M[Plan Name], 0)), "")</f>
        <v/>
      </c>
    </row>
    <row r="880" spans="1:11" ht="13.5" thickTop="1" thickBot="1">
      <c r="A880" s="11"/>
      <c r="B880" s="83"/>
      <c r="C880" s="11"/>
      <c r="D880" s="114" t="str">
        <f>IFERROR(INDEX(M[Disk Space], MATCH(C880, M[Plan Name], 0)), "")</f>
        <v/>
      </c>
      <c r="E880" s="114" t="str">
        <f>IFERROR(INDEX(M[Bandwidth], MATCH(C880, M[Plan Name], 0)), "")</f>
        <v/>
      </c>
      <c r="F880" s="114" t="str">
        <f>IFERROR(INDEX(M[Number of Domains], MATCH(C880, M[Plan Name], 0)), "")</f>
        <v/>
      </c>
      <c r="G880" s="114" t="str">
        <f>IFERROR(INDEX(M[Email Accounts], MATCH(C880, M[Plan Name], 0)), "")</f>
        <v/>
      </c>
      <c r="H880" s="114" t="str">
        <f>IFERROR(INDEX(M[Databases], MATCH(C880, M[Plan Name], 0)), "")</f>
        <v/>
      </c>
      <c r="I880" s="114" t="str">
        <f>IFERROR(INDEX(M[Control Panel], MATCH(C880, M[Plan Name], 0)), "")</f>
        <v/>
      </c>
      <c r="J880" s="114" t="str">
        <f>IFERROR(INDEX(M[Price], MATCH(C880, M[Plan Name], 0)), "")</f>
        <v/>
      </c>
      <c r="K880" s="114" t="str">
        <f>IFERROR(INDEX(M[Cost], MATCH(C880, M[Plan Name], 0)), "")</f>
        <v/>
      </c>
    </row>
    <row r="881" spans="1:11" ht="13.5" thickTop="1" thickBot="1">
      <c r="A881" s="11"/>
      <c r="B881" s="83"/>
      <c r="C881" s="11"/>
      <c r="D881" s="114" t="str">
        <f>IFERROR(INDEX(M[Disk Space], MATCH(C881, M[Plan Name], 0)), "")</f>
        <v/>
      </c>
      <c r="E881" s="114" t="str">
        <f>IFERROR(INDEX(M[Bandwidth], MATCH(C881, M[Plan Name], 0)), "")</f>
        <v/>
      </c>
      <c r="F881" s="114" t="str">
        <f>IFERROR(INDEX(M[Number of Domains], MATCH(C881, M[Plan Name], 0)), "")</f>
        <v/>
      </c>
      <c r="G881" s="114" t="str">
        <f>IFERROR(INDEX(M[Email Accounts], MATCH(C881, M[Plan Name], 0)), "")</f>
        <v/>
      </c>
      <c r="H881" s="114" t="str">
        <f>IFERROR(INDEX(M[Databases], MATCH(C881, M[Plan Name], 0)), "")</f>
        <v/>
      </c>
      <c r="I881" s="114" t="str">
        <f>IFERROR(INDEX(M[Control Panel], MATCH(C881, M[Plan Name], 0)), "")</f>
        <v/>
      </c>
      <c r="J881" s="114" t="str">
        <f>IFERROR(INDEX(M[Price], MATCH(C881, M[Plan Name], 0)), "")</f>
        <v/>
      </c>
      <c r="K881" s="114" t="str">
        <f>IFERROR(INDEX(M[Cost], MATCH(C881, M[Plan Name], 0)), "")</f>
        <v/>
      </c>
    </row>
    <row r="882" spans="1:11" ht="13.5" thickTop="1" thickBot="1">
      <c r="A882" s="11"/>
      <c r="B882" s="83"/>
      <c r="C882" s="11"/>
      <c r="D882" s="114" t="str">
        <f>IFERROR(INDEX(M[Disk Space], MATCH(C882, M[Plan Name], 0)), "")</f>
        <v/>
      </c>
      <c r="E882" s="114" t="str">
        <f>IFERROR(INDEX(M[Bandwidth], MATCH(C882, M[Plan Name], 0)), "")</f>
        <v/>
      </c>
      <c r="F882" s="114" t="str">
        <f>IFERROR(INDEX(M[Number of Domains], MATCH(C882, M[Plan Name], 0)), "")</f>
        <v/>
      </c>
      <c r="G882" s="114" t="str">
        <f>IFERROR(INDEX(M[Email Accounts], MATCH(C882, M[Plan Name], 0)), "")</f>
        <v/>
      </c>
      <c r="H882" s="114" t="str">
        <f>IFERROR(INDEX(M[Databases], MATCH(C882, M[Plan Name], 0)), "")</f>
        <v/>
      </c>
      <c r="I882" s="114" t="str">
        <f>IFERROR(INDEX(M[Control Panel], MATCH(C882, M[Plan Name], 0)), "")</f>
        <v/>
      </c>
      <c r="J882" s="114" t="str">
        <f>IFERROR(INDEX(M[Price], MATCH(C882, M[Plan Name], 0)), "")</f>
        <v/>
      </c>
      <c r="K882" s="114" t="str">
        <f>IFERROR(INDEX(M[Cost], MATCH(C882, M[Plan Name], 0)), "")</f>
        <v/>
      </c>
    </row>
    <row r="883" spans="1:11" ht="13.5" thickTop="1" thickBot="1">
      <c r="A883" s="11"/>
      <c r="B883" s="83"/>
      <c r="C883" s="11"/>
      <c r="D883" s="114" t="str">
        <f>IFERROR(INDEX(M[Disk Space], MATCH(C883, M[Plan Name], 0)), "")</f>
        <v/>
      </c>
      <c r="E883" s="114" t="str">
        <f>IFERROR(INDEX(M[Bandwidth], MATCH(C883, M[Plan Name], 0)), "")</f>
        <v/>
      </c>
      <c r="F883" s="114" t="str">
        <f>IFERROR(INDEX(M[Number of Domains], MATCH(C883, M[Plan Name], 0)), "")</f>
        <v/>
      </c>
      <c r="G883" s="114" t="str">
        <f>IFERROR(INDEX(M[Email Accounts], MATCH(C883, M[Plan Name], 0)), "")</f>
        <v/>
      </c>
      <c r="H883" s="114" t="str">
        <f>IFERROR(INDEX(M[Databases], MATCH(C883, M[Plan Name], 0)), "")</f>
        <v/>
      </c>
      <c r="I883" s="114" t="str">
        <f>IFERROR(INDEX(M[Control Panel], MATCH(C883, M[Plan Name], 0)), "")</f>
        <v/>
      </c>
      <c r="J883" s="114" t="str">
        <f>IFERROR(INDEX(M[Price], MATCH(C883, M[Plan Name], 0)), "")</f>
        <v/>
      </c>
      <c r="K883" s="114" t="str">
        <f>IFERROR(INDEX(M[Cost], MATCH(C883, M[Plan Name], 0)), "")</f>
        <v/>
      </c>
    </row>
    <row r="884" spans="1:11" ht="13.5" thickTop="1" thickBot="1">
      <c r="A884" s="11"/>
      <c r="B884" s="83"/>
      <c r="C884" s="11"/>
      <c r="D884" s="114" t="str">
        <f>IFERROR(INDEX(M[Disk Space], MATCH(C884, M[Plan Name], 0)), "")</f>
        <v/>
      </c>
      <c r="E884" s="114" t="str">
        <f>IFERROR(INDEX(M[Bandwidth], MATCH(C884, M[Plan Name], 0)), "")</f>
        <v/>
      </c>
      <c r="F884" s="114" t="str">
        <f>IFERROR(INDEX(M[Number of Domains], MATCH(C884, M[Plan Name], 0)), "")</f>
        <v/>
      </c>
      <c r="G884" s="114" t="str">
        <f>IFERROR(INDEX(M[Email Accounts], MATCH(C884, M[Plan Name], 0)), "")</f>
        <v/>
      </c>
      <c r="H884" s="114" t="str">
        <f>IFERROR(INDEX(M[Databases], MATCH(C884, M[Plan Name], 0)), "")</f>
        <v/>
      </c>
      <c r="I884" s="114" t="str">
        <f>IFERROR(INDEX(M[Control Panel], MATCH(C884, M[Plan Name], 0)), "")</f>
        <v/>
      </c>
      <c r="J884" s="114" t="str">
        <f>IFERROR(INDEX(M[Price], MATCH(C884, M[Plan Name], 0)), "")</f>
        <v/>
      </c>
      <c r="K884" s="114" t="str">
        <f>IFERROR(INDEX(M[Cost], MATCH(C884, M[Plan Name], 0)), "")</f>
        <v/>
      </c>
    </row>
    <row r="885" spans="1:11" ht="13.5" thickTop="1" thickBot="1">
      <c r="A885" s="11"/>
      <c r="B885" s="83"/>
      <c r="C885" s="11"/>
      <c r="D885" s="114" t="str">
        <f>IFERROR(INDEX(M[Disk Space], MATCH(C885, M[Plan Name], 0)), "")</f>
        <v/>
      </c>
      <c r="E885" s="114" t="str">
        <f>IFERROR(INDEX(M[Bandwidth], MATCH(C885, M[Plan Name], 0)), "")</f>
        <v/>
      </c>
      <c r="F885" s="114" t="str">
        <f>IFERROR(INDEX(M[Number of Domains], MATCH(C885, M[Plan Name], 0)), "")</f>
        <v/>
      </c>
      <c r="G885" s="114" t="str">
        <f>IFERROR(INDEX(M[Email Accounts], MATCH(C885, M[Plan Name], 0)), "")</f>
        <v/>
      </c>
      <c r="H885" s="114" t="str">
        <f>IFERROR(INDEX(M[Databases], MATCH(C885, M[Plan Name], 0)), "")</f>
        <v/>
      </c>
      <c r="I885" s="114" t="str">
        <f>IFERROR(INDEX(M[Control Panel], MATCH(C885, M[Plan Name], 0)), "")</f>
        <v/>
      </c>
      <c r="J885" s="114" t="str">
        <f>IFERROR(INDEX(M[Price], MATCH(C885, M[Plan Name], 0)), "")</f>
        <v/>
      </c>
      <c r="K885" s="114" t="str">
        <f>IFERROR(INDEX(M[Cost], MATCH(C885, M[Plan Name], 0)), "")</f>
        <v/>
      </c>
    </row>
    <row r="886" spans="1:11" ht="13.5" thickTop="1" thickBot="1">
      <c r="A886" s="11"/>
      <c r="B886" s="83"/>
      <c r="C886" s="11"/>
      <c r="D886" s="114" t="str">
        <f>IFERROR(INDEX(M[Disk Space], MATCH(C886, M[Plan Name], 0)), "")</f>
        <v/>
      </c>
      <c r="E886" s="114" t="str">
        <f>IFERROR(INDEX(M[Bandwidth], MATCH(C886, M[Plan Name], 0)), "")</f>
        <v/>
      </c>
      <c r="F886" s="114" t="str">
        <f>IFERROR(INDEX(M[Number of Domains], MATCH(C886, M[Plan Name], 0)), "")</f>
        <v/>
      </c>
      <c r="G886" s="114" t="str">
        <f>IFERROR(INDEX(M[Email Accounts], MATCH(C886, M[Plan Name], 0)), "")</f>
        <v/>
      </c>
      <c r="H886" s="114" t="str">
        <f>IFERROR(INDEX(M[Databases], MATCH(C886, M[Plan Name], 0)), "")</f>
        <v/>
      </c>
      <c r="I886" s="114" t="str">
        <f>IFERROR(INDEX(M[Control Panel], MATCH(C886, M[Plan Name], 0)), "")</f>
        <v/>
      </c>
      <c r="J886" s="114" t="str">
        <f>IFERROR(INDEX(M[Price], MATCH(C886, M[Plan Name], 0)), "")</f>
        <v/>
      </c>
      <c r="K886" s="114" t="str">
        <f>IFERROR(INDEX(M[Cost], MATCH(C886, M[Plan Name], 0)), "")</f>
        <v/>
      </c>
    </row>
    <row r="887" spans="1:11" ht="13.5" thickTop="1" thickBot="1">
      <c r="A887" s="11"/>
      <c r="B887" s="83"/>
      <c r="C887" s="11"/>
      <c r="D887" s="114" t="str">
        <f>IFERROR(INDEX(M[Disk Space], MATCH(C887, M[Plan Name], 0)), "")</f>
        <v/>
      </c>
      <c r="E887" s="114" t="str">
        <f>IFERROR(INDEX(M[Bandwidth], MATCH(C887, M[Plan Name], 0)), "")</f>
        <v/>
      </c>
      <c r="F887" s="114" t="str">
        <f>IFERROR(INDEX(M[Number of Domains], MATCH(C887, M[Plan Name], 0)), "")</f>
        <v/>
      </c>
      <c r="G887" s="114" t="str">
        <f>IFERROR(INDEX(M[Email Accounts], MATCH(C887, M[Plan Name], 0)), "")</f>
        <v/>
      </c>
      <c r="H887" s="114" t="str">
        <f>IFERROR(INDEX(M[Databases], MATCH(C887, M[Plan Name], 0)), "")</f>
        <v/>
      </c>
      <c r="I887" s="114" t="str">
        <f>IFERROR(INDEX(M[Control Panel], MATCH(C887, M[Plan Name], 0)), "")</f>
        <v/>
      </c>
      <c r="J887" s="114" t="str">
        <f>IFERROR(INDEX(M[Price], MATCH(C887, M[Plan Name], 0)), "")</f>
        <v/>
      </c>
      <c r="K887" s="114" t="str">
        <f>IFERROR(INDEX(M[Cost], MATCH(C887, M[Plan Name], 0)), "")</f>
        <v/>
      </c>
    </row>
    <row r="888" spans="1:11" ht="13.5" thickTop="1" thickBot="1">
      <c r="A888" s="11"/>
      <c r="B888" s="83"/>
      <c r="C888" s="11"/>
      <c r="D888" s="114" t="str">
        <f>IFERROR(INDEX(M[Disk Space], MATCH(C888, M[Plan Name], 0)), "")</f>
        <v/>
      </c>
      <c r="E888" s="114" t="str">
        <f>IFERROR(INDEX(M[Bandwidth], MATCH(C888, M[Plan Name], 0)), "")</f>
        <v/>
      </c>
      <c r="F888" s="114" t="str">
        <f>IFERROR(INDEX(M[Number of Domains], MATCH(C888, M[Plan Name], 0)), "")</f>
        <v/>
      </c>
      <c r="G888" s="114" t="str">
        <f>IFERROR(INDEX(M[Email Accounts], MATCH(C888, M[Plan Name], 0)), "")</f>
        <v/>
      </c>
      <c r="H888" s="114" t="str">
        <f>IFERROR(INDEX(M[Databases], MATCH(C888, M[Plan Name], 0)), "")</f>
        <v/>
      </c>
      <c r="I888" s="114" t="str">
        <f>IFERROR(INDEX(M[Control Panel], MATCH(C888, M[Plan Name], 0)), "")</f>
        <v/>
      </c>
      <c r="J888" s="114" t="str">
        <f>IFERROR(INDEX(M[Price], MATCH(C888, M[Plan Name], 0)), "")</f>
        <v/>
      </c>
      <c r="K888" s="114" t="str">
        <f>IFERROR(INDEX(M[Cost], MATCH(C888, M[Plan Name], 0)), "")</f>
        <v/>
      </c>
    </row>
    <row r="889" spans="1:11" ht="13.5" thickTop="1" thickBot="1">
      <c r="A889" s="11"/>
      <c r="B889" s="83"/>
      <c r="C889" s="11"/>
      <c r="D889" s="114" t="str">
        <f>IFERROR(INDEX(M[Disk Space], MATCH(C889, M[Plan Name], 0)), "")</f>
        <v/>
      </c>
      <c r="E889" s="114" t="str">
        <f>IFERROR(INDEX(M[Bandwidth], MATCH(C889, M[Plan Name], 0)), "")</f>
        <v/>
      </c>
      <c r="F889" s="114" t="str">
        <f>IFERROR(INDEX(M[Number of Domains], MATCH(C889, M[Plan Name], 0)), "")</f>
        <v/>
      </c>
      <c r="G889" s="114" t="str">
        <f>IFERROR(INDEX(M[Email Accounts], MATCH(C889, M[Plan Name], 0)), "")</f>
        <v/>
      </c>
      <c r="H889" s="114" t="str">
        <f>IFERROR(INDEX(M[Databases], MATCH(C889, M[Plan Name], 0)), "")</f>
        <v/>
      </c>
      <c r="I889" s="114" t="str">
        <f>IFERROR(INDEX(M[Control Panel], MATCH(C889, M[Plan Name], 0)), "")</f>
        <v/>
      </c>
      <c r="J889" s="114" t="str">
        <f>IFERROR(INDEX(M[Price], MATCH(C889, M[Plan Name], 0)), "")</f>
        <v/>
      </c>
      <c r="K889" s="114" t="str">
        <f>IFERROR(INDEX(M[Cost], MATCH(C889, M[Plan Name], 0)), "")</f>
        <v/>
      </c>
    </row>
    <row r="890" spans="1:11" ht="13.5" thickTop="1" thickBot="1">
      <c r="A890" s="11"/>
      <c r="B890" s="83"/>
      <c r="C890" s="11"/>
      <c r="D890" s="114" t="str">
        <f>IFERROR(INDEX(M[Disk Space], MATCH(C890, M[Plan Name], 0)), "")</f>
        <v/>
      </c>
      <c r="E890" s="114" t="str">
        <f>IFERROR(INDEX(M[Bandwidth], MATCH(C890, M[Plan Name], 0)), "")</f>
        <v/>
      </c>
      <c r="F890" s="114" t="str">
        <f>IFERROR(INDEX(M[Number of Domains], MATCH(C890, M[Plan Name], 0)), "")</f>
        <v/>
      </c>
      <c r="G890" s="114" t="str">
        <f>IFERROR(INDEX(M[Email Accounts], MATCH(C890, M[Plan Name], 0)), "")</f>
        <v/>
      </c>
      <c r="H890" s="114" t="str">
        <f>IFERROR(INDEX(M[Databases], MATCH(C890, M[Plan Name], 0)), "")</f>
        <v/>
      </c>
      <c r="I890" s="114" t="str">
        <f>IFERROR(INDEX(M[Control Panel], MATCH(C890, M[Plan Name], 0)), "")</f>
        <v/>
      </c>
      <c r="J890" s="114" t="str">
        <f>IFERROR(INDEX(M[Price], MATCH(C890, M[Plan Name], 0)), "")</f>
        <v/>
      </c>
      <c r="K890" s="114" t="str">
        <f>IFERROR(INDEX(M[Cost], MATCH(C890, M[Plan Name], 0)), "")</f>
        <v/>
      </c>
    </row>
    <row r="891" spans="1:11" ht="13.5" thickTop="1" thickBot="1">
      <c r="A891" s="11"/>
      <c r="B891" s="83"/>
      <c r="C891" s="11"/>
      <c r="D891" s="114" t="str">
        <f>IFERROR(INDEX(M[Disk Space], MATCH(C891, M[Plan Name], 0)), "")</f>
        <v/>
      </c>
      <c r="E891" s="114" t="str">
        <f>IFERROR(INDEX(M[Bandwidth], MATCH(C891, M[Plan Name], 0)), "")</f>
        <v/>
      </c>
      <c r="F891" s="114" t="str">
        <f>IFERROR(INDEX(M[Number of Domains], MATCH(C891, M[Plan Name], 0)), "")</f>
        <v/>
      </c>
      <c r="G891" s="114" t="str">
        <f>IFERROR(INDEX(M[Email Accounts], MATCH(C891, M[Plan Name], 0)), "")</f>
        <v/>
      </c>
      <c r="H891" s="114" t="str">
        <f>IFERROR(INDEX(M[Databases], MATCH(C891, M[Plan Name], 0)), "")</f>
        <v/>
      </c>
      <c r="I891" s="114" t="str">
        <f>IFERROR(INDEX(M[Control Panel], MATCH(C891, M[Plan Name], 0)), "")</f>
        <v/>
      </c>
      <c r="J891" s="114" t="str">
        <f>IFERROR(INDEX(M[Price], MATCH(C891, M[Plan Name], 0)), "")</f>
        <v/>
      </c>
      <c r="K891" s="114" t="str">
        <f>IFERROR(INDEX(M[Cost], MATCH(C891, M[Plan Name], 0)), "")</f>
        <v/>
      </c>
    </row>
    <row r="892" spans="1:11" ht="13.5" thickTop="1" thickBot="1">
      <c r="A892" s="11"/>
      <c r="B892" s="83"/>
      <c r="C892" s="11"/>
      <c r="D892" s="114" t="str">
        <f>IFERROR(INDEX(M[Disk Space], MATCH(C892, M[Plan Name], 0)), "")</f>
        <v/>
      </c>
      <c r="E892" s="114" t="str">
        <f>IFERROR(INDEX(M[Bandwidth], MATCH(C892, M[Plan Name], 0)), "")</f>
        <v/>
      </c>
      <c r="F892" s="114" t="str">
        <f>IFERROR(INDEX(M[Number of Domains], MATCH(C892, M[Plan Name], 0)), "")</f>
        <v/>
      </c>
      <c r="G892" s="114" t="str">
        <f>IFERROR(INDEX(M[Email Accounts], MATCH(C892, M[Plan Name], 0)), "")</f>
        <v/>
      </c>
      <c r="H892" s="114" t="str">
        <f>IFERROR(INDEX(M[Databases], MATCH(C892, M[Plan Name], 0)), "")</f>
        <v/>
      </c>
      <c r="I892" s="114" t="str">
        <f>IFERROR(INDEX(M[Control Panel], MATCH(C892, M[Plan Name], 0)), "")</f>
        <v/>
      </c>
      <c r="J892" s="114" t="str">
        <f>IFERROR(INDEX(M[Price], MATCH(C892, M[Plan Name], 0)), "")</f>
        <v/>
      </c>
      <c r="K892" s="114" t="str">
        <f>IFERROR(INDEX(M[Cost], MATCH(C892, M[Plan Name], 0)), "")</f>
        <v/>
      </c>
    </row>
    <row r="893" spans="1:11" ht="13.5" thickTop="1" thickBot="1">
      <c r="A893" s="11"/>
      <c r="B893" s="83"/>
      <c r="C893" s="11"/>
      <c r="D893" s="114" t="str">
        <f>IFERROR(INDEX(M[Disk Space], MATCH(C893, M[Plan Name], 0)), "")</f>
        <v/>
      </c>
      <c r="E893" s="114" t="str">
        <f>IFERROR(INDEX(M[Bandwidth], MATCH(C893, M[Plan Name], 0)), "")</f>
        <v/>
      </c>
      <c r="F893" s="114" t="str">
        <f>IFERROR(INDEX(M[Number of Domains], MATCH(C893, M[Plan Name], 0)), "")</f>
        <v/>
      </c>
      <c r="G893" s="114" t="str">
        <f>IFERROR(INDEX(M[Email Accounts], MATCH(C893, M[Plan Name], 0)), "")</f>
        <v/>
      </c>
      <c r="H893" s="114" t="str">
        <f>IFERROR(INDEX(M[Databases], MATCH(C893, M[Plan Name], 0)), "")</f>
        <v/>
      </c>
      <c r="I893" s="114" t="str">
        <f>IFERROR(INDEX(M[Control Panel], MATCH(C893, M[Plan Name], 0)), "")</f>
        <v/>
      </c>
      <c r="J893" s="114" t="str">
        <f>IFERROR(INDEX(M[Price], MATCH(C893, M[Plan Name], 0)), "")</f>
        <v/>
      </c>
      <c r="K893" s="114" t="str">
        <f>IFERROR(INDEX(M[Cost], MATCH(C893, M[Plan Name], 0)), "")</f>
        <v/>
      </c>
    </row>
    <row r="894" spans="1:11" ht="13.5" thickTop="1" thickBot="1">
      <c r="A894" s="11"/>
      <c r="B894" s="83"/>
      <c r="C894" s="11"/>
      <c r="D894" s="114" t="str">
        <f>IFERROR(INDEX(M[Disk Space], MATCH(C894, M[Plan Name], 0)), "")</f>
        <v/>
      </c>
      <c r="E894" s="114" t="str">
        <f>IFERROR(INDEX(M[Bandwidth], MATCH(C894, M[Plan Name], 0)), "")</f>
        <v/>
      </c>
      <c r="F894" s="114" t="str">
        <f>IFERROR(INDEX(M[Number of Domains], MATCH(C894, M[Plan Name], 0)), "")</f>
        <v/>
      </c>
      <c r="G894" s="114" t="str">
        <f>IFERROR(INDEX(M[Email Accounts], MATCH(C894, M[Plan Name], 0)), "")</f>
        <v/>
      </c>
      <c r="H894" s="114" t="str">
        <f>IFERROR(INDEX(M[Databases], MATCH(C894, M[Plan Name], 0)), "")</f>
        <v/>
      </c>
      <c r="I894" s="114" t="str">
        <f>IFERROR(INDEX(M[Control Panel], MATCH(C894, M[Plan Name], 0)), "")</f>
        <v/>
      </c>
      <c r="J894" s="114" t="str">
        <f>IFERROR(INDEX(M[Price], MATCH(C894, M[Plan Name], 0)), "")</f>
        <v/>
      </c>
      <c r="K894" s="114" t="str">
        <f>IFERROR(INDEX(M[Cost], MATCH(C894, M[Plan Name], 0)), "")</f>
        <v/>
      </c>
    </row>
    <row r="895" spans="1:11" ht="13.5" thickTop="1" thickBot="1">
      <c r="A895" s="11"/>
      <c r="B895" s="83"/>
      <c r="C895" s="11"/>
      <c r="D895" s="114" t="str">
        <f>IFERROR(INDEX(M[Disk Space], MATCH(C895, M[Plan Name], 0)), "")</f>
        <v/>
      </c>
      <c r="E895" s="114" t="str">
        <f>IFERROR(INDEX(M[Bandwidth], MATCH(C895, M[Plan Name], 0)), "")</f>
        <v/>
      </c>
      <c r="F895" s="114" t="str">
        <f>IFERROR(INDEX(M[Number of Domains], MATCH(C895, M[Plan Name], 0)), "")</f>
        <v/>
      </c>
      <c r="G895" s="114" t="str">
        <f>IFERROR(INDEX(M[Email Accounts], MATCH(C895, M[Plan Name], 0)), "")</f>
        <v/>
      </c>
      <c r="H895" s="114" t="str">
        <f>IFERROR(INDEX(M[Databases], MATCH(C895, M[Plan Name], 0)), "")</f>
        <v/>
      </c>
      <c r="I895" s="114" t="str">
        <f>IFERROR(INDEX(M[Control Panel], MATCH(C895, M[Plan Name], 0)), "")</f>
        <v/>
      </c>
      <c r="J895" s="114" t="str">
        <f>IFERROR(INDEX(M[Price], MATCH(C895, M[Plan Name], 0)), "")</f>
        <v/>
      </c>
      <c r="K895" s="114" t="str">
        <f>IFERROR(INDEX(M[Cost], MATCH(C895, M[Plan Name], 0)), "")</f>
        <v/>
      </c>
    </row>
    <row r="896" spans="1:11" ht="13.5" thickTop="1" thickBot="1">
      <c r="A896" s="11"/>
      <c r="B896" s="83"/>
      <c r="C896" s="11"/>
      <c r="D896" s="114" t="str">
        <f>IFERROR(INDEX(M[Disk Space], MATCH(C896, M[Plan Name], 0)), "")</f>
        <v/>
      </c>
      <c r="E896" s="114" t="str">
        <f>IFERROR(INDEX(M[Bandwidth], MATCH(C896, M[Plan Name], 0)), "")</f>
        <v/>
      </c>
      <c r="F896" s="114" t="str">
        <f>IFERROR(INDEX(M[Number of Domains], MATCH(C896, M[Plan Name], 0)), "")</f>
        <v/>
      </c>
      <c r="G896" s="114" t="str">
        <f>IFERROR(INDEX(M[Email Accounts], MATCH(C896, M[Plan Name], 0)), "")</f>
        <v/>
      </c>
      <c r="H896" s="114" t="str">
        <f>IFERROR(INDEX(M[Databases], MATCH(C896, M[Plan Name], 0)), "")</f>
        <v/>
      </c>
      <c r="I896" s="114" t="str">
        <f>IFERROR(INDEX(M[Control Panel], MATCH(C896, M[Plan Name], 0)), "")</f>
        <v/>
      </c>
      <c r="J896" s="114" t="str">
        <f>IFERROR(INDEX(M[Price], MATCH(C896, M[Plan Name], 0)), "")</f>
        <v/>
      </c>
      <c r="K896" s="114" t="str">
        <f>IFERROR(INDEX(M[Cost], MATCH(C896, M[Plan Name], 0)), "")</f>
        <v/>
      </c>
    </row>
    <row r="897" spans="1:11" ht="13.5" thickTop="1" thickBot="1">
      <c r="A897" s="11"/>
      <c r="B897" s="83"/>
      <c r="C897" s="11"/>
      <c r="D897" s="114" t="str">
        <f>IFERROR(INDEX(M[Disk Space], MATCH(C897, M[Plan Name], 0)), "")</f>
        <v/>
      </c>
      <c r="E897" s="114" t="str">
        <f>IFERROR(INDEX(M[Bandwidth], MATCH(C897, M[Plan Name], 0)), "")</f>
        <v/>
      </c>
      <c r="F897" s="114" t="str">
        <f>IFERROR(INDEX(M[Number of Domains], MATCH(C897, M[Plan Name], 0)), "")</f>
        <v/>
      </c>
      <c r="G897" s="114" t="str">
        <f>IFERROR(INDEX(M[Email Accounts], MATCH(C897, M[Plan Name], 0)), "")</f>
        <v/>
      </c>
      <c r="H897" s="114" t="str">
        <f>IFERROR(INDEX(M[Databases], MATCH(C897, M[Plan Name], 0)), "")</f>
        <v/>
      </c>
      <c r="I897" s="114" t="str">
        <f>IFERROR(INDEX(M[Control Panel], MATCH(C897, M[Plan Name], 0)), "")</f>
        <v/>
      </c>
      <c r="J897" s="114" t="str">
        <f>IFERROR(INDEX(M[Price], MATCH(C897, M[Plan Name], 0)), "")</f>
        <v/>
      </c>
      <c r="K897" s="114" t="str">
        <f>IFERROR(INDEX(M[Cost], MATCH(C897, M[Plan Name], 0)), "")</f>
        <v/>
      </c>
    </row>
    <row r="898" spans="1:11" ht="13.5" thickTop="1" thickBot="1">
      <c r="A898" s="11"/>
      <c r="B898" s="83"/>
      <c r="C898" s="11"/>
      <c r="D898" s="114" t="str">
        <f>IFERROR(INDEX(M[Disk Space], MATCH(C898, M[Plan Name], 0)), "")</f>
        <v/>
      </c>
      <c r="E898" s="114" t="str">
        <f>IFERROR(INDEX(M[Bandwidth], MATCH(C898, M[Plan Name], 0)), "")</f>
        <v/>
      </c>
      <c r="F898" s="114" t="str">
        <f>IFERROR(INDEX(M[Number of Domains], MATCH(C898, M[Plan Name], 0)), "")</f>
        <v/>
      </c>
      <c r="G898" s="114" t="str">
        <f>IFERROR(INDEX(M[Email Accounts], MATCH(C898, M[Plan Name], 0)), "")</f>
        <v/>
      </c>
      <c r="H898" s="114" t="str">
        <f>IFERROR(INDEX(M[Databases], MATCH(C898, M[Plan Name], 0)), "")</f>
        <v/>
      </c>
      <c r="I898" s="114" t="str">
        <f>IFERROR(INDEX(M[Control Panel], MATCH(C898, M[Plan Name], 0)), "")</f>
        <v/>
      </c>
      <c r="J898" s="114" t="str">
        <f>IFERROR(INDEX(M[Price], MATCH(C898, M[Plan Name], 0)), "")</f>
        <v/>
      </c>
      <c r="K898" s="114" t="str">
        <f>IFERROR(INDEX(M[Cost], MATCH(C898, M[Plan Name], 0)), "")</f>
        <v/>
      </c>
    </row>
    <row r="899" spans="1:11" ht="13.5" thickTop="1" thickBot="1">
      <c r="A899" s="11"/>
      <c r="B899" s="83"/>
      <c r="C899" s="11"/>
      <c r="D899" s="114" t="str">
        <f>IFERROR(INDEX(M[Disk Space], MATCH(C899, M[Plan Name], 0)), "")</f>
        <v/>
      </c>
      <c r="E899" s="114" t="str">
        <f>IFERROR(INDEX(M[Bandwidth], MATCH(C899, M[Plan Name], 0)), "")</f>
        <v/>
      </c>
      <c r="F899" s="114" t="str">
        <f>IFERROR(INDEX(M[Number of Domains], MATCH(C899, M[Plan Name], 0)), "")</f>
        <v/>
      </c>
      <c r="G899" s="114" t="str">
        <f>IFERROR(INDEX(M[Email Accounts], MATCH(C899, M[Plan Name], 0)), "")</f>
        <v/>
      </c>
      <c r="H899" s="114" t="str">
        <f>IFERROR(INDEX(M[Databases], MATCH(C899, M[Plan Name], 0)), "")</f>
        <v/>
      </c>
      <c r="I899" s="114" t="str">
        <f>IFERROR(INDEX(M[Control Panel], MATCH(C899, M[Plan Name], 0)), "")</f>
        <v/>
      </c>
      <c r="J899" s="114" t="str">
        <f>IFERROR(INDEX(M[Price], MATCH(C899, M[Plan Name], 0)), "")</f>
        <v/>
      </c>
      <c r="K899" s="114" t="str">
        <f>IFERROR(INDEX(M[Cost], MATCH(C899, M[Plan Name], 0)), "")</f>
        <v/>
      </c>
    </row>
    <row r="900" spans="1:11" ht="13.5" thickTop="1" thickBot="1">
      <c r="A900" s="11"/>
      <c r="B900" s="83"/>
      <c r="C900" s="11"/>
      <c r="D900" s="114" t="str">
        <f>IFERROR(INDEX(M[Disk Space], MATCH(C900, M[Plan Name], 0)), "")</f>
        <v/>
      </c>
      <c r="E900" s="114" t="str">
        <f>IFERROR(INDEX(M[Bandwidth], MATCH(C900, M[Plan Name], 0)), "")</f>
        <v/>
      </c>
      <c r="F900" s="114" t="str">
        <f>IFERROR(INDEX(M[Number of Domains], MATCH(C900, M[Plan Name], 0)), "")</f>
        <v/>
      </c>
      <c r="G900" s="114" t="str">
        <f>IFERROR(INDEX(M[Email Accounts], MATCH(C900, M[Plan Name], 0)), "")</f>
        <v/>
      </c>
      <c r="H900" s="114" t="str">
        <f>IFERROR(INDEX(M[Databases], MATCH(C900, M[Plan Name], 0)), "")</f>
        <v/>
      </c>
      <c r="I900" s="114" t="str">
        <f>IFERROR(INDEX(M[Control Panel], MATCH(C900, M[Plan Name], 0)), "")</f>
        <v/>
      </c>
      <c r="J900" s="114" t="str">
        <f>IFERROR(INDEX(M[Price], MATCH(C900, M[Plan Name], 0)), "")</f>
        <v/>
      </c>
      <c r="K900" s="114" t="str">
        <f>IFERROR(INDEX(M[Cost], MATCH(C900, M[Plan Name], 0)), "")</f>
        <v/>
      </c>
    </row>
    <row r="901" spans="1:11" ht="13.5" thickTop="1" thickBot="1">
      <c r="A901" s="11"/>
      <c r="B901" s="83"/>
      <c r="C901" s="11"/>
      <c r="D901" s="114" t="str">
        <f>IFERROR(INDEX(M[Disk Space], MATCH(C901, M[Plan Name], 0)), "")</f>
        <v/>
      </c>
      <c r="E901" s="114" t="str">
        <f>IFERROR(INDEX(M[Bandwidth], MATCH(C901, M[Plan Name], 0)), "")</f>
        <v/>
      </c>
      <c r="F901" s="114" t="str">
        <f>IFERROR(INDEX(M[Number of Domains], MATCH(C901, M[Plan Name], 0)), "")</f>
        <v/>
      </c>
      <c r="G901" s="114" t="str">
        <f>IFERROR(INDEX(M[Email Accounts], MATCH(C901, M[Plan Name], 0)), "")</f>
        <v/>
      </c>
      <c r="H901" s="114" t="str">
        <f>IFERROR(INDEX(M[Databases], MATCH(C901, M[Plan Name], 0)), "")</f>
        <v/>
      </c>
      <c r="I901" s="114" t="str">
        <f>IFERROR(INDEX(M[Control Panel], MATCH(C901, M[Plan Name], 0)), "")</f>
        <v/>
      </c>
      <c r="J901" s="114" t="str">
        <f>IFERROR(INDEX(M[Price], MATCH(C901, M[Plan Name], 0)), "")</f>
        <v/>
      </c>
      <c r="K901" s="114" t="str">
        <f>IFERROR(INDEX(M[Cost], MATCH(C901, M[Plan Name], 0)), "")</f>
        <v/>
      </c>
    </row>
    <row r="902" spans="1:11" ht="13.5" thickTop="1" thickBot="1">
      <c r="A902" s="11"/>
      <c r="B902" s="83"/>
      <c r="C902" s="11"/>
      <c r="D902" s="114" t="str">
        <f>IFERROR(INDEX(M[Disk Space], MATCH(C902, M[Plan Name], 0)), "")</f>
        <v/>
      </c>
      <c r="E902" s="114" t="str">
        <f>IFERROR(INDEX(M[Bandwidth], MATCH(C902, M[Plan Name], 0)), "")</f>
        <v/>
      </c>
      <c r="F902" s="114" t="str">
        <f>IFERROR(INDEX(M[Number of Domains], MATCH(C902, M[Plan Name], 0)), "")</f>
        <v/>
      </c>
      <c r="G902" s="114" t="str">
        <f>IFERROR(INDEX(M[Email Accounts], MATCH(C902, M[Plan Name], 0)), "")</f>
        <v/>
      </c>
      <c r="H902" s="114" t="str">
        <f>IFERROR(INDEX(M[Databases], MATCH(C902, M[Plan Name], 0)), "")</f>
        <v/>
      </c>
      <c r="I902" s="114" t="str">
        <f>IFERROR(INDEX(M[Control Panel], MATCH(C902, M[Plan Name], 0)), "")</f>
        <v/>
      </c>
      <c r="J902" s="114" t="str">
        <f>IFERROR(INDEX(M[Price], MATCH(C902, M[Plan Name], 0)), "")</f>
        <v/>
      </c>
      <c r="K902" s="114" t="str">
        <f>IFERROR(INDEX(M[Cost], MATCH(C902, M[Plan Name], 0)), "")</f>
        <v/>
      </c>
    </row>
    <row r="903" spans="1:11" ht="13.5" thickTop="1" thickBot="1">
      <c r="A903" s="11"/>
      <c r="B903" s="83"/>
      <c r="C903" s="11"/>
      <c r="D903" s="114" t="str">
        <f>IFERROR(INDEX(M[Disk Space], MATCH(C903, M[Plan Name], 0)), "")</f>
        <v/>
      </c>
      <c r="E903" s="114" t="str">
        <f>IFERROR(INDEX(M[Bandwidth], MATCH(C903, M[Plan Name], 0)), "")</f>
        <v/>
      </c>
      <c r="F903" s="114" t="str">
        <f>IFERROR(INDEX(M[Number of Domains], MATCH(C903, M[Plan Name], 0)), "")</f>
        <v/>
      </c>
      <c r="G903" s="114" t="str">
        <f>IFERROR(INDEX(M[Email Accounts], MATCH(C903, M[Plan Name], 0)), "")</f>
        <v/>
      </c>
      <c r="H903" s="114" t="str">
        <f>IFERROR(INDEX(M[Databases], MATCH(C903, M[Plan Name], 0)), "")</f>
        <v/>
      </c>
      <c r="I903" s="114" t="str">
        <f>IFERROR(INDEX(M[Control Panel], MATCH(C903, M[Plan Name], 0)), "")</f>
        <v/>
      </c>
      <c r="J903" s="114" t="str">
        <f>IFERROR(INDEX(M[Price], MATCH(C903, M[Plan Name], 0)), "")</f>
        <v/>
      </c>
      <c r="K903" s="114" t="str">
        <f>IFERROR(INDEX(M[Cost], MATCH(C903, M[Plan Name], 0)), "")</f>
        <v/>
      </c>
    </row>
    <row r="904" spans="1:11" ht="13.5" thickTop="1" thickBot="1">
      <c r="A904" s="11"/>
      <c r="B904" s="83"/>
      <c r="C904" s="11"/>
      <c r="D904" s="114" t="str">
        <f>IFERROR(INDEX(M[Disk Space], MATCH(C904, M[Plan Name], 0)), "")</f>
        <v/>
      </c>
      <c r="E904" s="114" t="str">
        <f>IFERROR(INDEX(M[Bandwidth], MATCH(C904, M[Plan Name], 0)), "")</f>
        <v/>
      </c>
      <c r="F904" s="114" t="str">
        <f>IFERROR(INDEX(M[Number of Domains], MATCH(C904, M[Plan Name], 0)), "")</f>
        <v/>
      </c>
      <c r="G904" s="114" t="str">
        <f>IFERROR(INDEX(M[Email Accounts], MATCH(C904, M[Plan Name], 0)), "")</f>
        <v/>
      </c>
      <c r="H904" s="114" t="str">
        <f>IFERROR(INDEX(M[Databases], MATCH(C904, M[Plan Name], 0)), "")</f>
        <v/>
      </c>
      <c r="I904" s="114" t="str">
        <f>IFERROR(INDEX(M[Control Panel], MATCH(C904, M[Plan Name], 0)), "")</f>
        <v/>
      </c>
      <c r="J904" s="114" t="str">
        <f>IFERROR(INDEX(M[Price], MATCH(C904, M[Plan Name], 0)), "")</f>
        <v/>
      </c>
      <c r="K904" s="114" t="str">
        <f>IFERROR(INDEX(M[Cost], MATCH(C904, M[Plan Name], 0)), "")</f>
        <v/>
      </c>
    </row>
    <row r="905" spans="1:11" ht="13.5" thickTop="1" thickBot="1">
      <c r="A905" s="11"/>
      <c r="B905" s="83"/>
      <c r="C905" s="11"/>
      <c r="D905" s="114" t="str">
        <f>IFERROR(INDEX(M[Disk Space], MATCH(C905, M[Plan Name], 0)), "")</f>
        <v/>
      </c>
      <c r="E905" s="114" t="str">
        <f>IFERROR(INDEX(M[Bandwidth], MATCH(C905, M[Plan Name], 0)), "")</f>
        <v/>
      </c>
      <c r="F905" s="114" t="str">
        <f>IFERROR(INDEX(M[Number of Domains], MATCH(C905, M[Plan Name], 0)), "")</f>
        <v/>
      </c>
      <c r="G905" s="114" t="str">
        <f>IFERROR(INDEX(M[Email Accounts], MATCH(C905, M[Plan Name], 0)), "")</f>
        <v/>
      </c>
      <c r="H905" s="114" t="str">
        <f>IFERROR(INDEX(M[Databases], MATCH(C905, M[Plan Name], 0)), "")</f>
        <v/>
      </c>
      <c r="I905" s="114" t="str">
        <f>IFERROR(INDEX(M[Control Panel], MATCH(C905, M[Plan Name], 0)), "")</f>
        <v/>
      </c>
      <c r="J905" s="114" t="str">
        <f>IFERROR(INDEX(M[Price], MATCH(C905, M[Plan Name], 0)), "")</f>
        <v/>
      </c>
      <c r="K905" s="114" t="str">
        <f>IFERROR(INDEX(M[Cost], MATCH(C905, M[Plan Name], 0)), "")</f>
        <v/>
      </c>
    </row>
    <row r="906" spans="1:11" ht="13.5" thickTop="1" thickBot="1">
      <c r="A906" s="11"/>
      <c r="B906" s="83"/>
      <c r="C906" s="11"/>
      <c r="D906" s="114" t="str">
        <f>IFERROR(INDEX(M[Disk Space], MATCH(C906, M[Plan Name], 0)), "")</f>
        <v/>
      </c>
      <c r="E906" s="114" t="str">
        <f>IFERROR(INDEX(M[Bandwidth], MATCH(C906, M[Plan Name], 0)), "")</f>
        <v/>
      </c>
      <c r="F906" s="114" t="str">
        <f>IFERROR(INDEX(M[Number of Domains], MATCH(C906, M[Plan Name], 0)), "")</f>
        <v/>
      </c>
      <c r="G906" s="114" t="str">
        <f>IFERROR(INDEX(M[Email Accounts], MATCH(C906, M[Plan Name], 0)), "")</f>
        <v/>
      </c>
      <c r="H906" s="114" t="str">
        <f>IFERROR(INDEX(M[Databases], MATCH(C906, M[Plan Name], 0)), "")</f>
        <v/>
      </c>
      <c r="I906" s="114" t="str">
        <f>IFERROR(INDEX(M[Control Panel], MATCH(C906, M[Plan Name], 0)), "")</f>
        <v/>
      </c>
      <c r="J906" s="114" t="str">
        <f>IFERROR(INDEX(M[Price], MATCH(C906, M[Plan Name], 0)), "")</f>
        <v/>
      </c>
      <c r="K906" s="114" t="str">
        <f>IFERROR(INDEX(M[Cost], MATCH(C906, M[Plan Name], 0)), "")</f>
        <v/>
      </c>
    </row>
    <row r="907" spans="1:11" ht="13.5" thickTop="1" thickBot="1">
      <c r="A907" s="11"/>
      <c r="B907" s="83"/>
      <c r="C907" s="11"/>
      <c r="D907" s="114" t="str">
        <f>IFERROR(INDEX(M[Disk Space], MATCH(C907, M[Plan Name], 0)), "")</f>
        <v/>
      </c>
      <c r="E907" s="114" t="str">
        <f>IFERROR(INDEX(M[Bandwidth], MATCH(C907, M[Plan Name], 0)), "")</f>
        <v/>
      </c>
      <c r="F907" s="114" t="str">
        <f>IFERROR(INDEX(M[Number of Domains], MATCH(C907, M[Plan Name], 0)), "")</f>
        <v/>
      </c>
      <c r="G907" s="114" t="str">
        <f>IFERROR(INDEX(M[Email Accounts], MATCH(C907, M[Plan Name], 0)), "")</f>
        <v/>
      </c>
      <c r="H907" s="114" t="str">
        <f>IFERROR(INDEX(M[Databases], MATCH(C907, M[Plan Name], 0)), "")</f>
        <v/>
      </c>
      <c r="I907" s="114" t="str">
        <f>IFERROR(INDEX(M[Control Panel], MATCH(C907, M[Plan Name], 0)), "")</f>
        <v/>
      </c>
      <c r="J907" s="114" t="str">
        <f>IFERROR(INDEX(M[Price], MATCH(C907, M[Plan Name], 0)), "")</f>
        <v/>
      </c>
      <c r="K907" s="114" t="str">
        <f>IFERROR(INDEX(M[Cost], MATCH(C907, M[Plan Name], 0)), "")</f>
        <v/>
      </c>
    </row>
    <row r="908" spans="1:11" ht="13.5" thickTop="1" thickBot="1">
      <c r="A908" s="11"/>
      <c r="B908" s="83"/>
      <c r="C908" s="11"/>
      <c r="D908" s="114" t="str">
        <f>IFERROR(INDEX(M[Disk Space], MATCH(C908, M[Plan Name], 0)), "")</f>
        <v/>
      </c>
      <c r="E908" s="114" t="str">
        <f>IFERROR(INDEX(M[Bandwidth], MATCH(C908, M[Plan Name], 0)), "")</f>
        <v/>
      </c>
      <c r="F908" s="114" t="str">
        <f>IFERROR(INDEX(M[Number of Domains], MATCH(C908, M[Plan Name], 0)), "")</f>
        <v/>
      </c>
      <c r="G908" s="114" t="str">
        <f>IFERROR(INDEX(M[Email Accounts], MATCH(C908, M[Plan Name], 0)), "")</f>
        <v/>
      </c>
      <c r="H908" s="114" t="str">
        <f>IFERROR(INDEX(M[Databases], MATCH(C908, M[Plan Name], 0)), "")</f>
        <v/>
      </c>
      <c r="I908" s="114" t="str">
        <f>IFERROR(INDEX(M[Control Panel], MATCH(C908, M[Plan Name], 0)), "")</f>
        <v/>
      </c>
      <c r="J908" s="114" t="str">
        <f>IFERROR(INDEX(M[Price], MATCH(C908, M[Plan Name], 0)), "")</f>
        <v/>
      </c>
      <c r="K908" s="114" t="str">
        <f>IFERROR(INDEX(M[Cost], MATCH(C908, M[Plan Name], 0)), "")</f>
        <v/>
      </c>
    </row>
    <row r="909" spans="1:11" ht="13.5" thickTop="1" thickBot="1">
      <c r="A909" s="11"/>
      <c r="B909" s="83"/>
      <c r="C909" s="11"/>
      <c r="D909" s="114" t="str">
        <f>IFERROR(INDEX(M[Disk Space], MATCH(C909, M[Plan Name], 0)), "")</f>
        <v/>
      </c>
      <c r="E909" s="114" t="str">
        <f>IFERROR(INDEX(M[Bandwidth], MATCH(C909, M[Plan Name], 0)), "")</f>
        <v/>
      </c>
      <c r="F909" s="114" t="str">
        <f>IFERROR(INDEX(M[Number of Domains], MATCH(C909, M[Plan Name], 0)), "")</f>
        <v/>
      </c>
      <c r="G909" s="114" t="str">
        <f>IFERROR(INDEX(M[Email Accounts], MATCH(C909, M[Plan Name], 0)), "")</f>
        <v/>
      </c>
      <c r="H909" s="114" t="str">
        <f>IFERROR(INDEX(M[Databases], MATCH(C909, M[Plan Name], 0)), "")</f>
        <v/>
      </c>
      <c r="I909" s="114" t="str">
        <f>IFERROR(INDEX(M[Control Panel], MATCH(C909, M[Plan Name], 0)), "")</f>
        <v/>
      </c>
      <c r="J909" s="114" t="str">
        <f>IFERROR(INDEX(M[Price], MATCH(C909, M[Plan Name], 0)), "")</f>
        <v/>
      </c>
      <c r="K909" s="114" t="str">
        <f>IFERROR(INDEX(M[Cost], MATCH(C909, M[Plan Name], 0)), "")</f>
        <v/>
      </c>
    </row>
    <row r="910" spans="1:11" ht="13.5" thickTop="1" thickBot="1">
      <c r="A910" s="11"/>
      <c r="B910" s="83"/>
      <c r="C910" s="11"/>
      <c r="D910" s="114" t="str">
        <f>IFERROR(INDEX(M[Disk Space], MATCH(C910, M[Plan Name], 0)), "")</f>
        <v/>
      </c>
      <c r="E910" s="114" t="str">
        <f>IFERROR(INDEX(M[Bandwidth], MATCH(C910, M[Plan Name], 0)), "")</f>
        <v/>
      </c>
      <c r="F910" s="114" t="str">
        <f>IFERROR(INDEX(M[Number of Domains], MATCH(C910, M[Plan Name], 0)), "")</f>
        <v/>
      </c>
      <c r="G910" s="114" t="str">
        <f>IFERROR(INDEX(M[Email Accounts], MATCH(C910, M[Plan Name], 0)), "")</f>
        <v/>
      </c>
      <c r="H910" s="114" t="str">
        <f>IFERROR(INDEX(M[Databases], MATCH(C910, M[Plan Name], 0)), "")</f>
        <v/>
      </c>
      <c r="I910" s="114" t="str">
        <f>IFERROR(INDEX(M[Control Panel], MATCH(C910, M[Plan Name], 0)), "")</f>
        <v/>
      </c>
      <c r="J910" s="114" t="str">
        <f>IFERROR(INDEX(M[Price], MATCH(C910, M[Plan Name], 0)), "")</f>
        <v/>
      </c>
      <c r="K910" s="114" t="str">
        <f>IFERROR(INDEX(M[Cost], MATCH(C910, M[Plan Name], 0)), "")</f>
        <v/>
      </c>
    </row>
    <row r="911" spans="1:11" ht="13.5" thickTop="1" thickBot="1">
      <c r="A911" s="11"/>
      <c r="B911" s="83"/>
      <c r="C911" s="11"/>
      <c r="D911" s="114" t="str">
        <f>IFERROR(INDEX(M[Disk Space], MATCH(C911, M[Plan Name], 0)), "")</f>
        <v/>
      </c>
      <c r="E911" s="114" t="str">
        <f>IFERROR(INDEX(M[Bandwidth], MATCH(C911, M[Plan Name], 0)), "")</f>
        <v/>
      </c>
      <c r="F911" s="114" t="str">
        <f>IFERROR(INDEX(M[Number of Domains], MATCH(C911, M[Plan Name], 0)), "")</f>
        <v/>
      </c>
      <c r="G911" s="114" t="str">
        <f>IFERROR(INDEX(M[Email Accounts], MATCH(C911, M[Plan Name], 0)), "")</f>
        <v/>
      </c>
      <c r="H911" s="114" t="str">
        <f>IFERROR(INDEX(M[Databases], MATCH(C911, M[Plan Name], 0)), "")</f>
        <v/>
      </c>
      <c r="I911" s="114" t="str">
        <f>IFERROR(INDEX(M[Control Panel], MATCH(C911, M[Plan Name], 0)), "")</f>
        <v/>
      </c>
      <c r="J911" s="114" t="str">
        <f>IFERROR(INDEX(M[Price], MATCH(C911, M[Plan Name], 0)), "")</f>
        <v/>
      </c>
      <c r="K911" s="114" t="str">
        <f>IFERROR(INDEX(M[Cost], MATCH(C911, M[Plan Name], 0)), "")</f>
        <v/>
      </c>
    </row>
    <row r="912" spans="1:11" ht="13.5" thickTop="1" thickBot="1">
      <c r="A912" s="11"/>
      <c r="B912" s="83"/>
      <c r="C912" s="11"/>
      <c r="D912" s="114" t="str">
        <f>IFERROR(INDEX(M[Disk Space], MATCH(C912, M[Plan Name], 0)), "")</f>
        <v/>
      </c>
      <c r="E912" s="114" t="str">
        <f>IFERROR(INDEX(M[Bandwidth], MATCH(C912, M[Plan Name], 0)), "")</f>
        <v/>
      </c>
      <c r="F912" s="114" t="str">
        <f>IFERROR(INDEX(M[Number of Domains], MATCH(C912, M[Plan Name], 0)), "")</f>
        <v/>
      </c>
      <c r="G912" s="114" t="str">
        <f>IFERROR(INDEX(M[Email Accounts], MATCH(C912, M[Plan Name], 0)), "")</f>
        <v/>
      </c>
      <c r="H912" s="114" t="str">
        <f>IFERROR(INDEX(M[Databases], MATCH(C912, M[Plan Name], 0)), "")</f>
        <v/>
      </c>
      <c r="I912" s="114" t="str">
        <f>IFERROR(INDEX(M[Control Panel], MATCH(C912, M[Plan Name], 0)), "")</f>
        <v/>
      </c>
      <c r="J912" s="114" t="str">
        <f>IFERROR(INDEX(M[Price], MATCH(C912, M[Plan Name], 0)), "")</f>
        <v/>
      </c>
      <c r="K912" s="114" t="str">
        <f>IFERROR(INDEX(M[Cost], MATCH(C912, M[Plan Name], 0)), "")</f>
        <v/>
      </c>
    </row>
    <row r="913" spans="1:11" ht="13.5" thickTop="1" thickBot="1">
      <c r="A913" s="11"/>
      <c r="B913" s="83"/>
      <c r="C913" s="11"/>
      <c r="D913" s="114" t="str">
        <f>IFERROR(INDEX(M[Disk Space], MATCH(C913, M[Plan Name], 0)), "")</f>
        <v/>
      </c>
      <c r="E913" s="114" t="str">
        <f>IFERROR(INDEX(M[Bandwidth], MATCH(C913, M[Plan Name], 0)), "")</f>
        <v/>
      </c>
      <c r="F913" s="114" t="str">
        <f>IFERROR(INDEX(M[Number of Domains], MATCH(C913, M[Plan Name], 0)), "")</f>
        <v/>
      </c>
      <c r="G913" s="114" t="str">
        <f>IFERROR(INDEX(M[Email Accounts], MATCH(C913, M[Plan Name], 0)), "")</f>
        <v/>
      </c>
      <c r="H913" s="114" t="str">
        <f>IFERROR(INDEX(M[Databases], MATCH(C913, M[Plan Name], 0)), "")</f>
        <v/>
      </c>
      <c r="I913" s="114" t="str">
        <f>IFERROR(INDEX(M[Control Panel], MATCH(C913, M[Plan Name], 0)), "")</f>
        <v/>
      </c>
      <c r="J913" s="114" t="str">
        <f>IFERROR(INDEX(M[Price], MATCH(C913, M[Plan Name], 0)), "")</f>
        <v/>
      </c>
      <c r="K913" s="114" t="str">
        <f>IFERROR(INDEX(M[Cost], MATCH(C913, M[Plan Name], 0)), "")</f>
        <v/>
      </c>
    </row>
    <row r="914" spans="1:11" ht="13.5" thickTop="1" thickBot="1">
      <c r="A914" s="11"/>
      <c r="B914" s="83"/>
      <c r="C914" s="11"/>
      <c r="D914" s="114" t="str">
        <f>IFERROR(INDEX(M[Disk Space], MATCH(C914, M[Plan Name], 0)), "")</f>
        <v/>
      </c>
      <c r="E914" s="114" t="str">
        <f>IFERROR(INDEX(M[Bandwidth], MATCH(C914, M[Plan Name], 0)), "")</f>
        <v/>
      </c>
      <c r="F914" s="114" t="str">
        <f>IFERROR(INDEX(M[Number of Domains], MATCH(C914, M[Plan Name], 0)), "")</f>
        <v/>
      </c>
      <c r="G914" s="114" t="str">
        <f>IFERROR(INDEX(M[Email Accounts], MATCH(C914, M[Plan Name], 0)), "")</f>
        <v/>
      </c>
      <c r="H914" s="114" t="str">
        <f>IFERROR(INDEX(M[Databases], MATCH(C914, M[Plan Name], 0)), "")</f>
        <v/>
      </c>
      <c r="I914" s="114" t="str">
        <f>IFERROR(INDEX(M[Control Panel], MATCH(C914, M[Plan Name], 0)), "")</f>
        <v/>
      </c>
      <c r="J914" s="114" t="str">
        <f>IFERROR(INDEX(M[Price], MATCH(C914, M[Plan Name], 0)), "")</f>
        <v/>
      </c>
      <c r="K914" s="114" t="str">
        <f>IFERROR(INDEX(M[Cost], MATCH(C914, M[Plan Name], 0)), "")</f>
        <v/>
      </c>
    </row>
    <row r="915" spans="1:11" ht="13.5" thickTop="1" thickBot="1">
      <c r="A915" s="11"/>
      <c r="B915" s="83"/>
      <c r="C915" s="11"/>
      <c r="D915" s="114" t="str">
        <f>IFERROR(INDEX(M[Disk Space], MATCH(C915, M[Plan Name], 0)), "")</f>
        <v/>
      </c>
      <c r="E915" s="114" t="str">
        <f>IFERROR(INDEX(M[Bandwidth], MATCH(C915, M[Plan Name], 0)), "")</f>
        <v/>
      </c>
      <c r="F915" s="114" t="str">
        <f>IFERROR(INDEX(M[Number of Domains], MATCH(C915, M[Plan Name], 0)), "")</f>
        <v/>
      </c>
      <c r="G915" s="114" t="str">
        <f>IFERROR(INDEX(M[Email Accounts], MATCH(C915, M[Plan Name], 0)), "")</f>
        <v/>
      </c>
      <c r="H915" s="114" t="str">
        <f>IFERROR(INDEX(M[Databases], MATCH(C915, M[Plan Name], 0)), "")</f>
        <v/>
      </c>
      <c r="I915" s="114" t="str">
        <f>IFERROR(INDEX(M[Control Panel], MATCH(C915, M[Plan Name], 0)), "")</f>
        <v/>
      </c>
      <c r="J915" s="114" t="str">
        <f>IFERROR(INDEX(M[Price], MATCH(C915, M[Plan Name], 0)), "")</f>
        <v/>
      </c>
      <c r="K915" s="114" t="str">
        <f>IFERROR(INDEX(M[Cost], MATCH(C915, M[Plan Name], 0)), "")</f>
        <v/>
      </c>
    </row>
    <row r="916" spans="1:11" ht="13.5" thickTop="1" thickBot="1">
      <c r="A916" s="11"/>
      <c r="B916" s="83"/>
      <c r="C916" s="11"/>
      <c r="D916" s="114" t="str">
        <f>IFERROR(INDEX(M[Disk Space], MATCH(C916, M[Plan Name], 0)), "")</f>
        <v/>
      </c>
      <c r="E916" s="114" t="str">
        <f>IFERROR(INDEX(M[Bandwidth], MATCH(C916, M[Plan Name], 0)), "")</f>
        <v/>
      </c>
      <c r="F916" s="114" t="str">
        <f>IFERROR(INDEX(M[Number of Domains], MATCH(C916, M[Plan Name], 0)), "")</f>
        <v/>
      </c>
      <c r="G916" s="114" t="str">
        <f>IFERROR(INDEX(M[Email Accounts], MATCH(C916, M[Plan Name], 0)), "")</f>
        <v/>
      </c>
      <c r="H916" s="114" t="str">
        <f>IFERROR(INDEX(M[Databases], MATCH(C916, M[Plan Name], 0)), "")</f>
        <v/>
      </c>
      <c r="I916" s="114" t="str">
        <f>IFERROR(INDEX(M[Control Panel], MATCH(C916, M[Plan Name], 0)), "")</f>
        <v/>
      </c>
      <c r="J916" s="114" t="str">
        <f>IFERROR(INDEX(M[Price], MATCH(C916, M[Plan Name], 0)), "")</f>
        <v/>
      </c>
      <c r="K916" s="114" t="str">
        <f>IFERROR(INDEX(M[Cost], MATCH(C916, M[Plan Name], 0)), "")</f>
        <v/>
      </c>
    </row>
    <row r="917" spans="1:11" ht="13.5" thickTop="1" thickBot="1">
      <c r="A917" s="11"/>
      <c r="B917" s="83"/>
      <c r="C917" s="11"/>
      <c r="D917" s="114" t="str">
        <f>IFERROR(INDEX(M[Disk Space], MATCH(C917, M[Plan Name], 0)), "")</f>
        <v/>
      </c>
      <c r="E917" s="114" t="str">
        <f>IFERROR(INDEX(M[Bandwidth], MATCH(C917, M[Plan Name], 0)), "")</f>
        <v/>
      </c>
      <c r="F917" s="114" t="str">
        <f>IFERROR(INDEX(M[Number of Domains], MATCH(C917, M[Plan Name], 0)), "")</f>
        <v/>
      </c>
      <c r="G917" s="114" t="str">
        <f>IFERROR(INDEX(M[Email Accounts], MATCH(C917, M[Plan Name], 0)), "")</f>
        <v/>
      </c>
      <c r="H917" s="114" t="str">
        <f>IFERROR(INDEX(M[Databases], MATCH(C917, M[Plan Name], 0)), "")</f>
        <v/>
      </c>
      <c r="I917" s="114" t="str">
        <f>IFERROR(INDEX(M[Control Panel], MATCH(C917, M[Plan Name], 0)), "")</f>
        <v/>
      </c>
      <c r="J917" s="114" t="str">
        <f>IFERROR(INDEX(M[Price], MATCH(C917, M[Plan Name], 0)), "")</f>
        <v/>
      </c>
      <c r="K917" s="114" t="str">
        <f>IFERROR(INDEX(M[Cost], MATCH(C917, M[Plan Name], 0)), "")</f>
        <v/>
      </c>
    </row>
    <row r="918" spans="1:11" ht="13.5" thickTop="1" thickBot="1">
      <c r="A918" s="11"/>
      <c r="B918" s="83"/>
      <c r="C918" s="11"/>
      <c r="D918" s="114" t="str">
        <f>IFERROR(INDEX(M[Disk Space], MATCH(C918, M[Plan Name], 0)), "")</f>
        <v/>
      </c>
      <c r="E918" s="114" t="str">
        <f>IFERROR(INDEX(M[Bandwidth], MATCH(C918, M[Plan Name], 0)), "")</f>
        <v/>
      </c>
      <c r="F918" s="114" t="str">
        <f>IFERROR(INDEX(M[Number of Domains], MATCH(C918, M[Plan Name], 0)), "")</f>
        <v/>
      </c>
      <c r="G918" s="114" t="str">
        <f>IFERROR(INDEX(M[Email Accounts], MATCH(C918, M[Plan Name], 0)), "")</f>
        <v/>
      </c>
      <c r="H918" s="114" t="str">
        <f>IFERROR(INDEX(M[Databases], MATCH(C918, M[Plan Name], 0)), "")</f>
        <v/>
      </c>
      <c r="I918" s="114" t="str">
        <f>IFERROR(INDEX(M[Control Panel], MATCH(C918, M[Plan Name], 0)), "")</f>
        <v/>
      </c>
      <c r="J918" s="114" t="str">
        <f>IFERROR(INDEX(M[Price], MATCH(C918, M[Plan Name], 0)), "")</f>
        <v/>
      </c>
      <c r="K918" s="114" t="str">
        <f>IFERROR(INDEX(M[Cost], MATCH(C918, M[Plan Name], 0)), "")</f>
        <v/>
      </c>
    </row>
    <row r="919" spans="1:11" ht="13.5" thickTop="1" thickBot="1">
      <c r="A919" s="11"/>
      <c r="B919" s="83"/>
      <c r="C919" s="11"/>
      <c r="D919" s="114" t="str">
        <f>IFERROR(INDEX(M[Disk Space], MATCH(C919, M[Plan Name], 0)), "")</f>
        <v/>
      </c>
      <c r="E919" s="114" t="str">
        <f>IFERROR(INDEX(M[Bandwidth], MATCH(C919, M[Plan Name], 0)), "")</f>
        <v/>
      </c>
      <c r="F919" s="114" t="str">
        <f>IFERROR(INDEX(M[Number of Domains], MATCH(C919, M[Plan Name], 0)), "")</f>
        <v/>
      </c>
      <c r="G919" s="114" t="str">
        <f>IFERROR(INDEX(M[Email Accounts], MATCH(C919, M[Plan Name], 0)), "")</f>
        <v/>
      </c>
      <c r="H919" s="114" t="str">
        <f>IFERROR(INDEX(M[Databases], MATCH(C919, M[Plan Name], 0)), "")</f>
        <v/>
      </c>
      <c r="I919" s="114" t="str">
        <f>IFERROR(INDEX(M[Control Panel], MATCH(C919, M[Plan Name], 0)), "")</f>
        <v/>
      </c>
      <c r="J919" s="114" t="str">
        <f>IFERROR(INDEX(M[Price], MATCH(C919, M[Plan Name], 0)), "")</f>
        <v/>
      </c>
      <c r="K919" s="114" t="str">
        <f>IFERROR(INDEX(M[Cost], MATCH(C919, M[Plan Name], 0)), "")</f>
        <v/>
      </c>
    </row>
    <row r="920" spans="1:11" ht="13.5" thickTop="1" thickBot="1">
      <c r="A920" s="11"/>
      <c r="B920" s="83"/>
      <c r="C920" s="11"/>
      <c r="D920" s="114" t="str">
        <f>IFERROR(INDEX(M[Disk Space], MATCH(C920, M[Plan Name], 0)), "")</f>
        <v/>
      </c>
      <c r="E920" s="114" t="str">
        <f>IFERROR(INDEX(M[Bandwidth], MATCH(C920, M[Plan Name], 0)), "")</f>
        <v/>
      </c>
      <c r="F920" s="114" t="str">
        <f>IFERROR(INDEX(M[Number of Domains], MATCH(C920, M[Plan Name], 0)), "")</f>
        <v/>
      </c>
      <c r="G920" s="114" t="str">
        <f>IFERROR(INDEX(M[Email Accounts], MATCH(C920, M[Plan Name], 0)), "")</f>
        <v/>
      </c>
      <c r="H920" s="114" t="str">
        <f>IFERROR(INDEX(M[Databases], MATCH(C920, M[Plan Name], 0)), "")</f>
        <v/>
      </c>
      <c r="I920" s="114" t="str">
        <f>IFERROR(INDEX(M[Control Panel], MATCH(C920, M[Plan Name], 0)), "")</f>
        <v/>
      </c>
      <c r="J920" s="114" t="str">
        <f>IFERROR(INDEX(M[Price], MATCH(C920, M[Plan Name], 0)), "")</f>
        <v/>
      </c>
      <c r="K920" s="114" t="str">
        <f>IFERROR(INDEX(M[Cost], MATCH(C920, M[Plan Name], 0)), "")</f>
        <v/>
      </c>
    </row>
    <row r="921" spans="1:11" ht="13.5" thickTop="1" thickBot="1">
      <c r="A921" s="11"/>
      <c r="B921" s="83"/>
      <c r="C921" s="11"/>
      <c r="D921" s="114" t="str">
        <f>IFERROR(INDEX(M[Disk Space], MATCH(C921, M[Plan Name], 0)), "")</f>
        <v/>
      </c>
      <c r="E921" s="114" t="str">
        <f>IFERROR(INDEX(M[Bandwidth], MATCH(C921, M[Plan Name], 0)), "")</f>
        <v/>
      </c>
      <c r="F921" s="114" t="str">
        <f>IFERROR(INDEX(M[Number of Domains], MATCH(C921, M[Plan Name], 0)), "")</f>
        <v/>
      </c>
      <c r="G921" s="114" t="str">
        <f>IFERROR(INDEX(M[Email Accounts], MATCH(C921, M[Plan Name], 0)), "")</f>
        <v/>
      </c>
      <c r="H921" s="114" t="str">
        <f>IFERROR(INDEX(M[Databases], MATCH(C921, M[Plan Name], 0)), "")</f>
        <v/>
      </c>
      <c r="I921" s="114" t="str">
        <f>IFERROR(INDEX(M[Control Panel], MATCH(C921, M[Plan Name], 0)), "")</f>
        <v/>
      </c>
      <c r="J921" s="114" t="str">
        <f>IFERROR(INDEX(M[Price], MATCH(C921, M[Plan Name], 0)), "")</f>
        <v/>
      </c>
      <c r="K921" s="114" t="str">
        <f>IFERROR(INDEX(M[Cost], MATCH(C921, M[Plan Name], 0)), "")</f>
        <v/>
      </c>
    </row>
    <row r="922" spans="1:11" ht="13.5" thickTop="1" thickBot="1">
      <c r="A922" s="11"/>
      <c r="B922" s="83"/>
      <c r="C922" s="11"/>
      <c r="D922" s="114" t="str">
        <f>IFERROR(INDEX(M[Disk Space], MATCH(C922, M[Plan Name], 0)), "")</f>
        <v/>
      </c>
      <c r="E922" s="114" t="str">
        <f>IFERROR(INDEX(M[Bandwidth], MATCH(C922, M[Plan Name], 0)), "")</f>
        <v/>
      </c>
      <c r="F922" s="114" t="str">
        <f>IFERROR(INDEX(M[Number of Domains], MATCH(C922, M[Plan Name], 0)), "")</f>
        <v/>
      </c>
      <c r="G922" s="114" t="str">
        <f>IFERROR(INDEX(M[Email Accounts], MATCH(C922, M[Plan Name], 0)), "")</f>
        <v/>
      </c>
      <c r="H922" s="114" t="str">
        <f>IFERROR(INDEX(M[Databases], MATCH(C922, M[Plan Name], 0)), "")</f>
        <v/>
      </c>
      <c r="I922" s="114" t="str">
        <f>IFERROR(INDEX(M[Control Panel], MATCH(C922, M[Plan Name], 0)), "")</f>
        <v/>
      </c>
      <c r="J922" s="114" t="str">
        <f>IFERROR(INDEX(M[Price], MATCH(C922, M[Plan Name], 0)), "")</f>
        <v/>
      </c>
      <c r="K922" s="114" t="str">
        <f>IFERROR(INDEX(M[Cost], MATCH(C922, M[Plan Name], 0)), "")</f>
        <v/>
      </c>
    </row>
    <row r="923" spans="1:11" ht="13.5" thickTop="1" thickBot="1">
      <c r="A923" s="11"/>
      <c r="B923" s="83"/>
      <c r="C923" s="11"/>
      <c r="D923" s="114" t="str">
        <f>IFERROR(INDEX(M[Disk Space], MATCH(C923, M[Plan Name], 0)), "")</f>
        <v/>
      </c>
      <c r="E923" s="114" t="str">
        <f>IFERROR(INDEX(M[Bandwidth], MATCH(C923, M[Plan Name], 0)), "")</f>
        <v/>
      </c>
      <c r="F923" s="114" t="str">
        <f>IFERROR(INDEX(M[Number of Domains], MATCH(C923, M[Plan Name], 0)), "")</f>
        <v/>
      </c>
      <c r="G923" s="114" t="str">
        <f>IFERROR(INDEX(M[Email Accounts], MATCH(C923, M[Plan Name], 0)), "")</f>
        <v/>
      </c>
      <c r="H923" s="114" t="str">
        <f>IFERROR(INDEX(M[Databases], MATCH(C923, M[Plan Name], 0)), "")</f>
        <v/>
      </c>
      <c r="I923" s="114" t="str">
        <f>IFERROR(INDEX(M[Control Panel], MATCH(C923, M[Plan Name], 0)), "")</f>
        <v/>
      </c>
      <c r="J923" s="114" t="str">
        <f>IFERROR(INDEX(M[Price], MATCH(C923, M[Plan Name], 0)), "")</f>
        <v/>
      </c>
      <c r="K923" s="114" t="str">
        <f>IFERROR(INDEX(M[Cost], MATCH(C923, M[Plan Name], 0)), "")</f>
        <v/>
      </c>
    </row>
    <row r="924" spans="1:11" ht="13.5" thickTop="1" thickBot="1">
      <c r="A924" s="11"/>
      <c r="B924" s="83"/>
      <c r="C924" s="11"/>
      <c r="D924" s="114" t="str">
        <f>IFERROR(INDEX(M[Disk Space], MATCH(C924, M[Plan Name], 0)), "")</f>
        <v/>
      </c>
      <c r="E924" s="114" t="str">
        <f>IFERROR(INDEX(M[Bandwidth], MATCH(C924, M[Plan Name], 0)), "")</f>
        <v/>
      </c>
      <c r="F924" s="114" t="str">
        <f>IFERROR(INDEX(M[Number of Domains], MATCH(C924, M[Plan Name], 0)), "")</f>
        <v/>
      </c>
      <c r="G924" s="114" t="str">
        <f>IFERROR(INDEX(M[Email Accounts], MATCH(C924, M[Plan Name], 0)), "")</f>
        <v/>
      </c>
      <c r="H924" s="114" t="str">
        <f>IFERROR(INDEX(M[Databases], MATCH(C924, M[Plan Name], 0)), "")</f>
        <v/>
      </c>
      <c r="I924" s="114" t="str">
        <f>IFERROR(INDEX(M[Control Panel], MATCH(C924, M[Plan Name], 0)), "")</f>
        <v/>
      </c>
      <c r="J924" s="114" t="str">
        <f>IFERROR(INDEX(M[Price], MATCH(C924, M[Plan Name], 0)), "")</f>
        <v/>
      </c>
      <c r="K924" s="114" t="str">
        <f>IFERROR(INDEX(M[Cost], MATCH(C924, M[Plan Name], 0)), "")</f>
        <v/>
      </c>
    </row>
    <row r="925" spans="1:11" ht="13.5" thickTop="1" thickBot="1">
      <c r="A925" s="11"/>
      <c r="B925" s="83"/>
      <c r="C925" s="11"/>
      <c r="D925" s="114" t="str">
        <f>IFERROR(INDEX(M[Disk Space], MATCH(C925, M[Plan Name], 0)), "")</f>
        <v/>
      </c>
      <c r="E925" s="114" t="str">
        <f>IFERROR(INDEX(M[Bandwidth], MATCH(C925, M[Plan Name], 0)), "")</f>
        <v/>
      </c>
      <c r="F925" s="114" t="str">
        <f>IFERROR(INDEX(M[Number of Domains], MATCH(C925, M[Plan Name], 0)), "")</f>
        <v/>
      </c>
      <c r="G925" s="114" t="str">
        <f>IFERROR(INDEX(M[Email Accounts], MATCH(C925, M[Plan Name], 0)), "")</f>
        <v/>
      </c>
      <c r="H925" s="114" t="str">
        <f>IFERROR(INDEX(M[Databases], MATCH(C925, M[Plan Name], 0)), "")</f>
        <v/>
      </c>
      <c r="I925" s="114" t="str">
        <f>IFERROR(INDEX(M[Control Panel], MATCH(C925, M[Plan Name], 0)), "")</f>
        <v/>
      </c>
      <c r="J925" s="114" t="str">
        <f>IFERROR(INDEX(M[Price], MATCH(C925, M[Plan Name], 0)), "")</f>
        <v/>
      </c>
      <c r="K925" s="114" t="str">
        <f>IFERROR(INDEX(M[Cost], MATCH(C925, M[Plan Name], 0)), "")</f>
        <v/>
      </c>
    </row>
    <row r="926" spans="1:11" ht="13.5" thickTop="1" thickBot="1">
      <c r="A926" s="11"/>
      <c r="B926" s="83"/>
      <c r="C926" s="11"/>
      <c r="D926" s="114" t="str">
        <f>IFERROR(INDEX(M[Disk Space], MATCH(C926, M[Plan Name], 0)), "")</f>
        <v/>
      </c>
      <c r="E926" s="114" t="str">
        <f>IFERROR(INDEX(M[Bandwidth], MATCH(C926, M[Plan Name], 0)), "")</f>
        <v/>
      </c>
      <c r="F926" s="114" t="str">
        <f>IFERROR(INDEX(M[Number of Domains], MATCH(C926, M[Plan Name], 0)), "")</f>
        <v/>
      </c>
      <c r="G926" s="114" t="str">
        <f>IFERROR(INDEX(M[Email Accounts], MATCH(C926, M[Plan Name], 0)), "")</f>
        <v/>
      </c>
      <c r="H926" s="114" t="str">
        <f>IFERROR(INDEX(M[Databases], MATCH(C926, M[Plan Name], 0)), "")</f>
        <v/>
      </c>
      <c r="I926" s="114" t="str">
        <f>IFERROR(INDEX(M[Control Panel], MATCH(C926, M[Plan Name], 0)), "")</f>
        <v/>
      </c>
      <c r="J926" s="114" t="str">
        <f>IFERROR(INDEX(M[Price], MATCH(C926, M[Plan Name], 0)), "")</f>
        <v/>
      </c>
      <c r="K926" s="114" t="str">
        <f>IFERROR(INDEX(M[Cost], MATCH(C926, M[Plan Name], 0)), "")</f>
        <v/>
      </c>
    </row>
    <row r="927" spans="1:11" ht="13.5" thickTop="1" thickBot="1">
      <c r="A927" s="11"/>
      <c r="B927" s="83"/>
      <c r="C927" s="11"/>
      <c r="D927" s="114" t="str">
        <f>IFERROR(INDEX(M[Disk Space], MATCH(C927, M[Plan Name], 0)), "")</f>
        <v/>
      </c>
      <c r="E927" s="114" t="str">
        <f>IFERROR(INDEX(M[Bandwidth], MATCH(C927, M[Plan Name], 0)), "")</f>
        <v/>
      </c>
      <c r="F927" s="114" t="str">
        <f>IFERROR(INDEX(M[Number of Domains], MATCH(C927, M[Plan Name], 0)), "")</f>
        <v/>
      </c>
      <c r="G927" s="114" t="str">
        <f>IFERROR(INDEX(M[Email Accounts], MATCH(C927, M[Plan Name], 0)), "")</f>
        <v/>
      </c>
      <c r="H927" s="114" t="str">
        <f>IFERROR(INDEX(M[Databases], MATCH(C927, M[Plan Name], 0)), "")</f>
        <v/>
      </c>
      <c r="I927" s="114" t="str">
        <f>IFERROR(INDEX(M[Control Panel], MATCH(C927, M[Plan Name], 0)), "")</f>
        <v/>
      </c>
      <c r="J927" s="114" t="str">
        <f>IFERROR(INDEX(M[Price], MATCH(C927, M[Plan Name], 0)), "")</f>
        <v/>
      </c>
      <c r="K927" s="114" t="str">
        <f>IFERROR(INDEX(M[Cost], MATCH(C927, M[Plan Name], 0)), "")</f>
        <v/>
      </c>
    </row>
    <row r="928" spans="1:11" ht="13.5" thickTop="1" thickBot="1">
      <c r="A928" s="11"/>
      <c r="B928" s="83"/>
      <c r="C928" s="11"/>
      <c r="D928" s="114" t="str">
        <f>IFERROR(INDEX(M[Disk Space], MATCH(C928, M[Plan Name], 0)), "")</f>
        <v/>
      </c>
      <c r="E928" s="114" t="str">
        <f>IFERROR(INDEX(M[Bandwidth], MATCH(C928, M[Plan Name], 0)), "")</f>
        <v/>
      </c>
      <c r="F928" s="114" t="str">
        <f>IFERROR(INDEX(M[Number of Domains], MATCH(C928, M[Plan Name], 0)), "")</f>
        <v/>
      </c>
      <c r="G928" s="114" t="str">
        <f>IFERROR(INDEX(M[Email Accounts], MATCH(C928, M[Plan Name], 0)), "")</f>
        <v/>
      </c>
      <c r="H928" s="114" t="str">
        <f>IFERROR(INDEX(M[Databases], MATCH(C928, M[Plan Name], 0)), "")</f>
        <v/>
      </c>
      <c r="I928" s="114" t="str">
        <f>IFERROR(INDEX(M[Control Panel], MATCH(C928, M[Plan Name], 0)), "")</f>
        <v/>
      </c>
      <c r="J928" s="114" t="str">
        <f>IFERROR(INDEX(M[Price], MATCH(C928, M[Plan Name], 0)), "")</f>
        <v/>
      </c>
      <c r="K928" s="114" t="str">
        <f>IFERROR(INDEX(M[Cost], MATCH(C928, M[Plan Name], 0)), "")</f>
        <v/>
      </c>
    </row>
    <row r="929" spans="1:11" ht="13.5" thickTop="1" thickBot="1">
      <c r="A929" s="11"/>
      <c r="B929" s="83"/>
      <c r="C929" s="11"/>
      <c r="D929" s="114" t="str">
        <f>IFERROR(INDEX(M[Disk Space], MATCH(C929, M[Plan Name], 0)), "")</f>
        <v/>
      </c>
      <c r="E929" s="114" t="str">
        <f>IFERROR(INDEX(M[Bandwidth], MATCH(C929, M[Plan Name], 0)), "")</f>
        <v/>
      </c>
      <c r="F929" s="114" t="str">
        <f>IFERROR(INDEX(M[Number of Domains], MATCH(C929, M[Plan Name], 0)), "")</f>
        <v/>
      </c>
      <c r="G929" s="114" t="str">
        <f>IFERROR(INDEX(M[Email Accounts], MATCH(C929, M[Plan Name], 0)), "")</f>
        <v/>
      </c>
      <c r="H929" s="114" t="str">
        <f>IFERROR(INDEX(M[Databases], MATCH(C929, M[Plan Name], 0)), "")</f>
        <v/>
      </c>
      <c r="I929" s="114" t="str">
        <f>IFERROR(INDEX(M[Control Panel], MATCH(C929, M[Plan Name], 0)), "")</f>
        <v/>
      </c>
      <c r="J929" s="114" t="str">
        <f>IFERROR(INDEX(M[Price], MATCH(C929, M[Plan Name], 0)), "")</f>
        <v/>
      </c>
      <c r="K929" s="114" t="str">
        <f>IFERROR(INDEX(M[Cost], MATCH(C929, M[Plan Name], 0)), "")</f>
        <v/>
      </c>
    </row>
    <row r="930" spans="1:11" ht="13.5" thickTop="1" thickBot="1">
      <c r="A930" s="11"/>
      <c r="B930" s="83"/>
      <c r="C930" s="11"/>
      <c r="D930" s="114" t="str">
        <f>IFERROR(INDEX(M[Disk Space], MATCH(C930, M[Plan Name], 0)), "")</f>
        <v/>
      </c>
      <c r="E930" s="114" t="str">
        <f>IFERROR(INDEX(M[Bandwidth], MATCH(C930, M[Plan Name], 0)), "")</f>
        <v/>
      </c>
      <c r="F930" s="114" t="str">
        <f>IFERROR(INDEX(M[Number of Domains], MATCH(C930, M[Plan Name], 0)), "")</f>
        <v/>
      </c>
      <c r="G930" s="114" t="str">
        <f>IFERROR(INDEX(M[Email Accounts], MATCH(C930, M[Plan Name], 0)), "")</f>
        <v/>
      </c>
      <c r="H930" s="114" t="str">
        <f>IFERROR(INDEX(M[Databases], MATCH(C930, M[Plan Name], 0)), "")</f>
        <v/>
      </c>
      <c r="I930" s="114" t="str">
        <f>IFERROR(INDEX(M[Control Panel], MATCH(C930, M[Plan Name], 0)), "")</f>
        <v/>
      </c>
      <c r="J930" s="114" t="str">
        <f>IFERROR(INDEX(M[Price], MATCH(C930, M[Plan Name], 0)), "")</f>
        <v/>
      </c>
      <c r="K930" s="114" t="str">
        <f>IFERROR(INDEX(M[Cost], MATCH(C930, M[Plan Name], 0)), "")</f>
        <v/>
      </c>
    </row>
    <row r="931" spans="1:11" ht="13.5" thickTop="1" thickBot="1">
      <c r="A931" s="11"/>
      <c r="B931" s="83"/>
      <c r="C931" s="11"/>
      <c r="D931" s="114" t="str">
        <f>IFERROR(INDEX(M[Disk Space], MATCH(C931, M[Plan Name], 0)), "")</f>
        <v/>
      </c>
      <c r="E931" s="114" t="str">
        <f>IFERROR(INDEX(M[Bandwidth], MATCH(C931, M[Plan Name], 0)), "")</f>
        <v/>
      </c>
      <c r="F931" s="114" t="str">
        <f>IFERROR(INDEX(M[Number of Domains], MATCH(C931, M[Plan Name], 0)), "")</f>
        <v/>
      </c>
      <c r="G931" s="114" t="str">
        <f>IFERROR(INDEX(M[Email Accounts], MATCH(C931, M[Plan Name], 0)), "")</f>
        <v/>
      </c>
      <c r="H931" s="114" t="str">
        <f>IFERROR(INDEX(M[Databases], MATCH(C931, M[Plan Name], 0)), "")</f>
        <v/>
      </c>
      <c r="I931" s="114" t="str">
        <f>IFERROR(INDEX(M[Control Panel], MATCH(C931, M[Plan Name], 0)), "")</f>
        <v/>
      </c>
      <c r="J931" s="114" t="str">
        <f>IFERROR(INDEX(M[Price], MATCH(C931, M[Plan Name], 0)), "")</f>
        <v/>
      </c>
      <c r="K931" s="114" t="str">
        <f>IFERROR(INDEX(M[Cost], MATCH(C931, M[Plan Name], 0)), "")</f>
        <v/>
      </c>
    </row>
    <row r="932" spans="1:11" ht="13.5" thickTop="1" thickBot="1">
      <c r="A932" s="11"/>
      <c r="B932" s="83"/>
      <c r="C932" s="11"/>
      <c r="D932" s="114" t="str">
        <f>IFERROR(INDEX(M[Disk Space], MATCH(C932, M[Plan Name], 0)), "")</f>
        <v/>
      </c>
      <c r="E932" s="114" t="str">
        <f>IFERROR(INDEX(M[Bandwidth], MATCH(C932, M[Plan Name], 0)), "")</f>
        <v/>
      </c>
      <c r="F932" s="114" t="str">
        <f>IFERROR(INDEX(M[Number of Domains], MATCH(C932, M[Plan Name], 0)), "")</f>
        <v/>
      </c>
      <c r="G932" s="114" t="str">
        <f>IFERROR(INDEX(M[Email Accounts], MATCH(C932, M[Plan Name], 0)), "")</f>
        <v/>
      </c>
      <c r="H932" s="114" t="str">
        <f>IFERROR(INDEX(M[Databases], MATCH(C932, M[Plan Name], 0)), "")</f>
        <v/>
      </c>
      <c r="I932" s="114" t="str">
        <f>IFERROR(INDEX(M[Control Panel], MATCH(C932, M[Plan Name], 0)), "")</f>
        <v/>
      </c>
      <c r="J932" s="114" t="str">
        <f>IFERROR(INDEX(M[Price], MATCH(C932, M[Plan Name], 0)), "")</f>
        <v/>
      </c>
      <c r="K932" s="114" t="str">
        <f>IFERROR(INDEX(M[Cost], MATCH(C932, M[Plan Name], 0)), "")</f>
        <v/>
      </c>
    </row>
    <row r="933" spans="1:11" ht="13.5" thickTop="1" thickBot="1">
      <c r="A933" s="11"/>
      <c r="B933" s="83"/>
      <c r="C933" s="11"/>
      <c r="D933" s="114" t="str">
        <f>IFERROR(INDEX(M[Disk Space], MATCH(C933, M[Plan Name], 0)), "")</f>
        <v/>
      </c>
      <c r="E933" s="114" t="str">
        <f>IFERROR(INDEX(M[Bandwidth], MATCH(C933, M[Plan Name], 0)), "")</f>
        <v/>
      </c>
      <c r="F933" s="114" t="str">
        <f>IFERROR(INDEX(M[Number of Domains], MATCH(C933, M[Plan Name], 0)), "")</f>
        <v/>
      </c>
      <c r="G933" s="114" t="str">
        <f>IFERROR(INDEX(M[Email Accounts], MATCH(C933, M[Plan Name], 0)), "")</f>
        <v/>
      </c>
      <c r="H933" s="114" t="str">
        <f>IFERROR(INDEX(M[Databases], MATCH(C933, M[Plan Name], 0)), "")</f>
        <v/>
      </c>
      <c r="I933" s="114" t="str">
        <f>IFERROR(INDEX(M[Control Panel], MATCH(C933, M[Plan Name], 0)), "")</f>
        <v/>
      </c>
      <c r="J933" s="114" t="str">
        <f>IFERROR(INDEX(M[Price], MATCH(C933, M[Plan Name], 0)), "")</f>
        <v/>
      </c>
      <c r="K933" s="114" t="str">
        <f>IFERROR(INDEX(M[Cost], MATCH(C933, M[Plan Name], 0)), "")</f>
        <v/>
      </c>
    </row>
    <row r="934" spans="1:11" ht="13.5" thickTop="1" thickBot="1">
      <c r="A934" s="11"/>
      <c r="B934" s="83"/>
      <c r="C934" s="11"/>
      <c r="D934" s="114" t="str">
        <f>IFERROR(INDEX(M[Disk Space], MATCH(C934, M[Plan Name], 0)), "")</f>
        <v/>
      </c>
      <c r="E934" s="114" t="str">
        <f>IFERROR(INDEX(M[Bandwidth], MATCH(C934, M[Plan Name], 0)), "")</f>
        <v/>
      </c>
      <c r="F934" s="114" t="str">
        <f>IFERROR(INDEX(M[Number of Domains], MATCH(C934, M[Plan Name], 0)), "")</f>
        <v/>
      </c>
      <c r="G934" s="114" t="str">
        <f>IFERROR(INDEX(M[Email Accounts], MATCH(C934, M[Plan Name], 0)), "")</f>
        <v/>
      </c>
      <c r="H934" s="114" t="str">
        <f>IFERROR(INDEX(M[Databases], MATCH(C934, M[Plan Name], 0)), "")</f>
        <v/>
      </c>
      <c r="I934" s="114" t="str">
        <f>IFERROR(INDEX(M[Control Panel], MATCH(C934, M[Plan Name], 0)), "")</f>
        <v/>
      </c>
      <c r="J934" s="114" t="str">
        <f>IFERROR(INDEX(M[Price], MATCH(C934, M[Plan Name], 0)), "")</f>
        <v/>
      </c>
      <c r="K934" s="114" t="str">
        <f>IFERROR(INDEX(M[Cost], MATCH(C934, M[Plan Name], 0)), "")</f>
        <v/>
      </c>
    </row>
    <row r="935" spans="1:11" ht="13.5" thickTop="1" thickBot="1">
      <c r="A935" s="11"/>
      <c r="B935" s="83"/>
      <c r="C935" s="11"/>
      <c r="D935" s="114" t="str">
        <f>IFERROR(INDEX(M[Disk Space], MATCH(C935, M[Plan Name], 0)), "")</f>
        <v/>
      </c>
      <c r="E935" s="114" t="str">
        <f>IFERROR(INDEX(M[Bandwidth], MATCH(C935, M[Plan Name], 0)), "")</f>
        <v/>
      </c>
      <c r="F935" s="114" t="str">
        <f>IFERROR(INDEX(M[Number of Domains], MATCH(C935, M[Plan Name], 0)), "")</f>
        <v/>
      </c>
      <c r="G935" s="114" t="str">
        <f>IFERROR(INDEX(M[Email Accounts], MATCH(C935, M[Plan Name], 0)), "")</f>
        <v/>
      </c>
      <c r="H935" s="114" t="str">
        <f>IFERROR(INDEX(M[Databases], MATCH(C935, M[Plan Name], 0)), "")</f>
        <v/>
      </c>
      <c r="I935" s="114" t="str">
        <f>IFERROR(INDEX(M[Control Panel], MATCH(C935, M[Plan Name], 0)), "")</f>
        <v/>
      </c>
      <c r="J935" s="114" t="str">
        <f>IFERROR(INDEX(M[Price], MATCH(C935, M[Plan Name], 0)), "")</f>
        <v/>
      </c>
      <c r="K935" s="114" t="str">
        <f>IFERROR(INDEX(M[Cost], MATCH(C935, M[Plan Name], 0)), "")</f>
        <v/>
      </c>
    </row>
    <row r="936" spans="1:11" ht="13.5" thickTop="1" thickBot="1">
      <c r="A936" s="11"/>
      <c r="B936" s="83"/>
      <c r="C936" s="11"/>
      <c r="D936" s="114" t="str">
        <f>IFERROR(INDEX(M[Disk Space], MATCH(C936, M[Plan Name], 0)), "")</f>
        <v/>
      </c>
      <c r="E936" s="114" t="str">
        <f>IFERROR(INDEX(M[Bandwidth], MATCH(C936, M[Plan Name], 0)), "")</f>
        <v/>
      </c>
      <c r="F936" s="114" t="str">
        <f>IFERROR(INDEX(M[Number of Domains], MATCH(C936, M[Plan Name], 0)), "")</f>
        <v/>
      </c>
      <c r="G936" s="114" t="str">
        <f>IFERROR(INDEX(M[Email Accounts], MATCH(C936, M[Plan Name], 0)), "")</f>
        <v/>
      </c>
      <c r="H936" s="114" t="str">
        <f>IFERROR(INDEX(M[Databases], MATCH(C936, M[Plan Name], 0)), "")</f>
        <v/>
      </c>
      <c r="I936" s="114" t="str">
        <f>IFERROR(INDEX(M[Control Panel], MATCH(C936, M[Plan Name], 0)), "")</f>
        <v/>
      </c>
      <c r="J936" s="114" t="str">
        <f>IFERROR(INDEX(M[Price], MATCH(C936, M[Plan Name], 0)), "")</f>
        <v/>
      </c>
      <c r="K936" s="114" t="str">
        <f>IFERROR(INDEX(M[Cost], MATCH(C936, M[Plan Name], 0)), "")</f>
        <v/>
      </c>
    </row>
    <row r="937" spans="1:11" ht="13.5" thickTop="1" thickBot="1">
      <c r="A937" s="11"/>
      <c r="B937" s="83"/>
      <c r="C937" s="11"/>
      <c r="D937" s="114" t="str">
        <f>IFERROR(INDEX(M[Disk Space], MATCH(C937, M[Plan Name], 0)), "")</f>
        <v/>
      </c>
      <c r="E937" s="114" t="str">
        <f>IFERROR(INDEX(M[Bandwidth], MATCH(C937, M[Plan Name], 0)), "")</f>
        <v/>
      </c>
      <c r="F937" s="114" t="str">
        <f>IFERROR(INDEX(M[Number of Domains], MATCH(C937, M[Plan Name], 0)), "")</f>
        <v/>
      </c>
      <c r="G937" s="114" t="str">
        <f>IFERROR(INDEX(M[Email Accounts], MATCH(C937, M[Plan Name], 0)), "")</f>
        <v/>
      </c>
      <c r="H937" s="114" t="str">
        <f>IFERROR(INDEX(M[Databases], MATCH(C937, M[Plan Name], 0)), "")</f>
        <v/>
      </c>
      <c r="I937" s="114" t="str">
        <f>IFERROR(INDEX(M[Control Panel], MATCH(C937, M[Plan Name], 0)), "")</f>
        <v/>
      </c>
      <c r="J937" s="114" t="str">
        <f>IFERROR(INDEX(M[Price], MATCH(C937, M[Plan Name], 0)), "")</f>
        <v/>
      </c>
      <c r="K937" s="114" t="str">
        <f>IFERROR(INDEX(M[Cost], MATCH(C937, M[Plan Name], 0)), "")</f>
        <v/>
      </c>
    </row>
    <row r="938" spans="1:11" ht="13.5" thickTop="1" thickBot="1">
      <c r="A938" s="11"/>
      <c r="B938" s="83"/>
      <c r="C938" s="11"/>
      <c r="D938" s="114" t="str">
        <f>IFERROR(INDEX(M[Disk Space], MATCH(C938, M[Plan Name], 0)), "")</f>
        <v/>
      </c>
      <c r="E938" s="114" t="str">
        <f>IFERROR(INDEX(M[Bandwidth], MATCH(C938, M[Plan Name], 0)), "")</f>
        <v/>
      </c>
      <c r="F938" s="114" t="str">
        <f>IFERROR(INDEX(M[Number of Domains], MATCH(C938, M[Plan Name], 0)), "")</f>
        <v/>
      </c>
      <c r="G938" s="114" t="str">
        <f>IFERROR(INDEX(M[Email Accounts], MATCH(C938, M[Plan Name], 0)), "")</f>
        <v/>
      </c>
      <c r="H938" s="114" t="str">
        <f>IFERROR(INDEX(M[Databases], MATCH(C938, M[Plan Name], 0)), "")</f>
        <v/>
      </c>
      <c r="I938" s="114" t="str">
        <f>IFERROR(INDEX(M[Control Panel], MATCH(C938, M[Plan Name], 0)), "")</f>
        <v/>
      </c>
      <c r="J938" s="114" t="str">
        <f>IFERROR(INDEX(M[Price], MATCH(C938, M[Plan Name], 0)), "")</f>
        <v/>
      </c>
      <c r="K938" s="114" t="str">
        <f>IFERROR(INDEX(M[Cost], MATCH(C938, M[Plan Name], 0)), "")</f>
        <v/>
      </c>
    </row>
    <row r="939" spans="1:11" ht="13.5" thickTop="1" thickBot="1">
      <c r="A939" s="11"/>
      <c r="B939" s="83"/>
      <c r="C939" s="11"/>
      <c r="D939" s="114" t="str">
        <f>IFERROR(INDEX(M[Disk Space], MATCH(C939, M[Plan Name], 0)), "")</f>
        <v/>
      </c>
      <c r="E939" s="114" t="str">
        <f>IFERROR(INDEX(M[Bandwidth], MATCH(C939, M[Plan Name], 0)), "")</f>
        <v/>
      </c>
      <c r="F939" s="114" t="str">
        <f>IFERROR(INDEX(M[Number of Domains], MATCH(C939, M[Plan Name], 0)), "")</f>
        <v/>
      </c>
      <c r="G939" s="114" t="str">
        <f>IFERROR(INDEX(M[Email Accounts], MATCH(C939, M[Plan Name], 0)), "")</f>
        <v/>
      </c>
      <c r="H939" s="114" t="str">
        <f>IFERROR(INDEX(M[Databases], MATCH(C939, M[Plan Name], 0)), "")</f>
        <v/>
      </c>
      <c r="I939" s="114" t="str">
        <f>IFERROR(INDEX(M[Control Panel], MATCH(C939, M[Plan Name], 0)), "")</f>
        <v/>
      </c>
      <c r="J939" s="114" t="str">
        <f>IFERROR(INDEX(M[Price], MATCH(C939, M[Plan Name], 0)), "")</f>
        <v/>
      </c>
      <c r="K939" s="114" t="str">
        <f>IFERROR(INDEX(M[Cost], MATCH(C939, M[Plan Name], 0)), "")</f>
        <v/>
      </c>
    </row>
    <row r="940" spans="1:11" ht="13.5" thickTop="1" thickBot="1">
      <c r="A940" s="11"/>
      <c r="B940" s="83"/>
      <c r="C940" s="11"/>
      <c r="D940" s="114" t="str">
        <f>IFERROR(INDEX(M[Disk Space], MATCH(C940, M[Plan Name], 0)), "")</f>
        <v/>
      </c>
      <c r="E940" s="114" t="str">
        <f>IFERROR(INDEX(M[Bandwidth], MATCH(C940, M[Plan Name], 0)), "")</f>
        <v/>
      </c>
      <c r="F940" s="114" t="str">
        <f>IFERROR(INDEX(M[Number of Domains], MATCH(C940, M[Plan Name], 0)), "")</f>
        <v/>
      </c>
      <c r="G940" s="114" t="str">
        <f>IFERROR(INDEX(M[Email Accounts], MATCH(C940, M[Plan Name], 0)), "")</f>
        <v/>
      </c>
      <c r="H940" s="114" t="str">
        <f>IFERROR(INDEX(M[Databases], MATCH(C940, M[Plan Name], 0)), "")</f>
        <v/>
      </c>
      <c r="I940" s="114" t="str">
        <f>IFERROR(INDEX(M[Control Panel], MATCH(C940, M[Plan Name], 0)), "")</f>
        <v/>
      </c>
      <c r="J940" s="114" t="str">
        <f>IFERROR(INDEX(M[Price], MATCH(C940, M[Plan Name], 0)), "")</f>
        <v/>
      </c>
      <c r="K940" s="114" t="str">
        <f>IFERROR(INDEX(M[Cost], MATCH(C940, M[Plan Name], 0)), "")</f>
        <v/>
      </c>
    </row>
    <row r="941" spans="1:11" ht="13.5" thickTop="1" thickBot="1">
      <c r="A941" s="11"/>
      <c r="B941" s="83"/>
      <c r="C941" s="11"/>
      <c r="D941" s="114" t="str">
        <f>IFERROR(INDEX(M[Disk Space], MATCH(C941, M[Plan Name], 0)), "")</f>
        <v/>
      </c>
      <c r="E941" s="114" t="str">
        <f>IFERROR(INDEX(M[Bandwidth], MATCH(C941, M[Plan Name], 0)), "")</f>
        <v/>
      </c>
      <c r="F941" s="114" t="str">
        <f>IFERROR(INDEX(M[Number of Domains], MATCH(C941, M[Plan Name], 0)), "")</f>
        <v/>
      </c>
      <c r="G941" s="114" t="str">
        <f>IFERROR(INDEX(M[Email Accounts], MATCH(C941, M[Plan Name], 0)), "")</f>
        <v/>
      </c>
      <c r="H941" s="114" t="str">
        <f>IFERROR(INDEX(M[Databases], MATCH(C941, M[Plan Name], 0)), "")</f>
        <v/>
      </c>
      <c r="I941" s="114" t="str">
        <f>IFERROR(INDEX(M[Control Panel], MATCH(C941, M[Plan Name], 0)), "")</f>
        <v/>
      </c>
      <c r="J941" s="114" t="str">
        <f>IFERROR(INDEX(M[Price], MATCH(C941, M[Plan Name], 0)), "")</f>
        <v/>
      </c>
      <c r="K941" s="114" t="str">
        <f>IFERROR(INDEX(M[Cost], MATCH(C941, M[Plan Name], 0)), "")</f>
        <v/>
      </c>
    </row>
    <row r="942" spans="1:11" ht="13.5" thickTop="1" thickBot="1">
      <c r="A942" s="11"/>
      <c r="B942" s="83"/>
      <c r="C942" s="11"/>
      <c r="D942" s="114" t="str">
        <f>IFERROR(INDEX(M[Disk Space], MATCH(C942, M[Plan Name], 0)), "")</f>
        <v/>
      </c>
      <c r="E942" s="114" t="str">
        <f>IFERROR(INDEX(M[Bandwidth], MATCH(C942, M[Plan Name], 0)), "")</f>
        <v/>
      </c>
      <c r="F942" s="114" t="str">
        <f>IFERROR(INDEX(M[Number of Domains], MATCH(C942, M[Plan Name], 0)), "")</f>
        <v/>
      </c>
      <c r="G942" s="114" t="str">
        <f>IFERROR(INDEX(M[Email Accounts], MATCH(C942, M[Plan Name], 0)), "")</f>
        <v/>
      </c>
      <c r="H942" s="114" t="str">
        <f>IFERROR(INDEX(M[Databases], MATCH(C942, M[Plan Name], 0)), "")</f>
        <v/>
      </c>
      <c r="I942" s="114" t="str">
        <f>IFERROR(INDEX(M[Control Panel], MATCH(C942, M[Plan Name], 0)), "")</f>
        <v/>
      </c>
      <c r="J942" s="114" t="str">
        <f>IFERROR(INDEX(M[Price], MATCH(C942, M[Plan Name], 0)), "")</f>
        <v/>
      </c>
      <c r="K942" s="114" t="str">
        <f>IFERROR(INDEX(M[Cost], MATCH(C942, M[Plan Name], 0)), "")</f>
        <v/>
      </c>
    </row>
    <row r="943" spans="1:11" ht="13.5" thickTop="1" thickBot="1">
      <c r="A943" s="11"/>
      <c r="B943" s="83"/>
      <c r="C943" s="11"/>
      <c r="D943" s="114" t="str">
        <f>IFERROR(INDEX(M[Disk Space], MATCH(C943, M[Plan Name], 0)), "")</f>
        <v/>
      </c>
      <c r="E943" s="114" t="str">
        <f>IFERROR(INDEX(M[Bandwidth], MATCH(C943, M[Plan Name], 0)), "")</f>
        <v/>
      </c>
      <c r="F943" s="114" t="str">
        <f>IFERROR(INDEX(M[Number of Domains], MATCH(C943, M[Plan Name], 0)), "")</f>
        <v/>
      </c>
      <c r="G943" s="114" t="str">
        <f>IFERROR(INDEX(M[Email Accounts], MATCH(C943, M[Plan Name], 0)), "")</f>
        <v/>
      </c>
      <c r="H943" s="114" t="str">
        <f>IFERROR(INDEX(M[Databases], MATCH(C943, M[Plan Name], 0)), "")</f>
        <v/>
      </c>
      <c r="I943" s="114" t="str">
        <f>IFERROR(INDEX(M[Control Panel], MATCH(C943, M[Plan Name], 0)), "")</f>
        <v/>
      </c>
      <c r="J943" s="114" t="str">
        <f>IFERROR(INDEX(M[Price], MATCH(C943, M[Plan Name], 0)), "")</f>
        <v/>
      </c>
      <c r="K943" s="114" t="str">
        <f>IFERROR(INDEX(M[Cost], MATCH(C943, M[Plan Name], 0)), "")</f>
        <v/>
      </c>
    </row>
    <row r="944" spans="1:11" ht="13.5" thickTop="1" thickBot="1">
      <c r="A944" s="11"/>
      <c r="B944" s="83"/>
      <c r="C944" s="11"/>
      <c r="D944" s="114" t="str">
        <f>IFERROR(INDEX(M[Disk Space], MATCH(C944, M[Plan Name], 0)), "")</f>
        <v/>
      </c>
      <c r="E944" s="114" t="str">
        <f>IFERROR(INDEX(M[Bandwidth], MATCH(C944, M[Plan Name], 0)), "")</f>
        <v/>
      </c>
      <c r="F944" s="114" t="str">
        <f>IFERROR(INDEX(M[Number of Domains], MATCH(C944, M[Plan Name], 0)), "")</f>
        <v/>
      </c>
      <c r="G944" s="114" t="str">
        <f>IFERROR(INDEX(M[Email Accounts], MATCH(C944, M[Plan Name], 0)), "")</f>
        <v/>
      </c>
      <c r="H944" s="114" t="str">
        <f>IFERROR(INDEX(M[Databases], MATCH(C944, M[Plan Name], 0)), "")</f>
        <v/>
      </c>
      <c r="I944" s="114" t="str">
        <f>IFERROR(INDEX(M[Control Panel], MATCH(C944, M[Plan Name], 0)), "")</f>
        <v/>
      </c>
      <c r="J944" s="114" t="str">
        <f>IFERROR(INDEX(M[Price], MATCH(C944, M[Plan Name], 0)), "")</f>
        <v/>
      </c>
      <c r="K944" s="114" t="str">
        <f>IFERROR(INDEX(M[Cost], MATCH(C944, M[Plan Name], 0)), "")</f>
        <v/>
      </c>
    </row>
    <row r="945" spans="1:11" ht="13.5" thickTop="1" thickBot="1">
      <c r="A945" s="11"/>
      <c r="B945" s="83"/>
      <c r="C945" s="11"/>
      <c r="D945" s="114" t="str">
        <f>IFERROR(INDEX(M[Disk Space], MATCH(C945, M[Plan Name], 0)), "")</f>
        <v/>
      </c>
      <c r="E945" s="114" t="str">
        <f>IFERROR(INDEX(M[Bandwidth], MATCH(C945, M[Plan Name], 0)), "")</f>
        <v/>
      </c>
      <c r="F945" s="114" t="str">
        <f>IFERROR(INDEX(M[Number of Domains], MATCH(C945, M[Plan Name], 0)), "")</f>
        <v/>
      </c>
      <c r="G945" s="114" t="str">
        <f>IFERROR(INDEX(M[Email Accounts], MATCH(C945, M[Plan Name], 0)), "")</f>
        <v/>
      </c>
      <c r="H945" s="114" t="str">
        <f>IFERROR(INDEX(M[Databases], MATCH(C945, M[Plan Name], 0)), "")</f>
        <v/>
      </c>
      <c r="I945" s="114" t="str">
        <f>IFERROR(INDEX(M[Control Panel], MATCH(C945, M[Plan Name], 0)), "")</f>
        <v/>
      </c>
      <c r="J945" s="114" t="str">
        <f>IFERROR(INDEX(M[Price], MATCH(C945, M[Plan Name], 0)), "")</f>
        <v/>
      </c>
      <c r="K945" s="114" t="str">
        <f>IFERROR(INDEX(M[Cost], MATCH(C945, M[Plan Name], 0)), "")</f>
        <v/>
      </c>
    </row>
    <row r="946" spans="1:11" ht="13.5" thickTop="1" thickBot="1">
      <c r="A946" s="11"/>
      <c r="B946" s="83"/>
      <c r="C946" s="11"/>
      <c r="D946" s="114" t="str">
        <f>IFERROR(INDEX(M[Disk Space], MATCH(C946, M[Plan Name], 0)), "")</f>
        <v/>
      </c>
      <c r="E946" s="114" t="str">
        <f>IFERROR(INDEX(M[Bandwidth], MATCH(C946, M[Plan Name], 0)), "")</f>
        <v/>
      </c>
      <c r="F946" s="114" t="str">
        <f>IFERROR(INDEX(M[Number of Domains], MATCH(C946, M[Plan Name], 0)), "")</f>
        <v/>
      </c>
      <c r="G946" s="114" t="str">
        <f>IFERROR(INDEX(M[Email Accounts], MATCH(C946, M[Plan Name], 0)), "")</f>
        <v/>
      </c>
      <c r="H946" s="114" t="str">
        <f>IFERROR(INDEX(M[Databases], MATCH(C946, M[Plan Name], 0)), "")</f>
        <v/>
      </c>
      <c r="I946" s="114" t="str">
        <f>IFERROR(INDEX(M[Control Panel], MATCH(C946, M[Plan Name], 0)), "")</f>
        <v/>
      </c>
      <c r="J946" s="114" t="str">
        <f>IFERROR(INDEX(M[Price], MATCH(C946, M[Plan Name], 0)), "")</f>
        <v/>
      </c>
      <c r="K946" s="114" t="str">
        <f>IFERROR(INDEX(M[Cost], MATCH(C946, M[Plan Name], 0)), "")</f>
        <v/>
      </c>
    </row>
    <row r="947" spans="1:11" ht="13.5" thickTop="1" thickBot="1">
      <c r="A947" s="11"/>
      <c r="B947" s="83"/>
      <c r="C947" s="11"/>
      <c r="D947" s="114" t="str">
        <f>IFERROR(INDEX(M[Disk Space], MATCH(C947, M[Plan Name], 0)), "")</f>
        <v/>
      </c>
      <c r="E947" s="114" t="str">
        <f>IFERROR(INDEX(M[Bandwidth], MATCH(C947, M[Plan Name], 0)), "")</f>
        <v/>
      </c>
      <c r="F947" s="114" t="str">
        <f>IFERROR(INDEX(M[Number of Domains], MATCH(C947, M[Plan Name], 0)), "")</f>
        <v/>
      </c>
      <c r="G947" s="114" t="str">
        <f>IFERROR(INDEX(M[Email Accounts], MATCH(C947, M[Plan Name], 0)), "")</f>
        <v/>
      </c>
      <c r="H947" s="114" t="str">
        <f>IFERROR(INDEX(M[Databases], MATCH(C947, M[Plan Name], 0)), "")</f>
        <v/>
      </c>
      <c r="I947" s="114" t="str">
        <f>IFERROR(INDEX(M[Control Panel], MATCH(C947, M[Plan Name], 0)), "")</f>
        <v/>
      </c>
      <c r="J947" s="114" t="str">
        <f>IFERROR(INDEX(M[Price], MATCH(C947, M[Plan Name], 0)), "")</f>
        <v/>
      </c>
      <c r="K947" s="114" t="str">
        <f>IFERROR(INDEX(M[Cost], MATCH(C947, M[Plan Name], 0)), "")</f>
        <v/>
      </c>
    </row>
    <row r="948" spans="1:11" ht="13.5" thickTop="1" thickBot="1">
      <c r="A948" s="11"/>
      <c r="B948" s="83"/>
      <c r="C948" s="11"/>
      <c r="D948" s="114" t="str">
        <f>IFERROR(INDEX(M[Disk Space], MATCH(C948, M[Plan Name], 0)), "")</f>
        <v/>
      </c>
      <c r="E948" s="114" t="str">
        <f>IFERROR(INDEX(M[Bandwidth], MATCH(C948, M[Plan Name], 0)), "")</f>
        <v/>
      </c>
      <c r="F948" s="114" t="str">
        <f>IFERROR(INDEX(M[Number of Domains], MATCH(C948, M[Plan Name], 0)), "")</f>
        <v/>
      </c>
      <c r="G948" s="114" t="str">
        <f>IFERROR(INDEX(M[Email Accounts], MATCH(C948, M[Plan Name], 0)), "")</f>
        <v/>
      </c>
      <c r="H948" s="114" t="str">
        <f>IFERROR(INDEX(M[Databases], MATCH(C948, M[Plan Name], 0)), "")</f>
        <v/>
      </c>
      <c r="I948" s="114" t="str">
        <f>IFERROR(INDEX(M[Control Panel], MATCH(C948, M[Plan Name], 0)), "")</f>
        <v/>
      </c>
      <c r="J948" s="114" t="str">
        <f>IFERROR(INDEX(M[Price], MATCH(C948, M[Plan Name], 0)), "")</f>
        <v/>
      </c>
      <c r="K948" s="114" t="str">
        <f>IFERROR(INDEX(M[Cost], MATCH(C948, M[Plan Name], 0)), "")</f>
        <v/>
      </c>
    </row>
    <row r="949" spans="1:11" ht="13.5" thickTop="1" thickBot="1">
      <c r="A949" s="11"/>
      <c r="B949" s="83"/>
      <c r="C949" s="11"/>
      <c r="D949" s="114" t="str">
        <f>IFERROR(INDEX(M[Disk Space], MATCH(C949, M[Plan Name], 0)), "")</f>
        <v/>
      </c>
      <c r="E949" s="114" t="str">
        <f>IFERROR(INDEX(M[Bandwidth], MATCH(C949, M[Plan Name], 0)), "")</f>
        <v/>
      </c>
      <c r="F949" s="114" t="str">
        <f>IFERROR(INDEX(M[Number of Domains], MATCH(C949, M[Plan Name], 0)), "")</f>
        <v/>
      </c>
      <c r="G949" s="114" t="str">
        <f>IFERROR(INDEX(M[Email Accounts], MATCH(C949, M[Plan Name], 0)), "")</f>
        <v/>
      </c>
      <c r="H949" s="114" t="str">
        <f>IFERROR(INDEX(M[Databases], MATCH(C949, M[Plan Name], 0)), "")</f>
        <v/>
      </c>
      <c r="I949" s="114" t="str">
        <f>IFERROR(INDEX(M[Control Panel], MATCH(C949, M[Plan Name], 0)), "")</f>
        <v/>
      </c>
      <c r="J949" s="114" t="str">
        <f>IFERROR(INDEX(M[Price], MATCH(C949, M[Plan Name], 0)), "")</f>
        <v/>
      </c>
      <c r="K949" s="114" t="str">
        <f>IFERROR(INDEX(M[Cost], MATCH(C949, M[Plan Name], 0)), "")</f>
        <v/>
      </c>
    </row>
    <row r="950" spans="1:11" ht="13.5" thickTop="1" thickBot="1">
      <c r="A950" s="11"/>
      <c r="B950" s="83"/>
      <c r="C950" s="11"/>
      <c r="D950" s="114" t="str">
        <f>IFERROR(INDEX(M[Disk Space], MATCH(C950, M[Plan Name], 0)), "")</f>
        <v/>
      </c>
      <c r="E950" s="114" t="str">
        <f>IFERROR(INDEX(M[Bandwidth], MATCH(C950, M[Plan Name], 0)), "")</f>
        <v/>
      </c>
      <c r="F950" s="114" t="str">
        <f>IFERROR(INDEX(M[Number of Domains], MATCH(C950, M[Plan Name], 0)), "")</f>
        <v/>
      </c>
      <c r="G950" s="114" t="str">
        <f>IFERROR(INDEX(M[Email Accounts], MATCH(C950, M[Plan Name], 0)), "")</f>
        <v/>
      </c>
      <c r="H950" s="114" t="str">
        <f>IFERROR(INDEX(M[Databases], MATCH(C950, M[Plan Name], 0)), "")</f>
        <v/>
      </c>
      <c r="I950" s="114" t="str">
        <f>IFERROR(INDEX(M[Control Panel], MATCH(C950, M[Plan Name], 0)), "")</f>
        <v/>
      </c>
      <c r="J950" s="114" t="str">
        <f>IFERROR(INDEX(M[Price], MATCH(C950, M[Plan Name], 0)), "")</f>
        <v/>
      </c>
      <c r="K950" s="114" t="str">
        <f>IFERROR(INDEX(M[Cost], MATCH(C950, M[Plan Name], 0)), "")</f>
        <v/>
      </c>
    </row>
    <row r="951" spans="1:11" ht="13.5" thickTop="1" thickBot="1">
      <c r="A951" s="11"/>
      <c r="B951" s="83"/>
      <c r="C951" s="11"/>
      <c r="D951" s="114" t="str">
        <f>IFERROR(INDEX(M[Disk Space], MATCH(C951, M[Plan Name], 0)), "")</f>
        <v/>
      </c>
      <c r="E951" s="114" t="str">
        <f>IFERROR(INDEX(M[Bandwidth], MATCH(C951, M[Plan Name], 0)), "")</f>
        <v/>
      </c>
      <c r="F951" s="114" t="str">
        <f>IFERROR(INDEX(M[Number of Domains], MATCH(C951, M[Plan Name], 0)), "")</f>
        <v/>
      </c>
      <c r="G951" s="114" t="str">
        <f>IFERROR(INDEX(M[Email Accounts], MATCH(C951, M[Plan Name], 0)), "")</f>
        <v/>
      </c>
      <c r="H951" s="114" t="str">
        <f>IFERROR(INDEX(M[Databases], MATCH(C951, M[Plan Name], 0)), "")</f>
        <v/>
      </c>
      <c r="I951" s="114" t="str">
        <f>IFERROR(INDEX(M[Control Panel], MATCH(C951, M[Plan Name], 0)), "")</f>
        <v/>
      </c>
      <c r="J951" s="114" t="str">
        <f>IFERROR(INDEX(M[Price], MATCH(C951, M[Plan Name], 0)), "")</f>
        <v/>
      </c>
      <c r="K951" s="114" t="str">
        <f>IFERROR(INDEX(M[Cost], MATCH(C951, M[Plan Name], 0)), "")</f>
        <v/>
      </c>
    </row>
    <row r="952" spans="1:11" ht="13.5" thickTop="1" thickBot="1">
      <c r="A952" s="11"/>
      <c r="B952" s="83"/>
      <c r="C952" s="11"/>
      <c r="D952" s="114" t="str">
        <f>IFERROR(INDEX(M[Disk Space], MATCH(C952, M[Plan Name], 0)), "")</f>
        <v/>
      </c>
      <c r="E952" s="114" t="str">
        <f>IFERROR(INDEX(M[Bandwidth], MATCH(C952, M[Plan Name], 0)), "")</f>
        <v/>
      </c>
      <c r="F952" s="114" t="str">
        <f>IFERROR(INDEX(M[Number of Domains], MATCH(C952, M[Plan Name], 0)), "")</f>
        <v/>
      </c>
      <c r="G952" s="114" t="str">
        <f>IFERROR(INDEX(M[Email Accounts], MATCH(C952, M[Plan Name], 0)), "")</f>
        <v/>
      </c>
      <c r="H952" s="114" t="str">
        <f>IFERROR(INDEX(M[Databases], MATCH(C952, M[Plan Name], 0)), "")</f>
        <v/>
      </c>
      <c r="I952" s="114" t="str">
        <f>IFERROR(INDEX(M[Control Panel], MATCH(C952, M[Plan Name], 0)), "")</f>
        <v/>
      </c>
      <c r="J952" s="114" t="str">
        <f>IFERROR(INDEX(M[Price], MATCH(C952, M[Plan Name], 0)), "")</f>
        <v/>
      </c>
      <c r="K952" s="114" t="str">
        <f>IFERROR(INDEX(M[Cost], MATCH(C952, M[Plan Name], 0)), "")</f>
        <v/>
      </c>
    </row>
    <row r="953" spans="1:11" ht="13.5" thickTop="1" thickBot="1">
      <c r="A953" s="11"/>
      <c r="B953" s="83"/>
      <c r="C953" s="11"/>
      <c r="D953" s="114" t="str">
        <f>IFERROR(INDEX(M[Disk Space], MATCH(C953, M[Plan Name], 0)), "")</f>
        <v/>
      </c>
      <c r="E953" s="114" t="str">
        <f>IFERROR(INDEX(M[Bandwidth], MATCH(C953, M[Plan Name], 0)), "")</f>
        <v/>
      </c>
      <c r="F953" s="114" t="str">
        <f>IFERROR(INDEX(M[Number of Domains], MATCH(C953, M[Plan Name], 0)), "")</f>
        <v/>
      </c>
      <c r="G953" s="114" t="str">
        <f>IFERROR(INDEX(M[Email Accounts], MATCH(C953, M[Plan Name], 0)), "")</f>
        <v/>
      </c>
      <c r="H953" s="114" t="str">
        <f>IFERROR(INDEX(M[Databases], MATCH(C953, M[Plan Name], 0)), "")</f>
        <v/>
      </c>
      <c r="I953" s="114" t="str">
        <f>IFERROR(INDEX(M[Control Panel], MATCH(C953, M[Plan Name], 0)), "")</f>
        <v/>
      </c>
      <c r="J953" s="114" t="str">
        <f>IFERROR(INDEX(M[Price], MATCH(C953, M[Plan Name], 0)), "")</f>
        <v/>
      </c>
      <c r="K953" s="114" t="str">
        <f>IFERROR(INDEX(M[Cost], MATCH(C953, M[Plan Name], 0)), "")</f>
        <v/>
      </c>
    </row>
    <row r="954" spans="1:11" ht="13.5" thickTop="1" thickBot="1">
      <c r="A954" s="11"/>
      <c r="B954" s="83"/>
      <c r="C954" s="11"/>
      <c r="D954" s="114" t="str">
        <f>IFERROR(INDEX(M[Disk Space], MATCH(C954, M[Plan Name], 0)), "")</f>
        <v/>
      </c>
      <c r="E954" s="114" t="str">
        <f>IFERROR(INDEX(M[Bandwidth], MATCH(C954, M[Plan Name], 0)), "")</f>
        <v/>
      </c>
      <c r="F954" s="114" t="str">
        <f>IFERROR(INDEX(M[Number of Domains], MATCH(C954, M[Plan Name], 0)), "")</f>
        <v/>
      </c>
      <c r="G954" s="114" t="str">
        <f>IFERROR(INDEX(M[Email Accounts], MATCH(C954, M[Plan Name], 0)), "")</f>
        <v/>
      </c>
      <c r="H954" s="114" t="str">
        <f>IFERROR(INDEX(M[Databases], MATCH(C954, M[Plan Name], 0)), "")</f>
        <v/>
      </c>
      <c r="I954" s="114" t="str">
        <f>IFERROR(INDEX(M[Control Panel], MATCH(C954, M[Plan Name], 0)), "")</f>
        <v/>
      </c>
      <c r="J954" s="114" t="str">
        <f>IFERROR(INDEX(M[Price], MATCH(C954, M[Plan Name], 0)), "")</f>
        <v/>
      </c>
      <c r="K954" s="114" t="str">
        <f>IFERROR(INDEX(M[Cost], MATCH(C954, M[Plan Name], 0)), "")</f>
        <v/>
      </c>
    </row>
    <row r="955" spans="1:11" ht="13.5" thickTop="1" thickBot="1">
      <c r="A955" s="11"/>
      <c r="B955" s="83"/>
      <c r="C955" s="11"/>
      <c r="D955" s="114" t="str">
        <f>IFERROR(INDEX(M[Disk Space], MATCH(C955, M[Plan Name], 0)), "")</f>
        <v/>
      </c>
      <c r="E955" s="114" t="str">
        <f>IFERROR(INDEX(M[Bandwidth], MATCH(C955, M[Plan Name], 0)), "")</f>
        <v/>
      </c>
      <c r="F955" s="114" t="str">
        <f>IFERROR(INDEX(M[Number of Domains], MATCH(C955, M[Plan Name], 0)), "")</f>
        <v/>
      </c>
      <c r="G955" s="114" t="str">
        <f>IFERROR(INDEX(M[Email Accounts], MATCH(C955, M[Plan Name], 0)), "")</f>
        <v/>
      </c>
      <c r="H955" s="114" t="str">
        <f>IFERROR(INDEX(M[Databases], MATCH(C955, M[Plan Name], 0)), "")</f>
        <v/>
      </c>
      <c r="I955" s="114" t="str">
        <f>IFERROR(INDEX(M[Control Panel], MATCH(C955, M[Plan Name], 0)), "")</f>
        <v/>
      </c>
      <c r="J955" s="114" t="str">
        <f>IFERROR(INDEX(M[Price], MATCH(C955, M[Plan Name], 0)), "")</f>
        <v/>
      </c>
      <c r="K955" s="114" t="str">
        <f>IFERROR(INDEX(M[Cost], MATCH(C955, M[Plan Name], 0)), "")</f>
        <v/>
      </c>
    </row>
    <row r="956" spans="1:11" ht="13.5" thickTop="1" thickBot="1">
      <c r="A956" s="11"/>
      <c r="B956" s="83"/>
      <c r="C956" s="11"/>
      <c r="D956" s="114" t="str">
        <f>IFERROR(INDEX(M[Disk Space], MATCH(C956, M[Plan Name], 0)), "")</f>
        <v/>
      </c>
      <c r="E956" s="114" t="str">
        <f>IFERROR(INDEX(M[Bandwidth], MATCH(C956, M[Plan Name], 0)), "")</f>
        <v/>
      </c>
      <c r="F956" s="114" t="str">
        <f>IFERROR(INDEX(M[Number of Domains], MATCH(C956, M[Plan Name], 0)), "")</f>
        <v/>
      </c>
      <c r="G956" s="114" t="str">
        <f>IFERROR(INDEX(M[Email Accounts], MATCH(C956, M[Plan Name], 0)), "")</f>
        <v/>
      </c>
      <c r="H956" s="114" t="str">
        <f>IFERROR(INDEX(M[Databases], MATCH(C956, M[Plan Name], 0)), "")</f>
        <v/>
      </c>
      <c r="I956" s="114" t="str">
        <f>IFERROR(INDEX(M[Control Panel], MATCH(C956, M[Plan Name], 0)), "")</f>
        <v/>
      </c>
      <c r="J956" s="114" t="str">
        <f>IFERROR(INDEX(M[Price], MATCH(C956, M[Plan Name], 0)), "")</f>
        <v/>
      </c>
      <c r="K956" s="114" t="str">
        <f>IFERROR(INDEX(M[Cost], MATCH(C956, M[Plan Name], 0)), "")</f>
        <v/>
      </c>
    </row>
    <row r="957" spans="1:11" ht="13.5" thickTop="1" thickBot="1">
      <c r="A957" s="11"/>
      <c r="B957" s="83"/>
      <c r="C957" s="11"/>
      <c r="D957" s="114" t="str">
        <f>IFERROR(INDEX(M[Disk Space], MATCH(C957, M[Plan Name], 0)), "")</f>
        <v/>
      </c>
      <c r="E957" s="114" t="str">
        <f>IFERROR(INDEX(M[Bandwidth], MATCH(C957, M[Plan Name], 0)), "")</f>
        <v/>
      </c>
      <c r="F957" s="114" t="str">
        <f>IFERROR(INDEX(M[Number of Domains], MATCH(C957, M[Plan Name], 0)), "")</f>
        <v/>
      </c>
      <c r="G957" s="114" t="str">
        <f>IFERROR(INDEX(M[Email Accounts], MATCH(C957, M[Plan Name], 0)), "")</f>
        <v/>
      </c>
      <c r="H957" s="114" t="str">
        <f>IFERROR(INDEX(M[Databases], MATCH(C957, M[Plan Name], 0)), "")</f>
        <v/>
      </c>
      <c r="I957" s="114" t="str">
        <f>IFERROR(INDEX(M[Control Panel], MATCH(C957, M[Plan Name], 0)), "")</f>
        <v/>
      </c>
      <c r="J957" s="114" t="str">
        <f>IFERROR(INDEX(M[Price], MATCH(C957, M[Plan Name], 0)), "")</f>
        <v/>
      </c>
      <c r="K957" s="114" t="str">
        <f>IFERROR(INDEX(M[Cost], MATCH(C957, M[Plan Name], 0)), "")</f>
        <v/>
      </c>
    </row>
    <row r="958" spans="1:11" ht="13.5" thickTop="1" thickBot="1">
      <c r="A958" s="11"/>
      <c r="B958" s="83"/>
      <c r="C958" s="11"/>
      <c r="D958" s="114" t="str">
        <f>IFERROR(INDEX(M[Disk Space], MATCH(C958, M[Plan Name], 0)), "")</f>
        <v/>
      </c>
      <c r="E958" s="114" t="str">
        <f>IFERROR(INDEX(M[Bandwidth], MATCH(C958, M[Plan Name], 0)), "")</f>
        <v/>
      </c>
      <c r="F958" s="114" t="str">
        <f>IFERROR(INDEX(M[Number of Domains], MATCH(C958, M[Plan Name], 0)), "")</f>
        <v/>
      </c>
      <c r="G958" s="114" t="str">
        <f>IFERROR(INDEX(M[Email Accounts], MATCH(C958, M[Plan Name], 0)), "")</f>
        <v/>
      </c>
      <c r="H958" s="114" t="str">
        <f>IFERROR(INDEX(M[Databases], MATCH(C958, M[Plan Name], 0)), "")</f>
        <v/>
      </c>
      <c r="I958" s="114" t="str">
        <f>IFERROR(INDEX(M[Control Panel], MATCH(C958, M[Plan Name], 0)), "")</f>
        <v/>
      </c>
      <c r="J958" s="114" t="str">
        <f>IFERROR(INDEX(M[Price], MATCH(C958, M[Plan Name], 0)), "")</f>
        <v/>
      </c>
      <c r="K958" s="114" t="str">
        <f>IFERROR(INDEX(M[Cost], MATCH(C958, M[Plan Name], 0)), "")</f>
        <v/>
      </c>
    </row>
    <row r="959" spans="1:11" ht="13.5" thickTop="1" thickBot="1">
      <c r="A959" s="11"/>
      <c r="B959" s="83"/>
      <c r="C959" s="11"/>
      <c r="D959" s="114" t="str">
        <f>IFERROR(INDEX(M[Disk Space], MATCH(C959, M[Plan Name], 0)), "")</f>
        <v/>
      </c>
      <c r="E959" s="114" t="str">
        <f>IFERROR(INDEX(M[Bandwidth], MATCH(C959, M[Plan Name], 0)), "")</f>
        <v/>
      </c>
      <c r="F959" s="114" t="str">
        <f>IFERROR(INDEX(M[Number of Domains], MATCH(C959, M[Plan Name], 0)), "")</f>
        <v/>
      </c>
      <c r="G959" s="114" t="str">
        <f>IFERROR(INDEX(M[Email Accounts], MATCH(C959, M[Plan Name], 0)), "")</f>
        <v/>
      </c>
      <c r="H959" s="114" t="str">
        <f>IFERROR(INDEX(M[Databases], MATCH(C959, M[Plan Name], 0)), "")</f>
        <v/>
      </c>
      <c r="I959" s="114" t="str">
        <f>IFERROR(INDEX(M[Control Panel], MATCH(C959, M[Plan Name], 0)), "")</f>
        <v/>
      </c>
      <c r="J959" s="114" t="str">
        <f>IFERROR(INDEX(M[Price], MATCH(C959, M[Plan Name], 0)), "")</f>
        <v/>
      </c>
      <c r="K959" s="114" t="str">
        <f>IFERROR(INDEX(M[Cost], MATCH(C959, M[Plan Name], 0)), "")</f>
        <v/>
      </c>
    </row>
    <row r="960" spans="1:11" ht="13.5" thickTop="1" thickBot="1">
      <c r="A960" s="11"/>
      <c r="B960" s="83"/>
      <c r="C960" s="11"/>
      <c r="D960" s="114" t="str">
        <f>IFERROR(INDEX(M[Disk Space], MATCH(C960, M[Plan Name], 0)), "")</f>
        <v/>
      </c>
      <c r="E960" s="114" t="str">
        <f>IFERROR(INDEX(M[Bandwidth], MATCH(C960, M[Plan Name], 0)), "")</f>
        <v/>
      </c>
      <c r="F960" s="114" t="str">
        <f>IFERROR(INDEX(M[Number of Domains], MATCH(C960, M[Plan Name], 0)), "")</f>
        <v/>
      </c>
      <c r="G960" s="114" t="str">
        <f>IFERROR(INDEX(M[Email Accounts], MATCH(C960, M[Plan Name], 0)), "")</f>
        <v/>
      </c>
      <c r="H960" s="114" t="str">
        <f>IFERROR(INDEX(M[Databases], MATCH(C960, M[Plan Name], 0)), "")</f>
        <v/>
      </c>
      <c r="I960" s="114" t="str">
        <f>IFERROR(INDEX(M[Control Panel], MATCH(C960, M[Plan Name], 0)), "")</f>
        <v/>
      </c>
      <c r="J960" s="114" t="str">
        <f>IFERROR(INDEX(M[Price], MATCH(C960, M[Plan Name], 0)), "")</f>
        <v/>
      </c>
      <c r="K960" s="114" t="str">
        <f>IFERROR(INDEX(M[Cost], MATCH(C960, M[Plan Name], 0)), "")</f>
        <v/>
      </c>
    </row>
    <row r="961" spans="1:11" ht="13.5" thickTop="1" thickBot="1">
      <c r="A961" s="11"/>
      <c r="B961" s="83"/>
      <c r="C961" s="11"/>
      <c r="D961" s="114" t="str">
        <f>IFERROR(INDEX(M[Disk Space], MATCH(C961, M[Plan Name], 0)), "")</f>
        <v/>
      </c>
      <c r="E961" s="114" t="str">
        <f>IFERROR(INDEX(M[Bandwidth], MATCH(C961, M[Plan Name], 0)), "")</f>
        <v/>
      </c>
      <c r="F961" s="114" t="str">
        <f>IFERROR(INDEX(M[Number of Domains], MATCH(C961, M[Plan Name], 0)), "")</f>
        <v/>
      </c>
      <c r="G961" s="114" t="str">
        <f>IFERROR(INDEX(M[Email Accounts], MATCH(C961, M[Plan Name], 0)), "")</f>
        <v/>
      </c>
      <c r="H961" s="114" t="str">
        <f>IFERROR(INDEX(M[Databases], MATCH(C961, M[Plan Name], 0)), "")</f>
        <v/>
      </c>
      <c r="I961" s="114" t="str">
        <f>IFERROR(INDEX(M[Control Panel], MATCH(C961, M[Plan Name], 0)), "")</f>
        <v/>
      </c>
      <c r="J961" s="114" t="str">
        <f>IFERROR(INDEX(M[Price], MATCH(C961, M[Plan Name], 0)), "")</f>
        <v/>
      </c>
      <c r="K961" s="114" t="str">
        <f>IFERROR(INDEX(M[Cost], MATCH(C961, M[Plan Name], 0)), "")</f>
        <v/>
      </c>
    </row>
    <row r="962" spans="1:11" ht="13.5" thickTop="1" thickBot="1">
      <c r="A962" s="11"/>
      <c r="B962" s="83"/>
      <c r="C962" s="11"/>
      <c r="D962" s="114" t="str">
        <f>IFERROR(INDEX(M[Disk Space], MATCH(C962, M[Plan Name], 0)), "")</f>
        <v/>
      </c>
      <c r="E962" s="114" t="str">
        <f>IFERROR(INDEX(M[Bandwidth], MATCH(C962, M[Plan Name], 0)), "")</f>
        <v/>
      </c>
      <c r="F962" s="114" t="str">
        <f>IFERROR(INDEX(M[Number of Domains], MATCH(C962, M[Plan Name], 0)), "")</f>
        <v/>
      </c>
      <c r="G962" s="114" t="str">
        <f>IFERROR(INDEX(M[Email Accounts], MATCH(C962, M[Plan Name], 0)), "")</f>
        <v/>
      </c>
      <c r="H962" s="114" t="str">
        <f>IFERROR(INDEX(M[Databases], MATCH(C962, M[Plan Name], 0)), "")</f>
        <v/>
      </c>
      <c r="I962" s="114" t="str">
        <f>IFERROR(INDEX(M[Control Panel], MATCH(C962, M[Plan Name], 0)), "")</f>
        <v/>
      </c>
      <c r="J962" s="114" t="str">
        <f>IFERROR(INDEX(M[Price], MATCH(C962, M[Plan Name], 0)), "")</f>
        <v/>
      </c>
      <c r="K962" s="114" t="str">
        <f>IFERROR(INDEX(M[Cost], MATCH(C962, M[Plan Name], 0)), "")</f>
        <v/>
      </c>
    </row>
    <row r="963" spans="1:11" ht="13.5" thickTop="1" thickBot="1">
      <c r="A963" s="11"/>
      <c r="B963" s="83"/>
      <c r="C963" s="11"/>
      <c r="D963" s="114" t="str">
        <f>IFERROR(INDEX(M[Disk Space], MATCH(C963, M[Plan Name], 0)), "")</f>
        <v/>
      </c>
      <c r="E963" s="114" t="str">
        <f>IFERROR(INDEX(M[Bandwidth], MATCH(C963, M[Plan Name], 0)), "")</f>
        <v/>
      </c>
      <c r="F963" s="114" t="str">
        <f>IFERROR(INDEX(M[Number of Domains], MATCH(C963, M[Plan Name], 0)), "")</f>
        <v/>
      </c>
      <c r="G963" s="114" t="str">
        <f>IFERROR(INDEX(M[Email Accounts], MATCH(C963, M[Plan Name], 0)), "")</f>
        <v/>
      </c>
      <c r="H963" s="114" t="str">
        <f>IFERROR(INDEX(M[Databases], MATCH(C963, M[Plan Name], 0)), "")</f>
        <v/>
      </c>
      <c r="I963" s="114" t="str">
        <f>IFERROR(INDEX(M[Control Panel], MATCH(C963, M[Plan Name], 0)), "")</f>
        <v/>
      </c>
      <c r="J963" s="114" t="str">
        <f>IFERROR(INDEX(M[Price], MATCH(C963, M[Plan Name], 0)), "")</f>
        <v/>
      </c>
      <c r="K963" s="114" t="str">
        <f>IFERROR(INDEX(M[Cost], MATCH(C963, M[Plan Name], 0)), "")</f>
        <v/>
      </c>
    </row>
    <row r="964" spans="1:11" ht="13.5" thickTop="1" thickBot="1">
      <c r="A964" s="11"/>
      <c r="B964" s="83"/>
      <c r="C964" s="11"/>
      <c r="D964" s="114" t="str">
        <f>IFERROR(INDEX(M[Disk Space], MATCH(C964, M[Plan Name], 0)), "")</f>
        <v/>
      </c>
      <c r="E964" s="114" t="str">
        <f>IFERROR(INDEX(M[Bandwidth], MATCH(C964, M[Plan Name], 0)), "")</f>
        <v/>
      </c>
      <c r="F964" s="114" t="str">
        <f>IFERROR(INDEX(M[Number of Domains], MATCH(C964, M[Plan Name], 0)), "")</f>
        <v/>
      </c>
      <c r="G964" s="114" t="str">
        <f>IFERROR(INDEX(M[Email Accounts], MATCH(C964, M[Plan Name], 0)), "")</f>
        <v/>
      </c>
      <c r="H964" s="114" t="str">
        <f>IFERROR(INDEX(M[Databases], MATCH(C964, M[Plan Name], 0)), "")</f>
        <v/>
      </c>
      <c r="I964" s="114" t="str">
        <f>IFERROR(INDEX(M[Control Panel], MATCH(C964, M[Plan Name], 0)), "")</f>
        <v/>
      </c>
      <c r="J964" s="114" t="str">
        <f>IFERROR(INDEX(M[Price], MATCH(C964, M[Plan Name], 0)), "")</f>
        <v/>
      </c>
      <c r="K964" s="114" t="str">
        <f>IFERROR(INDEX(M[Cost], MATCH(C964, M[Plan Name], 0)), "")</f>
        <v/>
      </c>
    </row>
    <row r="965" spans="1:11" ht="13.5" thickTop="1" thickBot="1">
      <c r="A965" s="11"/>
      <c r="B965" s="83"/>
      <c r="C965" s="11"/>
      <c r="D965" s="114" t="str">
        <f>IFERROR(INDEX(M[Disk Space], MATCH(C965, M[Plan Name], 0)), "")</f>
        <v/>
      </c>
      <c r="E965" s="114" t="str">
        <f>IFERROR(INDEX(M[Bandwidth], MATCH(C965, M[Plan Name], 0)), "")</f>
        <v/>
      </c>
      <c r="F965" s="114" t="str">
        <f>IFERROR(INDEX(M[Number of Domains], MATCH(C965, M[Plan Name], 0)), "")</f>
        <v/>
      </c>
      <c r="G965" s="114" t="str">
        <f>IFERROR(INDEX(M[Email Accounts], MATCH(C965, M[Plan Name], 0)), "")</f>
        <v/>
      </c>
      <c r="H965" s="114" t="str">
        <f>IFERROR(INDEX(M[Databases], MATCH(C965, M[Plan Name], 0)), "")</f>
        <v/>
      </c>
      <c r="I965" s="114" t="str">
        <f>IFERROR(INDEX(M[Control Panel], MATCH(C965, M[Plan Name], 0)), "")</f>
        <v/>
      </c>
      <c r="J965" s="114" t="str">
        <f>IFERROR(INDEX(M[Price], MATCH(C965, M[Plan Name], 0)), "")</f>
        <v/>
      </c>
      <c r="K965" s="114" t="str">
        <f>IFERROR(INDEX(M[Cost], MATCH(C965, M[Plan Name], 0)), "")</f>
        <v/>
      </c>
    </row>
    <row r="966" spans="1:11" ht="13.5" thickTop="1" thickBot="1">
      <c r="A966" s="11"/>
      <c r="B966" s="83"/>
      <c r="C966" s="11"/>
      <c r="D966" s="114" t="str">
        <f>IFERROR(INDEX(M[Disk Space], MATCH(C966, M[Plan Name], 0)), "")</f>
        <v/>
      </c>
      <c r="E966" s="114" t="str">
        <f>IFERROR(INDEX(M[Bandwidth], MATCH(C966, M[Plan Name], 0)), "")</f>
        <v/>
      </c>
      <c r="F966" s="114" t="str">
        <f>IFERROR(INDEX(M[Number of Domains], MATCH(C966, M[Plan Name], 0)), "")</f>
        <v/>
      </c>
      <c r="G966" s="114" t="str">
        <f>IFERROR(INDEX(M[Email Accounts], MATCH(C966, M[Plan Name], 0)), "")</f>
        <v/>
      </c>
      <c r="H966" s="114" t="str">
        <f>IFERROR(INDEX(M[Databases], MATCH(C966, M[Plan Name], 0)), "")</f>
        <v/>
      </c>
      <c r="I966" s="114" t="str">
        <f>IFERROR(INDEX(M[Control Panel], MATCH(C966, M[Plan Name], 0)), "")</f>
        <v/>
      </c>
      <c r="J966" s="114" t="str">
        <f>IFERROR(INDEX(M[Price], MATCH(C966, M[Plan Name], 0)), "")</f>
        <v/>
      </c>
      <c r="K966" s="114" t="str">
        <f>IFERROR(INDEX(M[Cost], MATCH(C966, M[Plan Name], 0)), "")</f>
        <v/>
      </c>
    </row>
    <row r="967" spans="1:11" ht="13.5" thickTop="1" thickBot="1">
      <c r="A967" s="11"/>
      <c r="B967" s="83"/>
      <c r="C967" s="11"/>
      <c r="D967" s="114" t="str">
        <f>IFERROR(INDEX(M[Disk Space], MATCH(C967, M[Plan Name], 0)), "")</f>
        <v/>
      </c>
      <c r="E967" s="114" t="str">
        <f>IFERROR(INDEX(M[Bandwidth], MATCH(C967, M[Plan Name], 0)), "")</f>
        <v/>
      </c>
      <c r="F967" s="114" t="str">
        <f>IFERROR(INDEX(M[Number of Domains], MATCH(C967, M[Plan Name], 0)), "")</f>
        <v/>
      </c>
      <c r="G967" s="114" t="str">
        <f>IFERROR(INDEX(M[Email Accounts], MATCH(C967, M[Plan Name], 0)), "")</f>
        <v/>
      </c>
      <c r="H967" s="114" t="str">
        <f>IFERROR(INDEX(M[Databases], MATCH(C967, M[Plan Name], 0)), "")</f>
        <v/>
      </c>
      <c r="I967" s="114" t="str">
        <f>IFERROR(INDEX(M[Control Panel], MATCH(C967, M[Plan Name], 0)), "")</f>
        <v/>
      </c>
      <c r="J967" s="114" t="str">
        <f>IFERROR(INDEX(M[Price], MATCH(C967, M[Plan Name], 0)), "")</f>
        <v/>
      </c>
      <c r="K967" s="114" t="str">
        <f>IFERROR(INDEX(M[Cost], MATCH(C967, M[Plan Name], 0)), "")</f>
        <v/>
      </c>
    </row>
    <row r="968" spans="1:11" ht="13.5" thickTop="1" thickBot="1">
      <c r="A968" s="11"/>
      <c r="B968" s="83"/>
      <c r="C968" s="11"/>
      <c r="D968" s="114" t="str">
        <f>IFERROR(INDEX(M[Disk Space], MATCH(C968, M[Plan Name], 0)), "")</f>
        <v/>
      </c>
      <c r="E968" s="114" t="str">
        <f>IFERROR(INDEX(M[Bandwidth], MATCH(C968, M[Plan Name], 0)), "")</f>
        <v/>
      </c>
      <c r="F968" s="114" t="str">
        <f>IFERROR(INDEX(M[Number of Domains], MATCH(C968, M[Plan Name], 0)), "")</f>
        <v/>
      </c>
      <c r="G968" s="114" t="str">
        <f>IFERROR(INDEX(M[Email Accounts], MATCH(C968, M[Plan Name], 0)), "")</f>
        <v/>
      </c>
      <c r="H968" s="114" t="str">
        <f>IFERROR(INDEX(M[Databases], MATCH(C968, M[Plan Name], 0)), "")</f>
        <v/>
      </c>
      <c r="I968" s="114" t="str">
        <f>IFERROR(INDEX(M[Control Panel], MATCH(C968, M[Plan Name], 0)), "")</f>
        <v/>
      </c>
      <c r="J968" s="114" t="str">
        <f>IFERROR(INDEX(M[Price], MATCH(C968, M[Plan Name], 0)), "")</f>
        <v/>
      </c>
      <c r="K968" s="114" t="str">
        <f>IFERROR(INDEX(M[Cost], MATCH(C968, M[Plan Name], 0)), "")</f>
        <v/>
      </c>
    </row>
    <row r="969" spans="1:11" ht="13.5" thickTop="1" thickBot="1">
      <c r="A969" s="11"/>
      <c r="B969" s="83"/>
      <c r="C969" s="11"/>
      <c r="D969" s="114" t="str">
        <f>IFERROR(INDEX(M[Disk Space], MATCH(C969, M[Plan Name], 0)), "")</f>
        <v/>
      </c>
      <c r="E969" s="114" t="str">
        <f>IFERROR(INDEX(M[Bandwidth], MATCH(C969, M[Plan Name], 0)), "")</f>
        <v/>
      </c>
      <c r="F969" s="114" t="str">
        <f>IFERROR(INDEX(M[Number of Domains], MATCH(C969, M[Plan Name], 0)), "")</f>
        <v/>
      </c>
      <c r="G969" s="114" t="str">
        <f>IFERROR(INDEX(M[Email Accounts], MATCH(C969, M[Plan Name], 0)), "")</f>
        <v/>
      </c>
      <c r="H969" s="114" t="str">
        <f>IFERROR(INDEX(M[Databases], MATCH(C969, M[Plan Name], 0)), "")</f>
        <v/>
      </c>
      <c r="I969" s="114" t="str">
        <f>IFERROR(INDEX(M[Control Panel], MATCH(C969, M[Plan Name], 0)), "")</f>
        <v/>
      </c>
      <c r="J969" s="114" t="str">
        <f>IFERROR(INDEX(M[Price], MATCH(C969, M[Plan Name], 0)), "")</f>
        <v/>
      </c>
      <c r="K969" s="114" t="str">
        <f>IFERROR(INDEX(M[Cost], MATCH(C969, M[Plan Name], 0)), "")</f>
        <v/>
      </c>
    </row>
    <row r="970" spans="1:11" ht="13.5" thickTop="1" thickBot="1">
      <c r="A970" s="11"/>
      <c r="B970" s="83"/>
      <c r="C970" s="11"/>
      <c r="D970" s="114" t="str">
        <f>IFERROR(INDEX(M[Disk Space], MATCH(C970, M[Plan Name], 0)), "")</f>
        <v/>
      </c>
      <c r="E970" s="114" t="str">
        <f>IFERROR(INDEX(M[Bandwidth], MATCH(C970, M[Plan Name], 0)), "")</f>
        <v/>
      </c>
      <c r="F970" s="114" t="str">
        <f>IFERROR(INDEX(M[Number of Domains], MATCH(C970, M[Plan Name], 0)), "")</f>
        <v/>
      </c>
      <c r="G970" s="114" t="str">
        <f>IFERROR(INDEX(M[Email Accounts], MATCH(C970, M[Plan Name], 0)), "")</f>
        <v/>
      </c>
      <c r="H970" s="114" t="str">
        <f>IFERROR(INDEX(M[Databases], MATCH(C970, M[Plan Name], 0)), "")</f>
        <v/>
      </c>
      <c r="I970" s="114" t="str">
        <f>IFERROR(INDEX(M[Control Panel], MATCH(C970, M[Plan Name], 0)), "")</f>
        <v/>
      </c>
      <c r="J970" s="114" t="str">
        <f>IFERROR(INDEX(M[Price], MATCH(C970, M[Plan Name], 0)), "")</f>
        <v/>
      </c>
      <c r="K970" s="114" t="str">
        <f>IFERROR(INDEX(M[Cost], MATCH(C970, M[Plan Name], 0)), "")</f>
        <v/>
      </c>
    </row>
    <row r="971" spans="1:11" ht="13.5" thickTop="1" thickBot="1">
      <c r="A971" s="11"/>
      <c r="B971" s="83"/>
      <c r="C971" s="11"/>
      <c r="D971" s="114" t="str">
        <f>IFERROR(INDEX(M[Disk Space], MATCH(C971, M[Plan Name], 0)), "")</f>
        <v/>
      </c>
      <c r="E971" s="114" t="str">
        <f>IFERROR(INDEX(M[Bandwidth], MATCH(C971, M[Plan Name], 0)), "")</f>
        <v/>
      </c>
      <c r="F971" s="114" t="str">
        <f>IFERROR(INDEX(M[Number of Domains], MATCH(C971, M[Plan Name], 0)), "")</f>
        <v/>
      </c>
      <c r="G971" s="114" t="str">
        <f>IFERROR(INDEX(M[Email Accounts], MATCH(C971, M[Plan Name], 0)), "")</f>
        <v/>
      </c>
      <c r="H971" s="114" t="str">
        <f>IFERROR(INDEX(M[Databases], MATCH(C971, M[Plan Name], 0)), "")</f>
        <v/>
      </c>
      <c r="I971" s="114" t="str">
        <f>IFERROR(INDEX(M[Control Panel], MATCH(C971, M[Plan Name], 0)), "")</f>
        <v/>
      </c>
      <c r="J971" s="114" t="str">
        <f>IFERROR(INDEX(M[Price], MATCH(C971, M[Plan Name], 0)), "")</f>
        <v/>
      </c>
      <c r="K971" s="114" t="str">
        <f>IFERROR(INDEX(M[Cost], MATCH(C971, M[Plan Name], 0)), "")</f>
        <v/>
      </c>
    </row>
    <row r="972" spans="1:11" ht="13.5" thickTop="1" thickBot="1">
      <c r="A972" s="11"/>
      <c r="B972" s="83"/>
      <c r="C972" s="11"/>
      <c r="D972" s="114" t="str">
        <f>IFERROR(INDEX(M[Disk Space], MATCH(C972, M[Plan Name], 0)), "")</f>
        <v/>
      </c>
      <c r="E972" s="114" t="str">
        <f>IFERROR(INDEX(M[Bandwidth], MATCH(C972, M[Plan Name], 0)), "")</f>
        <v/>
      </c>
      <c r="F972" s="114" t="str">
        <f>IFERROR(INDEX(M[Number of Domains], MATCH(C972, M[Plan Name], 0)), "")</f>
        <v/>
      </c>
      <c r="G972" s="114" t="str">
        <f>IFERROR(INDEX(M[Email Accounts], MATCH(C972, M[Plan Name], 0)), "")</f>
        <v/>
      </c>
      <c r="H972" s="114" t="str">
        <f>IFERROR(INDEX(M[Databases], MATCH(C972, M[Plan Name], 0)), "")</f>
        <v/>
      </c>
      <c r="I972" s="114" t="str">
        <f>IFERROR(INDEX(M[Control Panel], MATCH(C972, M[Plan Name], 0)), "")</f>
        <v/>
      </c>
      <c r="J972" s="114" t="str">
        <f>IFERROR(INDEX(M[Price], MATCH(C972, M[Plan Name], 0)), "")</f>
        <v/>
      </c>
      <c r="K972" s="114" t="str">
        <f>IFERROR(INDEX(M[Cost], MATCH(C972, M[Plan Name], 0)), "")</f>
        <v/>
      </c>
    </row>
    <row r="973" spans="1:11" ht="13.5" thickTop="1" thickBot="1">
      <c r="A973" s="11"/>
      <c r="B973" s="83"/>
      <c r="C973" s="11"/>
      <c r="D973" s="114" t="str">
        <f>IFERROR(INDEX(M[Disk Space], MATCH(C973, M[Plan Name], 0)), "")</f>
        <v/>
      </c>
      <c r="E973" s="114" t="str">
        <f>IFERROR(INDEX(M[Bandwidth], MATCH(C973, M[Plan Name], 0)), "")</f>
        <v/>
      </c>
      <c r="F973" s="114" t="str">
        <f>IFERROR(INDEX(M[Number of Domains], MATCH(C973, M[Plan Name], 0)), "")</f>
        <v/>
      </c>
      <c r="G973" s="114" t="str">
        <f>IFERROR(INDEX(M[Email Accounts], MATCH(C973, M[Plan Name], 0)), "")</f>
        <v/>
      </c>
      <c r="H973" s="114" t="str">
        <f>IFERROR(INDEX(M[Databases], MATCH(C973, M[Plan Name], 0)), "")</f>
        <v/>
      </c>
      <c r="I973" s="114" t="str">
        <f>IFERROR(INDEX(M[Control Panel], MATCH(C973, M[Plan Name], 0)), "")</f>
        <v/>
      </c>
      <c r="J973" s="114" t="str">
        <f>IFERROR(INDEX(M[Price], MATCH(C973, M[Plan Name], 0)), "")</f>
        <v/>
      </c>
      <c r="K973" s="114" t="str">
        <f>IFERROR(INDEX(M[Cost], MATCH(C973, M[Plan Name], 0)), "")</f>
        <v/>
      </c>
    </row>
    <row r="974" spans="1:11" ht="13.5" thickTop="1" thickBot="1">
      <c r="A974" s="11"/>
      <c r="B974" s="83"/>
      <c r="C974" s="11"/>
      <c r="D974" s="114" t="str">
        <f>IFERROR(INDEX(M[Disk Space], MATCH(C974, M[Plan Name], 0)), "")</f>
        <v/>
      </c>
      <c r="E974" s="114" t="str">
        <f>IFERROR(INDEX(M[Bandwidth], MATCH(C974, M[Plan Name], 0)), "")</f>
        <v/>
      </c>
      <c r="F974" s="114" t="str">
        <f>IFERROR(INDEX(M[Number of Domains], MATCH(C974, M[Plan Name], 0)), "")</f>
        <v/>
      </c>
      <c r="G974" s="114" t="str">
        <f>IFERROR(INDEX(M[Email Accounts], MATCH(C974, M[Plan Name], 0)), "")</f>
        <v/>
      </c>
      <c r="H974" s="114" t="str">
        <f>IFERROR(INDEX(M[Databases], MATCH(C974, M[Plan Name], 0)), "")</f>
        <v/>
      </c>
      <c r="I974" s="114" t="str">
        <f>IFERROR(INDEX(M[Control Panel], MATCH(C974, M[Plan Name], 0)), "")</f>
        <v/>
      </c>
      <c r="J974" s="114" t="str">
        <f>IFERROR(INDEX(M[Price], MATCH(C974, M[Plan Name], 0)), "")</f>
        <v/>
      </c>
      <c r="K974" s="114" t="str">
        <f>IFERROR(INDEX(M[Cost], MATCH(C974, M[Plan Name], 0)), "")</f>
        <v/>
      </c>
    </row>
    <row r="975" spans="1:11" ht="13.5" thickTop="1" thickBot="1">
      <c r="A975" s="11"/>
      <c r="B975" s="83"/>
      <c r="C975" s="11"/>
      <c r="D975" s="114" t="str">
        <f>IFERROR(INDEX(M[Disk Space], MATCH(C975, M[Plan Name], 0)), "")</f>
        <v/>
      </c>
      <c r="E975" s="114" t="str">
        <f>IFERROR(INDEX(M[Bandwidth], MATCH(C975, M[Plan Name], 0)), "")</f>
        <v/>
      </c>
      <c r="F975" s="114" t="str">
        <f>IFERROR(INDEX(M[Number of Domains], MATCH(C975, M[Plan Name], 0)), "")</f>
        <v/>
      </c>
      <c r="G975" s="114" t="str">
        <f>IFERROR(INDEX(M[Email Accounts], MATCH(C975, M[Plan Name], 0)), "")</f>
        <v/>
      </c>
      <c r="H975" s="114" t="str">
        <f>IFERROR(INDEX(M[Databases], MATCH(C975, M[Plan Name], 0)), "")</f>
        <v/>
      </c>
      <c r="I975" s="114" t="str">
        <f>IFERROR(INDEX(M[Control Panel], MATCH(C975, M[Plan Name], 0)), "")</f>
        <v/>
      </c>
      <c r="J975" s="114" t="str">
        <f>IFERROR(INDEX(M[Price], MATCH(C975, M[Plan Name], 0)), "")</f>
        <v/>
      </c>
      <c r="K975" s="114" t="str">
        <f>IFERROR(INDEX(M[Cost], MATCH(C975, M[Plan Name], 0)), "")</f>
        <v/>
      </c>
    </row>
    <row r="976" spans="1:11" ht="13.5" thickTop="1" thickBot="1">
      <c r="A976" s="11"/>
      <c r="B976" s="83"/>
      <c r="C976" s="11"/>
      <c r="D976" s="114" t="str">
        <f>IFERROR(INDEX(M[Disk Space], MATCH(C976, M[Plan Name], 0)), "")</f>
        <v/>
      </c>
      <c r="E976" s="114" t="str">
        <f>IFERROR(INDEX(M[Bandwidth], MATCH(C976, M[Plan Name], 0)), "")</f>
        <v/>
      </c>
      <c r="F976" s="114" t="str">
        <f>IFERROR(INDEX(M[Number of Domains], MATCH(C976, M[Plan Name], 0)), "")</f>
        <v/>
      </c>
      <c r="G976" s="114" t="str">
        <f>IFERROR(INDEX(M[Email Accounts], MATCH(C976, M[Plan Name], 0)), "")</f>
        <v/>
      </c>
      <c r="H976" s="114" t="str">
        <f>IFERROR(INDEX(M[Databases], MATCH(C976, M[Plan Name], 0)), "")</f>
        <v/>
      </c>
      <c r="I976" s="114" t="str">
        <f>IFERROR(INDEX(M[Control Panel], MATCH(C976, M[Plan Name], 0)), "")</f>
        <v/>
      </c>
      <c r="J976" s="114" t="str">
        <f>IFERROR(INDEX(M[Price], MATCH(C976, M[Plan Name], 0)), "")</f>
        <v/>
      </c>
      <c r="K976" s="114" t="str">
        <f>IFERROR(INDEX(M[Cost], MATCH(C976, M[Plan Name], 0)), "")</f>
        <v/>
      </c>
    </row>
    <row r="977" spans="1:11" ht="13.5" thickTop="1" thickBot="1">
      <c r="A977" s="11"/>
      <c r="B977" s="83"/>
      <c r="C977" s="11"/>
      <c r="D977" s="114" t="str">
        <f>IFERROR(INDEX(M[Disk Space], MATCH(C977, M[Plan Name], 0)), "")</f>
        <v/>
      </c>
      <c r="E977" s="114" t="str">
        <f>IFERROR(INDEX(M[Bandwidth], MATCH(C977, M[Plan Name], 0)), "")</f>
        <v/>
      </c>
      <c r="F977" s="114" t="str">
        <f>IFERROR(INDEX(M[Number of Domains], MATCH(C977, M[Plan Name], 0)), "")</f>
        <v/>
      </c>
      <c r="G977" s="114" t="str">
        <f>IFERROR(INDEX(M[Email Accounts], MATCH(C977, M[Plan Name], 0)), "")</f>
        <v/>
      </c>
      <c r="H977" s="114" t="str">
        <f>IFERROR(INDEX(M[Databases], MATCH(C977, M[Plan Name], 0)), "")</f>
        <v/>
      </c>
      <c r="I977" s="114" t="str">
        <f>IFERROR(INDEX(M[Control Panel], MATCH(C977, M[Plan Name], 0)), "")</f>
        <v/>
      </c>
      <c r="J977" s="114" t="str">
        <f>IFERROR(INDEX(M[Price], MATCH(C977, M[Plan Name], 0)), "")</f>
        <v/>
      </c>
      <c r="K977" s="114" t="str">
        <f>IFERROR(INDEX(M[Cost], MATCH(C977, M[Plan Name], 0)), "")</f>
        <v/>
      </c>
    </row>
    <row r="978" spans="1:11" ht="13.5" thickTop="1" thickBot="1">
      <c r="A978" s="11"/>
      <c r="B978" s="83"/>
      <c r="C978" s="11"/>
      <c r="D978" s="114" t="str">
        <f>IFERROR(INDEX(M[Disk Space], MATCH(C978, M[Plan Name], 0)), "")</f>
        <v/>
      </c>
      <c r="E978" s="114" t="str">
        <f>IFERROR(INDEX(M[Bandwidth], MATCH(C978, M[Plan Name], 0)), "")</f>
        <v/>
      </c>
      <c r="F978" s="114" t="str">
        <f>IFERROR(INDEX(M[Number of Domains], MATCH(C978, M[Plan Name], 0)), "")</f>
        <v/>
      </c>
      <c r="G978" s="114" t="str">
        <f>IFERROR(INDEX(M[Email Accounts], MATCH(C978, M[Plan Name], 0)), "")</f>
        <v/>
      </c>
      <c r="H978" s="114" t="str">
        <f>IFERROR(INDEX(M[Databases], MATCH(C978, M[Plan Name], 0)), "")</f>
        <v/>
      </c>
      <c r="I978" s="114" t="str">
        <f>IFERROR(INDEX(M[Control Panel], MATCH(C978, M[Plan Name], 0)), "")</f>
        <v/>
      </c>
      <c r="J978" s="114" t="str">
        <f>IFERROR(INDEX(M[Price], MATCH(C978, M[Plan Name], 0)), "")</f>
        <v/>
      </c>
      <c r="K978" s="114" t="str">
        <f>IFERROR(INDEX(M[Cost], MATCH(C978, M[Plan Name], 0)), "")</f>
        <v/>
      </c>
    </row>
    <row r="979" spans="1:11" ht="13.5" thickTop="1" thickBot="1">
      <c r="A979" s="11"/>
      <c r="B979" s="83"/>
      <c r="C979" s="11"/>
      <c r="D979" s="114" t="str">
        <f>IFERROR(INDEX(M[Disk Space], MATCH(C979, M[Plan Name], 0)), "")</f>
        <v/>
      </c>
      <c r="E979" s="114" t="str">
        <f>IFERROR(INDEX(M[Bandwidth], MATCH(C979, M[Plan Name], 0)), "")</f>
        <v/>
      </c>
      <c r="F979" s="114" t="str">
        <f>IFERROR(INDEX(M[Number of Domains], MATCH(C979, M[Plan Name], 0)), "")</f>
        <v/>
      </c>
      <c r="G979" s="114" t="str">
        <f>IFERROR(INDEX(M[Email Accounts], MATCH(C979, M[Plan Name], 0)), "")</f>
        <v/>
      </c>
      <c r="H979" s="114" t="str">
        <f>IFERROR(INDEX(M[Databases], MATCH(C979, M[Plan Name], 0)), "")</f>
        <v/>
      </c>
      <c r="I979" s="114" t="str">
        <f>IFERROR(INDEX(M[Control Panel], MATCH(C979, M[Plan Name], 0)), "")</f>
        <v/>
      </c>
      <c r="J979" s="114" t="str">
        <f>IFERROR(INDEX(M[Price], MATCH(C979, M[Plan Name], 0)), "")</f>
        <v/>
      </c>
      <c r="K979" s="114" t="str">
        <f>IFERROR(INDEX(M[Cost], MATCH(C979, M[Plan Name], 0)), "")</f>
        <v/>
      </c>
    </row>
    <row r="980" spans="1:11" ht="13.5" thickTop="1" thickBot="1">
      <c r="A980" s="11"/>
      <c r="B980" s="83"/>
      <c r="C980" s="11"/>
      <c r="D980" s="114" t="str">
        <f>IFERROR(INDEX(M[Disk Space], MATCH(C980, M[Plan Name], 0)), "")</f>
        <v/>
      </c>
      <c r="E980" s="114" t="str">
        <f>IFERROR(INDEX(M[Bandwidth], MATCH(C980, M[Plan Name], 0)), "")</f>
        <v/>
      </c>
      <c r="F980" s="114" t="str">
        <f>IFERROR(INDEX(M[Number of Domains], MATCH(C980, M[Plan Name], 0)), "")</f>
        <v/>
      </c>
      <c r="G980" s="114" t="str">
        <f>IFERROR(INDEX(M[Email Accounts], MATCH(C980, M[Plan Name], 0)), "")</f>
        <v/>
      </c>
      <c r="H980" s="114" t="str">
        <f>IFERROR(INDEX(M[Databases], MATCH(C980, M[Plan Name], 0)), "")</f>
        <v/>
      </c>
      <c r="I980" s="114" t="str">
        <f>IFERROR(INDEX(M[Control Panel], MATCH(C980, M[Plan Name], 0)), "")</f>
        <v/>
      </c>
      <c r="J980" s="114" t="str">
        <f>IFERROR(INDEX(M[Price], MATCH(C980, M[Plan Name], 0)), "")</f>
        <v/>
      </c>
      <c r="K980" s="114" t="str">
        <f>IFERROR(INDEX(M[Cost], MATCH(C980, M[Plan Name], 0)), "")</f>
        <v/>
      </c>
    </row>
    <row r="981" spans="1:11" ht="13.5" thickTop="1" thickBot="1">
      <c r="A981" s="11"/>
      <c r="B981" s="83"/>
      <c r="C981" s="11"/>
      <c r="D981" s="114" t="str">
        <f>IFERROR(INDEX(M[Disk Space], MATCH(C981, M[Plan Name], 0)), "")</f>
        <v/>
      </c>
      <c r="E981" s="114" t="str">
        <f>IFERROR(INDEX(M[Bandwidth], MATCH(C981, M[Plan Name], 0)), "")</f>
        <v/>
      </c>
      <c r="F981" s="114" t="str">
        <f>IFERROR(INDEX(M[Number of Domains], MATCH(C981, M[Plan Name], 0)), "")</f>
        <v/>
      </c>
      <c r="G981" s="114" t="str">
        <f>IFERROR(INDEX(M[Email Accounts], MATCH(C981, M[Plan Name], 0)), "")</f>
        <v/>
      </c>
      <c r="H981" s="114" t="str">
        <f>IFERROR(INDEX(M[Databases], MATCH(C981, M[Plan Name], 0)), "")</f>
        <v/>
      </c>
      <c r="I981" s="114" t="str">
        <f>IFERROR(INDEX(M[Control Panel], MATCH(C981, M[Plan Name], 0)), "")</f>
        <v/>
      </c>
      <c r="J981" s="114" t="str">
        <f>IFERROR(INDEX(M[Price], MATCH(C981, M[Plan Name], 0)), "")</f>
        <v/>
      </c>
      <c r="K981" s="114" t="str">
        <f>IFERROR(INDEX(M[Cost], MATCH(C981, M[Plan Name], 0)), "")</f>
        <v/>
      </c>
    </row>
    <row r="982" spans="1:11" ht="13.5" thickTop="1" thickBot="1">
      <c r="A982" s="11"/>
      <c r="B982" s="83"/>
      <c r="C982" s="11"/>
      <c r="D982" s="114" t="str">
        <f>IFERROR(INDEX(M[Disk Space], MATCH(C982, M[Plan Name], 0)), "")</f>
        <v/>
      </c>
      <c r="E982" s="114" t="str">
        <f>IFERROR(INDEX(M[Bandwidth], MATCH(C982, M[Plan Name], 0)), "")</f>
        <v/>
      </c>
      <c r="F982" s="114" t="str">
        <f>IFERROR(INDEX(M[Number of Domains], MATCH(C982, M[Plan Name], 0)), "")</f>
        <v/>
      </c>
      <c r="G982" s="114" t="str">
        <f>IFERROR(INDEX(M[Email Accounts], MATCH(C982, M[Plan Name], 0)), "")</f>
        <v/>
      </c>
      <c r="H982" s="114" t="str">
        <f>IFERROR(INDEX(M[Databases], MATCH(C982, M[Plan Name], 0)), "")</f>
        <v/>
      </c>
      <c r="I982" s="114" t="str">
        <f>IFERROR(INDEX(M[Control Panel], MATCH(C982, M[Plan Name], 0)), "")</f>
        <v/>
      </c>
      <c r="J982" s="114" t="str">
        <f>IFERROR(INDEX(M[Price], MATCH(C982, M[Plan Name], 0)), "")</f>
        <v/>
      </c>
      <c r="K982" s="114" t="str">
        <f>IFERROR(INDEX(M[Cost], MATCH(C982, M[Plan Name], 0)), "")</f>
        <v/>
      </c>
    </row>
    <row r="983" spans="1:11" ht="13.5" thickTop="1" thickBot="1">
      <c r="A983" s="11"/>
      <c r="B983" s="83"/>
      <c r="C983" s="11"/>
      <c r="D983" s="114" t="str">
        <f>IFERROR(INDEX(M[Disk Space], MATCH(C983, M[Plan Name], 0)), "")</f>
        <v/>
      </c>
      <c r="E983" s="114" t="str">
        <f>IFERROR(INDEX(M[Bandwidth], MATCH(C983, M[Plan Name], 0)), "")</f>
        <v/>
      </c>
      <c r="F983" s="114" t="str">
        <f>IFERROR(INDEX(M[Number of Domains], MATCH(C983, M[Plan Name], 0)), "")</f>
        <v/>
      </c>
      <c r="G983" s="114" t="str">
        <f>IFERROR(INDEX(M[Email Accounts], MATCH(C983, M[Plan Name], 0)), "")</f>
        <v/>
      </c>
      <c r="H983" s="114" t="str">
        <f>IFERROR(INDEX(M[Databases], MATCH(C983, M[Plan Name], 0)), "")</f>
        <v/>
      </c>
      <c r="I983" s="114" t="str">
        <f>IFERROR(INDEX(M[Control Panel], MATCH(C983, M[Plan Name], 0)), "")</f>
        <v/>
      </c>
      <c r="J983" s="114" t="str">
        <f>IFERROR(INDEX(M[Price], MATCH(C983, M[Plan Name], 0)), "")</f>
        <v/>
      </c>
      <c r="K983" s="114" t="str">
        <f>IFERROR(INDEX(M[Cost], MATCH(C983, M[Plan Name], 0)), "")</f>
        <v/>
      </c>
    </row>
    <row r="984" spans="1:11" ht="13.5" thickTop="1" thickBot="1">
      <c r="A984" s="11"/>
      <c r="B984" s="83"/>
      <c r="C984" s="11"/>
      <c r="D984" s="114" t="str">
        <f>IFERROR(INDEX(M[Disk Space], MATCH(C984, M[Plan Name], 0)), "")</f>
        <v/>
      </c>
      <c r="E984" s="114" t="str">
        <f>IFERROR(INDEX(M[Bandwidth], MATCH(C984, M[Plan Name], 0)), "")</f>
        <v/>
      </c>
      <c r="F984" s="114" t="str">
        <f>IFERROR(INDEX(M[Number of Domains], MATCH(C984, M[Plan Name], 0)), "")</f>
        <v/>
      </c>
      <c r="G984" s="114" t="str">
        <f>IFERROR(INDEX(M[Email Accounts], MATCH(C984, M[Plan Name], 0)), "")</f>
        <v/>
      </c>
      <c r="H984" s="114" t="str">
        <f>IFERROR(INDEX(M[Databases], MATCH(C984, M[Plan Name], 0)), "")</f>
        <v/>
      </c>
      <c r="I984" s="114" t="str">
        <f>IFERROR(INDEX(M[Control Panel], MATCH(C984, M[Plan Name], 0)), "")</f>
        <v/>
      </c>
      <c r="J984" s="114" t="str">
        <f>IFERROR(INDEX(M[Price], MATCH(C984, M[Plan Name], 0)), "")</f>
        <v/>
      </c>
      <c r="K984" s="114" t="str">
        <f>IFERROR(INDEX(M[Cost], MATCH(C984, M[Plan Name], 0)), "")</f>
        <v/>
      </c>
    </row>
    <row r="985" spans="1:11" ht="13.5" thickTop="1" thickBot="1">
      <c r="A985" s="11"/>
      <c r="B985" s="83"/>
      <c r="C985" s="11"/>
      <c r="D985" s="114" t="str">
        <f>IFERROR(INDEX(M[Disk Space], MATCH(C985, M[Plan Name], 0)), "")</f>
        <v/>
      </c>
      <c r="E985" s="114" t="str">
        <f>IFERROR(INDEX(M[Bandwidth], MATCH(C985, M[Plan Name], 0)), "")</f>
        <v/>
      </c>
      <c r="F985" s="114" t="str">
        <f>IFERROR(INDEX(M[Number of Domains], MATCH(C985, M[Plan Name], 0)), "")</f>
        <v/>
      </c>
      <c r="G985" s="114" t="str">
        <f>IFERROR(INDEX(M[Email Accounts], MATCH(C985, M[Plan Name], 0)), "")</f>
        <v/>
      </c>
      <c r="H985" s="114" t="str">
        <f>IFERROR(INDEX(M[Databases], MATCH(C985, M[Plan Name], 0)), "")</f>
        <v/>
      </c>
      <c r="I985" s="114" t="str">
        <f>IFERROR(INDEX(M[Control Panel], MATCH(C985, M[Plan Name], 0)), "")</f>
        <v/>
      </c>
      <c r="J985" s="114" t="str">
        <f>IFERROR(INDEX(M[Price], MATCH(C985, M[Plan Name], 0)), "")</f>
        <v/>
      </c>
      <c r="K985" s="114" t="str">
        <f>IFERROR(INDEX(M[Cost], MATCH(C985, M[Plan Name], 0)), "")</f>
        <v/>
      </c>
    </row>
    <row r="986" spans="1:11" ht="13.5" thickTop="1" thickBot="1">
      <c r="A986" s="11"/>
      <c r="B986" s="83"/>
      <c r="C986" s="11"/>
      <c r="D986" s="114" t="str">
        <f>IFERROR(INDEX(M[Disk Space], MATCH(C986, M[Plan Name], 0)), "")</f>
        <v/>
      </c>
      <c r="E986" s="114" t="str">
        <f>IFERROR(INDEX(M[Bandwidth], MATCH(C986, M[Plan Name], 0)), "")</f>
        <v/>
      </c>
      <c r="F986" s="114" t="str">
        <f>IFERROR(INDEX(M[Number of Domains], MATCH(C986, M[Plan Name], 0)), "")</f>
        <v/>
      </c>
      <c r="G986" s="114" t="str">
        <f>IFERROR(INDEX(M[Email Accounts], MATCH(C986, M[Plan Name], 0)), "")</f>
        <v/>
      </c>
      <c r="H986" s="114" t="str">
        <f>IFERROR(INDEX(M[Databases], MATCH(C986, M[Plan Name], 0)), "")</f>
        <v/>
      </c>
      <c r="I986" s="114" t="str">
        <f>IFERROR(INDEX(M[Control Panel], MATCH(C986, M[Plan Name], 0)), "")</f>
        <v/>
      </c>
      <c r="J986" s="114" t="str">
        <f>IFERROR(INDEX(M[Price], MATCH(C986, M[Plan Name], 0)), "")</f>
        <v/>
      </c>
      <c r="K986" s="114" t="str">
        <f>IFERROR(INDEX(M[Cost], MATCH(C986, M[Plan Name], 0)), "")</f>
        <v/>
      </c>
    </row>
    <row r="987" spans="1:11" ht="13.5" thickTop="1" thickBot="1">
      <c r="A987" s="11"/>
      <c r="B987" s="83"/>
      <c r="C987" s="11"/>
      <c r="D987" s="114" t="str">
        <f>IFERROR(INDEX(M[Disk Space], MATCH(C987, M[Plan Name], 0)), "")</f>
        <v/>
      </c>
      <c r="E987" s="114" t="str">
        <f>IFERROR(INDEX(M[Bandwidth], MATCH(C987, M[Plan Name], 0)), "")</f>
        <v/>
      </c>
      <c r="F987" s="114" t="str">
        <f>IFERROR(INDEX(M[Number of Domains], MATCH(C987, M[Plan Name], 0)), "")</f>
        <v/>
      </c>
      <c r="G987" s="114" t="str">
        <f>IFERROR(INDEX(M[Email Accounts], MATCH(C987, M[Plan Name], 0)), "")</f>
        <v/>
      </c>
      <c r="H987" s="114" t="str">
        <f>IFERROR(INDEX(M[Databases], MATCH(C987, M[Plan Name], 0)), "")</f>
        <v/>
      </c>
      <c r="I987" s="114" t="str">
        <f>IFERROR(INDEX(M[Control Panel], MATCH(C987, M[Plan Name], 0)), "")</f>
        <v/>
      </c>
      <c r="J987" s="114" t="str">
        <f>IFERROR(INDEX(M[Price], MATCH(C987, M[Plan Name], 0)), "")</f>
        <v/>
      </c>
      <c r="K987" s="114" t="str">
        <f>IFERROR(INDEX(M[Cost], MATCH(C987, M[Plan Name], 0)), "")</f>
        <v/>
      </c>
    </row>
    <row r="988" spans="1:11" ht="13.5" thickTop="1" thickBot="1">
      <c r="A988" s="11"/>
      <c r="B988" s="83"/>
      <c r="C988" s="11"/>
      <c r="D988" s="114" t="str">
        <f>IFERROR(INDEX(M[Disk Space], MATCH(C988, M[Plan Name], 0)), "")</f>
        <v/>
      </c>
      <c r="E988" s="114" t="str">
        <f>IFERROR(INDEX(M[Bandwidth], MATCH(C988, M[Plan Name], 0)), "")</f>
        <v/>
      </c>
      <c r="F988" s="114" t="str">
        <f>IFERROR(INDEX(M[Number of Domains], MATCH(C988, M[Plan Name], 0)), "")</f>
        <v/>
      </c>
      <c r="G988" s="114" t="str">
        <f>IFERROR(INDEX(M[Email Accounts], MATCH(C988, M[Plan Name], 0)), "")</f>
        <v/>
      </c>
      <c r="H988" s="114" t="str">
        <f>IFERROR(INDEX(M[Databases], MATCH(C988, M[Plan Name], 0)), "")</f>
        <v/>
      </c>
      <c r="I988" s="114" t="str">
        <f>IFERROR(INDEX(M[Control Panel], MATCH(C988, M[Plan Name], 0)), "")</f>
        <v/>
      </c>
      <c r="J988" s="114" t="str">
        <f>IFERROR(INDEX(M[Price], MATCH(C988, M[Plan Name], 0)), "")</f>
        <v/>
      </c>
      <c r="K988" s="114" t="str">
        <f>IFERROR(INDEX(M[Cost], MATCH(C988, M[Plan Name], 0)), "")</f>
        <v/>
      </c>
    </row>
    <row r="989" spans="1:11" ht="13.5" thickTop="1" thickBot="1">
      <c r="A989" s="11"/>
      <c r="B989" s="83"/>
      <c r="C989" s="11"/>
      <c r="D989" s="114" t="str">
        <f>IFERROR(INDEX(M[Disk Space], MATCH(C989, M[Plan Name], 0)), "")</f>
        <v/>
      </c>
      <c r="E989" s="114" t="str">
        <f>IFERROR(INDEX(M[Bandwidth], MATCH(C989, M[Plan Name], 0)), "")</f>
        <v/>
      </c>
      <c r="F989" s="114" t="str">
        <f>IFERROR(INDEX(M[Number of Domains], MATCH(C989, M[Plan Name], 0)), "")</f>
        <v/>
      </c>
      <c r="G989" s="114" t="str">
        <f>IFERROR(INDEX(M[Email Accounts], MATCH(C989, M[Plan Name], 0)), "")</f>
        <v/>
      </c>
      <c r="H989" s="114" t="str">
        <f>IFERROR(INDEX(M[Databases], MATCH(C989, M[Plan Name], 0)), "")</f>
        <v/>
      </c>
      <c r="I989" s="114" t="str">
        <f>IFERROR(INDEX(M[Control Panel], MATCH(C989, M[Plan Name], 0)), "")</f>
        <v/>
      </c>
      <c r="J989" s="114" t="str">
        <f>IFERROR(INDEX(M[Price], MATCH(C989, M[Plan Name], 0)), "")</f>
        <v/>
      </c>
      <c r="K989" s="114" t="str">
        <f>IFERROR(INDEX(M[Cost], MATCH(C989, M[Plan Name], 0)), "")</f>
        <v/>
      </c>
    </row>
    <row r="990" spans="1:11" ht="13.5" thickTop="1" thickBot="1">
      <c r="A990" s="11"/>
      <c r="B990" s="83"/>
      <c r="C990" s="11"/>
      <c r="D990" s="114" t="str">
        <f>IFERROR(INDEX(M[Disk Space], MATCH(C990, M[Plan Name], 0)), "")</f>
        <v/>
      </c>
      <c r="E990" s="114" t="str">
        <f>IFERROR(INDEX(M[Bandwidth], MATCH(C990, M[Plan Name], 0)), "")</f>
        <v/>
      </c>
      <c r="F990" s="114" t="str">
        <f>IFERROR(INDEX(M[Number of Domains], MATCH(C990, M[Plan Name], 0)), "")</f>
        <v/>
      </c>
      <c r="G990" s="114" t="str">
        <f>IFERROR(INDEX(M[Email Accounts], MATCH(C990, M[Plan Name], 0)), "")</f>
        <v/>
      </c>
      <c r="H990" s="114" t="str">
        <f>IFERROR(INDEX(M[Databases], MATCH(C990, M[Plan Name], 0)), "")</f>
        <v/>
      </c>
      <c r="I990" s="114" t="str">
        <f>IFERROR(INDEX(M[Control Panel], MATCH(C990, M[Plan Name], 0)), "")</f>
        <v/>
      </c>
      <c r="J990" s="114" t="str">
        <f>IFERROR(INDEX(M[Price], MATCH(C990, M[Plan Name], 0)), "")</f>
        <v/>
      </c>
      <c r="K990" s="114" t="str">
        <f>IFERROR(INDEX(M[Cost], MATCH(C990, M[Plan Name], 0)), "")</f>
        <v/>
      </c>
    </row>
    <row r="991" spans="1:11" ht="13.5" thickTop="1" thickBot="1">
      <c r="A991" s="11"/>
      <c r="B991" s="83"/>
      <c r="C991" s="11"/>
      <c r="D991" s="114" t="str">
        <f>IFERROR(INDEX(M[Disk Space], MATCH(C991, M[Plan Name], 0)), "")</f>
        <v/>
      </c>
      <c r="E991" s="114" t="str">
        <f>IFERROR(INDEX(M[Bandwidth], MATCH(C991, M[Plan Name], 0)), "")</f>
        <v/>
      </c>
      <c r="F991" s="114" t="str">
        <f>IFERROR(INDEX(M[Number of Domains], MATCH(C991, M[Plan Name], 0)), "")</f>
        <v/>
      </c>
      <c r="G991" s="114" t="str">
        <f>IFERROR(INDEX(M[Email Accounts], MATCH(C991, M[Plan Name], 0)), "")</f>
        <v/>
      </c>
      <c r="H991" s="114" t="str">
        <f>IFERROR(INDEX(M[Databases], MATCH(C991, M[Plan Name], 0)), "")</f>
        <v/>
      </c>
      <c r="I991" s="114" t="str">
        <f>IFERROR(INDEX(M[Control Panel], MATCH(C991, M[Plan Name], 0)), "")</f>
        <v/>
      </c>
      <c r="J991" s="114" t="str">
        <f>IFERROR(INDEX(M[Price], MATCH(C991, M[Plan Name], 0)), "")</f>
        <v/>
      </c>
      <c r="K991" s="114" t="str">
        <f>IFERROR(INDEX(M[Cost], MATCH(C991, M[Plan Name], 0)), "")</f>
        <v/>
      </c>
    </row>
    <row r="992" spans="1:11" ht="13.5" thickTop="1" thickBot="1">
      <c r="A992" s="11"/>
      <c r="B992" s="83"/>
      <c r="C992" s="11"/>
      <c r="D992" s="114" t="str">
        <f>IFERROR(INDEX(M[Disk Space], MATCH(C992, M[Plan Name], 0)), "")</f>
        <v/>
      </c>
      <c r="E992" s="114" t="str">
        <f>IFERROR(INDEX(M[Bandwidth], MATCH(C992, M[Plan Name], 0)), "")</f>
        <v/>
      </c>
      <c r="F992" s="114" t="str">
        <f>IFERROR(INDEX(M[Number of Domains], MATCH(C992, M[Plan Name], 0)), "")</f>
        <v/>
      </c>
      <c r="G992" s="114" t="str">
        <f>IFERROR(INDEX(M[Email Accounts], MATCH(C992, M[Plan Name], 0)), "")</f>
        <v/>
      </c>
      <c r="H992" s="114" t="str">
        <f>IFERROR(INDEX(M[Databases], MATCH(C992, M[Plan Name], 0)), "")</f>
        <v/>
      </c>
      <c r="I992" s="114" t="str">
        <f>IFERROR(INDEX(M[Control Panel], MATCH(C992, M[Plan Name], 0)), "")</f>
        <v/>
      </c>
      <c r="J992" s="114" t="str">
        <f>IFERROR(INDEX(M[Price], MATCH(C992, M[Plan Name], 0)), "")</f>
        <v/>
      </c>
      <c r="K992" s="114" t="str">
        <f>IFERROR(INDEX(M[Cost], MATCH(C992, M[Plan Name], 0)), "")</f>
        <v/>
      </c>
    </row>
    <row r="993" spans="1:11" ht="13.5" thickTop="1" thickBot="1">
      <c r="A993" s="11"/>
      <c r="B993" s="83"/>
      <c r="C993" s="11"/>
      <c r="D993" s="114" t="str">
        <f>IFERROR(INDEX(M[Disk Space], MATCH(C993, M[Plan Name], 0)), "")</f>
        <v/>
      </c>
      <c r="E993" s="114" t="str">
        <f>IFERROR(INDEX(M[Bandwidth], MATCH(C993, M[Plan Name], 0)), "")</f>
        <v/>
      </c>
      <c r="F993" s="114" t="str">
        <f>IFERROR(INDEX(M[Number of Domains], MATCH(C993, M[Plan Name], 0)), "")</f>
        <v/>
      </c>
      <c r="G993" s="114" t="str">
        <f>IFERROR(INDEX(M[Email Accounts], MATCH(C993, M[Plan Name], 0)), "")</f>
        <v/>
      </c>
      <c r="H993" s="114" t="str">
        <f>IFERROR(INDEX(M[Databases], MATCH(C993, M[Plan Name], 0)), "")</f>
        <v/>
      </c>
      <c r="I993" s="114" t="str">
        <f>IFERROR(INDEX(M[Control Panel], MATCH(C993, M[Plan Name], 0)), "")</f>
        <v/>
      </c>
      <c r="J993" s="114" t="str">
        <f>IFERROR(INDEX(M[Price], MATCH(C993, M[Plan Name], 0)), "")</f>
        <v/>
      </c>
      <c r="K993" s="114" t="str">
        <f>IFERROR(INDEX(M[Cost], MATCH(C993, M[Plan Name], 0)), "")</f>
        <v/>
      </c>
    </row>
    <row r="994" spans="1:11" ht="13.5" thickTop="1" thickBot="1">
      <c r="A994" s="11"/>
      <c r="B994" s="83"/>
      <c r="C994" s="11"/>
      <c r="D994" s="114" t="str">
        <f>IFERROR(INDEX(M[Disk Space], MATCH(C994, M[Plan Name], 0)), "")</f>
        <v/>
      </c>
      <c r="E994" s="114" t="str">
        <f>IFERROR(INDEX(M[Bandwidth], MATCH(C994, M[Plan Name], 0)), "")</f>
        <v/>
      </c>
      <c r="F994" s="114" t="str">
        <f>IFERROR(INDEX(M[Number of Domains], MATCH(C994, M[Plan Name], 0)), "")</f>
        <v/>
      </c>
      <c r="G994" s="114" t="str">
        <f>IFERROR(INDEX(M[Email Accounts], MATCH(C994, M[Plan Name], 0)), "")</f>
        <v/>
      </c>
      <c r="H994" s="114" t="str">
        <f>IFERROR(INDEX(M[Databases], MATCH(C994, M[Plan Name], 0)), "")</f>
        <v/>
      </c>
      <c r="I994" s="114" t="str">
        <f>IFERROR(INDEX(M[Control Panel], MATCH(C994, M[Plan Name], 0)), "")</f>
        <v/>
      </c>
      <c r="J994" s="114" t="str">
        <f>IFERROR(INDEX(M[Price], MATCH(C994, M[Plan Name], 0)), "")</f>
        <v/>
      </c>
      <c r="K994" s="114" t="str">
        <f>IFERROR(INDEX(M[Cost], MATCH(C994, M[Plan Name], 0)), "")</f>
        <v/>
      </c>
    </row>
    <row r="995" spans="1:11" ht="13.5" thickTop="1" thickBot="1">
      <c r="A995" s="11"/>
      <c r="B995" s="83"/>
      <c r="C995" s="11"/>
      <c r="D995" s="114" t="str">
        <f>IFERROR(INDEX(M[Disk Space], MATCH(C995, M[Plan Name], 0)), "")</f>
        <v/>
      </c>
      <c r="E995" s="114" t="str">
        <f>IFERROR(INDEX(M[Bandwidth], MATCH(C995, M[Plan Name], 0)), "")</f>
        <v/>
      </c>
      <c r="F995" s="114" t="str">
        <f>IFERROR(INDEX(M[Number of Domains], MATCH(C995, M[Plan Name], 0)), "")</f>
        <v/>
      </c>
      <c r="G995" s="114" t="str">
        <f>IFERROR(INDEX(M[Email Accounts], MATCH(C995, M[Plan Name], 0)), "")</f>
        <v/>
      </c>
      <c r="H995" s="114" t="str">
        <f>IFERROR(INDEX(M[Databases], MATCH(C995, M[Plan Name], 0)), "")</f>
        <v/>
      </c>
      <c r="I995" s="114" t="str">
        <f>IFERROR(INDEX(M[Control Panel], MATCH(C995, M[Plan Name], 0)), "")</f>
        <v/>
      </c>
      <c r="J995" s="114" t="str">
        <f>IFERROR(INDEX(M[Price], MATCH(C995, M[Plan Name], 0)), "")</f>
        <v/>
      </c>
      <c r="K995" s="114" t="str">
        <f>IFERROR(INDEX(M[Cost], MATCH(C995, M[Plan Name], 0)), "")</f>
        <v/>
      </c>
    </row>
    <row r="996" spans="1:11" ht="13.5" thickTop="1" thickBot="1">
      <c r="A996" s="11"/>
      <c r="B996" s="83"/>
      <c r="C996" s="11"/>
      <c r="D996" s="114" t="str">
        <f>IFERROR(INDEX(M[Disk Space], MATCH(C996, M[Plan Name], 0)), "")</f>
        <v/>
      </c>
      <c r="E996" s="114" t="str">
        <f>IFERROR(INDEX(M[Bandwidth], MATCH(C996, M[Plan Name], 0)), "")</f>
        <v/>
      </c>
      <c r="F996" s="114" t="str">
        <f>IFERROR(INDEX(M[Number of Domains], MATCH(C996, M[Plan Name], 0)), "")</f>
        <v/>
      </c>
      <c r="G996" s="114" t="str">
        <f>IFERROR(INDEX(M[Email Accounts], MATCH(C996, M[Plan Name], 0)), "")</f>
        <v/>
      </c>
      <c r="H996" s="114" t="str">
        <f>IFERROR(INDEX(M[Databases], MATCH(C996, M[Plan Name], 0)), "")</f>
        <v/>
      </c>
      <c r="I996" s="114" t="str">
        <f>IFERROR(INDEX(M[Control Panel], MATCH(C996, M[Plan Name], 0)), "")</f>
        <v/>
      </c>
      <c r="J996" s="114" t="str">
        <f>IFERROR(INDEX(M[Price], MATCH(C996, M[Plan Name], 0)), "")</f>
        <v/>
      </c>
      <c r="K996" s="114" t="str">
        <f>IFERROR(INDEX(M[Cost], MATCH(C996, M[Plan Name], 0)), "")</f>
        <v/>
      </c>
    </row>
    <row r="997" spans="1:11" ht="13.5" thickTop="1" thickBot="1">
      <c r="A997" s="11"/>
      <c r="B997" s="83"/>
      <c r="C997" s="11"/>
      <c r="D997" s="114" t="str">
        <f>IFERROR(INDEX(M[Disk Space], MATCH(C997, M[Plan Name], 0)), "")</f>
        <v/>
      </c>
      <c r="E997" s="114" t="str">
        <f>IFERROR(INDEX(M[Bandwidth], MATCH(C997, M[Plan Name], 0)), "")</f>
        <v/>
      </c>
      <c r="F997" s="114" t="str">
        <f>IFERROR(INDEX(M[Number of Domains], MATCH(C997, M[Plan Name], 0)), "")</f>
        <v/>
      </c>
      <c r="G997" s="114" t="str">
        <f>IFERROR(INDEX(M[Email Accounts], MATCH(C997, M[Plan Name], 0)), "")</f>
        <v/>
      </c>
      <c r="H997" s="114" t="str">
        <f>IFERROR(INDEX(M[Databases], MATCH(C997, M[Plan Name], 0)), "")</f>
        <v/>
      </c>
      <c r="I997" s="114" t="str">
        <f>IFERROR(INDEX(M[Control Panel], MATCH(C997, M[Plan Name], 0)), "")</f>
        <v/>
      </c>
      <c r="J997" s="114" t="str">
        <f>IFERROR(INDEX(M[Price], MATCH(C997, M[Plan Name], 0)), "")</f>
        <v/>
      </c>
      <c r="K997" s="114" t="str">
        <f>IFERROR(INDEX(M[Cost], MATCH(C997, M[Plan Name], 0)), "")</f>
        <v/>
      </c>
    </row>
    <row r="998" spans="1:11" ht="13.5" thickTop="1" thickBot="1">
      <c r="A998" s="11"/>
      <c r="B998" s="83"/>
      <c r="C998" s="11"/>
      <c r="D998" s="114" t="str">
        <f>IFERROR(INDEX(M[Disk Space], MATCH(C998, M[Plan Name], 0)), "")</f>
        <v/>
      </c>
      <c r="E998" s="114" t="str">
        <f>IFERROR(INDEX(M[Bandwidth], MATCH(C998, M[Plan Name], 0)), "")</f>
        <v/>
      </c>
      <c r="F998" s="114" t="str">
        <f>IFERROR(INDEX(M[Number of Domains], MATCH(C998, M[Plan Name], 0)), "")</f>
        <v/>
      </c>
      <c r="G998" s="114" t="str">
        <f>IFERROR(INDEX(M[Email Accounts], MATCH(C998, M[Plan Name], 0)), "")</f>
        <v/>
      </c>
      <c r="H998" s="114" t="str">
        <f>IFERROR(INDEX(M[Databases], MATCH(C998, M[Plan Name], 0)), "")</f>
        <v/>
      </c>
      <c r="I998" s="114" t="str">
        <f>IFERROR(INDEX(M[Control Panel], MATCH(C998, M[Plan Name], 0)), "")</f>
        <v/>
      </c>
      <c r="J998" s="114" t="str">
        <f>IFERROR(INDEX(M[Price], MATCH(C998, M[Plan Name], 0)), "")</f>
        <v/>
      </c>
      <c r="K998" s="114" t="str">
        <f>IFERROR(INDEX(M[Cost], MATCH(C998, M[Plan Name], 0)), "")</f>
        <v/>
      </c>
    </row>
    <row r="999" spans="1:11" ht="13.5" thickTop="1" thickBot="1">
      <c r="A999" s="63"/>
      <c r="B999" s="84"/>
      <c r="C999" s="63"/>
      <c r="D999" s="115" t="str">
        <f>IFERROR(INDEX(M[Disk Space], MATCH(C999, M[Plan Name], 0)), "")</f>
        <v/>
      </c>
      <c r="E999" s="115" t="str">
        <f>IFERROR(INDEX(M[Bandwidth], MATCH(C999, M[Plan Name], 0)), "")</f>
        <v/>
      </c>
      <c r="F999" s="115" t="str">
        <f>IFERROR(INDEX(M[Number of Domains], MATCH(C999, M[Plan Name], 0)), "")</f>
        <v/>
      </c>
      <c r="G999" s="115" t="str">
        <f>IFERROR(INDEX(M[Email Accounts], MATCH(C999, M[Plan Name], 0)), "")</f>
        <v/>
      </c>
      <c r="H999" s="115" t="str">
        <f>IFERROR(INDEX(M[Databases], MATCH(C999, M[Plan Name], 0)), "")</f>
        <v/>
      </c>
      <c r="I999" s="115" t="str">
        <f>IFERROR(INDEX(M[Control Panel], MATCH(C999, M[Plan Name], 0)), "")</f>
        <v/>
      </c>
      <c r="J999" s="115" t="str">
        <f>IFERROR(INDEX(M[Price], MATCH(C999, M[Plan Name], 0)), "")</f>
        <v/>
      </c>
      <c r="K999" s="115" t="str">
        <f>IFERROR(INDEX(M[Cost], MATCH(C999, M[Plan Name], 0)), "")</f>
        <v/>
      </c>
    </row>
    <row r="1000" spans="1:11" ht="13.5" thickTop="1" thickBot="1">
      <c r="A1000" s="64" t="s">
        <v>107</v>
      </c>
      <c r="B1000" s="85"/>
      <c r="C1000" s="64"/>
      <c r="D1000" s="64"/>
      <c r="E1000" s="64"/>
      <c r="F1000" s="64"/>
      <c r="G1000" s="64"/>
      <c r="H1000" s="64"/>
      <c r="I1000" s="64"/>
      <c r="J1000" s="64">
        <f>SUM(J2:J999)</f>
        <v>41.5</v>
      </c>
      <c r="K1000" s="66">
        <f>SUM(K2:K999)</f>
        <v>12</v>
      </c>
    </row>
    <row r="1001" spans="1:11" ht="13" thickTop="1"/>
  </sheetData>
  <mergeCells count="4">
    <mergeCell ref="M2:N2"/>
    <mergeCell ref="M8:N8"/>
    <mergeCell ref="M14:N14"/>
    <mergeCell ref="M20:N20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6CCE09-C067-4F85-ABD7-FCE2690E8A88}">
          <x14:formula1>
            <xm:f>'DropDown 2'!$A$2:$A$4</xm:f>
          </x14:formula1>
          <xm:sqref>C2</xm:sqref>
        </x14:dataValidation>
        <x14:dataValidation type="list" allowBlank="1" showInputMessage="1" showErrorMessage="1" xr:uid="{F177C263-E90B-4E4A-9538-5B397E869C90}">
          <x14:formula1>
            <xm:f>'DropDown 2'!$A$2:$A$5</xm:f>
          </x14:formula1>
          <xm:sqref>C3:C999 C1001:C3001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F577-E2C0-4F85-B539-4859BC576478}">
  <dimension ref="A1:L12"/>
  <sheetViews>
    <sheetView workbookViewId="0">
      <selection activeCell="F6" sqref="F6"/>
    </sheetView>
  </sheetViews>
  <sheetFormatPr defaultRowHeight="12.5"/>
  <cols>
    <col min="1" max="1" width="16" bestFit="1" customWidth="1"/>
    <col min="2" max="2" width="18.1796875" bestFit="1" customWidth="1"/>
    <col min="3" max="3" width="10.81640625" bestFit="1" customWidth="1"/>
    <col min="4" max="4" width="10.36328125" bestFit="1" customWidth="1"/>
    <col min="6" max="6" width="7.453125" bestFit="1" customWidth="1"/>
    <col min="7" max="7" width="12" bestFit="1" customWidth="1"/>
    <col min="8" max="8" width="11.54296875" bestFit="1" customWidth="1"/>
    <col min="9" max="9" width="12.453125" bestFit="1" customWidth="1"/>
    <col min="10" max="10" width="5.6328125" bestFit="1" customWidth="1"/>
    <col min="11" max="11" width="5.1796875" bestFit="1" customWidth="1"/>
  </cols>
  <sheetData>
    <row r="1" spans="1:12" ht="14.5">
      <c r="A1" s="101" t="s">
        <v>122</v>
      </c>
      <c r="B1" s="102" t="s">
        <v>123</v>
      </c>
      <c r="C1" s="102" t="s">
        <v>210</v>
      </c>
      <c r="D1" s="102" t="s">
        <v>211</v>
      </c>
      <c r="E1" s="102" t="s">
        <v>212</v>
      </c>
      <c r="F1" s="102" t="s">
        <v>213</v>
      </c>
      <c r="G1" s="102" t="s">
        <v>214</v>
      </c>
      <c r="H1" s="102" t="s">
        <v>215</v>
      </c>
      <c r="I1" s="102" t="s">
        <v>216</v>
      </c>
      <c r="J1" s="102" t="s">
        <v>217</v>
      </c>
      <c r="K1" s="102" t="s">
        <v>218</v>
      </c>
      <c r="L1" s="102" t="s">
        <v>135</v>
      </c>
    </row>
    <row r="2" spans="1:12">
      <c r="A2" t="s">
        <v>144</v>
      </c>
      <c r="B2" s="86">
        <v>45131</v>
      </c>
      <c r="C2" t="s">
        <v>112</v>
      </c>
    </row>
    <row r="3" spans="1:12">
      <c r="A3" t="s">
        <v>144</v>
      </c>
      <c r="B3" s="86">
        <v>45131</v>
      </c>
    </row>
    <row r="4" spans="1:12">
      <c r="A4" t="s">
        <v>144</v>
      </c>
      <c r="B4" s="86">
        <v>45131</v>
      </c>
    </row>
    <row r="5" spans="1:12">
      <c r="A5" t="s">
        <v>144</v>
      </c>
      <c r="B5" s="86">
        <v>45131</v>
      </c>
    </row>
    <row r="6" spans="1:12">
      <c r="A6" t="s">
        <v>144</v>
      </c>
      <c r="B6" s="86">
        <v>45131</v>
      </c>
    </row>
    <row r="7" spans="1:12">
      <c r="A7" t="s">
        <v>144</v>
      </c>
      <c r="B7" s="86">
        <v>45131</v>
      </c>
    </row>
    <row r="8" spans="1:12">
      <c r="A8" t="s">
        <v>144</v>
      </c>
      <c r="B8" s="86">
        <v>45131</v>
      </c>
    </row>
    <row r="9" spans="1:12">
      <c r="A9" t="s">
        <v>144</v>
      </c>
      <c r="B9" s="86">
        <v>45131</v>
      </c>
    </row>
    <row r="10" spans="1:12">
      <c r="A10" t="s">
        <v>144</v>
      </c>
      <c r="B10" s="86">
        <v>45131</v>
      </c>
    </row>
    <row r="11" spans="1:12">
      <c r="A11" t="s">
        <v>144</v>
      </c>
      <c r="B11" s="86">
        <v>45131</v>
      </c>
    </row>
    <row r="12" spans="1:12">
      <c r="B12" s="86"/>
    </row>
  </sheetData>
  <sheetProtection selectLockedCells="1" selectUnlockedCells="1"/>
  <dataValidations disablePrompts="1" count="1">
    <dataValidation type="list" allowBlank="1" showInputMessage="1" showErrorMessage="1" sqref="C2" xr:uid="{9A91026D-1912-4E64-BFB4-CC419B216A31}">
      <formula1>VPS_Plan_Name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40BA-8BBE-4569-A6EA-49702B1106AB}">
  <dimension ref="A1:GL11"/>
  <sheetViews>
    <sheetView zoomScaleNormal="100" workbookViewId="0">
      <selection activeCell="G9" sqref="G9"/>
    </sheetView>
  </sheetViews>
  <sheetFormatPr defaultColWidth="8.81640625" defaultRowHeight="12.5"/>
  <cols>
    <col min="1" max="1" width="13.453125" style="33" bestFit="1" customWidth="1"/>
    <col min="2" max="2" width="15.26953125" style="33" bestFit="1" customWidth="1"/>
    <col min="3" max="3" width="14.08984375" style="33" bestFit="1" customWidth="1"/>
    <col min="4" max="4" width="19.08984375" style="33" bestFit="1" customWidth="1"/>
    <col min="5" max="5" width="13.1796875" style="33" bestFit="1" customWidth="1"/>
    <col min="6" max="6" width="16.08984375" style="33" bestFit="1" customWidth="1"/>
    <col min="7" max="7" width="18.26953125" style="33" bestFit="1" customWidth="1"/>
    <col min="8" max="8" width="17.26953125" style="33" bestFit="1" customWidth="1"/>
    <col min="9" max="9" width="20.36328125" style="33" bestFit="1" customWidth="1"/>
    <col min="10" max="10" width="18.36328125" style="33" bestFit="1" customWidth="1"/>
    <col min="11" max="16384" width="8.81640625" style="33"/>
  </cols>
  <sheetData>
    <row r="1" spans="1:194" ht="15" thickBot="1">
      <c r="A1" s="94" t="s">
        <v>149</v>
      </c>
      <c r="B1" s="32" t="s">
        <v>150</v>
      </c>
      <c r="C1" s="93" t="s">
        <v>130</v>
      </c>
      <c r="D1" s="32" t="s">
        <v>151</v>
      </c>
      <c r="E1" s="32" t="s">
        <v>152</v>
      </c>
      <c r="F1" s="32" t="s">
        <v>145</v>
      </c>
      <c r="G1" s="32" t="s">
        <v>135</v>
      </c>
      <c r="H1" s="36" t="s">
        <v>142</v>
      </c>
      <c r="I1" s="36" t="s">
        <v>153</v>
      </c>
      <c r="J1" s="36" t="s">
        <v>141</v>
      </c>
    </row>
    <row r="2" spans="1:194" ht="13.5" thickTop="1" thickBot="1">
      <c r="A2" s="34" t="s">
        <v>90</v>
      </c>
      <c r="B2" s="34">
        <v>2</v>
      </c>
      <c r="C2" s="34">
        <f>'SUBSCRIPTION PLAN'!N3</f>
        <v>2</v>
      </c>
      <c r="D2" s="34">
        <v>0.5</v>
      </c>
      <c r="E2" s="34">
        <f>D2*C2</f>
        <v>1</v>
      </c>
      <c r="F2" s="34">
        <f>B2*C2</f>
        <v>4</v>
      </c>
      <c r="G2" s="34">
        <f>F2-E2</f>
        <v>3</v>
      </c>
      <c r="H2" s="34">
        <f>B2-(B2*G8)</f>
        <v>1.62</v>
      </c>
      <c r="I2" s="34">
        <f>H2*C2</f>
        <v>3.24</v>
      </c>
      <c r="J2" s="11">
        <f>I2-E2</f>
        <v>2.2400000000000002</v>
      </c>
    </row>
    <row r="3" spans="1:194" ht="13.5" thickTop="1" thickBot="1">
      <c r="A3" s="34" t="s">
        <v>91</v>
      </c>
      <c r="B3" s="34">
        <v>3.5</v>
      </c>
      <c r="C3" s="34">
        <f>'SUBSCRIPTION PLAN'!N4</f>
        <v>5</v>
      </c>
      <c r="D3" s="34">
        <v>1</v>
      </c>
      <c r="E3" s="34">
        <f t="shared" ref="E3:E4" si="0">D3*C3</f>
        <v>5</v>
      </c>
      <c r="F3" s="34">
        <f>B3*C3</f>
        <v>17.5</v>
      </c>
      <c r="G3" s="34">
        <f t="shared" ref="G3:G4" si="1">F3-E3</f>
        <v>12.5</v>
      </c>
      <c r="H3" s="34">
        <f>B3-(B3*G9)</f>
        <v>1.2250000000000001</v>
      </c>
      <c r="I3" s="34">
        <f>H3*C3</f>
        <v>6.125</v>
      </c>
      <c r="J3" s="11">
        <f t="shared" ref="J3:J4" si="2">I3-E3</f>
        <v>1.125</v>
      </c>
    </row>
    <row r="4" spans="1:194" ht="13.5" thickTop="1" thickBot="1">
      <c r="A4" s="34" t="s">
        <v>92</v>
      </c>
      <c r="B4" s="34">
        <v>5</v>
      </c>
      <c r="C4" s="34">
        <f>'SUBSCRIPTION PLAN'!N5</f>
        <v>4</v>
      </c>
      <c r="D4" s="34">
        <v>1.5</v>
      </c>
      <c r="E4" s="34">
        <f t="shared" si="0"/>
        <v>6</v>
      </c>
      <c r="F4" s="34">
        <f>B4*C4</f>
        <v>20</v>
      </c>
      <c r="G4" s="34">
        <f t="shared" si="1"/>
        <v>14</v>
      </c>
      <c r="H4" s="34">
        <f>B4-(B4*G10)</f>
        <v>3.95</v>
      </c>
      <c r="I4" s="34">
        <f>H4*C4</f>
        <v>15.8</v>
      </c>
      <c r="J4" s="11">
        <f t="shared" si="2"/>
        <v>9.8000000000000007</v>
      </c>
    </row>
    <row r="5" spans="1:194" s="48" customFormat="1" ht="8" customHeight="1" thickTop="1"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</row>
    <row r="6" spans="1:194" ht="14.5">
      <c r="F6" s="207" t="s">
        <v>87</v>
      </c>
      <c r="G6" s="207"/>
      <c r="H6" s="35"/>
      <c r="I6" s="35"/>
    </row>
    <row r="7" spans="1:194" ht="15" thickBot="1">
      <c r="F7" s="49" t="s">
        <v>0</v>
      </c>
      <c r="G7" s="49" t="s">
        <v>1</v>
      </c>
    </row>
    <row r="8" spans="1:194" ht="13.5" thickTop="1" thickBot="1">
      <c r="F8" s="34" t="s">
        <v>90</v>
      </c>
      <c r="G8" s="50">
        <v>0.19</v>
      </c>
    </row>
    <row r="9" spans="1:194" ht="13.5" thickTop="1" thickBot="1">
      <c r="F9" s="34" t="s">
        <v>91</v>
      </c>
      <c r="G9" s="50">
        <v>0.65</v>
      </c>
    </row>
    <row r="10" spans="1:194" ht="13.5" thickTop="1" thickBot="1">
      <c r="F10" s="34" t="s">
        <v>92</v>
      </c>
      <c r="G10" s="50">
        <v>0.21</v>
      </c>
    </row>
    <row r="11" spans="1:194" ht="13" thickTop="1"/>
  </sheetData>
  <mergeCells count="1">
    <mergeCell ref="F6:G6"/>
  </mergeCells>
  <dataValidations count="1">
    <dataValidation type="list" allowBlank="1" showInputMessage="1" showErrorMessage="1" sqref="G8:G10" xr:uid="{B468E2C2-698E-4CD2-986C-3FF5ECF2DFCB}">
      <formula1>Percentage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25</vt:i4>
      </vt:variant>
    </vt:vector>
  </HeadingPairs>
  <TitlesOfParts>
    <vt:vector size="41" baseType="lpstr">
      <vt:lpstr>Sheet Navigator</vt:lpstr>
      <vt:lpstr>Income Statement (MonthWise)</vt:lpstr>
      <vt:lpstr>Monthly Analytics Dashboard</vt:lpstr>
      <vt:lpstr>BS&amp;CF</vt:lpstr>
      <vt:lpstr>Net Worth </vt:lpstr>
      <vt:lpstr>Ratio Analysis</vt:lpstr>
      <vt:lpstr>SUBSCRIPTION PLAN</vt:lpstr>
      <vt:lpstr>VPS PLAN</vt:lpstr>
      <vt:lpstr>Discount Assessment</vt:lpstr>
      <vt:lpstr>VPS PLAN.</vt:lpstr>
      <vt:lpstr>CompetitorsPlanComparisons</vt:lpstr>
      <vt:lpstr>OTHER PRODUCTS</vt:lpstr>
      <vt:lpstr>.....................</vt:lpstr>
      <vt:lpstr>DropDown3</vt:lpstr>
      <vt:lpstr>DropDown 2</vt:lpstr>
      <vt:lpstr>DropDown1</vt:lpstr>
      <vt:lpstr>Bandwidth</vt:lpstr>
      <vt:lpstr>Control_Panel</vt:lpstr>
      <vt:lpstr>'SUBSCRIPTION PLAN'!COST</vt:lpstr>
      <vt:lpstr>Cost</vt:lpstr>
      <vt:lpstr>Databases</vt:lpstr>
      <vt:lpstr>Disk_Space</vt:lpstr>
      <vt:lpstr>Email_Accounts</vt:lpstr>
      <vt:lpstr>Number_of_Domains</vt:lpstr>
      <vt:lpstr>Percentage</vt:lpstr>
      <vt:lpstr>'SUBSCRIPTION PLAN'!Plan_Name</vt:lpstr>
      <vt:lpstr>Plan_Name</vt:lpstr>
      <vt:lpstr>'SUBSCRIPTION PLAN'!PRICE</vt:lpstr>
      <vt:lpstr>Price</vt:lpstr>
      <vt:lpstr>'BS&amp;CF'!Print_Area</vt:lpstr>
      <vt:lpstr>'Net Worth '!Print_Area</vt:lpstr>
      <vt:lpstr>VPS_Bandwidth</vt:lpstr>
      <vt:lpstr>VPS_Cost</vt:lpstr>
      <vt:lpstr>VPS_Disk_Space</vt:lpstr>
      <vt:lpstr>VPS_IP_Addresses</vt:lpstr>
      <vt:lpstr>VPS_Memory</vt:lpstr>
      <vt:lpstr>VPS_Plan_Name</vt:lpstr>
      <vt:lpstr>VPS_Port_Speeds</vt:lpstr>
      <vt:lpstr>VPS_Price</vt:lpstr>
      <vt:lpstr>VPS_PROFIT</vt:lpstr>
      <vt:lpstr>VPS_vCores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 hassan</dc:creator>
  <cp:lastModifiedBy>kaleem hassan</cp:lastModifiedBy>
  <dcterms:created xsi:type="dcterms:W3CDTF">2023-07-22T18:47:40Z</dcterms:created>
  <dcterms:modified xsi:type="dcterms:W3CDTF">2023-10-16T04:08:34Z</dcterms:modified>
</cp:coreProperties>
</file>