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E:\Freelance\Adil\"/>
    </mc:Choice>
  </mc:AlternateContent>
  <xr:revisionPtr revIDLastSave="0" documentId="13_ncr:1_{1F563734-5789-4C06-B816-60C933A9F144}" xr6:coauthVersionLast="47" xr6:coauthVersionMax="47" xr10:uidLastSave="{00000000-0000-0000-0000-000000000000}"/>
  <bookViews>
    <workbookView xWindow="-110" yWindow="-110" windowWidth="19420" windowHeight="10300" xr2:uid="{00000000-000D-0000-FFFF-FFFF00000000}"/>
  </bookViews>
  <sheets>
    <sheet name="Frito-Lay" sheetId="1" r:id="rId1"/>
    <sheet name="Stensil" sheetId="2" r:id="rId2"/>
    <sheet name="Table-1 X-Bar Chart" sheetId="3" r:id="rId3"/>
    <sheet name="Table-1 R-Bar" sheetId="4" r:id="rId4"/>
    <sheet name="Table-2 Control Chart" sheetId="5" r:id="rId5"/>
    <sheet name="Conclusio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 i="5" l="1"/>
  <c r="H9" i="5"/>
  <c r="H10" i="5"/>
  <c r="H11" i="5"/>
  <c r="H7" i="5"/>
  <c r="G3" i="4"/>
  <c r="G2" i="4"/>
  <c r="D2" i="4"/>
  <c r="D3" i="4"/>
  <c r="H31" i="4"/>
  <c r="H30" i="4"/>
  <c r="H29" i="4"/>
  <c r="H28" i="4"/>
  <c r="H27" i="4"/>
  <c r="H26" i="4"/>
  <c r="H25" i="4"/>
  <c r="H24" i="4"/>
  <c r="H23" i="4"/>
  <c r="H22" i="4"/>
  <c r="H21" i="4"/>
  <c r="H20" i="4"/>
  <c r="H19" i="4"/>
  <c r="H18" i="4"/>
  <c r="H17" i="4"/>
  <c r="H16" i="4"/>
  <c r="H15" i="4"/>
  <c r="H14" i="4"/>
  <c r="H13" i="4"/>
  <c r="H12" i="4"/>
  <c r="H11" i="4"/>
  <c r="H10" i="4"/>
  <c r="H9" i="4"/>
  <c r="H8" i="4"/>
  <c r="H7" i="4"/>
  <c r="G3" i="3"/>
  <c r="G2" i="3"/>
  <c r="H31" i="3"/>
  <c r="H30" i="3"/>
  <c r="H29" i="3"/>
  <c r="H28" i="3"/>
  <c r="H27" i="3"/>
  <c r="H26" i="3"/>
  <c r="H25" i="3"/>
  <c r="H24" i="3"/>
  <c r="H23" i="3"/>
  <c r="H22" i="3"/>
  <c r="H21" i="3"/>
  <c r="H20" i="3"/>
  <c r="H19" i="3"/>
  <c r="H18" i="3"/>
  <c r="H17" i="3"/>
  <c r="H16" i="3"/>
  <c r="H15" i="3"/>
  <c r="H14" i="3"/>
  <c r="H13" i="3"/>
  <c r="H12" i="3"/>
  <c r="H11" i="3"/>
  <c r="H10" i="3"/>
  <c r="H9" i="3"/>
  <c r="H8" i="3"/>
  <c r="H7" i="3"/>
  <c r="F4" i="1" a="1"/>
  <c r="F4" i="1" s="1"/>
  <c r="F5" i="1" a="1"/>
  <c r="F5" i="1" s="1"/>
  <c r="F6" i="1" a="1"/>
  <c r="F6" i="1" s="1"/>
  <c r="F7" i="1" a="1"/>
  <c r="F7" i="1" s="1"/>
  <c r="F3" i="1" a="1"/>
  <c r="F3" i="1" s="1"/>
  <c r="I7" i="2"/>
  <c r="I8" i="2"/>
  <c r="I9" i="2"/>
  <c r="I10" i="2"/>
  <c r="I11" i="2"/>
  <c r="I12" i="2"/>
  <c r="I13" i="2"/>
  <c r="I14" i="2"/>
  <c r="I15" i="2"/>
  <c r="I16" i="2"/>
  <c r="I17" i="2"/>
  <c r="I18" i="2"/>
  <c r="I19" i="2"/>
  <c r="I20" i="2"/>
  <c r="I21" i="2"/>
  <c r="I22" i="2"/>
  <c r="I23" i="2"/>
  <c r="I24" i="2"/>
  <c r="I25" i="2"/>
  <c r="I26" i="2"/>
  <c r="I27" i="2"/>
  <c r="I28" i="2"/>
  <c r="I29" i="2"/>
  <c r="I30" i="2"/>
  <c r="I6" i="2"/>
  <c r="H19" i="2"/>
  <c r="H20" i="2"/>
  <c r="H21" i="2"/>
  <c r="H22" i="2"/>
  <c r="H23" i="2"/>
  <c r="H24" i="2"/>
  <c r="H25" i="2"/>
  <c r="H26" i="2"/>
  <c r="H27" i="2"/>
  <c r="H28" i="2"/>
  <c r="H29" i="2"/>
  <c r="H30" i="2"/>
  <c r="H7" i="2"/>
  <c r="H8" i="2"/>
  <c r="H9" i="2"/>
  <c r="H10" i="2"/>
  <c r="H11" i="2"/>
  <c r="H12" i="2"/>
  <c r="H13" i="2"/>
  <c r="H14" i="2"/>
  <c r="H15" i="2"/>
  <c r="H16" i="2"/>
  <c r="H17" i="2"/>
  <c r="H18" i="2"/>
  <c r="H6" i="2"/>
  <c r="D2" i="3" l="1"/>
  <c r="D3" i="3"/>
  <c r="F8" i="1"/>
  <c r="I7" i="1" s="1"/>
  <c r="H7"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<sst xmlns="http://schemas.openxmlformats.org/spreadsheetml/2006/main" count="147" uniqueCount="31">
  <si>
    <t>Sample 1</t>
  </si>
  <si>
    <t>Sample 2</t>
  </si>
  <si>
    <t>Sample 3</t>
  </si>
  <si>
    <t>Sample 5</t>
  </si>
  <si>
    <t>Sample 4</t>
  </si>
  <si>
    <t>New Process Limits</t>
  </si>
  <si>
    <t>Current Set Limits</t>
  </si>
  <si>
    <t>UCL</t>
  </si>
  <si>
    <t>LCL</t>
  </si>
  <si>
    <t>x1</t>
  </si>
  <si>
    <t>x2</t>
  </si>
  <si>
    <t>x3</t>
  </si>
  <si>
    <t>x4</t>
  </si>
  <si>
    <t>Table 1</t>
  </si>
  <si>
    <t>Date</t>
  </si>
  <si>
    <t>August</t>
  </si>
  <si>
    <t>September</t>
  </si>
  <si>
    <t>Samples</t>
  </si>
  <si>
    <t>R</t>
  </si>
  <si>
    <r>
      <rPr>
        <u/>
        <sz val="11"/>
        <color theme="1"/>
        <rFont val="Arial"/>
        <family val="2"/>
      </rPr>
      <t>̅</t>
    </r>
    <r>
      <rPr>
        <u/>
        <sz val="11"/>
        <color theme="1"/>
        <rFont val="Calibri"/>
        <family val="2"/>
      </rPr>
      <t>X</t>
    </r>
  </si>
  <si>
    <t>Stensil Fertilizer and Chemical Company SPC Case</t>
  </si>
  <si>
    <t>Stensil Fertilizer and Chemical Company produces both organic and inorganic fertilizers.  Organic fertilizers are generally safe, but inorganic fertilizers are carefully monitored by the EPA due to the presence of hazardous waste materials (hazmat).  Most bags contain some hazardous content, but theoretically there should be none. The EPA allowable specification is 90 parts per million (PPM).  The quality control department at Stensil feels that there is no problem with hazardous material content, which has been averaging just over 50 PPM. The production department estimates that a substantial investment would be required to lower the amount of this contaminant. These two departments, after consulting with the marketing department and the EPA, suggest that a control chart be set up to monitor hazmat content. Five samples will be tested per day and plotted as one point on the chart. Use the data in Table 1 to set up the control limits. Then, after the limits are in place for this process, use Table 2 to determine whether or not the process remains in control for the week of September 6—10.</t>
  </si>
  <si>
    <t>Table 2</t>
  </si>
  <si>
    <t>Statistical Process Control Project (Frito-Lay)</t>
  </si>
  <si>
    <t>̅X</t>
  </si>
  <si>
    <r>
      <rPr>
        <u/>
        <sz val="11"/>
        <color theme="1"/>
        <rFont val="Arial"/>
        <family val="2"/>
      </rPr>
      <t>̅</t>
    </r>
    <r>
      <rPr>
        <u/>
        <sz val="11"/>
        <color theme="1"/>
        <rFont val="Calibri"/>
        <family val="2"/>
      </rPr>
      <t>X=</t>
    </r>
  </si>
  <si>
    <t>X-Dbar</t>
  </si>
  <si>
    <t>Std Dev</t>
  </si>
  <si>
    <t>R-Bar</t>
  </si>
  <si>
    <t>X</t>
  </si>
  <si>
    <t>X-Mean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</si>
</sst>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
      <name val="Calibri"/>
      <family val="2"/>
      <scheme val="minor"/>
    </font>
    <font>
      <u/>
      <sz val="11"/>
      <color theme="1"/>
      <name val="Calibri"/>
      <family val="2"/>
    </font>
    <font>
      <u/>
      <sz val="11"/>
      <color theme="1"/>
      <name val="Arial"/>
      <family val="2"/>
    </font>
    <font>
      <sz val="8"/>
      <color rgb="FF374151"/>
      <name val="Segoe UI"/>
      <family val="2"/>
    </font>
    <font>
      <sz val="11"/>
      <color theme="1"/>
      <name val="Calibri"/>
      <family val="2"/>
      <scheme val="minor"/>
    </font>
    <font>
      <sz val="11"/>
      <color theme="0"/>
      <name val="Calibri"/>
      <family val="2"/>
      <scheme val="minor"/>
    </font>
    <font>
      <sz val="11"/>
      <color theme="0" tint="-0.14999847407452621"/>
      <name val="Calibri"/>
      <family val="2"/>
      <scheme val="minor"/>
    </font>
  </fonts>
  <fills count="5">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2" borderId="0" applyNumberFormat="0" applyBorder="0" applyAlignment="0" applyProtection="0"/>
    <xf numFmtId="0" fontId="6" fillId="3" borderId="0" applyNumberFormat="0" applyBorder="0" applyAlignment="0" applyProtection="0"/>
  </cellStyleXfs>
  <cellXfs count="22">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horizontal="right"/>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Continuous"/>
    </xf>
    <xf numFmtId="0" fontId="5" fillId="0" borderId="0" xfId="0" applyFont="1"/>
    <xf numFmtId="0" fontId="6" fillId="3" borderId="1" xfId="2" applyBorder="1"/>
    <xf numFmtId="0" fontId="6" fillId="3" borderId="1" xfId="2" applyBorder="1" applyAlignment="1">
      <alignment horizontal="center"/>
    </xf>
    <xf numFmtId="0" fontId="6" fillId="3" borderId="1" xfId="2" applyBorder="1" applyAlignment="1">
      <alignment horizontal="right"/>
    </xf>
    <xf numFmtId="2" fontId="6" fillId="3" borderId="1" xfId="2" applyNumberFormat="1" applyBorder="1" applyAlignment="1">
      <alignment horizontal="center"/>
    </xf>
    <xf numFmtId="0" fontId="6" fillId="3" borderId="1" xfId="2"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Font="1" applyAlignment="1">
      <alignment horizontal="center"/>
    </xf>
    <xf numFmtId="0" fontId="7" fillId="2" borderId="1" xfId="1" applyBorder="1"/>
    <xf numFmtId="0" fontId="8" fillId="4" borderId="0" xfId="0" applyFont="1" applyFill="1"/>
    <xf numFmtId="0" fontId="7" fillId="2" borderId="0" xfId="1" applyAlignment="1">
      <alignment horizontal="center"/>
    </xf>
    <xf numFmtId="0" fontId="7" fillId="2" borderId="0" xfId="1" applyAlignment="1">
      <alignment horizontal="center" vertical="center"/>
    </xf>
    <xf numFmtId="0" fontId="0" fillId="0" borderId="0" xfId="0" applyAlignment="1">
      <alignment vertical="center" wrapText="1"/>
    </xf>
  </cellXfs>
  <cellStyles count="3">
    <cellStyle name="20% - Accent1" xfId="2" builtinId="30"/>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X-Bar</a:t>
            </a:r>
            <a:r>
              <a:rPr lang="en-GB" baseline="0"/>
              <a:t>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'Table-1 X-Bar Chart'!$H$6</c:f>
              <c:strCache>
                <c:ptCount val="1"/>
                <c:pt idx="0">
                  <c:v>̅X</c:v>
                </c:pt>
              </c:strCache>
            </c:strRef>
          </c:tx>
          <c:spPr>
            <a:ln w="28575" cap="rnd">
              <a:solidFill>
                <a:schemeClr val="accent1"/>
              </a:solidFill>
              <a:round/>
            </a:ln>
            <a:effectLst/>
          </c:spPr>
          <c:marker>
            <c:symbol val="none"/>
          </c:marker>
          <c:val>
            <c:numRef>
              <c:f>'Table-1 X-Bar Chart'!$H$7:$H$31</c:f>
              <c:numCache>
                <c:formatCode>General</c:formatCode>
                <c:ptCount val="25"/>
                <c:pt idx="0">
                  <c:v>50.8</c:v>
                </c:pt>
                <c:pt idx="1">
                  <c:v>52.2</c:v>
                </c:pt>
                <c:pt idx="2">
                  <c:v>51.4</c:v>
                </c:pt>
                <c:pt idx="3">
                  <c:v>49.6</c:v>
                </c:pt>
                <c:pt idx="4">
                  <c:v>53.6</c:v>
                </c:pt>
                <c:pt idx="5">
                  <c:v>48.2</c:v>
                </c:pt>
                <c:pt idx="6">
                  <c:v>47</c:v>
                </c:pt>
                <c:pt idx="7">
                  <c:v>52.6</c:v>
                </c:pt>
                <c:pt idx="8">
                  <c:v>52.2</c:v>
                </c:pt>
                <c:pt idx="9">
                  <c:v>48.4</c:v>
                </c:pt>
                <c:pt idx="10">
                  <c:v>49</c:v>
                </c:pt>
                <c:pt idx="11">
                  <c:v>49</c:v>
                </c:pt>
                <c:pt idx="12">
                  <c:v>48.6</c:v>
                </c:pt>
                <c:pt idx="13">
                  <c:v>50.2</c:v>
                </c:pt>
                <c:pt idx="14">
                  <c:v>53</c:v>
                </c:pt>
                <c:pt idx="15">
                  <c:v>50</c:v>
                </c:pt>
                <c:pt idx="16">
                  <c:v>48.8</c:v>
                </c:pt>
                <c:pt idx="17">
                  <c:v>43.8</c:v>
                </c:pt>
                <c:pt idx="18">
                  <c:v>51.2</c:v>
                </c:pt>
                <c:pt idx="19">
                  <c:v>46.8</c:v>
                </c:pt>
                <c:pt idx="20">
                  <c:v>55.8</c:v>
                </c:pt>
                <c:pt idx="21">
                  <c:v>44.4</c:v>
                </c:pt>
                <c:pt idx="22">
                  <c:v>50.6</c:v>
                </c:pt>
                <c:pt idx="23">
                  <c:v>46.6</c:v>
                </c:pt>
                <c:pt idx="24">
                  <c:v>50.6</c:v>
                </c:pt>
              </c:numCache>
            </c:numRef>
          </c:val>
          <c:smooth val="0"/>
          <c:extLst>
            <c:ext xmlns:c16="http://schemas.microsoft.com/office/drawing/2014/chart" uri="{C3380CC4-5D6E-409C-BE32-E72D297353CC}">
              <c16:uniqueId val="{00000000-AA76-4817-AB7D-7AD84B752CA9}"/>
            </c:ext>
          </c:extLst>
        </c:ser>
        <c:ser>
          <c:idx val="1"/>
          <c:order val="1"/>
          <c:tx>
            <c:strRef>
              <c:f>'Table-1 X-Bar Chart'!$I$6</c:f>
              <c:strCache>
                <c:ptCount val="1"/>
                <c:pt idx="0">
                  <c:v>X-Dbar</c:v>
                </c:pt>
              </c:strCache>
            </c:strRef>
          </c:tx>
          <c:spPr>
            <a:ln w="28575" cap="rnd">
              <a:solidFill>
                <a:schemeClr val="accent2"/>
              </a:solidFill>
              <a:round/>
            </a:ln>
            <a:effectLst/>
          </c:spPr>
          <c:marker>
            <c:symbol val="none"/>
          </c:marker>
          <c:val>
            <c:numRef>
              <c:f>'Table-1 X-Bar Chart'!$I$7:$I$31</c:f>
              <c:numCache>
                <c:formatCode>General</c:formatCode>
                <c:ptCount val="25"/>
                <c:pt idx="0">
                  <c:v>49.775999999999996</c:v>
                </c:pt>
                <c:pt idx="1">
                  <c:v>49.775999999999996</c:v>
                </c:pt>
                <c:pt idx="2">
                  <c:v>49.775999999999996</c:v>
                </c:pt>
                <c:pt idx="3">
                  <c:v>49.775999999999996</c:v>
                </c:pt>
                <c:pt idx="4">
                  <c:v>49.775999999999996</c:v>
                </c:pt>
                <c:pt idx="5">
                  <c:v>49.775999999999996</c:v>
                </c:pt>
                <c:pt idx="6">
                  <c:v>49.775999999999996</c:v>
                </c:pt>
                <c:pt idx="7">
                  <c:v>49.775999999999996</c:v>
                </c:pt>
                <c:pt idx="8">
                  <c:v>49.775999999999996</c:v>
                </c:pt>
                <c:pt idx="9">
                  <c:v>49.775999999999996</c:v>
                </c:pt>
                <c:pt idx="10">
                  <c:v>49.775999999999996</c:v>
                </c:pt>
                <c:pt idx="11">
                  <c:v>49.775999999999996</c:v>
                </c:pt>
                <c:pt idx="12">
                  <c:v>49.775999999999996</c:v>
                </c:pt>
                <c:pt idx="13">
                  <c:v>49.775999999999996</c:v>
                </c:pt>
                <c:pt idx="14">
                  <c:v>49.775999999999996</c:v>
                </c:pt>
                <c:pt idx="15">
                  <c:v>49.775999999999996</c:v>
                </c:pt>
                <c:pt idx="16">
                  <c:v>49.775999999999996</c:v>
                </c:pt>
                <c:pt idx="17">
                  <c:v>49.775999999999996</c:v>
                </c:pt>
                <c:pt idx="18">
                  <c:v>49.775999999999996</c:v>
                </c:pt>
                <c:pt idx="19">
                  <c:v>49.775999999999996</c:v>
                </c:pt>
                <c:pt idx="20">
                  <c:v>49.775999999999996</c:v>
                </c:pt>
                <c:pt idx="21">
                  <c:v>49.775999999999996</c:v>
                </c:pt>
                <c:pt idx="22">
                  <c:v>49.775999999999996</c:v>
                </c:pt>
                <c:pt idx="23">
                  <c:v>49.775999999999996</c:v>
                </c:pt>
                <c:pt idx="24">
                  <c:v>49.775999999999996</c:v>
                </c:pt>
              </c:numCache>
            </c:numRef>
          </c:val>
          <c:smooth val="0"/>
          <c:extLst>
            <c:ext xmlns:c16="http://schemas.microsoft.com/office/drawing/2014/chart" uri="{C3380CC4-5D6E-409C-BE32-E72D297353CC}">
              <c16:uniqueId val="{00000001-AA76-4817-AB7D-7AD84B752CA9}"/>
            </c:ext>
          </c:extLst>
        </c:ser>
        <c:ser>
          <c:idx val="2"/>
          <c:order val="2"/>
          <c:tx>
            <c:strRef>
              <c:f>'Table-1 X-Bar Chart'!$J$6</c:f>
              <c:strCache>
                <c:ptCount val="1"/>
                <c:pt idx="0">
                  <c:v>UCL</c:v>
                </c:pt>
              </c:strCache>
            </c:strRef>
          </c:tx>
          <c:spPr>
            <a:ln w="28575" cap="rnd">
              <a:solidFill>
                <a:schemeClr val="accent3"/>
              </a:solidFill>
              <a:round/>
            </a:ln>
            <a:effectLst/>
          </c:spPr>
          <c:marker>
            <c:symbol val="none"/>
          </c:marker>
          <c:val>
            <c:numRef>
              <c:f>'Table-1 X-Bar Chart'!$J$7:$J$31</c:f>
              <c:numCache>
                <c:formatCode>General</c:formatCode>
                <c:ptCount val="25"/>
                <c:pt idx="0">
                  <c:v>58.16227450063495</c:v>
                </c:pt>
                <c:pt idx="1">
                  <c:v>58.16227450063495</c:v>
                </c:pt>
                <c:pt idx="2">
                  <c:v>58.16227450063495</c:v>
                </c:pt>
                <c:pt idx="3">
                  <c:v>58.16227450063495</c:v>
                </c:pt>
                <c:pt idx="4">
                  <c:v>58.16227450063495</c:v>
                </c:pt>
                <c:pt idx="5">
                  <c:v>58.16227450063495</c:v>
                </c:pt>
                <c:pt idx="6">
                  <c:v>58.16227450063495</c:v>
                </c:pt>
                <c:pt idx="7">
                  <c:v>58.16227450063495</c:v>
                </c:pt>
                <c:pt idx="8">
                  <c:v>58.16227450063495</c:v>
                </c:pt>
                <c:pt idx="9">
                  <c:v>58.16227450063495</c:v>
                </c:pt>
                <c:pt idx="10">
                  <c:v>58.16227450063495</c:v>
                </c:pt>
                <c:pt idx="11">
                  <c:v>58.16227450063495</c:v>
                </c:pt>
                <c:pt idx="12">
                  <c:v>58.16227450063495</c:v>
                </c:pt>
                <c:pt idx="13">
                  <c:v>58.16227450063495</c:v>
                </c:pt>
                <c:pt idx="14">
                  <c:v>58.16227450063495</c:v>
                </c:pt>
                <c:pt idx="15">
                  <c:v>58.16227450063495</c:v>
                </c:pt>
                <c:pt idx="16">
                  <c:v>58.16227450063495</c:v>
                </c:pt>
                <c:pt idx="17">
                  <c:v>58.16227450063495</c:v>
                </c:pt>
                <c:pt idx="18">
                  <c:v>58.16227450063495</c:v>
                </c:pt>
                <c:pt idx="19">
                  <c:v>58.16227450063495</c:v>
                </c:pt>
                <c:pt idx="20">
                  <c:v>58.16227450063495</c:v>
                </c:pt>
                <c:pt idx="21">
                  <c:v>58.16227450063495</c:v>
                </c:pt>
                <c:pt idx="22">
                  <c:v>58.16227450063495</c:v>
                </c:pt>
                <c:pt idx="23">
                  <c:v>58.16227450063495</c:v>
                </c:pt>
                <c:pt idx="24">
                  <c:v>58.16227450063495</c:v>
                </c:pt>
              </c:numCache>
            </c:numRef>
          </c:val>
          <c:smooth val="0"/>
          <c:extLst>
            <c:ext xmlns:c16="http://schemas.microsoft.com/office/drawing/2014/chart" uri="{C3380CC4-5D6E-409C-BE32-E72D297353CC}">
              <c16:uniqueId val="{00000002-AA76-4817-AB7D-7AD84B752CA9}"/>
            </c:ext>
          </c:extLst>
        </c:ser>
        <c:ser>
          <c:idx val="3"/>
          <c:order val="3"/>
          <c:tx>
            <c:strRef>
              <c:f>'Table-1 X-Bar Chart'!$K$6</c:f>
              <c:strCache>
                <c:ptCount val="1"/>
                <c:pt idx="0">
                  <c:v>LCL</c:v>
                </c:pt>
              </c:strCache>
            </c:strRef>
          </c:tx>
          <c:spPr>
            <a:ln w="28575" cap="rnd">
              <a:solidFill>
                <a:schemeClr val="accent4"/>
              </a:solidFill>
              <a:round/>
            </a:ln>
            <a:effectLst/>
          </c:spPr>
          <c:marker>
            <c:symbol val="none"/>
          </c:marker>
          <c:val>
            <c:numRef>
              <c:f>'Table-1 X-Bar Chart'!$K$7:$K$31</c:f>
              <c:numCache>
                <c:formatCode>General</c:formatCode>
                <c:ptCount val="25"/>
                <c:pt idx="0">
                  <c:v>41.389725499365042</c:v>
                </c:pt>
                <c:pt idx="1">
                  <c:v>41.389725499365042</c:v>
                </c:pt>
                <c:pt idx="2">
                  <c:v>41.389725499365042</c:v>
                </c:pt>
                <c:pt idx="3">
                  <c:v>41.389725499365042</c:v>
                </c:pt>
                <c:pt idx="4">
                  <c:v>41.389725499365042</c:v>
                </c:pt>
                <c:pt idx="5">
                  <c:v>41.389725499365042</c:v>
                </c:pt>
                <c:pt idx="6">
                  <c:v>41.389725499365042</c:v>
                </c:pt>
                <c:pt idx="7">
                  <c:v>41.389725499365042</c:v>
                </c:pt>
                <c:pt idx="8">
                  <c:v>41.389725499365042</c:v>
                </c:pt>
                <c:pt idx="9">
                  <c:v>41.389725499365042</c:v>
                </c:pt>
                <c:pt idx="10">
                  <c:v>41.389725499365042</c:v>
                </c:pt>
                <c:pt idx="11">
                  <c:v>41.389725499365042</c:v>
                </c:pt>
                <c:pt idx="12">
                  <c:v>41.389725499365042</c:v>
                </c:pt>
                <c:pt idx="13">
                  <c:v>41.389725499365042</c:v>
                </c:pt>
                <c:pt idx="14">
                  <c:v>41.389725499365042</c:v>
                </c:pt>
                <c:pt idx="15">
                  <c:v>41.389725499365042</c:v>
                </c:pt>
                <c:pt idx="16">
                  <c:v>41.389725499365042</c:v>
                </c:pt>
                <c:pt idx="17">
                  <c:v>41.389725499365042</c:v>
                </c:pt>
                <c:pt idx="18">
                  <c:v>41.389725499365042</c:v>
                </c:pt>
                <c:pt idx="19">
                  <c:v>41.389725499365042</c:v>
                </c:pt>
                <c:pt idx="20">
                  <c:v>41.389725499365042</c:v>
                </c:pt>
                <c:pt idx="21">
                  <c:v>41.389725499365042</c:v>
                </c:pt>
                <c:pt idx="22">
                  <c:v>41.389725499365042</c:v>
                </c:pt>
                <c:pt idx="23">
                  <c:v>41.389725499365042</c:v>
                </c:pt>
                <c:pt idx="24">
                  <c:v>41.389725499365042</c:v>
                </c:pt>
              </c:numCache>
            </c:numRef>
          </c:val>
          <c:smooth val="0"/>
          <c:extLst>
            <c:ext xmlns:c16="http://schemas.microsoft.com/office/drawing/2014/chart" uri="{C3380CC4-5D6E-409C-BE32-E72D297353CC}">
              <c16:uniqueId val="{00000003-AA76-4817-AB7D-7AD84B752CA9}"/>
            </c:ext>
          </c:extLst>
        </c:ser>
        <c:dLbls>
          <c:showLegendKey val="0"/>
          <c:showVal val="0"/>
          <c:showCatName val="0"/>
          <c:showSerName val="0"/>
          <c:showPercent val="0"/>
          <c:showBubbleSize val="0"/>
        </c:dLbls>
        <c:smooth val="0"/>
        <c:axId val="1891161951"/>
        <c:axId val="1891162367"/>
      </c:lineChart>
      <c:catAx>
        <c:axId val="189116195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91162367"/>
        <c:crosses val="autoZero"/>
        <c:auto val="1"/>
        <c:lblAlgn val="ctr"/>
        <c:lblOffset val="100"/>
        <c:noMultiLvlLbl val="0"/>
      </c:catAx>
      <c:valAx>
        <c:axId val="1891162367"/>
        <c:scaling>
          <c:orientation val="minMax"/>
          <c:min val="4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9116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R-Bar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'Table-1 R-Bar'!$H$6</c:f>
              <c:strCache>
                <c:ptCount val="1"/>
                <c:pt idx="0">
                  <c:v>R</c:v>
                </c:pt>
              </c:strCache>
            </c:strRef>
          </c:tx>
          <c:spPr>
            <a:ln w="28575" cap="rnd">
              <a:solidFill>
                <a:schemeClr val="accent1"/>
              </a:solidFill>
              <a:round/>
            </a:ln>
            <a:effectLst/>
          </c:spPr>
          <c:marker>
            <c:symbol val="none"/>
          </c:marker>
          <c:val>
            <c:numRef>
              <c:f>'Table-1 R-Bar'!$H$7:$H$31</c:f>
              <c:numCache>
                <c:formatCode>General</c:formatCode>
                <c:ptCount val="25"/>
                <c:pt idx="0">
                  <c:v>26</c:v>
                </c:pt>
                <c:pt idx="1">
                  <c:v>20</c:v>
                </c:pt>
                <c:pt idx="2">
                  <c:v>30</c:v>
                </c:pt>
                <c:pt idx="3">
                  <c:v>18</c:v>
                </c:pt>
                <c:pt idx="4">
                  <c:v>17</c:v>
                </c:pt>
                <c:pt idx="5">
                  <c:v>29</c:v>
                </c:pt>
                <c:pt idx="6">
                  <c:v>20</c:v>
                </c:pt>
                <c:pt idx="7">
                  <c:v>22</c:v>
                </c:pt>
                <c:pt idx="8">
                  <c:v>10</c:v>
                </c:pt>
                <c:pt idx="9">
                  <c:v>19</c:v>
                </c:pt>
                <c:pt idx="10">
                  <c:v>18</c:v>
                </c:pt>
                <c:pt idx="11">
                  <c:v>16</c:v>
                </c:pt>
                <c:pt idx="12">
                  <c:v>3</c:v>
                </c:pt>
                <c:pt idx="13">
                  <c:v>2</c:v>
                </c:pt>
                <c:pt idx="14">
                  <c:v>12</c:v>
                </c:pt>
                <c:pt idx="15">
                  <c:v>2</c:v>
                </c:pt>
                <c:pt idx="16">
                  <c:v>34</c:v>
                </c:pt>
                <c:pt idx="17">
                  <c:v>15</c:v>
                </c:pt>
                <c:pt idx="18">
                  <c:v>40</c:v>
                </c:pt>
                <c:pt idx="19">
                  <c:v>28</c:v>
                </c:pt>
                <c:pt idx="20">
                  <c:v>24</c:v>
                </c:pt>
                <c:pt idx="21">
                  <c:v>23</c:v>
                </c:pt>
                <c:pt idx="22">
                  <c:v>27</c:v>
                </c:pt>
                <c:pt idx="23">
                  <c:v>8</c:v>
                </c:pt>
                <c:pt idx="24">
                  <c:v>29</c:v>
                </c:pt>
              </c:numCache>
            </c:numRef>
          </c:val>
          <c:smooth val="0"/>
          <c:extLst>
            <c:ext xmlns:c16="http://schemas.microsoft.com/office/drawing/2014/chart" uri="{C3380CC4-5D6E-409C-BE32-E72D297353CC}">
              <c16:uniqueId val="{00000000-661C-4D32-A60C-4C180F3E35B6}"/>
            </c:ext>
          </c:extLst>
        </c:ser>
        <c:ser>
          <c:idx val="1"/>
          <c:order val="1"/>
          <c:tx>
            <c:strRef>
              <c:f>'Table-1 R-Bar'!$I$6</c:f>
              <c:strCache>
                <c:ptCount val="1"/>
                <c:pt idx="0">
                  <c:v>R-Bar</c:v>
                </c:pt>
              </c:strCache>
            </c:strRef>
          </c:tx>
          <c:spPr>
            <a:ln w="28575" cap="rnd">
              <a:solidFill>
                <a:schemeClr val="accent2"/>
              </a:solidFill>
              <a:round/>
            </a:ln>
            <a:effectLst/>
          </c:spPr>
          <c:marker>
            <c:symbol val="none"/>
          </c:marker>
          <c:val>
            <c:numRef>
              <c:f>'Table-1 R-Bar'!$I$7:$I$31</c:f>
              <c:numCache>
                <c:formatCode>General</c:formatCode>
                <c:ptCount val="25"/>
                <c:pt idx="0">
                  <c:v>19.68</c:v>
                </c:pt>
                <c:pt idx="1">
                  <c:v>19.68</c:v>
                </c:pt>
                <c:pt idx="2">
                  <c:v>19.68</c:v>
                </c:pt>
                <c:pt idx="3">
                  <c:v>19.68</c:v>
                </c:pt>
                <c:pt idx="4">
                  <c:v>19.68</c:v>
                </c:pt>
                <c:pt idx="5">
                  <c:v>19.68</c:v>
                </c:pt>
                <c:pt idx="6">
                  <c:v>19.68</c:v>
                </c:pt>
                <c:pt idx="7">
                  <c:v>19.68</c:v>
                </c:pt>
                <c:pt idx="8">
                  <c:v>19.68</c:v>
                </c:pt>
                <c:pt idx="9">
                  <c:v>19.68</c:v>
                </c:pt>
                <c:pt idx="10">
                  <c:v>19.68</c:v>
                </c:pt>
                <c:pt idx="11">
                  <c:v>19.68</c:v>
                </c:pt>
                <c:pt idx="12">
                  <c:v>19.68</c:v>
                </c:pt>
                <c:pt idx="13">
                  <c:v>19.68</c:v>
                </c:pt>
                <c:pt idx="14">
                  <c:v>19.68</c:v>
                </c:pt>
                <c:pt idx="15">
                  <c:v>19.68</c:v>
                </c:pt>
                <c:pt idx="16">
                  <c:v>19.68</c:v>
                </c:pt>
                <c:pt idx="17">
                  <c:v>19.68</c:v>
                </c:pt>
                <c:pt idx="18">
                  <c:v>19.68</c:v>
                </c:pt>
                <c:pt idx="19">
                  <c:v>19.68</c:v>
                </c:pt>
                <c:pt idx="20">
                  <c:v>19.68</c:v>
                </c:pt>
                <c:pt idx="21">
                  <c:v>19.68</c:v>
                </c:pt>
                <c:pt idx="22">
                  <c:v>19.68</c:v>
                </c:pt>
                <c:pt idx="23">
                  <c:v>19.68</c:v>
                </c:pt>
                <c:pt idx="24">
                  <c:v>19.68</c:v>
                </c:pt>
              </c:numCache>
            </c:numRef>
          </c:val>
          <c:smooth val="0"/>
          <c:extLst>
            <c:ext xmlns:c16="http://schemas.microsoft.com/office/drawing/2014/chart" uri="{C3380CC4-5D6E-409C-BE32-E72D297353CC}">
              <c16:uniqueId val="{00000001-661C-4D32-A60C-4C180F3E35B6}"/>
            </c:ext>
          </c:extLst>
        </c:ser>
        <c:ser>
          <c:idx val="2"/>
          <c:order val="2"/>
          <c:tx>
            <c:strRef>
              <c:f>'Table-1 R-Bar'!$J$6</c:f>
              <c:strCache>
                <c:ptCount val="1"/>
                <c:pt idx="0">
                  <c:v>UCL</c:v>
                </c:pt>
              </c:strCache>
            </c:strRef>
          </c:tx>
          <c:spPr>
            <a:ln w="28575" cap="rnd">
              <a:solidFill>
                <a:schemeClr val="accent3"/>
              </a:solidFill>
              <a:round/>
            </a:ln>
            <a:effectLst/>
          </c:spPr>
          <c:marker>
            <c:symbol val="none"/>
          </c:marker>
          <c:val>
            <c:numRef>
              <c:f>'Table-1 R-Bar'!$J$7:$J$31</c:f>
              <c:numCache>
                <c:formatCode>General</c:formatCode>
                <c:ptCount val="25"/>
                <c:pt idx="0">
                  <c:v>41.623200000000004</c:v>
                </c:pt>
                <c:pt idx="1">
                  <c:v>41.623200000000004</c:v>
                </c:pt>
                <c:pt idx="2">
                  <c:v>41.623200000000004</c:v>
                </c:pt>
                <c:pt idx="3">
                  <c:v>41.623200000000004</c:v>
                </c:pt>
                <c:pt idx="4">
                  <c:v>41.623200000000004</c:v>
                </c:pt>
                <c:pt idx="5">
                  <c:v>41.623200000000004</c:v>
                </c:pt>
                <c:pt idx="6">
                  <c:v>41.623200000000004</c:v>
                </c:pt>
                <c:pt idx="7">
                  <c:v>41.623200000000004</c:v>
                </c:pt>
                <c:pt idx="8">
                  <c:v>41.623200000000004</c:v>
                </c:pt>
                <c:pt idx="9">
                  <c:v>41.623200000000004</c:v>
                </c:pt>
                <c:pt idx="10">
                  <c:v>41.623200000000004</c:v>
                </c:pt>
                <c:pt idx="11">
                  <c:v>41.623200000000004</c:v>
                </c:pt>
                <c:pt idx="12">
                  <c:v>41.623200000000004</c:v>
                </c:pt>
                <c:pt idx="13">
                  <c:v>41.623200000000004</c:v>
                </c:pt>
                <c:pt idx="14">
                  <c:v>41.623200000000004</c:v>
                </c:pt>
                <c:pt idx="15">
                  <c:v>41.623200000000004</c:v>
                </c:pt>
                <c:pt idx="16">
                  <c:v>41.623200000000004</c:v>
                </c:pt>
                <c:pt idx="17">
                  <c:v>41.623200000000004</c:v>
                </c:pt>
                <c:pt idx="18">
                  <c:v>41.623200000000004</c:v>
                </c:pt>
                <c:pt idx="19">
                  <c:v>41.623200000000004</c:v>
                </c:pt>
                <c:pt idx="20">
                  <c:v>41.623200000000004</c:v>
                </c:pt>
                <c:pt idx="21">
                  <c:v>41.623200000000004</c:v>
                </c:pt>
                <c:pt idx="22">
                  <c:v>41.623200000000004</c:v>
                </c:pt>
                <c:pt idx="23">
                  <c:v>41.623200000000004</c:v>
                </c:pt>
                <c:pt idx="24">
                  <c:v>41.623200000000004</c:v>
                </c:pt>
              </c:numCache>
            </c:numRef>
          </c:val>
          <c:smooth val="0"/>
          <c:extLst>
            <c:ext xmlns:c16="http://schemas.microsoft.com/office/drawing/2014/chart" uri="{C3380CC4-5D6E-409C-BE32-E72D297353CC}">
              <c16:uniqueId val="{00000002-661C-4D32-A60C-4C180F3E35B6}"/>
            </c:ext>
          </c:extLst>
        </c:ser>
        <c:ser>
          <c:idx val="3"/>
          <c:order val="3"/>
          <c:tx>
            <c:strRef>
              <c:f>'Table-1 R-Bar'!$K$6</c:f>
              <c:strCache>
                <c:ptCount val="1"/>
                <c:pt idx="0">
                  <c:v>LCL</c:v>
                </c:pt>
              </c:strCache>
            </c:strRef>
          </c:tx>
          <c:spPr>
            <a:ln w="28575" cap="rnd">
              <a:solidFill>
                <a:schemeClr val="accent4"/>
              </a:solidFill>
              <a:round/>
            </a:ln>
            <a:effectLst/>
          </c:spPr>
          <c:marker>
            <c:symbol val="none"/>
          </c:marker>
          <c:val>
            <c:numRef>
              <c:f>'Table-1 R-Bar'!$K$7:$K$31</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smooth val="0"/>
          <c:extLst>
            <c:ext xmlns:c16="http://schemas.microsoft.com/office/drawing/2014/chart" uri="{C3380CC4-5D6E-409C-BE32-E72D297353CC}">
              <c16:uniqueId val="{00000003-661C-4D32-A60C-4C180F3E35B6}"/>
            </c:ext>
          </c:extLst>
        </c:ser>
        <c:dLbls>
          <c:showLegendKey val="0"/>
          <c:showVal val="0"/>
          <c:showCatName val="0"/>
          <c:showSerName val="0"/>
          <c:showPercent val="0"/>
          <c:showBubbleSize val="0"/>
        </c:dLbls>
        <c:smooth val="0"/>
        <c:axId val="125626112"/>
        <c:axId val="125604480"/>
      </c:lineChart>
      <c:catAx>
        <c:axId val="1256261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5604480"/>
        <c:crosses val="autoZero"/>
        <c:auto val="1"/>
        <c:lblAlgn val="ctr"/>
        <c:lblOffset val="100"/>
        <c:noMultiLvlLbl val="0"/>
      </c:catAx>
      <c:valAx>
        <c:axId val="125604480"/>
        <c:scaling>
          <c:orientation val="minMax"/>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5626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Control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'Table-2 Control Chart'!$H$6</c:f>
              <c:strCache>
                <c:ptCount val="1"/>
                <c:pt idx="0">
                  <c:v>X</c:v>
                </c:pt>
              </c:strCache>
            </c:strRef>
          </c:tx>
          <c:spPr>
            <a:ln w="28575" cap="rnd">
              <a:solidFill>
                <a:schemeClr val="accent1"/>
              </a:solidFill>
              <a:round/>
            </a:ln>
            <a:effectLst/>
          </c:spPr>
          <c:marker>
            <c:symbol val="none"/>
          </c:marker>
          <c:val>
            <c:numRef>
              <c:f>'Table-2 Control Chart'!$H$7:$H$11</c:f>
              <c:numCache>
                <c:formatCode>General</c:formatCode>
                <c:ptCount val="5"/>
                <c:pt idx="0">
                  <c:v>52</c:v>
                </c:pt>
                <c:pt idx="1">
                  <c:v>57</c:v>
                </c:pt>
                <c:pt idx="2">
                  <c:v>47</c:v>
                </c:pt>
                <c:pt idx="3">
                  <c:v>51.4</c:v>
                </c:pt>
                <c:pt idx="4">
                  <c:v>51.6</c:v>
                </c:pt>
              </c:numCache>
            </c:numRef>
          </c:val>
          <c:smooth val="0"/>
          <c:extLst>
            <c:ext xmlns:c16="http://schemas.microsoft.com/office/drawing/2014/chart" uri="{C3380CC4-5D6E-409C-BE32-E72D297353CC}">
              <c16:uniqueId val="{00000000-CFEE-4F20-9546-AF34A5ED44CB}"/>
            </c:ext>
          </c:extLst>
        </c:ser>
        <c:ser>
          <c:idx val="1"/>
          <c:order val="1"/>
          <c:tx>
            <c:strRef>
              <c:f>'Table-2 Control Chart'!$I$6</c:f>
              <c:strCache>
                <c:ptCount val="1"/>
                <c:pt idx="0">
                  <c:v>X-Mean</c:v>
                </c:pt>
              </c:strCache>
            </c:strRef>
          </c:tx>
          <c:spPr>
            <a:ln w="28575" cap="rnd">
              <a:solidFill>
                <a:schemeClr val="accent2"/>
              </a:solidFill>
              <a:round/>
            </a:ln>
            <a:effectLst/>
          </c:spPr>
          <c:marker>
            <c:symbol val="none"/>
          </c:marker>
          <c:val>
            <c:numRef>
              <c:f>'Table-2 Control Chart'!$I$7:$I$11</c:f>
              <c:numCache>
                <c:formatCode>General</c:formatCode>
                <c:ptCount val="5"/>
                <c:pt idx="0">
                  <c:v>49.776000000000003</c:v>
                </c:pt>
                <c:pt idx="1">
                  <c:v>49.776000000000003</c:v>
                </c:pt>
                <c:pt idx="2">
                  <c:v>49.776000000000003</c:v>
                </c:pt>
                <c:pt idx="3">
                  <c:v>49.776000000000003</c:v>
                </c:pt>
                <c:pt idx="4">
                  <c:v>49.776000000000003</c:v>
                </c:pt>
              </c:numCache>
            </c:numRef>
          </c:val>
          <c:smooth val="0"/>
          <c:extLst>
            <c:ext xmlns:c16="http://schemas.microsoft.com/office/drawing/2014/chart" uri="{C3380CC4-5D6E-409C-BE32-E72D297353CC}">
              <c16:uniqueId val="{00000001-CFEE-4F20-9546-AF34A5ED44CB}"/>
            </c:ext>
          </c:extLst>
        </c:ser>
        <c:ser>
          <c:idx val="2"/>
          <c:order val="2"/>
          <c:tx>
            <c:strRef>
              <c:f>'Table-2 Control Chart'!$J$6</c:f>
              <c:strCache>
                <c:ptCount val="1"/>
                <c:pt idx="0">
                  <c:v>UCL</c:v>
                </c:pt>
              </c:strCache>
            </c:strRef>
          </c:tx>
          <c:spPr>
            <a:ln w="28575" cap="rnd">
              <a:solidFill>
                <a:schemeClr val="accent3"/>
              </a:solidFill>
              <a:round/>
            </a:ln>
            <a:effectLst/>
          </c:spPr>
          <c:marker>
            <c:symbol val="none"/>
          </c:marker>
          <c:val>
            <c:numRef>
              <c:f>'Table-2 Control Chart'!$J$7:$J$11</c:f>
              <c:numCache>
                <c:formatCode>General</c:formatCode>
                <c:ptCount val="5"/>
                <c:pt idx="0">
                  <c:v>58.16227450063495</c:v>
                </c:pt>
                <c:pt idx="1">
                  <c:v>58.16227450063495</c:v>
                </c:pt>
                <c:pt idx="2">
                  <c:v>58.16227450063495</c:v>
                </c:pt>
                <c:pt idx="3">
                  <c:v>58.16227450063495</c:v>
                </c:pt>
                <c:pt idx="4">
                  <c:v>58.16227450063495</c:v>
                </c:pt>
              </c:numCache>
            </c:numRef>
          </c:val>
          <c:smooth val="0"/>
          <c:extLst>
            <c:ext xmlns:c16="http://schemas.microsoft.com/office/drawing/2014/chart" uri="{C3380CC4-5D6E-409C-BE32-E72D297353CC}">
              <c16:uniqueId val="{00000002-CFEE-4F20-9546-AF34A5ED44CB}"/>
            </c:ext>
          </c:extLst>
        </c:ser>
        <c:ser>
          <c:idx val="3"/>
          <c:order val="3"/>
          <c:tx>
            <c:strRef>
              <c:f>'Table-2 Control Chart'!$K$6</c:f>
              <c:strCache>
                <c:ptCount val="1"/>
                <c:pt idx="0">
                  <c:v>LCL</c:v>
                </c:pt>
              </c:strCache>
            </c:strRef>
          </c:tx>
          <c:spPr>
            <a:ln w="28575" cap="rnd">
              <a:solidFill>
                <a:schemeClr val="accent4"/>
              </a:solidFill>
              <a:round/>
            </a:ln>
            <a:effectLst/>
          </c:spPr>
          <c:marker>
            <c:symbol val="none"/>
          </c:marker>
          <c:val>
            <c:numRef>
              <c:f>'Table-2 Control Chart'!$K$7:$K$11</c:f>
              <c:numCache>
                <c:formatCode>General</c:formatCode>
                <c:ptCount val="5"/>
                <c:pt idx="0">
                  <c:v>41.389725499365042</c:v>
                </c:pt>
                <c:pt idx="1">
                  <c:v>41.389725499365042</c:v>
                </c:pt>
                <c:pt idx="2">
                  <c:v>41.389725499365042</c:v>
                </c:pt>
                <c:pt idx="3">
                  <c:v>41.389725499365042</c:v>
                </c:pt>
                <c:pt idx="4">
                  <c:v>41.389725499365042</c:v>
                </c:pt>
              </c:numCache>
            </c:numRef>
          </c:val>
          <c:smooth val="0"/>
          <c:extLst>
            <c:ext xmlns:c16="http://schemas.microsoft.com/office/drawing/2014/chart" uri="{C3380CC4-5D6E-409C-BE32-E72D297353CC}">
              <c16:uniqueId val="{00000003-CFEE-4F20-9546-AF34A5ED44CB}"/>
            </c:ext>
          </c:extLst>
        </c:ser>
        <c:dLbls>
          <c:showLegendKey val="0"/>
          <c:showVal val="0"/>
          <c:showCatName val="0"/>
          <c:showSerName val="0"/>
          <c:showPercent val="0"/>
          <c:showBubbleSize val="0"/>
        </c:dLbls>
        <c:smooth val="0"/>
        <c:axId val="1122751183"/>
        <c:axId val="1122751599"/>
      </c:lineChart>
      <c:catAx>
        <c:axId val="112275118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22751599"/>
        <c:crosses val="autoZero"/>
        <c:auto val="1"/>
        <c:lblAlgn val="ctr"/>
        <c:lblOffset val="100"/>
        <c:noMultiLvlLbl val="0"/>
      </c:catAx>
      <c:valAx>
        <c:axId val="1122751599"/>
        <c:scaling>
          <c:orientation val="minMax"/>
          <c:min val="39"/>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227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X-Bar</a:t>
            </a:r>
            <a:r>
              <a:rPr lang="en-GB" baseline="0"/>
              <a:t>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'Table-1 X-Bar Chart'!$H$6</c:f>
              <c:strCache>
                <c:ptCount val="1"/>
                <c:pt idx="0">
                  <c:v>̅X</c:v>
                </c:pt>
              </c:strCache>
            </c:strRef>
          </c:tx>
          <c:spPr>
            <a:ln w="28575" cap="rnd">
              <a:solidFill>
                <a:schemeClr val="accent1"/>
              </a:solidFill>
              <a:round/>
            </a:ln>
            <a:effectLst/>
          </c:spPr>
          <c:marker>
            <c:symbol val="none"/>
          </c:marker>
          <c:val>
            <c:numRef>
              <c:f>'Table-1 X-Bar Chart'!$H$7:$H$31</c:f>
              <c:numCache>
                <c:formatCode>General</c:formatCode>
                <c:ptCount val="25"/>
                <c:pt idx="0">
                  <c:v>50.8</c:v>
                </c:pt>
                <c:pt idx="1">
                  <c:v>52.2</c:v>
                </c:pt>
                <c:pt idx="2">
                  <c:v>51.4</c:v>
                </c:pt>
                <c:pt idx="3">
                  <c:v>49.6</c:v>
                </c:pt>
                <c:pt idx="4">
                  <c:v>53.6</c:v>
                </c:pt>
                <c:pt idx="5">
                  <c:v>48.2</c:v>
                </c:pt>
                <c:pt idx="6">
                  <c:v>47</c:v>
                </c:pt>
                <c:pt idx="7">
                  <c:v>52.6</c:v>
                </c:pt>
                <c:pt idx="8">
                  <c:v>52.2</c:v>
                </c:pt>
                <c:pt idx="9">
                  <c:v>48.4</c:v>
                </c:pt>
                <c:pt idx="10">
                  <c:v>49</c:v>
                </c:pt>
                <c:pt idx="11">
                  <c:v>49</c:v>
                </c:pt>
                <c:pt idx="12">
                  <c:v>48.6</c:v>
                </c:pt>
                <c:pt idx="13">
                  <c:v>50.2</c:v>
                </c:pt>
                <c:pt idx="14">
                  <c:v>53</c:v>
                </c:pt>
                <c:pt idx="15">
                  <c:v>50</c:v>
                </c:pt>
                <c:pt idx="16">
                  <c:v>48.8</c:v>
                </c:pt>
                <c:pt idx="17">
                  <c:v>43.8</c:v>
                </c:pt>
                <c:pt idx="18">
                  <c:v>51.2</c:v>
                </c:pt>
                <c:pt idx="19">
                  <c:v>46.8</c:v>
                </c:pt>
                <c:pt idx="20">
                  <c:v>55.8</c:v>
                </c:pt>
                <c:pt idx="21">
                  <c:v>44.4</c:v>
                </c:pt>
                <c:pt idx="22">
                  <c:v>50.6</c:v>
                </c:pt>
                <c:pt idx="23">
                  <c:v>46.6</c:v>
                </c:pt>
                <c:pt idx="24">
                  <c:v>50.6</c:v>
                </c:pt>
              </c:numCache>
            </c:numRef>
          </c:val>
          <c:smooth val="0"/>
          <c:extLst>
            <c:ext xmlns:c16="http://schemas.microsoft.com/office/drawing/2014/chart" uri="{C3380CC4-5D6E-409C-BE32-E72D297353CC}">
              <c16:uniqueId val="{00000000-1E93-42C9-A64B-FB51BDAA680C}"/>
            </c:ext>
          </c:extLst>
        </c:ser>
        <c:ser>
          <c:idx val="1"/>
          <c:order val="1"/>
          <c:tx>
            <c:strRef>
              <c:f>'Table-1 X-Bar Chart'!$I$6</c:f>
              <c:strCache>
                <c:ptCount val="1"/>
                <c:pt idx="0">
                  <c:v>X-Dbar</c:v>
                </c:pt>
              </c:strCache>
            </c:strRef>
          </c:tx>
          <c:spPr>
            <a:ln w="28575" cap="rnd">
              <a:solidFill>
                <a:schemeClr val="accent2"/>
              </a:solidFill>
              <a:round/>
            </a:ln>
            <a:effectLst/>
          </c:spPr>
          <c:marker>
            <c:symbol val="none"/>
          </c:marker>
          <c:val>
            <c:numRef>
              <c:f>'Table-1 X-Bar Chart'!$I$7:$I$31</c:f>
              <c:numCache>
                <c:formatCode>General</c:formatCode>
                <c:ptCount val="25"/>
                <c:pt idx="0">
                  <c:v>49.775999999999996</c:v>
                </c:pt>
                <c:pt idx="1">
                  <c:v>49.775999999999996</c:v>
                </c:pt>
                <c:pt idx="2">
                  <c:v>49.775999999999996</c:v>
                </c:pt>
                <c:pt idx="3">
                  <c:v>49.775999999999996</c:v>
                </c:pt>
                <c:pt idx="4">
                  <c:v>49.775999999999996</c:v>
                </c:pt>
                <c:pt idx="5">
                  <c:v>49.775999999999996</c:v>
                </c:pt>
                <c:pt idx="6">
                  <c:v>49.775999999999996</c:v>
                </c:pt>
                <c:pt idx="7">
                  <c:v>49.775999999999996</c:v>
                </c:pt>
                <c:pt idx="8">
                  <c:v>49.775999999999996</c:v>
                </c:pt>
                <c:pt idx="9">
                  <c:v>49.775999999999996</c:v>
                </c:pt>
                <c:pt idx="10">
                  <c:v>49.775999999999996</c:v>
                </c:pt>
                <c:pt idx="11">
                  <c:v>49.775999999999996</c:v>
                </c:pt>
                <c:pt idx="12">
                  <c:v>49.775999999999996</c:v>
                </c:pt>
                <c:pt idx="13">
                  <c:v>49.775999999999996</c:v>
                </c:pt>
                <c:pt idx="14">
                  <c:v>49.775999999999996</c:v>
                </c:pt>
                <c:pt idx="15">
                  <c:v>49.775999999999996</c:v>
                </c:pt>
                <c:pt idx="16">
                  <c:v>49.775999999999996</c:v>
                </c:pt>
                <c:pt idx="17">
                  <c:v>49.775999999999996</c:v>
                </c:pt>
                <c:pt idx="18">
                  <c:v>49.775999999999996</c:v>
                </c:pt>
                <c:pt idx="19">
                  <c:v>49.775999999999996</c:v>
                </c:pt>
                <c:pt idx="20">
                  <c:v>49.775999999999996</c:v>
                </c:pt>
                <c:pt idx="21">
                  <c:v>49.775999999999996</c:v>
                </c:pt>
                <c:pt idx="22">
                  <c:v>49.775999999999996</c:v>
                </c:pt>
                <c:pt idx="23">
                  <c:v>49.775999999999996</c:v>
                </c:pt>
                <c:pt idx="24">
                  <c:v>49.775999999999996</c:v>
                </c:pt>
              </c:numCache>
            </c:numRef>
          </c:val>
          <c:smooth val="0"/>
          <c:extLst>
            <c:ext xmlns:c16="http://schemas.microsoft.com/office/drawing/2014/chart" uri="{C3380CC4-5D6E-409C-BE32-E72D297353CC}">
              <c16:uniqueId val="{00000001-1E93-42C9-A64B-FB51BDAA680C}"/>
            </c:ext>
          </c:extLst>
        </c:ser>
        <c:ser>
          <c:idx val="2"/>
          <c:order val="2"/>
          <c:tx>
            <c:strRef>
              <c:f>'Table-1 X-Bar Chart'!$J$6</c:f>
              <c:strCache>
                <c:ptCount val="1"/>
                <c:pt idx="0">
                  <c:v>UCL</c:v>
                </c:pt>
              </c:strCache>
            </c:strRef>
          </c:tx>
          <c:spPr>
            <a:ln w="28575" cap="rnd">
              <a:solidFill>
                <a:schemeClr val="accent3"/>
              </a:solidFill>
              <a:round/>
            </a:ln>
            <a:effectLst/>
          </c:spPr>
          <c:marker>
            <c:symbol val="none"/>
          </c:marker>
          <c:val>
            <c:numRef>
              <c:f>'Table-1 X-Bar Chart'!$J$7:$J$31</c:f>
              <c:numCache>
                <c:formatCode>General</c:formatCode>
                <c:ptCount val="25"/>
                <c:pt idx="0">
                  <c:v>58.16227450063495</c:v>
                </c:pt>
                <c:pt idx="1">
                  <c:v>58.16227450063495</c:v>
                </c:pt>
                <c:pt idx="2">
                  <c:v>58.16227450063495</c:v>
                </c:pt>
                <c:pt idx="3">
                  <c:v>58.16227450063495</c:v>
                </c:pt>
                <c:pt idx="4">
                  <c:v>58.16227450063495</c:v>
                </c:pt>
                <c:pt idx="5">
                  <c:v>58.16227450063495</c:v>
                </c:pt>
                <c:pt idx="6">
                  <c:v>58.16227450063495</c:v>
                </c:pt>
                <c:pt idx="7">
                  <c:v>58.16227450063495</c:v>
                </c:pt>
                <c:pt idx="8">
                  <c:v>58.16227450063495</c:v>
                </c:pt>
                <c:pt idx="9">
                  <c:v>58.16227450063495</c:v>
                </c:pt>
                <c:pt idx="10">
                  <c:v>58.16227450063495</c:v>
                </c:pt>
                <c:pt idx="11">
                  <c:v>58.16227450063495</c:v>
                </c:pt>
                <c:pt idx="12">
                  <c:v>58.16227450063495</c:v>
                </c:pt>
                <c:pt idx="13">
                  <c:v>58.16227450063495</c:v>
                </c:pt>
                <c:pt idx="14">
                  <c:v>58.16227450063495</c:v>
                </c:pt>
                <c:pt idx="15">
                  <c:v>58.16227450063495</c:v>
                </c:pt>
                <c:pt idx="16">
                  <c:v>58.16227450063495</c:v>
                </c:pt>
                <c:pt idx="17">
                  <c:v>58.16227450063495</c:v>
                </c:pt>
                <c:pt idx="18">
                  <c:v>58.16227450063495</c:v>
                </c:pt>
                <c:pt idx="19">
                  <c:v>58.16227450063495</c:v>
                </c:pt>
                <c:pt idx="20">
                  <c:v>58.16227450063495</c:v>
                </c:pt>
                <c:pt idx="21">
                  <c:v>58.16227450063495</c:v>
                </c:pt>
                <c:pt idx="22">
                  <c:v>58.16227450063495</c:v>
                </c:pt>
                <c:pt idx="23">
                  <c:v>58.16227450063495</c:v>
                </c:pt>
                <c:pt idx="24">
                  <c:v>58.16227450063495</c:v>
                </c:pt>
              </c:numCache>
            </c:numRef>
          </c:val>
          <c:smooth val="0"/>
          <c:extLst>
            <c:ext xmlns:c16="http://schemas.microsoft.com/office/drawing/2014/chart" uri="{C3380CC4-5D6E-409C-BE32-E72D297353CC}">
              <c16:uniqueId val="{00000002-1E93-42C9-A64B-FB51BDAA680C}"/>
            </c:ext>
          </c:extLst>
        </c:ser>
        <c:ser>
          <c:idx val="3"/>
          <c:order val="3"/>
          <c:tx>
            <c:strRef>
              <c:f>'Table-1 X-Bar Chart'!$K$6</c:f>
              <c:strCache>
                <c:ptCount val="1"/>
                <c:pt idx="0">
                  <c:v>LCL</c:v>
                </c:pt>
              </c:strCache>
            </c:strRef>
          </c:tx>
          <c:spPr>
            <a:ln w="28575" cap="rnd">
              <a:solidFill>
                <a:schemeClr val="accent4"/>
              </a:solidFill>
              <a:round/>
            </a:ln>
            <a:effectLst/>
          </c:spPr>
          <c:marker>
            <c:symbol val="none"/>
          </c:marker>
          <c:val>
            <c:numRef>
              <c:f>'Table-1 X-Bar Chart'!$K$7:$K$31</c:f>
              <c:numCache>
                <c:formatCode>General</c:formatCode>
                <c:ptCount val="25"/>
                <c:pt idx="0">
                  <c:v>41.389725499365042</c:v>
                </c:pt>
                <c:pt idx="1">
                  <c:v>41.389725499365042</c:v>
                </c:pt>
                <c:pt idx="2">
                  <c:v>41.389725499365042</c:v>
                </c:pt>
                <c:pt idx="3">
                  <c:v>41.389725499365042</c:v>
                </c:pt>
                <c:pt idx="4">
                  <c:v>41.389725499365042</c:v>
                </c:pt>
                <c:pt idx="5">
                  <c:v>41.389725499365042</c:v>
                </c:pt>
                <c:pt idx="6">
                  <c:v>41.389725499365042</c:v>
                </c:pt>
                <c:pt idx="7">
                  <c:v>41.389725499365042</c:v>
                </c:pt>
                <c:pt idx="8">
                  <c:v>41.389725499365042</c:v>
                </c:pt>
                <c:pt idx="9">
                  <c:v>41.389725499365042</c:v>
                </c:pt>
                <c:pt idx="10">
                  <c:v>41.389725499365042</c:v>
                </c:pt>
                <c:pt idx="11">
                  <c:v>41.389725499365042</c:v>
                </c:pt>
                <c:pt idx="12">
                  <c:v>41.389725499365042</c:v>
                </c:pt>
                <c:pt idx="13">
                  <c:v>41.389725499365042</c:v>
                </c:pt>
                <c:pt idx="14">
                  <c:v>41.389725499365042</c:v>
                </c:pt>
                <c:pt idx="15">
                  <c:v>41.389725499365042</c:v>
                </c:pt>
                <c:pt idx="16">
                  <c:v>41.389725499365042</c:v>
                </c:pt>
                <c:pt idx="17">
                  <c:v>41.389725499365042</c:v>
                </c:pt>
                <c:pt idx="18">
                  <c:v>41.389725499365042</c:v>
                </c:pt>
                <c:pt idx="19">
                  <c:v>41.389725499365042</c:v>
                </c:pt>
                <c:pt idx="20">
                  <c:v>41.389725499365042</c:v>
                </c:pt>
                <c:pt idx="21">
                  <c:v>41.389725499365042</c:v>
                </c:pt>
                <c:pt idx="22">
                  <c:v>41.389725499365042</c:v>
                </c:pt>
                <c:pt idx="23">
                  <c:v>41.389725499365042</c:v>
                </c:pt>
                <c:pt idx="24">
                  <c:v>41.389725499365042</c:v>
                </c:pt>
              </c:numCache>
            </c:numRef>
          </c:val>
          <c:smooth val="0"/>
          <c:extLst>
            <c:ext xmlns:c16="http://schemas.microsoft.com/office/drawing/2014/chart" uri="{C3380CC4-5D6E-409C-BE32-E72D297353CC}">
              <c16:uniqueId val="{00000003-1E93-42C9-A64B-FB51BDAA680C}"/>
            </c:ext>
          </c:extLst>
        </c:ser>
        <c:dLbls>
          <c:showLegendKey val="0"/>
          <c:showVal val="0"/>
          <c:showCatName val="0"/>
          <c:showSerName val="0"/>
          <c:showPercent val="0"/>
          <c:showBubbleSize val="0"/>
        </c:dLbls>
        <c:smooth val="0"/>
        <c:axId val="1891161951"/>
        <c:axId val="1891162367"/>
      </c:lineChart>
      <c:catAx>
        <c:axId val="189116195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91162367"/>
        <c:crosses val="autoZero"/>
        <c:auto val="1"/>
        <c:lblAlgn val="ctr"/>
        <c:lblOffset val="100"/>
        <c:noMultiLvlLbl val="0"/>
      </c:catAx>
      <c:valAx>
        <c:axId val="1891162367"/>
        <c:scaling>
          <c:orientation val="minMax"/>
          <c:min val="4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9116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R-Bar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'Table-1 R-Bar'!$H$6</c:f>
              <c:strCache>
                <c:ptCount val="1"/>
                <c:pt idx="0">
                  <c:v>R</c:v>
                </c:pt>
              </c:strCache>
            </c:strRef>
          </c:tx>
          <c:spPr>
            <a:ln w="28575" cap="rnd">
              <a:solidFill>
                <a:schemeClr val="accent1"/>
              </a:solidFill>
              <a:round/>
            </a:ln>
            <a:effectLst/>
          </c:spPr>
          <c:marker>
            <c:symbol val="none"/>
          </c:marker>
          <c:val>
            <c:numRef>
              <c:f>'Table-1 R-Bar'!$H$7:$H$31</c:f>
              <c:numCache>
                <c:formatCode>General</c:formatCode>
                <c:ptCount val="25"/>
                <c:pt idx="0">
                  <c:v>26</c:v>
                </c:pt>
                <c:pt idx="1">
                  <c:v>20</c:v>
                </c:pt>
                <c:pt idx="2">
                  <c:v>30</c:v>
                </c:pt>
                <c:pt idx="3">
                  <c:v>18</c:v>
                </c:pt>
                <c:pt idx="4">
                  <c:v>17</c:v>
                </c:pt>
                <c:pt idx="5">
                  <c:v>29</c:v>
                </c:pt>
                <c:pt idx="6">
                  <c:v>20</c:v>
                </c:pt>
                <c:pt idx="7">
                  <c:v>22</c:v>
                </c:pt>
                <c:pt idx="8">
                  <c:v>10</c:v>
                </c:pt>
                <c:pt idx="9">
                  <c:v>19</c:v>
                </c:pt>
                <c:pt idx="10">
                  <c:v>18</c:v>
                </c:pt>
                <c:pt idx="11">
                  <c:v>16</c:v>
                </c:pt>
                <c:pt idx="12">
                  <c:v>3</c:v>
                </c:pt>
                <c:pt idx="13">
                  <c:v>2</c:v>
                </c:pt>
                <c:pt idx="14">
                  <c:v>12</c:v>
                </c:pt>
                <c:pt idx="15">
                  <c:v>2</c:v>
                </c:pt>
                <c:pt idx="16">
                  <c:v>34</c:v>
                </c:pt>
                <c:pt idx="17">
                  <c:v>15</c:v>
                </c:pt>
                <c:pt idx="18">
                  <c:v>40</c:v>
                </c:pt>
                <c:pt idx="19">
                  <c:v>28</c:v>
                </c:pt>
                <c:pt idx="20">
                  <c:v>24</c:v>
                </c:pt>
                <c:pt idx="21">
                  <c:v>23</c:v>
                </c:pt>
                <c:pt idx="22">
                  <c:v>27</c:v>
                </c:pt>
                <c:pt idx="23">
                  <c:v>8</c:v>
                </c:pt>
                <c:pt idx="24">
                  <c:v>29</c:v>
                </c:pt>
              </c:numCache>
            </c:numRef>
          </c:val>
          <c:smooth val="0"/>
          <c:extLst>
            <c:ext xmlns:c16="http://schemas.microsoft.com/office/drawing/2014/chart" uri="{C3380CC4-5D6E-409C-BE32-E72D297353CC}">
              <c16:uniqueId val="{00000000-7554-4883-880D-E03409294186}"/>
            </c:ext>
          </c:extLst>
        </c:ser>
        <c:ser>
          <c:idx val="1"/>
          <c:order val="1"/>
          <c:tx>
            <c:strRef>
              <c:f>'Table-1 R-Bar'!$I$6</c:f>
              <c:strCache>
                <c:ptCount val="1"/>
                <c:pt idx="0">
                  <c:v>R-Bar</c:v>
                </c:pt>
              </c:strCache>
            </c:strRef>
          </c:tx>
          <c:spPr>
            <a:ln w="28575" cap="rnd">
              <a:solidFill>
                <a:schemeClr val="accent2"/>
              </a:solidFill>
              <a:round/>
            </a:ln>
            <a:effectLst/>
          </c:spPr>
          <c:marker>
            <c:symbol val="none"/>
          </c:marker>
          <c:val>
            <c:numRef>
              <c:f>'Table-1 R-Bar'!$I$7:$I$31</c:f>
              <c:numCache>
                <c:formatCode>General</c:formatCode>
                <c:ptCount val="25"/>
                <c:pt idx="0">
                  <c:v>19.68</c:v>
                </c:pt>
                <c:pt idx="1">
                  <c:v>19.68</c:v>
                </c:pt>
                <c:pt idx="2">
                  <c:v>19.68</c:v>
                </c:pt>
                <c:pt idx="3">
                  <c:v>19.68</c:v>
                </c:pt>
                <c:pt idx="4">
                  <c:v>19.68</c:v>
                </c:pt>
                <c:pt idx="5">
                  <c:v>19.68</c:v>
                </c:pt>
                <c:pt idx="6">
                  <c:v>19.68</c:v>
                </c:pt>
                <c:pt idx="7">
                  <c:v>19.68</c:v>
                </c:pt>
                <c:pt idx="8">
                  <c:v>19.68</c:v>
                </c:pt>
                <c:pt idx="9">
                  <c:v>19.68</c:v>
                </c:pt>
                <c:pt idx="10">
                  <c:v>19.68</c:v>
                </c:pt>
                <c:pt idx="11">
                  <c:v>19.68</c:v>
                </c:pt>
                <c:pt idx="12">
                  <c:v>19.68</c:v>
                </c:pt>
                <c:pt idx="13">
                  <c:v>19.68</c:v>
                </c:pt>
                <c:pt idx="14">
                  <c:v>19.68</c:v>
                </c:pt>
                <c:pt idx="15">
                  <c:v>19.68</c:v>
                </c:pt>
                <c:pt idx="16">
                  <c:v>19.68</c:v>
                </c:pt>
                <c:pt idx="17">
                  <c:v>19.68</c:v>
                </c:pt>
                <c:pt idx="18">
                  <c:v>19.68</c:v>
                </c:pt>
                <c:pt idx="19">
                  <c:v>19.68</c:v>
                </c:pt>
                <c:pt idx="20">
                  <c:v>19.68</c:v>
                </c:pt>
                <c:pt idx="21">
                  <c:v>19.68</c:v>
                </c:pt>
                <c:pt idx="22">
                  <c:v>19.68</c:v>
                </c:pt>
                <c:pt idx="23">
                  <c:v>19.68</c:v>
                </c:pt>
                <c:pt idx="24">
                  <c:v>19.68</c:v>
                </c:pt>
              </c:numCache>
            </c:numRef>
          </c:val>
          <c:smooth val="0"/>
          <c:extLst>
            <c:ext xmlns:c16="http://schemas.microsoft.com/office/drawing/2014/chart" uri="{C3380CC4-5D6E-409C-BE32-E72D297353CC}">
              <c16:uniqueId val="{00000001-7554-4883-880D-E03409294186}"/>
            </c:ext>
          </c:extLst>
        </c:ser>
        <c:ser>
          <c:idx val="2"/>
          <c:order val="2"/>
          <c:tx>
            <c:strRef>
              <c:f>'Table-1 R-Bar'!$J$6</c:f>
              <c:strCache>
                <c:ptCount val="1"/>
                <c:pt idx="0">
                  <c:v>UCL</c:v>
                </c:pt>
              </c:strCache>
            </c:strRef>
          </c:tx>
          <c:spPr>
            <a:ln w="28575" cap="rnd">
              <a:solidFill>
                <a:schemeClr val="accent3"/>
              </a:solidFill>
              <a:round/>
            </a:ln>
            <a:effectLst/>
          </c:spPr>
          <c:marker>
            <c:symbol val="none"/>
          </c:marker>
          <c:val>
            <c:numRef>
              <c:f>'Table-1 R-Bar'!$J$7:$J$31</c:f>
              <c:numCache>
                <c:formatCode>General</c:formatCode>
                <c:ptCount val="25"/>
                <c:pt idx="0">
                  <c:v>41.623200000000004</c:v>
                </c:pt>
                <c:pt idx="1">
                  <c:v>41.623200000000004</c:v>
                </c:pt>
                <c:pt idx="2">
                  <c:v>41.623200000000004</c:v>
                </c:pt>
                <c:pt idx="3">
                  <c:v>41.623200000000004</c:v>
                </c:pt>
                <c:pt idx="4">
                  <c:v>41.623200000000004</c:v>
                </c:pt>
                <c:pt idx="5">
                  <c:v>41.623200000000004</c:v>
                </c:pt>
                <c:pt idx="6">
                  <c:v>41.623200000000004</c:v>
                </c:pt>
                <c:pt idx="7">
                  <c:v>41.623200000000004</c:v>
                </c:pt>
                <c:pt idx="8">
                  <c:v>41.623200000000004</c:v>
                </c:pt>
                <c:pt idx="9">
                  <c:v>41.623200000000004</c:v>
                </c:pt>
                <c:pt idx="10">
                  <c:v>41.623200000000004</c:v>
                </c:pt>
                <c:pt idx="11">
                  <c:v>41.623200000000004</c:v>
                </c:pt>
                <c:pt idx="12">
                  <c:v>41.623200000000004</c:v>
                </c:pt>
                <c:pt idx="13">
                  <c:v>41.623200000000004</c:v>
                </c:pt>
                <c:pt idx="14">
                  <c:v>41.623200000000004</c:v>
                </c:pt>
                <c:pt idx="15">
                  <c:v>41.623200000000004</c:v>
                </c:pt>
                <c:pt idx="16">
                  <c:v>41.623200000000004</c:v>
                </c:pt>
                <c:pt idx="17">
                  <c:v>41.623200000000004</c:v>
                </c:pt>
                <c:pt idx="18">
                  <c:v>41.623200000000004</c:v>
                </c:pt>
                <c:pt idx="19">
                  <c:v>41.623200000000004</c:v>
                </c:pt>
                <c:pt idx="20">
                  <c:v>41.623200000000004</c:v>
                </c:pt>
                <c:pt idx="21">
                  <c:v>41.623200000000004</c:v>
                </c:pt>
                <c:pt idx="22">
                  <c:v>41.623200000000004</c:v>
                </c:pt>
                <c:pt idx="23">
                  <c:v>41.623200000000004</c:v>
                </c:pt>
                <c:pt idx="24">
                  <c:v>41.623200000000004</c:v>
                </c:pt>
              </c:numCache>
            </c:numRef>
          </c:val>
          <c:smooth val="0"/>
          <c:extLst>
            <c:ext xmlns:c16="http://schemas.microsoft.com/office/drawing/2014/chart" uri="{C3380CC4-5D6E-409C-BE32-E72D297353CC}">
              <c16:uniqueId val="{00000002-7554-4883-880D-E03409294186}"/>
            </c:ext>
          </c:extLst>
        </c:ser>
        <c:ser>
          <c:idx val="3"/>
          <c:order val="3"/>
          <c:tx>
            <c:strRef>
              <c:f>'Table-1 R-Bar'!$K$6</c:f>
              <c:strCache>
                <c:ptCount val="1"/>
                <c:pt idx="0">
                  <c:v>LCL</c:v>
                </c:pt>
              </c:strCache>
            </c:strRef>
          </c:tx>
          <c:spPr>
            <a:ln w="28575" cap="rnd">
              <a:solidFill>
                <a:schemeClr val="accent4"/>
              </a:solidFill>
              <a:round/>
            </a:ln>
            <a:effectLst/>
          </c:spPr>
          <c:marker>
            <c:symbol val="none"/>
          </c:marker>
          <c:val>
            <c:numRef>
              <c:f>'Table-1 R-Bar'!$K$7:$K$31</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smooth val="0"/>
          <c:extLst>
            <c:ext xmlns:c16="http://schemas.microsoft.com/office/drawing/2014/chart" uri="{C3380CC4-5D6E-409C-BE32-E72D297353CC}">
              <c16:uniqueId val="{00000003-7554-4883-880D-E03409294186}"/>
            </c:ext>
          </c:extLst>
        </c:ser>
        <c:dLbls>
          <c:showLegendKey val="0"/>
          <c:showVal val="0"/>
          <c:showCatName val="0"/>
          <c:showSerName val="0"/>
          <c:showPercent val="0"/>
          <c:showBubbleSize val="0"/>
        </c:dLbls>
        <c:smooth val="0"/>
        <c:axId val="125626112"/>
        <c:axId val="125604480"/>
      </c:lineChart>
      <c:catAx>
        <c:axId val="1256261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5604480"/>
        <c:crosses val="autoZero"/>
        <c:auto val="1"/>
        <c:lblAlgn val="ctr"/>
        <c:lblOffset val="100"/>
        <c:noMultiLvlLbl val="0"/>
      </c:catAx>
      <c:valAx>
        <c:axId val="125604480"/>
        <c:scaling>
          <c:orientation val="minMax"/>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5626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Control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'Table-2 Control Chart'!$H$6</c:f>
              <c:strCache>
                <c:ptCount val="1"/>
                <c:pt idx="0">
                  <c:v>X</c:v>
                </c:pt>
              </c:strCache>
            </c:strRef>
          </c:tx>
          <c:spPr>
            <a:ln w="28575" cap="rnd">
              <a:solidFill>
                <a:schemeClr val="accent1"/>
              </a:solidFill>
              <a:round/>
            </a:ln>
            <a:effectLst/>
          </c:spPr>
          <c:marker>
            <c:symbol val="none"/>
          </c:marker>
          <c:val>
            <c:numRef>
              <c:f>'Table-2 Control Chart'!$H$7:$H$11</c:f>
              <c:numCache>
                <c:formatCode>General</c:formatCode>
                <c:ptCount val="5"/>
                <c:pt idx="0">
                  <c:v>52</c:v>
                </c:pt>
                <c:pt idx="1">
                  <c:v>57</c:v>
                </c:pt>
                <c:pt idx="2">
                  <c:v>47</c:v>
                </c:pt>
                <c:pt idx="3">
                  <c:v>51.4</c:v>
                </c:pt>
                <c:pt idx="4">
                  <c:v>51.6</c:v>
                </c:pt>
              </c:numCache>
            </c:numRef>
          </c:val>
          <c:smooth val="0"/>
          <c:extLst>
            <c:ext xmlns:c16="http://schemas.microsoft.com/office/drawing/2014/chart" uri="{C3380CC4-5D6E-409C-BE32-E72D297353CC}">
              <c16:uniqueId val="{00000000-84AD-4CF3-BCFA-F818568564A9}"/>
            </c:ext>
          </c:extLst>
        </c:ser>
        <c:ser>
          <c:idx val="1"/>
          <c:order val="1"/>
          <c:tx>
            <c:strRef>
              <c:f>'Table-2 Control Chart'!$I$6</c:f>
              <c:strCache>
                <c:ptCount val="1"/>
                <c:pt idx="0">
                  <c:v>X-Mean</c:v>
                </c:pt>
              </c:strCache>
            </c:strRef>
          </c:tx>
          <c:spPr>
            <a:ln w="28575" cap="rnd">
              <a:solidFill>
                <a:schemeClr val="accent2"/>
              </a:solidFill>
              <a:round/>
            </a:ln>
            <a:effectLst/>
          </c:spPr>
          <c:marker>
            <c:symbol val="none"/>
          </c:marker>
          <c:val>
            <c:numRef>
              <c:f>'Table-2 Control Chart'!$I$7:$I$11</c:f>
              <c:numCache>
                <c:formatCode>General</c:formatCode>
                <c:ptCount val="5"/>
                <c:pt idx="0">
                  <c:v>49.776000000000003</c:v>
                </c:pt>
                <c:pt idx="1">
                  <c:v>49.776000000000003</c:v>
                </c:pt>
                <c:pt idx="2">
                  <c:v>49.776000000000003</c:v>
                </c:pt>
                <c:pt idx="3">
                  <c:v>49.776000000000003</c:v>
                </c:pt>
                <c:pt idx="4">
                  <c:v>49.776000000000003</c:v>
                </c:pt>
              </c:numCache>
            </c:numRef>
          </c:val>
          <c:smooth val="0"/>
          <c:extLst>
            <c:ext xmlns:c16="http://schemas.microsoft.com/office/drawing/2014/chart" uri="{C3380CC4-5D6E-409C-BE32-E72D297353CC}">
              <c16:uniqueId val="{00000001-84AD-4CF3-BCFA-F818568564A9}"/>
            </c:ext>
          </c:extLst>
        </c:ser>
        <c:ser>
          <c:idx val="2"/>
          <c:order val="2"/>
          <c:tx>
            <c:strRef>
              <c:f>'Table-2 Control Chart'!$J$6</c:f>
              <c:strCache>
                <c:ptCount val="1"/>
                <c:pt idx="0">
                  <c:v>UCL</c:v>
                </c:pt>
              </c:strCache>
            </c:strRef>
          </c:tx>
          <c:spPr>
            <a:ln w="28575" cap="rnd">
              <a:solidFill>
                <a:schemeClr val="accent3"/>
              </a:solidFill>
              <a:round/>
            </a:ln>
            <a:effectLst/>
          </c:spPr>
          <c:marker>
            <c:symbol val="none"/>
          </c:marker>
          <c:val>
            <c:numRef>
              <c:f>'Table-2 Control Chart'!$J$7:$J$11</c:f>
              <c:numCache>
                <c:formatCode>General</c:formatCode>
                <c:ptCount val="5"/>
                <c:pt idx="0">
                  <c:v>58.16227450063495</c:v>
                </c:pt>
                <c:pt idx="1">
                  <c:v>58.16227450063495</c:v>
                </c:pt>
                <c:pt idx="2">
                  <c:v>58.16227450063495</c:v>
                </c:pt>
                <c:pt idx="3">
                  <c:v>58.16227450063495</c:v>
                </c:pt>
                <c:pt idx="4">
                  <c:v>58.16227450063495</c:v>
                </c:pt>
              </c:numCache>
            </c:numRef>
          </c:val>
          <c:smooth val="0"/>
          <c:extLst>
            <c:ext xmlns:c16="http://schemas.microsoft.com/office/drawing/2014/chart" uri="{C3380CC4-5D6E-409C-BE32-E72D297353CC}">
              <c16:uniqueId val="{00000002-84AD-4CF3-BCFA-F818568564A9}"/>
            </c:ext>
          </c:extLst>
        </c:ser>
        <c:ser>
          <c:idx val="3"/>
          <c:order val="3"/>
          <c:tx>
            <c:strRef>
              <c:f>'Table-2 Control Chart'!$K$6</c:f>
              <c:strCache>
                <c:ptCount val="1"/>
                <c:pt idx="0">
                  <c:v>LCL</c:v>
                </c:pt>
              </c:strCache>
            </c:strRef>
          </c:tx>
          <c:spPr>
            <a:ln w="28575" cap="rnd">
              <a:solidFill>
                <a:schemeClr val="accent4"/>
              </a:solidFill>
              <a:round/>
            </a:ln>
            <a:effectLst/>
          </c:spPr>
          <c:marker>
            <c:symbol val="none"/>
          </c:marker>
          <c:val>
            <c:numRef>
              <c:f>'Table-2 Control Chart'!$K$7:$K$11</c:f>
              <c:numCache>
                <c:formatCode>General</c:formatCode>
                <c:ptCount val="5"/>
                <c:pt idx="0">
                  <c:v>41.389725499365042</c:v>
                </c:pt>
                <c:pt idx="1">
                  <c:v>41.389725499365042</c:v>
                </c:pt>
                <c:pt idx="2">
                  <c:v>41.389725499365042</c:v>
                </c:pt>
                <c:pt idx="3">
                  <c:v>41.389725499365042</c:v>
                </c:pt>
                <c:pt idx="4">
                  <c:v>41.389725499365042</c:v>
                </c:pt>
              </c:numCache>
            </c:numRef>
          </c:val>
          <c:smooth val="0"/>
          <c:extLst>
            <c:ext xmlns:c16="http://schemas.microsoft.com/office/drawing/2014/chart" uri="{C3380CC4-5D6E-409C-BE32-E72D297353CC}">
              <c16:uniqueId val="{00000003-84AD-4CF3-BCFA-F818568564A9}"/>
            </c:ext>
          </c:extLst>
        </c:ser>
        <c:dLbls>
          <c:showLegendKey val="0"/>
          <c:showVal val="0"/>
          <c:showCatName val="0"/>
          <c:showSerName val="0"/>
          <c:showPercent val="0"/>
          <c:showBubbleSize val="0"/>
        </c:dLbls>
        <c:smooth val="0"/>
        <c:axId val="1122751183"/>
        <c:axId val="1122751599"/>
      </c:lineChart>
      <c:catAx>
        <c:axId val="112275118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22751599"/>
        <c:crosses val="autoZero"/>
        <c:auto val="1"/>
        <c:lblAlgn val="ctr"/>
        <c:lblOffset val="100"/>
        <c:noMultiLvlLbl val="0"/>
      </c:catAx>
      <c:valAx>
        <c:axId val="1122751599"/>
        <c:scaling>
          <c:orientation val="minMax"/>
          <c:min val="39"/>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227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22224</xdr:colOff>
      <xdr:row>0</xdr:row>
      <xdr:rowOff>146050</xdr:rowOff>
    </xdr:from>
    <xdr:to>
      <xdr:col>19</xdr:col>
      <xdr:colOff>171449</xdr:colOff>
      <xdr:row>16</xdr:row>
      <xdr:rowOff>146050</xdr:rowOff>
    </xdr:to>
    <xdr:graphicFrame macro="">
      <xdr:nvGraphicFramePr>
        <xdr:cNvPr id="2" name="Chart 1">
          <a:extLst>
            <a:ext uri="{FF2B5EF4-FFF2-40B4-BE49-F238E27FC236}">
              <a16:creationId xmlns:a16="http://schemas.microsoft.com/office/drawing/2014/main" id="{197F25DF-96E9-4542-B7C5-23F807B3E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476250</xdr:colOff>
      <xdr:row>13</xdr:row>
      <xdr:rowOff>127000</xdr:rowOff>
    </xdr:from>
    <xdr:to>
      <xdr:col>18</xdr:col>
      <xdr:colOff>558800</xdr:colOff>
      <xdr:row>15</xdr:row>
      <xdr:rowOff>12700</xdr:rowOff>
    </xdr:to>
    <xdr:sp macro="" textlink="">
      <xdr:nvSpPr>
        <xdr:cNvPr id="3" name="Callout: Left Arrow 2">
          <a:extLst>
            <a:ext uri="{FF2B5EF4-FFF2-40B4-BE49-F238E27FC236}">
              <a16:creationId xmlns:a16="http://schemas.microsoft.com/office/drawing/2014/main" id="{98C9E95E-FE8B-49CC-8089-E2A18FCCF1A4}"/>
            </a:ext>
          </a:extLst>
        </xdr:cNvPr>
        <xdr:cNvSpPr/>
      </xdr:nvSpPr>
      <xdr:spPr>
        <a:xfrm>
          <a:off x="12547600" y="2520950"/>
          <a:ext cx="692150" cy="254000"/>
        </a:xfrm>
        <a:prstGeom prst="leftArrowCallou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GB" b="1">
              <a:solidFill>
                <a:schemeClr val="tx1"/>
              </a:solidFill>
            </a:rPr>
            <a:t>UCL</a:t>
          </a:r>
          <a:endParaRPr lang="en-PK" b="1">
            <a:solidFill>
              <a:schemeClr val="tx1"/>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0.8168</cdr:x>
      <cdr:y>0.17888</cdr:y>
    </cdr:from>
    <cdr:to>
      <cdr:x>0.95452</cdr:x>
      <cdr:y>0.26509</cdr:y>
    </cdr:to>
    <cdr:sp macro="" textlink="">
      <cdr:nvSpPr>
        <cdr:cNvPr id="3" name="Callout: Left Arrow 2">
          <a:extLst xmlns:a="http://schemas.openxmlformats.org/drawingml/2006/main">
            <a:ext uri="{FF2B5EF4-FFF2-40B4-BE49-F238E27FC236}">
              <a16:creationId xmlns:a16="http://schemas.microsoft.com/office/drawing/2014/main" id="{A51AAA45-17A5-4F62-A6B2-08854EF67712}"/>
            </a:ext>
          </a:extLst>
        </cdr:cNvPr>
        <cdr:cNvSpPr/>
      </cdr:nvSpPr>
      <cdr:spPr>
        <a:xfrm xmlns:a="http://schemas.openxmlformats.org/drawingml/2006/main">
          <a:off x="4105276" y="527050"/>
          <a:ext cx="692150" cy="254000"/>
        </a:xfrm>
        <a:prstGeom xmlns:a="http://schemas.openxmlformats.org/drawingml/2006/main" prst="leftArrowCallout">
          <a:avLst/>
        </a:prstGeom>
        <a:solidFill xmlns:a="http://schemas.openxmlformats.org/drawingml/2006/main">
          <a:srgbClr val="FFC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GB" b="1">
              <a:solidFill>
                <a:schemeClr val="tx1"/>
              </a:solidFill>
            </a:rPr>
            <a:t>UCL</a:t>
          </a:r>
          <a:endParaRPr lang="en-PK" b="1">
            <a:solidFill>
              <a:schemeClr val="tx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11</xdr:col>
      <xdr:colOff>22225</xdr:colOff>
      <xdr:row>1</xdr:row>
      <xdr:rowOff>38100</xdr:rowOff>
    </xdr:from>
    <xdr:to>
      <xdr:col>18</xdr:col>
      <xdr:colOff>327025</xdr:colOff>
      <xdr:row>16</xdr:row>
      <xdr:rowOff>19050</xdr:rowOff>
    </xdr:to>
    <xdr:graphicFrame macro="">
      <xdr:nvGraphicFramePr>
        <xdr:cNvPr id="2" name="Chart 1">
          <a:extLst>
            <a:ext uri="{FF2B5EF4-FFF2-40B4-BE49-F238E27FC236}">
              <a16:creationId xmlns:a16="http://schemas.microsoft.com/office/drawing/2014/main" id="{D63D3EBA-731B-4CCF-97A0-93957E27D1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38100</xdr:colOff>
      <xdr:row>3</xdr:row>
      <xdr:rowOff>158750</xdr:rowOff>
    </xdr:from>
    <xdr:to>
      <xdr:col>18</xdr:col>
      <xdr:colOff>120684</xdr:colOff>
      <xdr:row>5</xdr:row>
      <xdr:rowOff>44459</xdr:rowOff>
    </xdr:to>
    <xdr:sp macro="" textlink="">
      <xdr:nvSpPr>
        <xdr:cNvPr id="3" name="Callout: Left Arrow 2">
          <a:extLst>
            <a:ext uri="{FF2B5EF4-FFF2-40B4-BE49-F238E27FC236}">
              <a16:creationId xmlns:a16="http://schemas.microsoft.com/office/drawing/2014/main" id="{78B49246-A0C3-4D26-AE9D-7C7A8249BDBC}"/>
            </a:ext>
          </a:extLst>
        </xdr:cNvPr>
        <xdr:cNvSpPr/>
      </xdr:nvSpPr>
      <xdr:spPr>
        <a:xfrm>
          <a:off x="10401300" y="711200"/>
          <a:ext cx="692184" cy="254009"/>
        </a:xfrm>
        <a:prstGeom prst="leftArrowCallou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GB" b="1">
              <a:solidFill>
                <a:schemeClr val="tx1"/>
              </a:solidFill>
            </a:rPr>
            <a:t>UCL</a:t>
          </a:r>
          <a:endParaRPr lang="en-PK" b="1">
            <a:solidFill>
              <a:schemeClr val="tx1"/>
            </a:solidFill>
          </a:endParaRPr>
        </a:p>
      </xdr:txBody>
    </xdr:sp>
    <xdr:clientData/>
  </xdr:twoCellAnchor>
  <xdr:twoCellAnchor>
    <xdr:from>
      <xdr:col>17</xdr:col>
      <xdr:colOff>57150</xdr:colOff>
      <xdr:row>13</xdr:row>
      <xdr:rowOff>127000</xdr:rowOff>
    </xdr:from>
    <xdr:to>
      <xdr:col>18</xdr:col>
      <xdr:colOff>139734</xdr:colOff>
      <xdr:row>15</xdr:row>
      <xdr:rowOff>12709</xdr:rowOff>
    </xdr:to>
    <xdr:sp macro="" textlink="">
      <xdr:nvSpPr>
        <xdr:cNvPr id="4" name="Callout: Left Arrow 3">
          <a:extLst>
            <a:ext uri="{FF2B5EF4-FFF2-40B4-BE49-F238E27FC236}">
              <a16:creationId xmlns:a16="http://schemas.microsoft.com/office/drawing/2014/main" id="{05082C7D-D882-4A06-ABE1-7987ED457875}"/>
            </a:ext>
          </a:extLst>
        </xdr:cNvPr>
        <xdr:cNvSpPr/>
      </xdr:nvSpPr>
      <xdr:spPr>
        <a:xfrm>
          <a:off x="10420350" y="2520950"/>
          <a:ext cx="692184" cy="254009"/>
        </a:xfrm>
        <a:prstGeom prst="leftArrowCallou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GB" b="1">
              <a:solidFill>
                <a:schemeClr val="tx1"/>
              </a:solidFill>
            </a:rPr>
            <a:t>LCL</a:t>
          </a:r>
          <a:endParaRPr lang="en-PK" b="1">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28575</xdr:colOff>
      <xdr:row>0</xdr:row>
      <xdr:rowOff>44450</xdr:rowOff>
    </xdr:from>
    <xdr:to>
      <xdr:col>18</xdr:col>
      <xdr:colOff>333375</xdr:colOff>
      <xdr:row>15</xdr:row>
      <xdr:rowOff>25400</xdr:rowOff>
    </xdr:to>
    <xdr:graphicFrame macro="">
      <xdr:nvGraphicFramePr>
        <xdr:cNvPr id="2" name="Chart 1">
          <a:extLst>
            <a:ext uri="{FF2B5EF4-FFF2-40B4-BE49-F238E27FC236}">
              <a16:creationId xmlns:a16="http://schemas.microsoft.com/office/drawing/2014/main" id="{FF48C889-D50B-48EC-A71E-AEF909D39E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114300</xdr:colOff>
      <xdr:row>1</xdr:row>
      <xdr:rowOff>6350</xdr:rowOff>
    </xdr:from>
    <xdr:to>
      <xdr:col>8</xdr:col>
      <xdr:colOff>361950</xdr:colOff>
      <xdr:row>3</xdr:row>
      <xdr:rowOff>6350</xdr:rowOff>
    </xdr:to>
    <xdr:sp macro="" textlink="">
      <xdr:nvSpPr>
        <xdr:cNvPr id="3" name="Arrow: Left 2">
          <a:extLst>
            <a:ext uri="{FF2B5EF4-FFF2-40B4-BE49-F238E27FC236}">
              <a16:creationId xmlns:a16="http://schemas.microsoft.com/office/drawing/2014/main" id="{7280A84D-50C2-40B0-8F54-B6D17F73D355}"/>
            </a:ext>
          </a:extLst>
        </xdr:cNvPr>
        <xdr:cNvSpPr/>
      </xdr:nvSpPr>
      <xdr:spPr>
        <a:xfrm>
          <a:off x="3771900" y="190500"/>
          <a:ext cx="1466850" cy="368300"/>
        </a:xfrm>
        <a:prstGeom prst="lef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tx1"/>
              </a:solidFill>
            </a:rPr>
            <a:t>Based On Table</a:t>
          </a:r>
          <a:r>
            <a:rPr lang="en-GB" sz="1100" b="1" baseline="0">
              <a:solidFill>
                <a:schemeClr val="tx1"/>
              </a:solidFill>
            </a:rPr>
            <a:t>-1</a:t>
          </a:r>
          <a:endParaRPr lang="en-PK" sz="1100" b="1">
            <a:solidFill>
              <a:schemeClr val="tx1"/>
            </a:solidFill>
          </a:endParaRPr>
        </a:p>
      </xdr:txBody>
    </xdr:sp>
    <xdr:clientData/>
  </xdr:twoCellAnchor>
  <xdr:twoCellAnchor>
    <xdr:from>
      <xdr:col>16</xdr:col>
      <xdr:colOff>361950</xdr:colOff>
      <xdr:row>4</xdr:row>
      <xdr:rowOff>101600</xdr:rowOff>
    </xdr:from>
    <xdr:to>
      <xdr:col>17</xdr:col>
      <xdr:colOff>444534</xdr:colOff>
      <xdr:row>5</xdr:row>
      <xdr:rowOff>171459</xdr:rowOff>
    </xdr:to>
    <xdr:sp macro="" textlink="">
      <xdr:nvSpPr>
        <xdr:cNvPr id="4" name="Callout: Left Arrow 3">
          <a:extLst>
            <a:ext uri="{FF2B5EF4-FFF2-40B4-BE49-F238E27FC236}">
              <a16:creationId xmlns:a16="http://schemas.microsoft.com/office/drawing/2014/main" id="{9D818090-A727-47E6-90E3-E1065020169D}"/>
            </a:ext>
          </a:extLst>
        </xdr:cNvPr>
        <xdr:cNvSpPr/>
      </xdr:nvSpPr>
      <xdr:spPr>
        <a:xfrm>
          <a:off x="10115550" y="838200"/>
          <a:ext cx="692184" cy="254009"/>
        </a:xfrm>
        <a:prstGeom prst="leftArrowCallou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GB" b="1">
              <a:solidFill>
                <a:schemeClr val="tx1"/>
              </a:solidFill>
            </a:rPr>
            <a:t>UCL</a:t>
          </a:r>
          <a:endParaRPr lang="en-PK" b="1">
            <a:solidFill>
              <a:schemeClr val="tx1"/>
            </a:solidFill>
          </a:endParaRPr>
        </a:p>
      </xdr:txBody>
    </xdr:sp>
    <xdr:clientData/>
  </xdr:twoCellAnchor>
  <xdr:twoCellAnchor>
    <xdr:from>
      <xdr:col>16</xdr:col>
      <xdr:colOff>342900</xdr:colOff>
      <xdr:row>11</xdr:row>
      <xdr:rowOff>146050</xdr:rowOff>
    </xdr:from>
    <xdr:to>
      <xdr:col>17</xdr:col>
      <xdr:colOff>425484</xdr:colOff>
      <xdr:row>13</xdr:row>
      <xdr:rowOff>31759</xdr:rowOff>
    </xdr:to>
    <xdr:sp macro="" textlink="">
      <xdr:nvSpPr>
        <xdr:cNvPr id="5" name="Callout: Left Arrow 4">
          <a:extLst>
            <a:ext uri="{FF2B5EF4-FFF2-40B4-BE49-F238E27FC236}">
              <a16:creationId xmlns:a16="http://schemas.microsoft.com/office/drawing/2014/main" id="{6CD8A13F-A3CB-451F-8D57-1FBE6D95358D}"/>
            </a:ext>
          </a:extLst>
        </xdr:cNvPr>
        <xdr:cNvSpPr/>
      </xdr:nvSpPr>
      <xdr:spPr>
        <a:xfrm>
          <a:off x="10096500" y="2171700"/>
          <a:ext cx="692184" cy="254009"/>
        </a:xfrm>
        <a:prstGeom prst="leftArrowCallou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GB" b="1">
              <a:solidFill>
                <a:schemeClr val="tx1"/>
              </a:solidFill>
            </a:rPr>
            <a:t>LCL</a:t>
          </a:r>
          <a:endParaRPr lang="en-PK" b="1">
            <a:solidFill>
              <a:schemeClr val="tx1"/>
            </a:solidFill>
          </a:endParaRPr>
        </a:p>
      </xdr:txBody>
    </xdr:sp>
    <xdr:clientData/>
  </xdr:twoCellAnchor>
  <xdr:twoCellAnchor>
    <xdr:from>
      <xdr:col>4</xdr:col>
      <xdr:colOff>146050</xdr:colOff>
      <xdr:row>13</xdr:row>
      <xdr:rowOff>6350</xdr:rowOff>
    </xdr:from>
    <xdr:to>
      <xdr:col>10</xdr:col>
      <xdr:colOff>349250</xdr:colOff>
      <xdr:row>18</xdr:row>
      <xdr:rowOff>120650</xdr:rowOff>
    </xdr:to>
    <xdr:sp macro="" textlink="">
      <xdr:nvSpPr>
        <xdr:cNvPr id="6" name="Rectangle 5">
          <a:extLst>
            <a:ext uri="{FF2B5EF4-FFF2-40B4-BE49-F238E27FC236}">
              <a16:creationId xmlns:a16="http://schemas.microsoft.com/office/drawing/2014/main" id="{441C5845-3D9D-4615-8D16-14323CCCF58A}"/>
            </a:ext>
          </a:extLst>
        </xdr:cNvPr>
        <xdr:cNvSpPr/>
      </xdr:nvSpPr>
      <xdr:spPr>
        <a:xfrm>
          <a:off x="2584450" y="2400300"/>
          <a:ext cx="3860800" cy="1035050"/>
        </a:xfrm>
        <a:prstGeom prst="rect">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4</xdr:col>
      <xdr:colOff>184150</xdr:colOff>
      <xdr:row>13</xdr:row>
      <xdr:rowOff>76200</xdr:rowOff>
    </xdr:from>
    <xdr:to>
      <xdr:col>10</xdr:col>
      <xdr:colOff>311150</xdr:colOff>
      <xdr:row>18</xdr:row>
      <xdr:rowOff>76200</xdr:rowOff>
    </xdr:to>
    <xdr:sp macro="" textlink="">
      <xdr:nvSpPr>
        <xdr:cNvPr id="3073" name="Text Box 1">
          <a:extLst>
            <a:ext uri="{FF2B5EF4-FFF2-40B4-BE49-F238E27FC236}">
              <a16:creationId xmlns:a16="http://schemas.microsoft.com/office/drawing/2014/main" id="{3DFB03A2-5E81-4B27-8891-DE1F1568C107}"/>
            </a:ext>
          </a:extLst>
        </xdr:cNvPr>
        <xdr:cNvSpPr txBox="1">
          <a:spLocks noChangeArrowheads="1"/>
        </xdr:cNvSpPr>
      </xdr:nvSpPr>
      <xdr:spPr bwMode="auto">
        <a:xfrm>
          <a:off x="2622550" y="2470150"/>
          <a:ext cx="3784600" cy="920750"/>
        </a:xfrm>
        <a:prstGeom prst="rect">
          <a:avLst/>
        </a:prstGeom>
        <a:solidFill>
          <a:schemeClr val="tx2">
            <a:lumMod val="40000"/>
            <a:lumOff val="60000"/>
          </a:schemeClr>
        </a:solidFill>
        <a:ln w="9525">
          <a:solidFill>
            <a:srgbClr val="000000"/>
          </a:solidFill>
          <a:miter lim="800000"/>
          <a:headEnd/>
          <a:tailEnd/>
        </a:ln>
      </xdr:spPr>
      <xdr:txBody>
        <a:bodyPr vertOverflow="clip" wrap="square" lIns="36576" tIns="36576" rIns="0" bIns="0" anchor="t" upright="1"/>
        <a:lstStyle/>
        <a:p>
          <a:pPr algn="l" rtl="0">
            <a:defRPr sz="1000"/>
          </a:pPr>
          <a:r>
            <a:rPr lang="en-PK" sz="1100" b="0" i="0" u="none" strike="noStrike" baseline="0">
              <a:solidFill>
                <a:srgbClr val="000000"/>
              </a:solidFill>
              <a:latin typeface="Calibri"/>
              <a:ea typeface="Calibri"/>
              <a:cs typeface="Calibri"/>
            </a:rPr>
            <a:t>By comparing the averages with the control limits, we can see that none of the points fall outside the limits. Therefore, based on the data provided, the process remains in control for the week of September 6—10.</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579437</xdr:colOff>
      <xdr:row>11</xdr:row>
      <xdr:rowOff>144462</xdr:rowOff>
    </xdr:from>
    <xdr:to>
      <xdr:col>7</xdr:col>
      <xdr:colOff>523875</xdr:colOff>
      <xdr:row>23</xdr:row>
      <xdr:rowOff>126999</xdr:rowOff>
    </xdr:to>
    <xdr:graphicFrame macro="">
      <xdr:nvGraphicFramePr>
        <xdr:cNvPr id="2" name="Chart 1">
          <a:extLst>
            <a:ext uri="{FF2B5EF4-FFF2-40B4-BE49-F238E27FC236}">
              <a16:creationId xmlns:a16="http://schemas.microsoft.com/office/drawing/2014/main" id="{7BFA7572-7351-4910-B5FA-39F6A5B996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547689</xdr:colOff>
      <xdr:row>11</xdr:row>
      <xdr:rowOff>142872</xdr:rowOff>
    </xdr:from>
    <xdr:to>
      <xdr:col>14</xdr:col>
      <xdr:colOff>55563</xdr:colOff>
      <xdr:row>23</xdr:row>
      <xdr:rowOff>127000</xdr:rowOff>
    </xdr:to>
    <xdr:graphicFrame macro="">
      <xdr:nvGraphicFramePr>
        <xdr:cNvPr id="3" name="Chart 2">
          <a:extLst>
            <a:ext uri="{FF2B5EF4-FFF2-40B4-BE49-F238E27FC236}">
              <a16:creationId xmlns:a16="http://schemas.microsoft.com/office/drawing/2014/main" id="{306F3B74-0752-413E-9EED-33A44AC8A7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571499</xdr:colOff>
      <xdr:row>0</xdr:row>
      <xdr:rowOff>150813</xdr:rowOff>
    </xdr:from>
    <xdr:to>
      <xdr:col>14</xdr:col>
      <xdr:colOff>55562</xdr:colOff>
      <xdr:row>11</xdr:row>
      <xdr:rowOff>95250</xdr:rowOff>
    </xdr:to>
    <xdr:graphicFrame macro="">
      <xdr:nvGraphicFramePr>
        <xdr:cNvPr id="4" name="Chart 3">
          <a:extLst>
            <a:ext uri="{FF2B5EF4-FFF2-40B4-BE49-F238E27FC236}">
              <a16:creationId xmlns:a16="http://schemas.microsoft.com/office/drawing/2014/main" id="{EF5A45D0-A860-431D-8E87-29B290EF36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87313</xdr:colOff>
      <xdr:row>0</xdr:row>
      <xdr:rowOff>166688</xdr:rowOff>
    </xdr:from>
    <xdr:to>
      <xdr:col>1</xdr:col>
      <xdr:colOff>452437</xdr:colOff>
      <xdr:row>6</xdr:row>
      <xdr:rowOff>55563</xdr:rowOff>
    </xdr:to>
    <xdr:sp macro="" textlink="">
      <xdr:nvSpPr>
        <xdr:cNvPr id="5" name="Rectangle: Rounded Corners 4">
          <a:extLst>
            <a:ext uri="{FF2B5EF4-FFF2-40B4-BE49-F238E27FC236}">
              <a16:creationId xmlns:a16="http://schemas.microsoft.com/office/drawing/2014/main" id="{10A2723E-B8A8-4060-9AD5-6736601D2CB6}"/>
            </a:ext>
          </a:extLst>
        </xdr:cNvPr>
        <xdr:cNvSpPr/>
      </xdr:nvSpPr>
      <xdr:spPr>
        <a:xfrm>
          <a:off x="87313" y="166688"/>
          <a:ext cx="976312" cy="984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t>STV DEV</a:t>
          </a:r>
        </a:p>
        <a:p>
          <a:pPr algn="ctr"/>
          <a:r>
            <a:rPr lang="en-GB" sz="1600"/>
            <a:t>2.79</a:t>
          </a:r>
          <a:endParaRPr lang="en-PK" sz="1600"/>
        </a:p>
      </xdr:txBody>
    </xdr:sp>
    <xdr:clientData/>
  </xdr:twoCellAnchor>
  <xdr:twoCellAnchor>
    <xdr:from>
      <xdr:col>0</xdr:col>
      <xdr:colOff>79375</xdr:colOff>
      <xdr:row>6</xdr:row>
      <xdr:rowOff>127001</xdr:rowOff>
    </xdr:from>
    <xdr:to>
      <xdr:col>1</xdr:col>
      <xdr:colOff>444499</xdr:colOff>
      <xdr:row>12</xdr:row>
      <xdr:rowOff>15876</xdr:rowOff>
    </xdr:to>
    <xdr:sp macro="" textlink="">
      <xdr:nvSpPr>
        <xdr:cNvPr id="6" name="Rectangle: Rounded Corners 5">
          <a:extLst>
            <a:ext uri="{FF2B5EF4-FFF2-40B4-BE49-F238E27FC236}">
              <a16:creationId xmlns:a16="http://schemas.microsoft.com/office/drawing/2014/main" id="{FD8DC60E-B06E-4336-9C5F-81035D2CF94C}"/>
            </a:ext>
          </a:extLst>
        </xdr:cNvPr>
        <xdr:cNvSpPr/>
      </xdr:nvSpPr>
      <xdr:spPr>
        <a:xfrm>
          <a:off x="79375" y="1222376"/>
          <a:ext cx="976312" cy="984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t>Mean</a:t>
          </a:r>
        </a:p>
        <a:p>
          <a:pPr algn="ctr"/>
          <a:r>
            <a:rPr lang="en-GB" sz="1600"/>
            <a:t>49.776</a:t>
          </a:r>
          <a:endParaRPr lang="en-PK" sz="1600"/>
        </a:p>
      </xdr:txBody>
    </xdr:sp>
    <xdr:clientData/>
  </xdr:twoCellAnchor>
  <xdr:twoCellAnchor>
    <xdr:from>
      <xdr:col>0</xdr:col>
      <xdr:colOff>88899</xdr:colOff>
      <xdr:row>12</xdr:row>
      <xdr:rowOff>112711</xdr:rowOff>
    </xdr:from>
    <xdr:to>
      <xdr:col>1</xdr:col>
      <xdr:colOff>454023</xdr:colOff>
      <xdr:row>18</xdr:row>
      <xdr:rowOff>1586</xdr:rowOff>
    </xdr:to>
    <xdr:sp macro="" textlink="">
      <xdr:nvSpPr>
        <xdr:cNvPr id="7" name="Rectangle: Rounded Corners 6">
          <a:extLst>
            <a:ext uri="{FF2B5EF4-FFF2-40B4-BE49-F238E27FC236}">
              <a16:creationId xmlns:a16="http://schemas.microsoft.com/office/drawing/2014/main" id="{FA707296-8ACF-4F82-B697-45349913FD1C}"/>
            </a:ext>
          </a:extLst>
        </xdr:cNvPr>
        <xdr:cNvSpPr/>
      </xdr:nvSpPr>
      <xdr:spPr>
        <a:xfrm>
          <a:off x="88899" y="2303461"/>
          <a:ext cx="976312" cy="984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t>UCL</a:t>
          </a:r>
        </a:p>
        <a:p>
          <a:pPr algn="ctr"/>
          <a:r>
            <a:rPr lang="en-GB" sz="1600"/>
            <a:t>58.16</a:t>
          </a:r>
          <a:endParaRPr lang="en-PK" sz="1600"/>
        </a:p>
      </xdr:txBody>
    </xdr:sp>
    <xdr:clientData/>
  </xdr:twoCellAnchor>
  <xdr:twoCellAnchor>
    <xdr:from>
      <xdr:col>0</xdr:col>
      <xdr:colOff>82549</xdr:colOff>
      <xdr:row>18</xdr:row>
      <xdr:rowOff>58736</xdr:rowOff>
    </xdr:from>
    <xdr:to>
      <xdr:col>1</xdr:col>
      <xdr:colOff>447673</xdr:colOff>
      <xdr:row>23</xdr:row>
      <xdr:rowOff>130173</xdr:rowOff>
    </xdr:to>
    <xdr:sp macro="" textlink="">
      <xdr:nvSpPr>
        <xdr:cNvPr id="8" name="Rectangle: Rounded Corners 7">
          <a:extLst>
            <a:ext uri="{FF2B5EF4-FFF2-40B4-BE49-F238E27FC236}">
              <a16:creationId xmlns:a16="http://schemas.microsoft.com/office/drawing/2014/main" id="{A62C4C11-B9D3-4837-8A21-05FE3FEB6D0D}"/>
            </a:ext>
          </a:extLst>
        </xdr:cNvPr>
        <xdr:cNvSpPr/>
      </xdr:nvSpPr>
      <xdr:spPr>
        <a:xfrm>
          <a:off x="82549" y="3344861"/>
          <a:ext cx="976312" cy="984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t>LCL</a:t>
          </a:r>
        </a:p>
        <a:p>
          <a:pPr algn="ctr"/>
          <a:r>
            <a:rPr lang="en-GB" sz="1600"/>
            <a:t>41.38</a:t>
          </a:r>
          <a:endParaRPr lang="en-PK" sz="1600"/>
        </a:p>
      </xdr:txBody>
    </xdr:sp>
    <xdr:clientData/>
  </xdr:twoCellAnchor>
  <xdr:twoCellAnchor>
    <xdr:from>
      <xdr:col>15</xdr:col>
      <xdr:colOff>0</xdr:colOff>
      <xdr:row>1</xdr:row>
      <xdr:rowOff>39688</xdr:rowOff>
    </xdr:from>
    <xdr:to>
      <xdr:col>21</xdr:col>
      <xdr:colOff>117475</xdr:colOff>
      <xdr:row>23</xdr:row>
      <xdr:rowOff>134937</xdr:rowOff>
    </xdr:to>
    <xdr:sp macro="" textlink="">
      <xdr:nvSpPr>
        <xdr:cNvPr id="9" name="Text Box 1">
          <a:extLst>
            <a:ext uri="{FF2B5EF4-FFF2-40B4-BE49-F238E27FC236}">
              <a16:creationId xmlns:a16="http://schemas.microsoft.com/office/drawing/2014/main" id="{19E58B43-DC37-44C1-8A8E-467B65C21FC0}"/>
            </a:ext>
          </a:extLst>
        </xdr:cNvPr>
        <xdr:cNvSpPr txBox="1">
          <a:spLocks noChangeArrowheads="1"/>
        </xdr:cNvSpPr>
      </xdr:nvSpPr>
      <xdr:spPr bwMode="auto">
        <a:xfrm>
          <a:off x="9167813" y="222251"/>
          <a:ext cx="3784600" cy="4111624"/>
        </a:xfrm>
        <a:prstGeom prst="rect">
          <a:avLst/>
        </a:prstGeom>
        <a:solidFill>
          <a:schemeClr val="accent1">
            <a:lumMod val="75000"/>
          </a:schemeClr>
        </a:solidFill>
        <a:ln w="9525">
          <a:solidFill>
            <a:srgbClr val="000000"/>
          </a:solidFill>
          <a:miter lim="800000"/>
          <a:headEnd/>
          <a:tailEnd/>
        </a:ln>
      </xdr:spPr>
      <xdr:txBody>
        <a:bodyPr vertOverflow="clip" wrap="square" lIns="36576" tIns="36576" rIns="0" bIns="0" anchor="ctr" upright="1"/>
        <a:lstStyle/>
        <a:p>
          <a:pPr algn="ctr" rtl="0">
            <a:defRPr sz="1000"/>
          </a:pPr>
          <a:r>
            <a:rPr lang="en-PK" sz="2400" b="0" i="0" u="none" strike="noStrike" baseline="0">
              <a:solidFill>
                <a:schemeClr val="bg1"/>
              </a:solidFill>
              <a:latin typeface="Calibri"/>
              <a:ea typeface="Calibri"/>
              <a:cs typeface="Calibri"/>
            </a:rPr>
            <a:t>By comparing the averages with the control limits, we can see that none of the points fall outside the limits. Therefore, based on the data provided, the process remains in control for the week of September 6—10.</a:t>
          </a:r>
        </a:p>
      </xdr:txBody>
    </xdr:sp>
    <xdr:clientData/>
  </xdr:twoCellAnchor>
</xdr:wsDr>
</file>

<file path=xl/drawings/drawing6.xml><?xml version="1.0" encoding="utf-8"?>
<c:userShapes xmlns:c="http://schemas.openxmlformats.org/drawingml/2006/chart">
  <cdr:relSizeAnchor xmlns:cdr="http://schemas.openxmlformats.org/drawingml/2006/chartDrawing">
    <cdr:from>
      <cdr:x>0.79423</cdr:x>
      <cdr:y>0.33902</cdr:y>
    </cdr:from>
    <cdr:to>
      <cdr:x>0.86645</cdr:x>
      <cdr:y>0.42276</cdr:y>
    </cdr:to>
    <cdr:sp macro="" textlink="">
      <cdr:nvSpPr>
        <cdr:cNvPr id="3" name="Callout: Left Arrow 2">
          <a:extLst xmlns:a="http://schemas.openxmlformats.org/drawingml/2006/main">
            <a:ext uri="{FF2B5EF4-FFF2-40B4-BE49-F238E27FC236}">
              <a16:creationId xmlns:a16="http://schemas.microsoft.com/office/drawing/2014/main" id="{9D818090-A727-47E6-90E3-E1065020169D}"/>
            </a:ext>
          </a:extLst>
        </cdr:cNvPr>
        <cdr:cNvSpPr/>
      </cdr:nvSpPr>
      <cdr:spPr>
        <a:xfrm xmlns:a="http://schemas.openxmlformats.org/drawingml/2006/main">
          <a:off x="5900737" y="661987"/>
          <a:ext cx="536576" cy="163513"/>
        </a:xfrm>
        <a:prstGeom xmlns:a="http://schemas.openxmlformats.org/drawingml/2006/main" prst="leftArrowCallout">
          <a:avLst/>
        </a:prstGeom>
        <a:solidFill xmlns:a="http://schemas.openxmlformats.org/drawingml/2006/main">
          <a:srgbClr val="FFC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GB" sz="800" b="1">
              <a:solidFill>
                <a:schemeClr val="tx1"/>
              </a:solidFill>
            </a:rPr>
            <a:t>UCL</a:t>
          </a:r>
          <a:endParaRPr lang="en-PK" sz="800" b="1">
            <a:solidFill>
              <a:schemeClr val="tx1"/>
            </a:solidFill>
          </a:endParaRPr>
        </a:p>
      </cdr:txBody>
    </cdr:sp>
  </cdr:relSizeAnchor>
  <cdr:relSizeAnchor xmlns:cdr="http://schemas.openxmlformats.org/drawingml/2006/chartDrawing">
    <cdr:from>
      <cdr:x>0.7953</cdr:x>
      <cdr:y>0.74553</cdr:y>
    </cdr:from>
    <cdr:to>
      <cdr:x>0.87073</cdr:x>
      <cdr:y>0.83333</cdr:y>
    </cdr:to>
    <cdr:sp macro="" textlink="">
      <cdr:nvSpPr>
        <cdr:cNvPr id="4" name="Callout: Left Arrow 3">
          <a:extLst xmlns:a="http://schemas.openxmlformats.org/drawingml/2006/main">
            <a:ext uri="{FF2B5EF4-FFF2-40B4-BE49-F238E27FC236}">
              <a16:creationId xmlns:a16="http://schemas.microsoft.com/office/drawing/2014/main" id="{9D818090-A727-47E6-90E3-E1065020169D}"/>
            </a:ext>
          </a:extLst>
        </cdr:cNvPr>
        <cdr:cNvSpPr/>
      </cdr:nvSpPr>
      <cdr:spPr>
        <a:xfrm xmlns:a="http://schemas.openxmlformats.org/drawingml/2006/main">
          <a:off x="5908675" y="1455738"/>
          <a:ext cx="560388" cy="171449"/>
        </a:xfrm>
        <a:prstGeom xmlns:a="http://schemas.openxmlformats.org/drawingml/2006/main" prst="leftArrowCallout">
          <a:avLst/>
        </a:prstGeom>
        <a:solidFill xmlns:a="http://schemas.openxmlformats.org/drawingml/2006/main">
          <a:srgbClr val="FFC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GB" sz="800" b="1">
              <a:solidFill>
                <a:schemeClr val="tx1"/>
              </a:solidFill>
            </a:rPr>
            <a:t>UCL</a:t>
          </a:r>
          <a:endParaRPr lang="en-PK" sz="800" b="1">
            <a:solidFill>
              <a:schemeClr val="tx1"/>
            </a:solidFill>
          </a:endParaRP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sheetPr>
  <dimension ref="A1:K11"/>
  <sheetViews>
    <sheetView tabSelected="1" workbookViewId="0">
      <selection activeCell="D14" sqref="D14"/>
    </sheetView>
  </sheetViews>
  <sheetFormatPr defaultRowHeight="14.5" x14ac:dyDescent="0.35"/>
  <cols>
    <col min="1" max="7" width="8" customWidth="1"/>
    <col min="8" max="8" width="9.7265625" customWidth="1"/>
    <col min="9" max="9" width="10.36328125" customWidth="1"/>
  </cols>
  <sheetData>
    <row r="1" spans="1:11" x14ac:dyDescent="0.35">
      <c r="A1" s="19" t="s">
        <v>23</v>
      </c>
      <c r="B1" s="19"/>
      <c r="C1" s="19"/>
      <c r="D1" s="19"/>
      <c r="E1" s="19"/>
      <c r="F1" s="19"/>
      <c r="H1" s="19" t="s">
        <v>6</v>
      </c>
      <c r="I1" s="19"/>
    </row>
    <row r="2" spans="1:11" x14ac:dyDescent="0.35">
      <c r="A2" s="9" t="s">
        <v>17</v>
      </c>
      <c r="B2" s="10" t="s">
        <v>9</v>
      </c>
      <c r="C2" s="10" t="s">
        <v>10</v>
      </c>
      <c r="D2" s="10" t="s">
        <v>11</v>
      </c>
      <c r="E2" s="10" t="s">
        <v>12</v>
      </c>
      <c r="F2" s="10" t="s">
        <v>24</v>
      </c>
      <c r="H2" s="13" t="s">
        <v>7</v>
      </c>
      <c r="I2" s="13" t="s">
        <v>8</v>
      </c>
    </row>
    <row r="3" spans="1:11" x14ac:dyDescent="0.35">
      <c r="A3" s="11" t="s">
        <v>0</v>
      </c>
      <c r="B3" s="12">
        <v>1.98</v>
      </c>
      <c r="C3" s="12">
        <v>2.11</v>
      </c>
      <c r="D3" s="12">
        <v>2.15</v>
      </c>
      <c r="E3" s="12">
        <v>2.06</v>
      </c>
      <c r="F3" s="9" cm="1">
        <f t="array" ref="F3">SUM(B3:E3/4)</f>
        <v>2.0750000000000002</v>
      </c>
      <c r="H3" s="13">
        <v>2.2200000000000002</v>
      </c>
      <c r="I3" s="13">
        <v>1.98</v>
      </c>
    </row>
    <row r="4" spans="1:11" x14ac:dyDescent="0.35">
      <c r="A4" s="11" t="s">
        <v>1</v>
      </c>
      <c r="B4" s="12">
        <v>1.99</v>
      </c>
      <c r="C4" s="12">
        <v>2</v>
      </c>
      <c r="D4" s="12">
        <v>2.08</v>
      </c>
      <c r="E4" s="12">
        <v>1.99</v>
      </c>
      <c r="F4" s="9" cm="1">
        <f t="array" ref="F4">SUM(B4:E4/4)</f>
        <v>2.0150000000000001</v>
      </c>
      <c r="H4" s="15"/>
      <c r="I4" s="15"/>
    </row>
    <row r="5" spans="1:11" x14ac:dyDescent="0.35">
      <c r="A5" s="11" t="s">
        <v>2</v>
      </c>
      <c r="B5" s="12">
        <v>2.2000000000000002</v>
      </c>
      <c r="C5" s="12">
        <v>2.1</v>
      </c>
      <c r="D5" s="12">
        <v>2.2000000000000002</v>
      </c>
      <c r="E5" s="12">
        <v>2.0499999999999998</v>
      </c>
      <c r="F5" s="9" cm="1">
        <f t="array" ref="F5">SUM(B5:E5/4)</f>
        <v>2.1375000000000002</v>
      </c>
      <c r="H5" s="20" t="s">
        <v>5</v>
      </c>
      <c r="I5" s="20"/>
      <c r="K5" s="8"/>
    </row>
    <row r="6" spans="1:11" x14ac:dyDescent="0.35">
      <c r="A6" s="11" t="s">
        <v>4</v>
      </c>
      <c r="B6" s="12">
        <v>2.1800000000000002</v>
      </c>
      <c r="C6" s="12">
        <v>2.0099999999999998</v>
      </c>
      <c r="D6" s="12">
        <v>2.23</v>
      </c>
      <c r="E6" s="12">
        <v>1.98</v>
      </c>
      <c r="F6" s="9" cm="1">
        <f t="array" ref="F6">SUM(B6:E6/4)</f>
        <v>2.1</v>
      </c>
      <c r="H6" s="14" t="s">
        <v>7</v>
      </c>
      <c r="I6" s="14" t="s">
        <v>8</v>
      </c>
    </row>
    <row r="7" spans="1:11" x14ac:dyDescent="0.35">
      <c r="A7" s="11" t="s">
        <v>3</v>
      </c>
      <c r="B7" s="12">
        <v>2.0099999999999998</v>
      </c>
      <c r="C7" s="12">
        <v>2.08</v>
      </c>
      <c r="D7" s="12">
        <v>2.14</v>
      </c>
      <c r="E7" s="12">
        <v>2.16</v>
      </c>
      <c r="F7" s="9" cm="1">
        <f t="array" ref="F7">SUM(B7:E7/4)</f>
        <v>2.0975000000000001</v>
      </c>
      <c r="H7" s="14">
        <f>(F8+(3*(0.07/SQRT(4))))</f>
        <v>2.19</v>
      </c>
      <c r="I7" s="14">
        <f>(F8-(3*(0.07/SQRT(4))))</f>
        <v>1.98</v>
      </c>
    </row>
    <row r="8" spans="1:11" x14ac:dyDescent="0.35">
      <c r="E8" s="6" t="s">
        <v>25</v>
      </c>
      <c r="F8" s="2">
        <f>SUM(F3:F7)/5</f>
        <v>2.085</v>
      </c>
    </row>
    <row r="9" spans="1:11" x14ac:dyDescent="0.35">
      <c r="E9" s="3"/>
      <c r="F9" s="2"/>
    </row>
    <row r="10" spans="1:11" x14ac:dyDescent="0.35">
      <c r="A10" s="8"/>
      <c r="E10" s="3"/>
      <c r="F10" s="2"/>
    </row>
    <row r="11" spans="1:11" x14ac:dyDescent="0.35">
      <c r="A11" s="8"/>
    </row>
  </sheetData>
  <mergeCells count="3">
    <mergeCell ref="A1:F1"/>
    <mergeCell ref="H1:I1"/>
    <mergeCell ref="H5:I5"/>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sheetPr>
  <dimension ref="A1:S30"/>
  <sheetViews>
    <sheetView workbookViewId="0">
      <selection activeCell="J18" sqref="J18"/>
    </sheetView>
  </sheetViews>
  <sheetFormatPr defaultRowHeight="14.5" x14ac:dyDescent="0.35"/>
  <cols>
    <col min="1" max="1" width="10.6328125" customWidth="1"/>
    <col min="2" max="9" width="9.08984375" style="4"/>
    <col min="11" max="11" width="10" bestFit="1" customWidth="1"/>
  </cols>
  <sheetData>
    <row r="1" spans="1:19" x14ac:dyDescent="0.35">
      <c r="A1" s="2" t="s">
        <v>20</v>
      </c>
    </row>
    <row r="2" spans="1:19" ht="116.25" customHeight="1" x14ac:dyDescent="0.35">
      <c r="A2" s="21" t="s">
        <v>21</v>
      </c>
      <c r="B2" s="21"/>
      <c r="C2" s="21"/>
      <c r="D2" s="21"/>
      <c r="E2" s="21"/>
      <c r="F2" s="21"/>
      <c r="G2" s="21"/>
      <c r="H2" s="21"/>
      <c r="I2" s="21"/>
      <c r="J2" s="21"/>
      <c r="K2" s="21"/>
      <c r="L2" s="21"/>
      <c r="M2" s="21"/>
      <c r="N2" s="21"/>
      <c r="O2" s="21"/>
      <c r="P2" s="21"/>
      <c r="Q2" s="21"/>
    </row>
    <row r="4" spans="1:19" x14ac:dyDescent="0.35">
      <c r="A4" s="2" t="s">
        <v>13</v>
      </c>
      <c r="C4" s="7" t="s">
        <v>17</v>
      </c>
      <c r="D4" s="7"/>
      <c r="E4" s="7"/>
      <c r="F4" s="7"/>
      <c r="G4" s="7"/>
      <c r="K4" s="2" t="s">
        <v>22</v>
      </c>
      <c r="L4" s="4"/>
      <c r="M4" s="7" t="s">
        <v>17</v>
      </c>
      <c r="N4" s="7"/>
      <c r="O4" s="7"/>
      <c r="P4" s="7"/>
      <c r="Q4" s="7"/>
      <c r="R4" s="4"/>
      <c r="S4" s="4"/>
    </row>
    <row r="5" spans="1:19" x14ac:dyDescent="0.35">
      <c r="A5" s="2" t="s">
        <v>14</v>
      </c>
      <c r="C5" s="5">
        <v>1</v>
      </c>
      <c r="D5" s="5">
        <v>2</v>
      </c>
      <c r="E5" s="5">
        <v>3</v>
      </c>
      <c r="F5" s="5">
        <v>4</v>
      </c>
      <c r="G5" s="5">
        <v>5</v>
      </c>
      <c r="H5" s="6" t="s">
        <v>19</v>
      </c>
      <c r="I5" s="5" t="s">
        <v>18</v>
      </c>
      <c r="K5" s="2" t="s">
        <v>14</v>
      </c>
      <c r="L5" s="4"/>
      <c r="M5" s="5">
        <v>1</v>
      </c>
      <c r="N5" s="5">
        <v>2</v>
      </c>
      <c r="O5" s="5">
        <v>3</v>
      </c>
      <c r="P5" s="5">
        <v>4</v>
      </c>
      <c r="Q5" s="5">
        <v>5</v>
      </c>
    </row>
    <row r="6" spans="1:19" x14ac:dyDescent="0.35">
      <c r="A6" s="3" t="s">
        <v>15</v>
      </c>
      <c r="B6" s="1">
        <v>2</v>
      </c>
      <c r="C6" s="4">
        <v>57</v>
      </c>
      <c r="D6" s="4">
        <v>54</v>
      </c>
      <c r="E6" s="4">
        <v>62</v>
      </c>
      <c r="F6" s="4">
        <v>45</v>
      </c>
      <c r="G6" s="4">
        <v>36</v>
      </c>
      <c r="H6" s="4">
        <f>AVERAGE(C6:G6)</f>
        <v>50.8</v>
      </c>
      <c r="I6" s="4">
        <f>MAX(C6:G6)-MIN(C6:G6)</f>
        <v>26</v>
      </c>
      <c r="K6" s="3" t="s">
        <v>16</v>
      </c>
      <c r="L6" s="1">
        <v>6</v>
      </c>
      <c r="M6" s="4">
        <v>63</v>
      </c>
      <c r="N6" s="4">
        <v>49</v>
      </c>
      <c r="O6" s="4">
        <v>50</v>
      </c>
      <c r="P6" s="4">
        <v>45</v>
      </c>
      <c r="Q6" s="4">
        <v>53</v>
      </c>
    </row>
    <row r="7" spans="1:19" x14ac:dyDescent="0.35">
      <c r="A7" s="3" t="s">
        <v>15</v>
      </c>
      <c r="B7" s="1">
        <v>3</v>
      </c>
      <c r="C7" s="4">
        <v>56</v>
      </c>
      <c r="D7" s="4">
        <v>54</v>
      </c>
      <c r="E7" s="4">
        <v>47</v>
      </c>
      <c r="F7" s="4">
        <v>42</v>
      </c>
      <c r="G7" s="4">
        <v>62</v>
      </c>
      <c r="H7" s="4">
        <f t="shared" ref="H7:H29" si="0">AVERAGE(C7:G7)</f>
        <v>52.2</v>
      </c>
      <c r="I7" s="4">
        <f t="shared" ref="I7:I30" si="1">MAX(C7:G7)-MIN(C7:G7)</f>
        <v>20</v>
      </c>
      <c r="K7" s="3" t="s">
        <v>16</v>
      </c>
      <c r="L7" s="1">
        <v>7</v>
      </c>
      <c r="M7" s="4">
        <v>57</v>
      </c>
      <c r="N7" s="4">
        <v>70</v>
      </c>
      <c r="O7" s="4">
        <v>45</v>
      </c>
      <c r="P7" s="4">
        <v>52</v>
      </c>
      <c r="Q7" s="4">
        <v>61</v>
      </c>
    </row>
    <row r="8" spans="1:19" x14ac:dyDescent="0.35">
      <c r="A8" s="3" t="s">
        <v>15</v>
      </c>
      <c r="B8" s="1">
        <v>4</v>
      </c>
      <c r="C8" s="4">
        <v>40</v>
      </c>
      <c r="D8" s="4">
        <v>70</v>
      </c>
      <c r="E8" s="4">
        <v>58</v>
      </c>
      <c r="F8" s="4">
        <v>45</v>
      </c>
      <c r="G8" s="4">
        <v>44</v>
      </c>
      <c r="H8" s="4">
        <f t="shared" si="0"/>
        <v>51.4</v>
      </c>
      <c r="I8" s="4">
        <f t="shared" si="1"/>
        <v>30</v>
      </c>
      <c r="K8" s="3" t="s">
        <v>16</v>
      </c>
      <c r="L8" s="1">
        <v>8</v>
      </c>
      <c r="M8" s="4">
        <v>45</v>
      </c>
      <c r="N8" s="4">
        <v>38</v>
      </c>
      <c r="O8" s="4">
        <v>46</v>
      </c>
      <c r="P8" s="4">
        <v>54</v>
      </c>
      <c r="Q8" s="4">
        <v>52</v>
      </c>
    </row>
    <row r="9" spans="1:19" x14ac:dyDescent="0.35">
      <c r="A9" s="3" t="s">
        <v>15</v>
      </c>
      <c r="B9" s="1">
        <v>5</v>
      </c>
      <c r="C9" s="4">
        <v>52</v>
      </c>
      <c r="D9" s="4">
        <v>58</v>
      </c>
      <c r="E9" s="4">
        <v>40</v>
      </c>
      <c r="F9" s="4">
        <v>52</v>
      </c>
      <c r="G9" s="4">
        <v>46</v>
      </c>
      <c r="H9" s="4">
        <f t="shared" si="0"/>
        <v>49.6</v>
      </c>
      <c r="I9" s="4">
        <f t="shared" si="1"/>
        <v>18</v>
      </c>
      <c r="K9" s="3" t="s">
        <v>16</v>
      </c>
      <c r="L9" s="1">
        <v>9</v>
      </c>
      <c r="M9" s="4">
        <v>48</v>
      </c>
      <c r="N9" s="4">
        <v>52</v>
      </c>
      <c r="O9" s="4">
        <v>39</v>
      </c>
      <c r="P9" s="4">
        <v>57</v>
      </c>
      <c r="Q9" s="4">
        <v>61</v>
      </c>
    </row>
    <row r="10" spans="1:19" x14ac:dyDescent="0.35">
      <c r="A10" s="3" t="s">
        <v>15</v>
      </c>
      <c r="B10" s="1">
        <v>6</v>
      </c>
      <c r="C10" s="4">
        <v>57</v>
      </c>
      <c r="D10" s="4">
        <v>42</v>
      </c>
      <c r="E10" s="4">
        <v>52</v>
      </c>
      <c r="F10" s="4">
        <v>58</v>
      </c>
      <c r="G10" s="4">
        <v>59</v>
      </c>
      <c r="H10" s="4">
        <f t="shared" si="0"/>
        <v>53.6</v>
      </c>
      <c r="I10" s="4">
        <f t="shared" si="1"/>
        <v>17</v>
      </c>
      <c r="K10" s="3" t="s">
        <v>16</v>
      </c>
      <c r="L10" s="1">
        <v>10</v>
      </c>
      <c r="M10" s="4">
        <v>45</v>
      </c>
      <c r="N10" s="4">
        <v>53</v>
      </c>
      <c r="O10" s="4">
        <v>48</v>
      </c>
      <c r="P10" s="4">
        <v>46</v>
      </c>
      <c r="Q10" s="4">
        <v>66</v>
      </c>
    </row>
    <row r="11" spans="1:19" x14ac:dyDescent="0.35">
      <c r="A11" s="3" t="s">
        <v>15</v>
      </c>
      <c r="B11" s="1">
        <v>9</v>
      </c>
      <c r="C11" s="4">
        <v>62</v>
      </c>
      <c r="D11" s="4">
        <v>49</v>
      </c>
      <c r="E11" s="4">
        <v>42</v>
      </c>
      <c r="F11" s="4">
        <v>33</v>
      </c>
      <c r="G11" s="4">
        <v>55</v>
      </c>
      <c r="H11" s="4">
        <f t="shared" si="0"/>
        <v>48.2</v>
      </c>
      <c r="I11" s="4">
        <f t="shared" si="1"/>
        <v>29</v>
      </c>
    </row>
    <row r="12" spans="1:19" x14ac:dyDescent="0.35">
      <c r="A12" s="3" t="s">
        <v>15</v>
      </c>
      <c r="B12" s="1">
        <v>10</v>
      </c>
      <c r="C12" s="4">
        <v>40</v>
      </c>
      <c r="D12" s="4">
        <v>39</v>
      </c>
      <c r="E12" s="4">
        <v>49</v>
      </c>
      <c r="F12" s="4">
        <v>59</v>
      </c>
      <c r="G12" s="4">
        <v>48</v>
      </c>
      <c r="H12" s="4">
        <f t="shared" si="0"/>
        <v>47</v>
      </c>
      <c r="I12" s="4">
        <f t="shared" si="1"/>
        <v>20</v>
      </c>
    </row>
    <row r="13" spans="1:19" x14ac:dyDescent="0.35">
      <c r="A13" s="3" t="s">
        <v>15</v>
      </c>
      <c r="B13" s="1">
        <v>11</v>
      </c>
      <c r="C13" s="4">
        <v>64</v>
      </c>
      <c r="D13" s="4">
        <v>50</v>
      </c>
      <c r="E13" s="4">
        <v>42</v>
      </c>
      <c r="F13" s="4">
        <v>57</v>
      </c>
      <c r="G13" s="4">
        <v>50</v>
      </c>
      <c r="H13" s="4">
        <f t="shared" si="0"/>
        <v>52.6</v>
      </c>
      <c r="I13" s="4">
        <f t="shared" si="1"/>
        <v>22</v>
      </c>
    </row>
    <row r="14" spans="1:19" x14ac:dyDescent="0.35">
      <c r="A14" s="3" t="s">
        <v>15</v>
      </c>
      <c r="B14" s="1">
        <v>12</v>
      </c>
      <c r="C14" s="4">
        <v>58</v>
      </c>
      <c r="D14" s="4">
        <v>53</v>
      </c>
      <c r="E14" s="4">
        <v>52</v>
      </c>
      <c r="F14" s="4">
        <v>48</v>
      </c>
      <c r="G14" s="4">
        <v>50</v>
      </c>
      <c r="H14" s="4">
        <f t="shared" si="0"/>
        <v>52.2</v>
      </c>
      <c r="I14" s="4">
        <f t="shared" si="1"/>
        <v>10</v>
      </c>
    </row>
    <row r="15" spans="1:19" x14ac:dyDescent="0.35">
      <c r="A15" s="3" t="s">
        <v>15</v>
      </c>
      <c r="B15" s="1">
        <v>13</v>
      </c>
      <c r="C15" s="4">
        <v>60</v>
      </c>
      <c r="D15" s="4">
        <v>50</v>
      </c>
      <c r="E15" s="4">
        <v>41</v>
      </c>
      <c r="F15" s="4">
        <v>41</v>
      </c>
      <c r="G15" s="4">
        <v>50</v>
      </c>
      <c r="H15" s="4">
        <f t="shared" si="0"/>
        <v>48.4</v>
      </c>
      <c r="I15" s="4">
        <f t="shared" si="1"/>
        <v>19</v>
      </c>
    </row>
    <row r="16" spans="1:19" x14ac:dyDescent="0.35">
      <c r="A16" s="3" t="s">
        <v>15</v>
      </c>
      <c r="B16" s="1">
        <v>16</v>
      </c>
      <c r="C16" s="4">
        <v>52</v>
      </c>
      <c r="D16" s="4">
        <v>47</v>
      </c>
      <c r="E16" s="4">
        <v>48</v>
      </c>
      <c r="F16" s="4">
        <v>58</v>
      </c>
      <c r="G16" s="4">
        <v>40</v>
      </c>
      <c r="H16" s="4">
        <f t="shared" si="0"/>
        <v>49</v>
      </c>
      <c r="I16" s="4">
        <f t="shared" si="1"/>
        <v>18</v>
      </c>
    </row>
    <row r="17" spans="1:9" x14ac:dyDescent="0.35">
      <c r="A17" s="3" t="s">
        <v>15</v>
      </c>
      <c r="B17" s="1">
        <v>17</v>
      </c>
      <c r="C17" s="4">
        <v>55</v>
      </c>
      <c r="D17" s="4">
        <v>40</v>
      </c>
      <c r="E17" s="4">
        <v>56</v>
      </c>
      <c r="F17" s="4">
        <v>49</v>
      </c>
      <c r="G17" s="4">
        <v>45</v>
      </c>
      <c r="H17" s="4">
        <f t="shared" si="0"/>
        <v>49</v>
      </c>
      <c r="I17" s="4">
        <f t="shared" si="1"/>
        <v>16</v>
      </c>
    </row>
    <row r="18" spans="1:9" x14ac:dyDescent="0.35">
      <c r="A18" s="3" t="s">
        <v>15</v>
      </c>
      <c r="B18" s="1">
        <v>18</v>
      </c>
      <c r="C18" s="4">
        <v>47</v>
      </c>
      <c r="D18" s="4">
        <v>48</v>
      </c>
      <c r="E18" s="4">
        <v>50</v>
      </c>
      <c r="F18" s="4">
        <v>50</v>
      </c>
      <c r="G18" s="4">
        <v>48</v>
      </c>
      <c r="H18" s="4">
        <f t="shared" si="0"/>
        <v>48.6</v>
      </c>
      <c r="I18" s="4">
        <f t="shared" si="1"/>
        <v>3</v>
      </c>
    </row>
    <row r="19" spans="1:9" x14ac:dyDescent="0.35">
      <c r="A19" s="3" t="s">
        <v>15</v>
      </c>
      <c r="B19" s="1">
        <v>19</v>
      </c>
      <c r="C19" s="4">
        <v>50</v>
      </c>
      <c r="D19" s="4">
        <v>50</v>
      </c>
      <c r="E19" s="4">
        <v>49</v>
      </c>
      <c r="F19" s="4">
        <v>51</v>
      </c>
      <c r="G19" s="4">
        <v>51</v>
      </c>
      <c r="H19" s="4">
        <f t="shared" si="0"/>
        <v>50.2</v>
      </c>
      <c r="I19" s="4">
        <f t="shared" si="1"/>
        <v>2</v>
      </c>
    </row>
    <row r="20" spans="1:9" x14ac:dyDescent="0.35">
      <c r="A20" s="3" t="s">
        <v>15</v>
      </c>
      <c r="B20" s="1">
        <v>20</v>
      </c>
      <c r="C20" s="4">
        <v>51</v>
      </c>
      <c r="D20" s="4">
        <v>50</v>
      </c>
      <c r="E20" s="4">
        <v>51</v>
      </c>
      <c r="F20" s="4">
        <v>51</v>
      </c>
      <c r="G20" s="4">
        <v>62</v>
      </c>
      <c r="H20" s="4">
        <f t="shared" si="0"/>
        <v>53</v>
      </c>
      <c r="I20" s="4">
        <f t="shared" si="1"/>
        <v>12</v>
      </c>
    </row>
    <row r="21" spans="1:9" x14ac:dyDescent="0.35">
      <c r="A21" s="3" t="s">
        <v>15</v>
      </c>
      <c r="B21" s="1">
        <v>23</v>
      </c>
      <c r="C21" s="4">
        <v>51</v>
      </c>
      <c r="D21" s="4">
        <v>50</v>
      </c>
      <c r="E21" s="4">
        <v>49</v>
      </c>
      <c r="F21" s="4">
        <v>50</v>
      </c>
      <c r="G21" s="4">
        <v>50</v>
      </c>
      <c r="H21" s="4">
        <f t="shared" si="0"/>
        <v>50</v>
      </c>
      <c r="I21" s="4">
        <f t="shared" si="1"/>
        <v>2</v>
      </c>
    </row>
    <row r="22" spans="1:9" x14ac:dyDescent="0.35">
      <c r="A22" s="3" t="s">
        <v>15</v>
      </c>
      <c r="B22" s="1">
        <v>24</v>
      </c>
      <c r="C22" s="4">
        <v>45</v>
      </c>
      <c r="D22" s="4">
        <v>47</v>
      </c>
      <c r="E22" s="4">
        <v>70</v>
      </c>
      <c r="F22" s="4">
        <v>46</v>
      </c>
      <c r="G22" s="4">
        <v>36</v>
      </c>
      <c r="H22" s="4">
        <f t="shared" si="0"/>
        <v>48.8</v>
      </c>
      <c r="I22" s="4">
        <f t="shared" si="1"/>
        <v>34</v>
      </c>
    </row>
    <row r="23" spans="1:9" x14ac:dyDescent="0.35">
      <c r="A23" s="3" t="s">
        <v>15</v>
      </c>
      <c r="B23" s="1">
        <v>25</v>
      </c>
      <c r="C23" s="4">
        <v>50</v>
      </c>
      <c r="D23" s="4">
        <v>35</v>
      </c>
      <c r="E23" s="4">
        <v>48</v>
      </c>
      <c r="F23" s="4">
        <v>39</v>
      </c>
      <c r="G23" s="4">
        <v>47</v>
      </c>
      <c r="H23" s="4">
        <f t="shared" si="0"/>
        <v>43.8</v>
      </c>
      <c r="I23" s="4">
        <f t="shared" si="1"/>
        <v>15</v>
      </c>
    </row>
    <row r="24" spans="1:9" x14ac:dyDescent="0.35">
      <c r="A24" s="3" t="s">
        <v>15</v>
      </c>
      <c r="B24" s="1">
        <v>26</v>
      </c>
      <c r="C24" s="4">
        <v>55</v>
      </c>
      <c r="D24" s="4">
        <v>70</v>
      </c>
      <c r="E24" s="4">
        <v>50</v>
      </c>
      <c r="F24" s="4">
        <v>30</v>
      </c>
      <c r="G24" s="4">
        <v>51</v>
      </c>
      <c r="H24" s="4">
        <f t="shared" si="0"/>
        <v>51.2</v>
      </c>
      <c r="I24" s="4">
        <f t="shared" si="1"/>
        <v>40</v>
      </c>
    </row>
    <row r="25" spans="1:9" x14ac:dyDescent="0.35">
      <c r="A25" s="3" t="s">
        <v>15</v>
      </c>
      <c r="B25" s="1">
        <v>27</v>
      </c>
      <c r="C25" s="4">
        <v>49</v>
      </c>
      <c r="D25" s="4">
        <v>38</v>
      </c>
      <c r="E25" s="4">
        <v>64</v>
      </c>
      <c r="F25" s="4">
        <v>36</v>
      </c>
      <c r="G25" s="4">
        <v>47</v>
      </c>
      <c r="H25" s="4">
        <f t="shared" si="0"/>
        <v>46.8</v>
      </c>
      <c r="I25" s="4">
        <f t="shared" si="1"/>
        <v>28</v>
      </c>
    </row>
    <row r="26" spans="1:9" x14ac:dyDescent="0.35">
      <c r="A26" s="3" t="s">
        <v>15</v>
      </c>
      <c r="B26" s="1">
        <v>30</v>
      </c>
      <c r="C26" s="4">
        <v>59</v>
      </c>
      <c r="D26" s="4">
        <v>62</v>
      </c>
      <c r="E26" s="4">
        <v>40</v>
      </c>
      <c r="F26" s="4">
        <v>54</v>
      </c>
      <c r="G26" s="4">
        <v>64</v>
      </c>
      <c r="H26" s="4">
        <f t="shared" si="0"/>
        <v>55.8</v>
      </c>
      <c r="I26" s="4">
        <f t="shared" si="1"/>
        <v>24</v>
      </c>
    </row>
    <row r="27" spans="1:9" x14ac:dyDescent="0.35">
      <c r="A27" s="3" t="s">
        <v>15</v>
      </c>
      <c r="B27" s="1">
        <v>31</v>
      </c>
      <c r="C27" s="4">
        <v>36</v>
      </c>
      <c r="D27" s="4">
        <v>33</v>
      </c>
      <c r="E27" s="4">
        <v>49</v>
      </c>
      <c r="F27" s="4">
        <v>48</v>
      </c>
      <c r="G27" s="4">
        <v>56</v>
      </c>
      <c r="H27" s="4">
        <f t="shared" si="0"/>
        <v>44.4</v>
      </c>
      <c r="I27" s="4">
        <f t="shared" si="1"/>
        <v>23</v>
      </c>
    </row>
    <row r="28" spans="1:9" x14ac:dyDescent="0.35">
      <c r="A28" s="3" t="s">
        <v>16</v>
      </c>
      <c r="B28" s="1">
        <v>1</v>
      </c>
      <c r="C28" s="4">
        <v>50</v>
      </c>
      <c r="D28" s="4">
        <v>67</v>
      </c>
      <c r="E28" s="4">
        <v>53</v>
      </c>
      <c r="F28" s="4">
        <v>43</v>
      </c>
      <c r="G28" s="4">
        <v>40</v>
      </c>
      <c r="H28" s="4">
        <f t="shared" si="0"/>
        <v>50.6</v>
      </c>
      <c r="I28" s="4">
        <f t="shared" si="1"/>
        <v>27</v>
      </c>
    </row>
    <row r="29" spans="1:9" x14ac:dyDescent="0.35">
      <c r="A29" s="3" t="s">
        <v>16</v>
      </c>
      <c r="B29" s="1">
        <v>2</v>
      </c>
      <c r="C29" s="4">
        <v>44</v>
      </c>
      <c r="D29" s="4">
        <v>52</v>
      </c>
      <c r="E29" s="4">
        <v>46</v>
      </c>
      <c r="F29" s="4">
        <v>47</v>
      </c>
      <c r="G29" s="4">
        <v>44</v>
      </c>
      <c r="H29" s="4">
        <f t="shared" si="0"/>
        <v>46.6</v>
      </c>
      <c r="I29" s="4">
        <f t="shared" si="1"/>
        <v>8</v>
      </c>
    </row>
    <row r="30" spans="1:9" x14ac:dyDescent="0.35">
      <c r="A30" s="3" t="s">
        <v>16</v>
      </c>
      <c r="B30" s="1">
        <v>3</v>
      </c>
      <c r="C30" s="4">
        <v>70</v>
      </c>
      <c r="D30" s="4">
        <v>45</v>
      </c>
      <c r="E30" s="4">
        <v>50</v>
      </c>
      <c r="F30" s="4">
        <v>47</v>
      </c>
      <c r="G30" s="4">
        <v>41</v>
      </c>
      <c r="H30" s="4">
        <f>AVERAGE(C30:G30)</f>
        <v>50.6</v>
      </c>
      <c r="I30" s="4">
        <f t="shared" si="1"/>
        <v>29</v>
      </c>
    </row>
  </sheetData>
  <mergeCells count="1">
    <mergeCell ref="A2:Q2"/>
  </mergeCells>
  <pageMargins left="0.7" right="0.7" top="0.75" bottom="0.75" header="0.3" footer="0.3"/>
  <pageSetup orientation="portrait" r:id="rId1"/>
  <ignoredErrors>
    <ignoredError sqref="H6:H18 I6:I30 H19:H30"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0D611-9CAA-4882-8E30-8453BA714E32}">
  <sheetPr>
    <tabColor theme="4"/>
  </sheetPr>
  <dimension ref="A2:K33"/>
  <sheetViews>
    <sheetView topLeftCell="G1" workbookViewId="0">
      <selection activeCell="O19" sqref="O19"/>
    </sheetView>
  </sheetViews>
  <sheetFormatPr defaultRowHeight="14.5" x14ac:dyDescent="0.35"/>
  <cols>
    <col min="7" max="7" width="14" bestFit="1" customWidth="1"/>
    <col min="10" max="10" width="23.90625" bestFit="1" customWidth="1"/>
    <col min="11" max="11" width="12.7265625" customWidth="1"/>
  </cols>
  <sheetData>
    <row r="2" spans="1:11" x14ac:dyDescent="0.35">
      <c r="C2" s="17" t="s">
        <v>27</v>
      </c>
      <c r="D2" s="9">
        <f>STDEV(H7:H31)</f>
        <v>2.7954248335449838</v>
      </c>
      <c r="F2" s="17" t="s">
        <v>7</v>
      </c>
      <c r="G2" s="9">
        <f>(D3+(3*D2))</f>
        <v>58.16227450063495</v>
      </c>
    </row>
    <row r="3" spans="1:11" x14ac:dyDescent="0.35">
      <c r="C3" s="17" t="s">
        <v>26</v>
      </c>
      <c r="D3" s="9">
        <f>AVERAGE(H7:H31)</f>
        <v>49.775999999999996</v>
      </c>
      <c r="F3" s="17" t="s">
        <v>8</v>
      </c>
      <c r="G3" s="9">
        <f>(D3-(3*D2))</f>
        <v>41.389725499365042</v>
      </c>
    </row>
    <row r="5" spans="1:11" x14ac:dyDescent="0.35">
      <c r="A5" s="2" t="s">
        <v>13</v>
      </c>
      <c r="B5" s="4"/>
      <c r="C5" s="7" t="s">
        <v>17</v>
      </c>
      <c r="D5" s="7"/>
      <c r="E5" s="7"/>
      <c r="F5" s="7"/>
      <c r="G5" s="7"/>
      <c r="H5" s="4"/>
    </row>
    <row r="6" spans="1:11" x14ac:dyDescent="0.35">
      <c r="A6" s="2" t="s">
        <v>14</v>
      </c>
      <c r="B6" s="4"/>
      <c r="C6" s="5">
        <v>1</v>
      </c>
      <c r="D6" s="5">
        <v>2</v>
      </c>
      <c r="E6" s="5">
        <v>3</v>
      </c>
      <c r="F6" s="5">
        <v>4</v>
      </c>
      <c r="G6" s="5">
        <v>5</v>
      </c>
      <c r="H6" s="6" t="s">
        <v>19</v>
      </c>
      <c r="I6" t="s">
        <v>26</v>
      </c>
      <c r="J6" t="s">
        <v>7</v>
      </c>
      <c r="K6" s="16" t="s">
        <v>8</v>
      </c>
    </row>
    <row r="7" spans="1:11" x14ac:dyDescent="0.35">
      <c r="A7" s="3" t="s">
        <v>15</v>
      </c>
      <c r="B7" s="1">
        <v>2</v>
      </c>
      <c r="C7" s="4">
        <v>57</v>
      </c>
      <c r="D7" s="4">
        <v>54</v>
      </c>
      <c r="E7" s="4">
        <v>62</v>
      </c>
      <c r="F7" s="4">
        <v>45</v>
      </c>
      <c r="G7" s="4">
        <v>36</v>
      </c>
      <c r="H7" s="4">
        <f>AVERAGE(C7:G7)</f>
        <v>50.8</v>
      </c>
      <c r="I7">
        <v>49.775999999999996</v>
      </c>
      <c r="J7">
        <v>58.16227450063495</v>
      </c>
      <c r="K7">
        <v>41.389725499365042</v>
      </c>
    </row>
    <row r="8" spans="1:11" x14ac:dyDescent="0.35">
      <c r="A8" s="3" t="s">
        <v>15</v>
      </c>
      <c r="B8" s="1">
        <v>3</v>
      </c>
      <c r="C8" s="4">
        <v>56</v>
      </c>
      <c r="D8" s="4">
        <v>54</v>
      </c>
      <c r="E8" s="4">
        <v>47</v>
      </c>
      <c r="F8" s="4">
        <v>42</v>
      </c>
      <c r="G8" s="4">
        <v>62</v>
      </c>
      <c r="H8" s="4">
        <f t="shared" ref="H8:H30" si="0">AVERAGE(C8:G8)</f>
        <v>52.2</v>
      </c>
      <c r="I8">
        <v>49.775999999999996</v>
      </c>
      <c r="J8">
        <v>58.16227450063495</v>
      </c>
      <c r="K8">
        <v>41.389725499365042</v>
      </c>
    </row>
    <row r="9" spans="1:11" x14ac:dyDescent="0.35">
      <c r="A9" s="3" t="s">
        <v>15</v>
      </c>
      <c r="B9" s="1">
        <v>4</v>
      </c>
      <c r="C9" s="4">
        <v>40</v>
      </c>
      <c r="D9" s="4">
        <v>70</v>
      </c>
      <c r="E9" s="4">
        <v>58</v>
      </c>
      <c r="F9" s="4">
        <v>45</v>
      </c>
      <c r="G9" s="4">
        <v>44</v>
      </c>
      <c r="H9" s="4">
        <f t="shared" si="0"/>
        <v>51.4</v>
      </c>
      <c r="I9">
        <v>49.775999999999996</v>
      </c>
      <c r="J9">
        <v>58.16227450063495</v>
      </c>
      <c r="K9">
        <v>41.389725499365042</v>
      </c>
    </row>
    <row r="10" spans="1:11" x14ac:dyDescent="0.35">
      <c r="A10" s="3" t="s">
        <v>15</v>
      </c>
      <c r="B10" s="1">
        <v>5</v>
      </c>
      <c r="C10" s="4">
        <v>52</v>
      </c>
      <c r="D10" s="4">
        <v>58</v>
      </c>
      <c r="E10" s="4">
        <v>40</v>
      </c>
      <c r="F10" s="4">
        <v>52</v>
      </c>
      <c r="G10" s="4">
        <v>46</v>
      </c>
      <c r="H10" s="4">
        <f t="shared" si="0"/>
        <v>49.6</v>
      </c>
      <c r="I10">
        <v>49.775999999999996</v>
      </c>
      <c r="J10">
        <v>58.16227450063495</v>
      </c>
      <c r="K10">
        <v>41.389725499365042</v>
      </c>
    </row>
    <row r="11" spans="1:11" x14ac:dyDescent="0.35">
      <c r="A11" s="3" t="s">
        <v>15</v>
      </c>
      <c r="B11" s="1">
        <v>6</v>
      </c>
      <c r="C11" s="4">
        <v>57</v>
      </c>
      <c r="D11" s="4">
        <v>42</v>
      </c>
      <c r="E11" s="4">
        <v>52</v>
      </c>
      <c r="F11" s="4">
        <v>58</v>
      </c>
      <c r="G11" s="4">
        <v>59</v>
      </c>
      <c r="H11" s="4">
        <f t="shared" si="0"/>
        <v>53.6</v>
      </c>
      <c r="I11">
        <v>49.775999999999996</v>
      </c>
      <c r="J11">
        <v>58.16227450063495</v>
      </c>
      <c r="K11">
        <v>41.389725499365042</v>
      </c>
    </row>
    <row r="12" spans="1:11" x14ac:dyDescent="0.35">
      <c r="A12" s="3" t="s">
        <v>15</v>
      </c>
      <c r="B12" s="1">
        <v>9</v>
      </c>
      <c r="C12" s="4">
        <v>62</v>
      </c>
      <c r="D12" s="4">
        <v>49</v>
      </c>
      <c r="E12" s="4">
        <v>42</v>
      </c>
      <c r="F12" s="4">
        <v>33</v>
      </c>
      <c r="G12" s="4">
        <v>55</v>
      </c>
      <c r="H12" s="4">
        <f t="shared" si="0"/>
        <v>48.2</v>
      </c>
      <c r="I12">
        <v>49.775999999999996</v>
      </c>
      <c r="J12">
        <v>58.16227450063495</v>
      </c>
      <c r="K12">
        <v>41.389725499365042</v>
      </c>
    </row>
    <row r="13" spans="1:11" x14ac:dyDescent="0.35">
      <c r="A13" s="3" t="s">
        <v>15</v>
      </c>
      <c r="B13" s="1">
        <v>10</v>
      </c>
      <c r="C13" s="4">
        <v>40</v>
      </c>
      <c r="D13" s="4">
        <v>39</v>
      </c>
      <c r="E13" s="4">
        <v>49</v>
      </c>
      <c r="F13" s="4">
        <v>59</v>
      </c>
      <c r="G13" s="4">
        <v>48</v>
      </c>
      <c r="H13" s="4">
        <f t="shared" si="0"/>
        <v>47</v>
      </c>
      <c r="I13">
        <v>49.775999999999996</v>
      </c>
      <c r="J13">
        <v>58.16227450063495</v>
      </c>
      <c r="K13">
        <v>41.389725499365042</v>
      </c>
    </row>
    <row r="14" spans="1:11" x14ac:dyDescent="0.35">
      <c r="A14" s="3" t="s">
        <v>15</v>
      </c>
      <c r="B14" s="1">
        <v>11</v>
      </c>
      <c r="C14" s="4">
        <v>64</v>
      </c>
      <c r="D14" s="4">
        <v>50</v>
      </c>
      <c r="E14" s="4">
        <v>42</v>
      </c>
      <c r="F14" s="4">
        <v>57</v>
      </c>
      <c r="G14" s="4">
        <v>50</v>
      </c>
      <c r="H14" s="4">
        <f t="shared" si="0"/>
        <v>52.6</v>
      </c>
      <c r="I14">
        <v>49.775999999999996</v>
      </c>
      <c r="J14">
        <v>58.16227450063495</v>
      </c>
      <c r="K14">
        <v>41.389725499365042</v>
      </c>
    </row>
    <row r="15" spans="1:11" x14ac:dyDescent="0.35">
      <c r="A15" s="3" t="s">
        <v>15</v>
      </c>
      <c r="B15" s="1">
        <v>12</v>
      </c>
      <c r="C15" s="4">
        <v>58</v>
      </c>
      <c r="D15" s="4">
        <v>53</v>
      </c>
      <c r="E15" s="4">
        <v>52</v>
      </c>
      <c r="F15" s="4">
        <v>48</v>
      </c>
      <c r="G15" s="4">
        <v>50</v>
      </c>
      <c r="H15" s="4">
        <f t="shared" si="0"/>
        <v>52.2</v>
      </c>
      <c r="I15">
        <v>49.775999999999996</v>
      </c>
      <c r="J15">
        <v>58.16227450063495</v>
      </c>
      <c r="K15">
        <v>41.389725499365042</v>
      </c>
    </row>
    <row r="16" spans="1:11" x14ac:dyDescent="0.35">
      <c r="A16" s="3" t="s">
        <v>15</v>
      </c>
      <c r="B16" s="1">
        <v>13</v>
      </c>
      <c r="C16" s="4">
        <v>60</v>
      </c>
      <c r="D16" s="4">
        <v>50</v>
      </c>
      <c r="E16" s="4">
        <v>41</v>
      </c>
      <c r="F16" s="4">
        <v>41</v>
      </c>
      <c r="G16" s="4">
        <v>50</v>
      </c>
      <c r="H16" s="4">
        <f t="shared" si="0"/>
        <v>48.4</v>
      </c>
      <c r="I16">
        <v>49.775999999999996</v>
      </c>
      <c r="J16">
        <v>58.16227450063495</v>
      </c>
      <c r="K16">
        <v>41.389725499365042</v>
      </c>
    </row>
    <row r="17" spans="1:11" x14ac:dyDescent="0.35">
      <c r="A17" s="3" t="s">
        <v>15</v>
      </c>
      <c r="B17" s="1">
        <v>16</v>
      </c>
      <c r="C17" s="4">
        <v>52</v>
      </c>
      <c r="D17" s="4">
        <v>47</v>
      </c>
      <c r="E17" s="4">
        <v>48</v>
      </c>
      <c r="F17" s="4">
        <v>58</v>
      </c>
      <c r="G17" s="4">
        <v>40</v>
      </c>
      <c r="H17" s="4">
        <f t="shared" si="0"/>
        <v>49</v>
      </c>
      <c r="I17">
        <v>49.775999999999996</v>
      </c>
      <c r="J17">
        <v>58.16227450063495</v>
      </c>
      <c r="K17">
        <v>41.389725499365042</v>
      </c>
    </row>
    <row r="18" spans="1:11" x14ac:dyDescent="0.35">
      <c r="A18" s="3" t="s">
        <v>15</v>
      </c>
      <c r="B18" s="1">
        <v>17</v>
      </c>
      <c r="C18" s="4">
        <v>55</v>
      </c>
      <c r="D18" s="4">
        <v>40</v>
      </c>
      <c r="E18" s="4">
        <v>56</v>
      </c>
      <c r="F18" s="4">
        <v>49</v>
      </c>
      <c r="G18" s="4">
        <v>45</v>
      </c>
      <c r="H18" s="4">
        <f t="shared" si="0"/>
        <v>49</v>
      </c>
      <c r="I18">
        <v>49.775999999999996</v>
      </c>
      <c r="J18">
        <v>58.16227450063495</v>
      </c>
      <c r="K18">
        <v>41.389725499365042</v>
      </c>
    </row>
    <row r="19" spans="1:11" x14ac:dyDescent="0.35">
      <c r="A19" s="3" t="s">
        <v>15</v>
      </c>
      <c r="B19" s="1">
        <v>18</v>
      </c>
      <c r="C19" s="4">
        <v>47</v>
      </c>
      <c r="D19" s="4">
        <v>48</v>
      </c>
      <c r="E19" s="4">
        <v>50</v>
      </c>
      <c r="F19" s="4">
        <v>50</v>
      </c>
      <c r="G19" s="4">
        <v>48</v>
      </c>
      <c r="H19" s="4">
        <f t="shared" si="0"/>
        <v>48.6</v>
      </c>
      <c r="I19">
        <v>49.775999999999996</v>
      </c>
      <c r="J19">
        <v>58.16227450063495</v>
      </c>
      <c r="K19">
        <v>41.389725499365042</v>
      </c>
    </row>
    <row r="20" spans="1:11" x14ac:dyDescent="0.35">
      <c r="A20" s="3" t="s">
        <v>15</v>
      </c>
      <c r="B20" s="1">
        <v>19</v>
      </c>
      <c r="C20" s="4">
        <v>50</v>
      </c>
      <c r="D20" s="4">
        <v>50</v>
      </c>
      <c r="E20" s="4">
        <v>49</v>
      </c>
      <c r="F20" s="4">
        <v>51</v>
      </c>
      <c r="G20" s="4">
        <v>51</v>
      </c>
      <c r="H20" s="4">
        <f t="shared" si="0"/>
        <v>50.2</v>
      </c>
      <c r="I20">
        <v>49.775999999999996</v>
      </c>
      <c r="J20">
        <v>58.16227450063495</v>
      </c>
      <c r="K20">
        <v>41.389725499365042</v>
      </c>
    </row>
    <row r="21" spans="1:11" x14ac:dyDescent="0.35">
      <c r="A21" s="3" t="s">
        <v>15</v>
      </c>
      <c r="B21" s="1">
        <v>20</v>
      </c>
      <c r="C21" s="4">
        <v>51</v>
      </c>
      <c r="D21" s="4">
        <v>50</v>
      </c>
      <c r="E21" s="4">
        <v>51</v>
      </c>
      <c r="F21" s="4">
        <v>51</v>
      </c>
      <c r="G21" s="4">
        <v>62</v>
      </c>
      <c r="H21" s="4">
        <f t="shared" si="0"/>
        <v>53</v>
      </c>
      <c r="I21">
        <v>49.775999999999996</v>
      </c>
      <c r="J21">
        <v>58.16227450063495</v>
      </c>
      <c r="K21">
        <v>41.389725499365042</v>
      </c>
    </row>
    <row r="22" spans="1:11" x14ac:dyDescent="0.35">
      <c r="A22" s="3" t="s">
        <v>15</v>
      </c>
      <c r="B22" s="1">
        <v>23</v>
      </c>
      <c r="C22" s="4">
        <v>51</v>
      </c>
      <c r="D22" s="4">
        <v>50</v>
      </c>
      <c r="E22" s="4">
        <v>49</v>
      </c>
      <c r="F22" s="4">
        <v>50</v>
      </c>
      <c r="G22" s="4">
        <v>50</v>
      </c>
      <c r="H22" s="4">
        <f t="shared" si="0"/>
        <v>50</v>
      </c>
      <c r="I22">
        <v>49.775999999999996</v>
      </c>
      <c r="J22">
        <v>58.16227450063495</v>
      </c>
      <c r="K22">
        <v>41.389725499365042</v>
      </c>
    </row>
    <row r="23" spans="1:11" x14ac:dyDescent="0.35">
      <c r="A23" s="3" t="s">
        <v>15</v>
      </c>
      <c r="B23" s="1">
        <v>24</v>
      </c>
      <c r="C23" s="4">
        <v>45</v>
      </c>
      <c r="D23" s="4">
        <v>47</v>
      </c>
      <c r="E23" s="4">
        <v>70</v>
      </c>
      <c r="F23" s="4">
        <v>46</v>
      </c>
      <c r="G23" s="4">
        <v>36</v>
      </c>
      <c r="H23" s="4">
        <f t="shared" si="0"/>
        <v>48.8</v>
      </c>
      <c r="I23">
        <v>49.775999999999996</v>
      </c>
      <c r="J23">
        <v>58.16227450063495</v>
      </c>
      <c r="K23">
        <v>41.389725499365042</v>
      </c>
    </row>
    <row r="24" spans="1:11" x14ac:dyDescent="0.35">
      <c r="A24" s="3" t="s">
        <v>15</v>
      </c>
      <c r="B24" s="1">
        <v>25</v>
      </c>
      <c r="C24" s="4">
        <v>50</v>
      </c>
      <c r="D24" s="4">
        <v>35</v>
      </c>
      <c r="E24" s="4">
        <v>48</v>
      </c>
      <c r="F24" s="4">
        <v>39</v>
      </c>
      <c r="G24" s="4">
        <v>47</v>
      </c>
      <c r="H24" s="4">
        <f t="shared" si="0"/>
        <v>43.8</v>
      </c>
      <c r="I24">
        <v>49.775999999999996</v>
      </c>
      <c r="J24">
        <v>58.16227450063495</v>
      </c>
      <c r="K24">
        <v>41.389725499365042</v>
      </c>
    </row>
    <row r="25" spans="1:11" x14ac:dyDescent="0.35">
      <c r="A25" s="3" t="s">
        <v>15</v>
      </c>
      <c r="B25" s="1">
        <v>26</v>
      </c>
      <c r="C25" s="4">
        <v>55</v>
      </c>
      <c r="D25" s="4">
        <v>70</v>
      </c>
      <c r="E25" s="4">
        <v>50</v>
      </c>
      <c r="F25" s="4">
        <v>30</v>
      </c>
      <c r="G25" s="4">
        <v>51</v>
      </c>
      <c r="H25" s="4">
        <f t="shared" si="0"/>
        <v>51.2</v>
      </c>
      <c r="I25">
        <v>49.775999999999996</v>
      </c>
      <c r="J25">
        <v>58.16227450063495</v>
      </c>
      <c r="K25">
        <v>41.389725499365042</v>
      </c>
    </row>
    <row r="26" spans="1:11" x14ac:dyDescent="0.35">
      <c r="A26" s="3" t="s">
        <v>15</v>
      </c>
      <c r="B26" s="1">
        <v>27</v>
      </c>
      <c r="C26" s="4">
        <v>49</v>
      </c>
      <c r="D26" s="4">
        <v>38</v>
      </c>
      <c r="E26" s="4">
        <v>64</v>
      </c>
      <c r="F26" s="4">
        <v>36</v>
      </c>
      <c r="G26" s="4">
        <v>47</v>
      </c>
      <c r="H26" s="4">
        <f t="shared" si="0"/>
        <v>46.8</v>
      </c>
      <c r="I26">
        <v>49.775999999999996</v>
      </c>
      <c r="J26">
        <v>58.16227450063495</v>
      </c>
      <c r="K26">
        <v>41.389725499365042</v>
      </c>
    </row>
    <row r="27" spans="1:11" x14ac:dyDescent="0.35">
      <c r="A27" s="3" t="s">
        <v>15</v>
      </c>
      <c r="B27" s="1">
        <v>30</v>
      </c>
      <c r="C27" s="4">
        <v>59</v>
      </c>
      <c r="D27" s="4">
        <v>62</v>
      </c>
      <c r="E27" s="4">
        <v>40</v>
      </c>
      <c r="F27" s="4">
        <v>54</v>
      </c>
      <c r="G27" s="4">
        <v>64</v>
      </c>
      <c r="H27" s="4">
        <f t="shared" si="0"/>
        <v>55.8</v>
      </c>
      <c r="I27">
        <v>49.775999999999996</v>
      </c>
      <c r="J27">
        <v>58.16227450063495</v>
      </c>
      <c r="K27">
        <v>41.389725499365042</v>
      </c>
    </row>
    <row r="28" spans="1:11" x14ac:dyDescent="0.35">
      <c r="A28" s="3" t="s">
        <v>15</v>
      </c>
      <c r="B28" s="1">
        <v>31</v>
      </c>
      <c r="C28" s="4">
        <v>36</v>
      </c>
      <c r="D28" s="4">
        <v>33</v>
      </c>
      <c r="E28" s="4">
        <v>49</v>
      </c>
      <c r="F28" s="4">
        <v>48</v>
      </c>
      <c r="G28" s="4">
        <v>56</v>
      </c>
      <c r="H28" s="4">
        <f t="shared" si="0"/>
        <v>44.4</v>
      </c>
      <c r="I28">
        <v>49.775999999999996</v>
      </c>
      <c r="J28">
        <v>58.16227450063495</v>
      </c>
      <c r="K28">
        <v>41.389725499365042</v>
      </c>
    </row>
    <row r="29" spans="1:11" x14ac:dyDescent="0.35">
      <c r="A29" s="3" t="s">
        <v>16</v>
      </c>
      <c r="B29" s="1">
        <v>1</v>
      </c>
      <c r="C29" s="4">
        <v>50</v>
      </c>
      <c r="D29" s="4">
        <v>67</v>
      </c>
      <c r="E29" s="4">
        <v>53</v>
      </c>
      <c r="F29" s="4">
        <v>43</v>
      </c>
      <c r="G29" s="4">
        <v>40</v>
      </c>
      <c r="H29" s="4">
        <f t="shared" si="0"/>
        <v>50.6</v>
      </c>
      <c r="I29">
        <v>49.775999999999996</v>
      </c>
      <c r="J29">
        <v>58.16227450063495</v>
      </c>
      <c r="K29">
        <v>41.389725499365042</v>
      </c>
    </row>
    <row r="30" spans="1:11" x14ac:dyDescent="0.35">
      <c r="A30" s="3" t="s">
        <v>16</v>
      </c>
      <c r="B30" s="1">
        <v>2</v>
      </c>
      <c r="C30" s="4">
        <v>44</v>
      </c>
      <c r="D30" s="4">
        <v>52</v>
      </c>
      <c r="E30" s="4">
        <v>46</v>
      </c>
      <c r="F30" s="4">
        <v>47</v>
      </c>
      <c r="G30" s="4">
        <v>44</v>
      </c>
      <c r="H30" s="4">
        <f t="shared" si="0"/>
        <v>46.6</v>
      </c>
      <c r="I30">
        <v>49.775999999999996</v>
      </c>
      <c r="J30">
        <v>58.16227450063495</v>
      </c>
      <c r="K30">
        <v>41.389725499365042</v>
      </c>
    </row>
    <row r="31" spans="1:11" x14ac:dyDescent="0.35">
      <c r="A31" s="3" t="s">
        <v>16</v>
      </c>
      <c r="B31" s="1">
        <v>3</v>
      </c>
      <c r="C31" s="4">
        <v>70</v>
      </c>
      <c r="D31" s="4">
        <v>45</v>
      </c>
      <c r="E31" s="4">
        <v>50</v>
      </c>
      <c r="F31" s="4">
        <v>47</v>
      </c>
      <c r="G31" s="4">
        <v>41</v>
      </c>
      <c r="H31" s="4">
        <f>AVERAGE(C31:G31)</f>
        <v>50.6</v>
      </c>
      <c r="I31">
        <v>49.775999999999996</v>
      </c>
      <c r="J31">
        <v>58.16227450063495</v>
      </c>
      <c r="K31">
        <v>41.389725499365042</v>
      </c>
    </row>
    <row r="32" spans="1:11" x14ac:dyDescent="0.35">
      <c r="H32" s="4"/>
    </row>
    <row r="33" spans="8:8" x14ac:dyDescent="0.35">
      <c r="H33" s="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31DA7-0FDF-4E73-ABD7-A8309F99CE08}">
  <sheetPr>
    <tabColor theme="4"/>
  </sheetPr>
  <dimension ref="A2:K31"/>
  <sheetViews>
    <sheetView topLeftCell="C1" workbookViewId="0">
      <selection activeCell="R19" sqref="R19"/>
    </sheetView>
  </sheetViews>
  <sheetFormatPr defaultRowHeight="14.5" x14ac:dyDescent="0.35"/>
  <sheetData>
    <row r="2" spans="1:11" x14ac:dyDescent="0.35">
      <c r="C2" s="17" t="s">
        <v>27</v>
      </c>
      <c r="D2" s="9">
        <f>STDEV(H7:H31)</f>
        <v>9.8688060743604318</v>
      </c>
      <c r="F2" s="17" t="s">
        <v>7</v>
      </c>
      <c r="G2" s="9">
        <f>2.115*D3</f>
        <v>41.623200000000004</v>
      </c>
    </row>
    <row r="3" spans="1:11" x14ac:dyDescent="0.35">
      <c r="C3" s="17" t="s">
        <v>28</v>
      </c>
      <c r="D3" s="9">
        <f>AVERAGE(H7:H31)</f>
        <v>19.68</v>
      </c>
      <c r="F3" s="17" t="s">
        <v>8</v>
      </c>
      <c r="G3" s="9">
        <f>0</f>
        <v>0</v>
      </c>
    </row>
    <row r="5" spans="1:11" x14ac:dyDescent="0.35">
      <c r="A5" s="2" t="s">
        <v>13</v>
      </c>
      <c r="B5" s="4"/>
      <c r="C5" s="7" t="s">
        <v>17</v>
      </c>
      <c r="D5" s="7"/>
      <c r="E5" s="7"/>
      <c r="F5" s="7"/>
      <c r="G5" s="7"/>
      <c r="H5" s="4"/>
    </row>
    <row r="6" spans="1:11" x14ac:dyDescent="0.35">
      <c r="A6" s="2" t="s">
        <v>14</v>
      </c>
      <c r="B6" s="4"/>
      <c r="C6" s="5">
        <v>1</v>
      </c>
      <c r="D6" s="5">
        <v>2</v>
      </c>
      <c r="E6" s="5">
        <v>3</v>
      </c>
      <c r="F6" s="5">
        <v>4</v>
      </c>
      <c r="G6" s="5">
        <v>5</v>
      </c>
      <c r="H6" s="5" t="s">
        <v>18</v>
      </c>
      <c r="I6" t="s">
        <v>28</v>
      </c>
      <c r="J6" t="s">
        <v>7</v>
      </c>
      <c r="K6" t="s">
        <v>8</v>
      </c>
    </row>
    <row r="7" spans="1:11" x14ac:dyDescent="0.35">
      <c r="A7" s="3" t="s">
        <v>15</v>
      </c>
      <c r="B7" s="1">
        <v>2</v>
      </c>
      <c r="C7" s="4">
        <v>57</v>
      </c>
      <c r="D7" s="4">
        <v>54</v>
      </c>
      <c r="E7" s="4">
        <v>62</v>
      </c>
      <c r="F7" s="4">
        <v>45</v>
      </c>
      <c r="G7" s="4">
        <v>36</v>
      </c>
      <c r="H7" s="4">
        <f>MAX(C7:G7)-MIN(C7:G7)</f>
        <v>26</v>
      </c>
      <c r="I7">
        <v>19.68</v>
      </c>
      <c r="J7">
        <v>41.623200000000004</v>
      </c>
      <c r="K7" s="4">
        <v>0</v>
      </c>
    </row>
    <row r="8" spans="1:11" x14ac:dyDescent="0.35">
      <c r="A8" s="3" t="s">
        <v>15</v>
      </c>
      <c r="B8" s="1">
        <v>3</v>
      </c>
      <c r="C8" s="4">
        <v>56</v>
      </c>
      <c r="D8" s="4">
        <v>54</v>
      </c>
      <c r="E8" s="4">
        <v>47</v>
      </c>
      <c r="F8" s="4">
        <v>42</v>
      </c>
      <c r="G8" s="4">
        <v>62</v>
      </c>
      <c r="H8" s="4">
        <f t="shared" ref="H8:H31" si="0">MAX(C8:G8)-MIN(C8:G8)</f>
        <v>20</v>
      </c>
      <c r="I8">
        <v>19.68</v>
      </c>
      <c r="J8">
        <v>41.623200000000004</v>
      </c>
      <c r="K8" s="4">
        <v>0</v>
      </c>
    </row>
    <row r="9" spans="1:11" x14ac:dyDescent="0.35">
      <c r="A9" s="3" t="s">
        <v>15</v>
      </c>
      <c r="B9" s="1">
        <v>4</v>
      </c>
      <c r="C9" s="4">
        <v>40</v>
      </c>
      <c r="D9" s="4">
        <v>70</v>
      </c>
      <c r="E9" s="4">
        <v>58</v>
      </c>
      <c r="F9" s="4">
        <v>45</v>
      </c>
      <c r="G9" s="4">
        <v>44</v>
      </c>
      <c r="H9" s="4">
        <f t="shared" si="0"/>
        <v>30</v>
      </c>
      <c r="I9">
        <v>19.68</v>
      </c>
      <c r="J9">
        <v>41.623200000000004</v>
      </c>
      <c r="K9" s="4">
        <v>0</v>
      </c>
    </row>
    <row r="10" spans="1:11" x14ac:dyDescent="0.35">
      <c r="A10" s="3" t="s">
        <v>15</v>
      </c>
      <c r="B10" s="1">
        <v>5</v>
      </c>
      <c r="C10" s="4">
        <v>52</v>
      </c>
      <c r="D10" s="4">
        <v>58</v>
      </c>
      <c r="E10" s="4">
        <v>40</v>
      </c>
      <c r="F10" s="4">
        <v>52</v>
      </c>
      <c r="G10" s="4">
        <v>46</v>
      </c>
      <c r="H10" s="4">
        <f t="shared" si="0"/>
        <v>18</v>
      </c>
      <c r="I10">
        <v>19.68</v>
      </c>
      <c r="J10">
        <v>41.623200000000004</v>
      </c>
      <c r="K10" s="4">
        <v>0</v>
      </c>
    </row>
    <row r="11" spans="1:11" x14ac:dyDescent="0.35">
      <c r="A11" s="3" t="s">
        <v>15</v>
      </c>
      <c r="B11" s="1">
        <v>6</v>
      </c>
      <c r="C11" s="4">
        <v>57</v>
      </c>
      <c r="D11" s="4">
        <v>42</v>
      </c>
      <c r="E11" s="4">
        <v>52</v>
      </c>
      <c r="F11" s="4">
        <v>58</v>
      </c>
      <c r="G11" s="4">
        <v>59</v>
      </c>
      <c r="H11" s="4">
        <f t="shared" si="0"/>
        <v>17</v>
      </c>
      <c r="I11">
        <v>19.68</v>
      </c>
      <c r="J11">
        <v>41.623200000000004</v>
      </c>
      <c r="K11" s="4">
        <v>0</v>
      </c>
    </row>
    <row r="12" spans="1:11" x14ac:dyDescent="0.35">
      <c r="A12" s="3" t="s">
        <v>15</v>
      </c>
      <c r="B12" s="1">
        <v>9</v>
      </c>
      <c r="C12" s="4">
        <v>62</v>
      </c>
      <c r="D12" s="4">
        <v>49</v>
      </c>
      <c r="E12" s="4">
        <v>42</v>
      </c>
      <c r="F12" s="4">
        <v>33</v>
      </c>
      <c r="G12" s="4">
        <v>55</v>
      </c>
      <c r="H12" s="4">
        <f t="shared" si="0"/>
        <v>29</v>
      </c>
      <c r="I12">
        <v>19.68</v>
      </c>
      <c r="J12">
        <v>41.623200000000004</v>
      </c>
      <c r="K12" s="4">
        <v>0</v>
      </c>
    </row>
    <row r="13" spans="1:11" x14ac:dyDescent="0.35">
      <c r="A13" s="3" t="s">
        <v>15</v>
      </c>
      <c r="B13" s="1">
        <v>10</v>
      </c>
      <c r="C13" s="4">
        <v>40</v>
      </c>
      <c r="D13" s="4">
        <v>39</v>
      </c>
      <c r="E13" s="4">
        <v>49</v>
      </c>
      <c r="F13" s="4">
        <v>59</v>
      </c>
      <c r="G13" s="4">
        <v>48</v>
      </c>
      <c r="H13" s="4">
        <f t="shared" si="0"/>
        <v>20</v>
      </c>
      <c r="I13">
        <v>19.68</v>
      </c>
      <c r="J13">
        <v>41.623200000000004</v>
      </c>
      <c r="K13" s="4">
        <v>0</v>
      </c>
    </row>
    <row r="14" spans="1:11" x14ac:dyDescent="0.35">
      <c r="A14" s="3" t="s">
        <v>15</v>
      </c>
      <c r="B14" s="1">
        <v>11</v>
      </c>
      <c r="C14" s="4">
        <v>64</v>
      </c>
      <c r="D14" s="4">
        <v>50</v>
      </c>
      <c r="E14" s="4">
        <v>42</v>
      </c>
      <c r="F14" s="4">
        <v>57</v>
      </c>
      <c r="G14" s="4">
        <v>50</v>
      </c>
      <c r="H14" s="4">
        <f t="shared" si="0"/>
        <v>22</v>
      </c>
      <c r="I14">
        <v>19.68</v>
      </c>
      <c r="J14">
        <v>41.623200000000004</v>
      </c>
      <c r="K14" s="4">
        <v>0</v>
      </c>
    </row>
    <row r="15" spans="1:11" x14ac:dyDescent="0.35">
      <c r="A15" s="3" t="s">
        <v>15</v>
      </c>
      <c r="B15" s="1">
        <v>12</v>
      </c>
      <c r="C15" s="4">
        <v>58</v>
      </c>
      <c r="D15" s="4">
        <v>53</v>
      </c>
      <c r="E15" s="4">
        <v>52</v>
      </c>
      <c r="F15" s="4">
        <v>48</v>
      </c>
      <c r="G15" s="4">
        <v>50</v>
      </c>
      <c r="H15" s="4">
        <f t="shared" si="0"/>
        <v>10</v>
      </c>
      <c r="I15">
        <v>19.68</v>
      </c>
      <c r="J15">
        <v>41.623200000000004</v>
      </c>
      <c r="K15" s="4">
        <v>0</v>
      </c>
    </row>
    <row r="16" spans="1:11" x14ac:dyDescent="0.35">
      <c r="A16" s="3" t="s">
        <v>15</v>
      </c>
      <c r="B16" s="1">
        <v>13</v>
      </c>
      <c r="C16" s="4">
        <v>60</v>
      </c>
      <c r="D16" s="4">
        <v>50</v>
      </c>
      <c r="E16" s="4">
        <v>41</v>
      </c>
      <c r="F16" s="4">
        <v>41</v>
      </c>
      <c r="G16" s="4">
        <v>50</v>
      </c>
      <c r="H16" s="4">
        <f t="shared" si="0"/>
        <v>19</v>
      </c>
      <c r="I16">
        <v>19.68</v>
      </c>
      <c r="J16">
        <v>41.623200000000004</v>
      </c>
      <c r="K16" s="4">
        <v>0</v>
      </c>
    </row>
    <row r="17" spans="1:11" x14ac:dyDescent="0.35">
      <c r="A17" s="3" t="s">
        <v>15</v>
      </c>
      <c r="B17" s="1">
        <v>16</v>
      </c>
      <c r="C17" s="4">
        <v>52</v>
      </c>
      <c r="D17" s="4">
        <v>47</v>
      </c>
      <c r="E17" s="4">
        <v>48</v>
      </c>
      <c r="F17" s="4">
        <v>58</v>
      </c>
      <c r="G17" s="4">
        <v>40</v>
      </c>
      <c r="H17" s="4">
        <f t="shared" si="0"/>
        <v>18</v>
      </c>
      <c r="I17">
        <v>19.68</v>
      </c>
      <c r="J17">
        <v>41.623200000000004</v>
      </c>
      <c r="K17" s="4">
        <v>0</v>
      </c>
    </row>
    <row r="18" spans="1:11" x14ac:dyDescent="0.35">
      <c r="A18" s="3" t="s">
        <v>15</v>
      </c>
      <c r="B18" s="1">
        <v>17</v>
      </c>
      <c r="C18" s="4">
        <v>55</v>
      </c>
      <c r="D18" s="4">
        <v>40</v>
      </c>
      <c r="E18" s="4">
        <v>56</v>
      </c>
      <c r="F18" s="4">
        <v>49</v>
      </c>
      <c r="G18" s="4">
        <v>45</v>
      </c>
      <c r="H18" s="4">
        <f t="shared" si="0"/>
        <v>16</v>
      </c>
      <c r="I18">
        <v>19.68</v>
      </c>
      <c r="J18">
        <v>41.623200000000004</v>
      </c>
      <c r="K18" s="4">
        <v>0</v>
      </c>
    </row>
    <row r="19" spans="1:11" x14ac:dyDescent="0.35">
      <c r="A19" s="3" t="s">
        <v>15</v>
      </c>
      <c r="B19" s="1">
        <v>18</v>
      </c>
      <c r="C19" s="4">
        <v>47</v>
      </c>
      <c r="D19" s="4">
        <v>48</v>
      </c>
      <c r="E19" s="4">
        <v>50</v>
      </c>
      <c r="F19" s="4">
        <v>50</v>
      </c>
      <c r="G19" s="4">
        <v>48</v>
      </c>
      <c r="H19" s="4">
        <f t="shared" si="0"/>
        <v>3</v>
      </c>
      <c r="I19">
        <v>19.68</v>
      </c>
      <c r="J19">
        <v>41.623200000000004</v>
      </c>
      <c r="K19" s="4">
        <v>0</v>
      </c>
    </row>
    <row r="20" spans="1:11" x14ac:dyDescent="0.35">
      <c r="A20" s="3" t="s">
        <v>15</v>
      </c>
      <c r="B20" s="1">
        <v>19</v>
      </c>
      <c r="C20" s="4">
        <v>50</v>
      </c>
      <c r="D20" s="4">
        <v>50</v>
      </c>
      <c r="E20" s="4">
        <v>49</v>
      </c>
      <c r="F20" s="4">
        <v>51</v>
      </c>
      <c r="G20" s="4">
        <v>51</v>
      </c>
      <c r="H20" s="4">
        <f t="shared" si="0"/>
        <v>2</v>
      </c>
      <c r="I20">
        <v>19.68</v>
      </c>
      <c r="J20">
        <v>41.623200000000004</v>
      </c>
      <c r="K20" s="4">
        <v>0</v>
      </c>
    </row>
    <row r="21" spans="1:11" x14ac:dyDescent="0.35">
      <c r="A21" s="3" t="s">
        <v>15</v>
      </c>
      <c r="B21" s="1">
        <v>20</v>
      </c>
      <c r="C21" s="4">
        <v>51</v>
      </c>
      <c r="D21" s="4">
        <v>50</v>
      </c>
      <c r="E21" s="4">
        <v>51</v>
      </c>
      <c r="F21" s="4">
        <v>51</v>
      </c>
      <c r="G21" s="4">
        <v>62</v>
      </c>
      <c r="H21" s="4">
        <f t="shared" si="0"/>
        <v>12</v>
      </c>
      <c r="I21">
        <v>19.68</v>
      </c>
      <c r="J21">
        <v>41.623200000000004</v>
      </c>
      <c r="K21" s="4">
        <v>0</v>
      </c>
    </row>
    <row r="22" spans="1:11" x14ac:dyDescent="0.35">
      <c r="A22" s="3" t="s">
        <v>15</v>
      </c>
      <c r="B22" s="1">
        <v>23</v>
      </c>
      <c r="C22" s="4">
        <v>51</v>
      </c>
      <c r="D22" s="4">
        <v>50</v>
      </c>
      <c r="E22" s="4">
        <v>49</v>
      </c>
      <c r="F22" s="4">
        <v>50</v>
      </c>
      <c r="G22" s="4">
        <v>50</v>
      </c>
      <c r="H22" s="4">
        <f t="shared" si="0"/>
        <v>2</v>
      </c>
      <c r="I22">
        <v>19.68</v>
      </c>
      <c r="J22">
        <v>41.623200000000004</v>
      </c>
      <c r="K22" s="4">
        <v>0</v>
      </c>
    </row>
    <row r="23" spans="1:11" x14ac:dyDescent="0.35">
      <c r="A23" s="3" t="s">
        <v>15</v>
      </c>
      <c r="B23" s="1">
        <v>24</v>
      </c>
      <c r="C23" s="4">
        <v>45</v>
      </c>
      <c r="D23" s="4">
        <v>47</v>
      </c>
      <c r="E23" s="4">
        <v>70</v>
      </c>
      <c r="F23" s="4">
        <v>46</v>
      </c>
      <c r="G23" s="4">
        <v>36</v>
      </c>
      <c r="H23" s="4">
        <f t="shared" si="0"/>
        <v>34</v>
      </c>
      <c r="I23">
        <v>19.68</v>
      </c>
      <c r="J23">
        <v>41.623200000000004</v>
      </c>
      <c r="K23" s="4">
        <v>0</v>
      </c>
    </row>
    <row r="24" spans="1:11" x14ac:dyDescent="0.35">
      <c r="A24" s="3" t="s">
        <v>15</v>
      </c>
      <c r="B24" s="1">
        <v>25</v>
      </c>
      <c r="C24" s="4">
        <v>50</v>
      </c>
      <c r="D24" s="4">
        <v>35</v>
      </c>
      <c r="E24" s="4">
        <v>48</v>
      </c>
      <c r="F24" s="4">
        <v>39</v>
      </c>
      <c r="G24" s="4">
        <v>47</v>
      </c>
      <c r="H24" s="4">
        <f t="shared" si="0"/>
        <v>15</v>
      </c>
      <c r="I24">
        <v>19.68</v>
      </c>
      <c r="J24">
        <v>41.623200000000004</v>
      </c>
      <c r="K24" s="4">
        <v>0</v>
      </c>
    </row>
    <row r="25" spans="1:11" x14ac:dyDescent="0.35">
      <c r="A25" s="3" t="s">
        <v>15</v>
      </c>
      <c r="B25" s="1">
        <v>26</v>
      </c>
      <c r="C25" s="4">
        <v>55</v>
      </c>
      <c r="D25" s="4">
        <v>70</v>
      </c>
      <c r="E25" s="4">
        <v>50</v>
      </c>
      <c r="F25" s="4">
        <v>30</v>
      </c>
      <c r="G25" s="4">
        <v>51</v>
      </c>
      <c r="H25" s="4">
        <f t="shared" si="0"/>
        <v>40</v>
      </c>
      <c r="I25">
        <v>19.68</v>
      </c>
      <c r="J25">
        <v>41.623200000000004</v>
      </c>
      <c r="K25" s="4">
        <v>0</v>
      </c>
    </row>
    <row r="26" spans="1:11" x14ac:dyDescent="0.35">
      <c r="A26" s="3" t="s">
        <v>15</v>
      </c>
      <c r="B26" s="1">
        <v>27</v>
      </c>
      <c r="C26" s="4">
        <v>49</v>
      </c>
      <c r="D26" s="4">
        <v>38</v>
      </c>
      <c r="E26" s="4">
        <v>64</v>
      </c>
      <c r="F26" s="4">
        <v>36</v>
      </c>
      <c r="G26" s="4">
        <v>47</v>
      </c>
      <c r="H26" s="4">
        <f t="shared" si="0"/>
        <v>28</v>
      </c>
      <c r="I26">
        <v>19.68</v>
      </c>
      <c r="J26">
        <v>41.623200000000004</v>
      </c>
      <c r="K26" s="4">
        <v>0</v>
      </c>
    </row>
    <row r="27" spans="1:11" x14ac:dyDescent="0.35">
      <c r="A27" s="3" t="s">
        <v>15</v>
      </c>
      <c r="B27" s="1">
        <v>30</v>
      </c>
      <c r="C27" s="4">
        <v>59</v>
      </c>
      <c r="D27" s="4">
        <v>62</v>
      </c>
      <c r="E27" s="4">
        <v>40</v>
      </c>
      <c r="F27" s="4">
        <v>54</v>
      </c>
      <c r="G27" s="4">
        <v>64</v>
      </c>
      <c r="H27" s="4">
        <f t="shared" si="0"/>
        <v>24</v>
      </c>
      <c r="I27">
        <v>19.68</v>
      </c>
      <c r="J27">
        <v>41.623200000000004</v>
      </c>
      <c r="K27" s="4">
        <v>0</v>
      </c>
    </row>
    <row r="28" spans="1:11" x14ac:dyDescent="0.35">
      <c r="A28" s="3" t="s">
        <v>15</v>
      </c>
      <c r="B28" s="1">
        <v>31</v>
      </c>
      <c r="C28" s="4">
        <v>36</v>
      </c>
      <c r="D28" s="4">
        <v>33</v>
      </c>
      <c r="E28" s="4">
        <v>49</v>
      </c>
      <c r="F28" s="4">
        <v>48</v>
      </c>
      <c r="G28" s="4">
        <v>56</v>
      </c>
      <c r="H28" s="4">
        <f t="shared" si="0"/>
        <v>23</v>
      </c>
      <c r="I28">
        <v>19.68</v>
      </c>
      <c r="J28">
        <v>41.623200000000004</v>
      </c>
      <c r="K28" s="4">
        <v>0</v>
      </c>
    </row>
    <row r="29" spans="1:11" x14ac:dyDescent="0.35">
      <c r="A29" s="3" t="s">
        <v>16</v>
      </c>
      <c r="B29" s="1">
        <v>1</v>
      </c>
      <c r="C29" s="4">
        <v>50</v>
      </c>
      <c r="D29" s="4">
        <v>67</v>
      </c>
      <c r="E29" s="4">
        <v>53</v>
      </c>
      <c r="F29" s="4">
        <v>43</v>
      </c>
      <c r="G29" s="4">
        <v>40</v>
      </c>
      <c r="H29" s="4">
        <f t="shared" si="0"/>
        <v>27</v>
      </c>
      <c r="I29">
        <v>19.68</v>
      </c>
      <c r="J29">
        <v>41.623200000000004</v>
      </c>
      <c r="K29" s="4">
        <v>0</v>
      </c>
    </row>
    <row r="30" spans="1:11" x14ac:dyDescent="0.35">
      <c r="A30" s="3" t="s">
        <v>16</v>
      </c>
      <c r="B30" s="1">
        <v>2</v>
      </c>
      <c r="C30" s="4">
        <v>44</v>
      </c>
      <c r="D30" s="4">
        <v>52</v>
      </c>
      <c r="E30" s="4">
        <v>46</v>
      </c>
      <c r="F30" s="4">
        <v>47</v>
      </c>
      <c r="G30" s="4">
        <v>44</v>
      </c>
      <c r="H30" s="4">
        <f t="shared" si="0"/>
        <v>8</v>
      </c>
      <c r="I30">
        <v>19.68</v>
      </c>
      <c r="J30">
        <v>41.623200000000004</v>
      </c>
      <c r="K30" s="4">
        <v>0</v>
      </c>
    </row>
    <row r="31" spans="1:11" x14ac:dyDescent="0.35">
      <c r="A31" s="3" t="s">
        <v>16</v>
      </c>
      <c r="B31" s="1">
        <v>3</v>
      </c>
      <c r="C31" s="4">
        <v>70</v>
      </c>
      <c r="D31" s="4">
        <v>45</v>
      </c>
      <c r="E31" s="4">
        <v>50</v>
      </c>
      <c r="F31" s="4">
        <v>47</v>
      </c>
      <c r="G31" s="4">
        <v>41</v>
      </c>
      <c r="H31" s="4">
        <f t="shared" si="0"/>
        <v>29</v>
      </c>
      <c r="I31">
        <v>19.68</v>
      </c>
      <c r="J31">
        <v>41.623200000000004</v>
      </c>
      <c r="K31" s="4">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C34E1-7FB4-423A-B107-ED7A81E2AC74}">
  <sheetPr>
    <tabColor theme="4"/>
  </sheetPr>
  <dimension ref="A2:K11"/>
  <sheetViews>
    <sheetView workbookViewId="0">
      <selection activeCell="O18" sqref="O18"/>
    </sheetView>
  </sheetViews>
  <sheetFormatPr defaultRowHeight="14.5" x14ac:dyDescent="0.35"/>
  <sheetData>
    <row r="2" spans="1:11" x14ac:dyDescent="0.35">
      <c r="B2" s="17" t="s">
        <v>27</v>
      </c>
      <c r="C2" s="9">
        <v>2.7954248335449838</v>
      </c>
      <c r="E2" s="17" t="s">
        <v>7</v>
      </c>
      <c r="F2" s="9">
        <v>58.16227450063495</v>
      </c>
    </row>
    <row r="3" spans="1:11" x14ac:dyDescent="0.35">
      <c r="B3" s="17" t="s">
        <v>30</v>
      </c>
      <c r="C3" s="9">
        <v>49.776000000000003</v>
      </c>
      <c r="E3" s="17" t="s">
        <v>8</v>
      </c>
      <c r="F3" s="9">
        <v>41.389725499365042</v>
      </c>
    </row>
    <row r="5" spans="1:11" x14ac:dyDescent="0.35">
      <c r="A5" s="2" t="s">
        <v>22</v>
      </c>
      <c r="B5" s="4"/>
      <c r="C5" s="7" t="s">
        <v>17</v>
      </c>
      <c r="D5" s="7"/>
      <c r="E5" s="7"/>
      <c r="F5" s="7"/>
      <c r="G5" s="7"/>
    </row>
    <row r="6" spans="1:11" x14ac:dyDescent="0.35">
      <c r="A6" s="2" t="s">
        <v>14</v>
      </c>
      <c r="B6" s="4"/>
      <c r="C6" s="5">
        <v>1</v>
      </c>
      <c r="D6" s="5">
        <v>2</v>
      </c>
      <c r="E6" s="5">
        <v>3</v>
      </c>
      <c r="F6" s="5">
        <v>4</v>
      </c>
      <c r="G6" s="5">
        <v>5</v>
      </c>
      <c r="H6" t="s">
        <v>29</v>
      </c>
      <c r="I6" t="s">
        <v>30</v>
      </c>
      <c r="J6" t="s">
        <v>7</v>
      </c>
      <c r="K6" t="s">
        <v>8</v>
      </c>
    </row>
    <row r="7" spans="1:11" x14ac:dyDescent="0.35">
      <c r="A7" s="3" t="s">
        <v>16</v>
      </c>
      <c r="B7" s="1">
        <v>6</v>
      </c>
      <c r="C7" s="4">
        <v>63</v>
      </c>
      <c r="D7" s="4">
        <v>49</v>
      </c>
      <c r="E7" s="4">
        <v>50</v>
      </c>
      <c r="F7" s="4">
        <v>45</v>
      </c>
      <c r="G7" s="4">
        <v>53</v>
      </c>
      <c r="H7">
        <f>AVERAGE(C7:G7)</f>
        <v>52</v>
      </c>
      <c r="I7">
        <v>49.776000000000003</v>
      </c>
      <c r="J7">
        <v>58.16227450063495</v>
      </c>
      <c r="K7">
        <v>41.389725499365042</v>
      </c>
    </row>
    <row r="8" spans="1:11" x14ac:dyDescent="0.35">
      <c r="A8" s="3" t="s">
        <v>16</v>
      </c>
      <c r="B8" s="1">
        <v>7</v>
      </c>
      <c r="C8" s="4">
        <v>57</v>
      </c>
      <c r="D8" s="4">
        <v>70</v>
      </c>
      <c r="E8" s="4">
        <v>45</v>
      </c>
      <c r="F8" s="4">
        <v>52</v>
      </c>
      <c r="G8" s="4">
        <v>61</v>
      </c>
      <c r="H8">
        <f t="shared" ref="H8:H11" si="0">AVERAGE(C8:G8)</f>
        <v>57</v>
      </c>
      <c r="I8">
        <v>49.776000000000003</v>
      </c>
      <c r="J8">
        <v>58.16227450063495</v>
      </c>
      <c r="K8">
        <v>41.389725499365042</v>
      </c>
    </row>
    <row r="9" spans="1:11" x14ac:dyDescent="0.35">
      <c r="A9" s="3" t="s">
        <v>16</v>
      </c>
      <c r="B9" s="1">
        <v>8</v>
      </c>
      <c r="C9" s="4">
        <v>45</v>
      </c>
      <c r="D9" s="4">
        <v>38</v>
      </c>
      <c r="E9" s="4">
        <v>46</v>
      </c>
      <c r="F9" s="4">
        <v>54</v>
      </c>
      <c r="G9" s="4">
        <v>52</v>
      </c>
      <c r="H9">
        <f t="shared" si="0"/>
        <v>47</v>
      </c>
      <c r="I9">
        <v>49.776000000000003</v>
      </c>
      <c r="J9">
        <v>58.16227450063495</v>
      </c>
      <c r="K9">
        <v>41.389725499365042</v>
      </c>
    </row>
    <row r="10" spans="1:11" x14ac:dyDescent="0.35">
      <c r="A10" s="3" t="s">
        <v>16</v>
      </c>
      <c r="B10" s="1">
        <v>9</v>
      </c>
      <c r="C10" s="4">
        <v>48</v>
      </c>
      <c r="D10" s="4">
        <v>52</v>
      </c>
      <c r="E10" s="4">
        <v>39</v>
      </c>
      <c r="F10" s="4">
        <v>57</v>
      </c>
      <c r="G10" s="4">
        <v>61</v>
      </c>
      <c r="H10">
        <f t="shared" si="0"/>
        <v>51.4</v>
      </c>
      <c r="I10">
        <v>49.776000000000003</v>
      </c>
      <c r="J10">
        <v>58.16227450063495</v>
      </c>
      <c r="K10">
        <v>41.389725499365042</v>
      </c>
    </row>
    <row r="11" spans="1:11" x14ac:dyDescent="0.35">
      <c r="A11" s="3" t="s">
        <v>16</v>
      </c>
      <c r="B11" s="1">
        <v>10</v>
      </c>
      <c r="C11" s="4">
        <v>45</v>
      </c>
      <c r="D11" s="4">
        <v>53</v>
      </c>
      <c r="E11" s="4">
        <v>48</v>
      </c>
      <c r="F11" s="4">
        <v>46</v>
      </c>
      <c r="G11" s="4">
        <v>66</v>
      </c>
      <c r="H11">
        <f t="shared" si="0"/>
        <v>51.6</v>
      </c>
      <c r="I11">
        <v>49.776000000000003</v>
      </c>
      <c r="J11">
        <v>58.16227450063495</v>
      </c>
      <c r="K11">
        <v>41.389725499365042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935E-3483-4B47-82FC-B1B699FCC3F1}">
  <sheetPr>
    <tabColor theme="4"/>
  </sheetPr>
  <dimension ref="A1"/>
  <sheetViews>
    <sheetView showGridLines="0" zoomScale="80" zoomScaleNormal="80" workbookViewId="0">
      <selection activeCell="W13" sqref="W13"/>
    </sheetView>
  </sheetViews>
  <sheetFormatPr defaultRowHeight="14.5" x14ac:dyDescent="0.35"/>
  <cols>
    <col min="1" max="16384" width="8.7265625" style="18"/>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Frito-Lay</vt:lpstr>
      <vt:lpstr>Stensil</vt:lpstr>
      <vt:lpstr>Table-1 X-Bar Chart</vt:lpstr>
      <vt:lpstr>Table-1 R-Bar</vt:lpstr>
      <vt:lpstr>Table-2 Control Chart</vt:lpstr>
      <vt:lpstr>Conclusion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Dewey Todd</dc:creator>
  <cp:lastModifiedBy>kaleem hassan</cp:lastModifiedBy>
  <dcterms:created xsi:type="dcterms:W3CDTF">2017-04-23T17:39:34Z</dcterms:created>
  <dcterms:modified xsi:type="dcterms:W3CDTF">2023-06-24T16:03:50Z</dcterms:modified>
</cp:coreProperties>
</file>