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n\Desktop\Personal and Family Finance\"/>
    </mc:Choice>
  </mc:AlternateContent>
  <xr:revisionPtr revIDLastSave="0" documentId="13_ncr:1_{CF31B2BE-0F80-4D5C-85AA-7B4972E4F201}" xr6:coauthVersionLast="47" xr6:coauthVersionMax="47" xr10:uidLastSave="{00000000-0000-0000-0000-000000000000}"/>
  <bookViews>
    <workbookView xWindow="-120" yWindow="-120" windowWidth="20730" windowHeight="11160" xr2:uid="{F444193B-D173-4E64-BDB6-EACA360F19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E36" i="1" s="1"/>
  <c r="E35" i="1"/>
  <c r="B33" i="1"/>
  <c r="C9" i="1"/>
  <c r="D9" i="1" s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32" i="1"/>
  <c r="B10" i="1"/>
  <c r="B9" i="1"/>
  <c r="E9" i="1" l="1"/>
  <c r="F9" i="1" l="1"/>
  <c r="C10" i="1" s="1"/>
  <c r="D10" i="1" l="1"/>
  <c r="E10" i="1" l="1"/>
  <c r="F10" i="1" l="1"/>
  <c r="C11" i="1" s="1"/>
  <c r="D11" i="1" l="1"/>
  <c r="E11" i="1" l="1"/>
  <c r="F11" i="1" l="1"/>
  <c r="C12" i="1" s="1"/>
  <c r="D12" i="1" l="1"/>
  <c r="E12" i="1" l="1"/>
  <c r="F12" i="1" l="1"/>
  <c r="C13" i="1" s="1"/>
  <c r="D13" i="1" l="1"/>
  <c r="E13" i="1" l="1"/>
  <c r="F13" i="1" l="1"/>
  <c r="C14" i="1" s="1"/>
  <c r="D14" i="1" s="1"/>
  <c r="E14" i="1" s="1"/>
  <c r="F14" i="1" s="1"/>
  <c r="C15" i="1" s="1"/>
  <c r="D15" i="1" s="1"/>
  <c r="E15" i="1" s="1"/>
  <c r="F15" i="1" s="1"/>
  <c r="C16" i="1" s="1"/>
  <c r="D16" i="1" s="1"/>
  <c r="E16" i="1" s="1"/>
  <c r="F16" i="1" s="1"/>
  <c r="C17" i="1" s="1"/>
  <c r="D17" i="1" s="1"/>
  <c r="E17" i="1" s="1"/>
  <c r="F17" i="1" s="1"/>
  <c r="C18" i="1" s="1"/>
  <c r="D18" i="1" s="1"/>
  <c r="E18" i="1" s="1"/>
  <c r="F18" i="1" s="1"/>
  <c r="C19" i="1" s="1"/>
  <c r="D19" i="1" s="1"/>
  <c r="E19" i="1" s="1"/>
  <c r="F19" i="1" s="1"/>
  <c r="C20" i="1" s="1"/>
  <c r="D20" i="1" s="1"/>
  <c r="E20" i="1" s="1"/>
  <c r="F20" i="1" s="1"/>
  <c r="C21" i="1" s="1"/>
  <c r="D21" i="1" s="1"/>
  <c r="E21" i="1" s="1"/>
  <c r="F21" i="1" s="1"/>
  <c r="C22" i="1" s="1"/>
  <c r="D22" i="1" s="1"/>
  <c r="E22" i="1" s="1"/>
  <c r="F22" i="1" s="1"/>
  <c r="C23" i="1" s="1"/>
  <c r="D23" i="1" s="1"/>
  <c r="E23" i="1" s="1"/>
  <c r="F23" i="1" s="1"/>
  <c r="C24" i="1" s="1"/>
  <c r="D24" i="1" s="1"/>
  <c r="E24" i="1" s="1"/>
  <c r="F24" i="1" s="1"/>
  <c r="C25" i="1" s="1"/>
  <c r="D25" i="1" s="1"/>
  <c r="E25" i="1" s="1"/>
  <c r="F25" i="1" s="1"/>
  <c r="C26" i="1" s="1"/>
  <c r="D26" i="1" l="1"/>
  <c r="E26" i="1" s="1"/>
  <c r="F26" i="1" s="1"/>
  <c r="C27" i="1" s="1"/>
  <c r="D27" i="1" l="1"/>
  <c r="E27" i="1" s="1"/>
  <c r="F27" i="1" s="1"/>
  <c r="C28" i="1" s="1"/>
  <c r="D28" i="1" l="1"/>
  <c r="E28" i="1" s="1"/>
  <c r="F28" i="1" s="1"/>
  <c r="C29" i="1" s="1"/>
  <c r="D29" i="1" l="1"/>
  <c r="E29" i="1" s="1"/>
  <c r="F29" i="1" s="1"/>
  <c r="C30" i="1" s="1"/>
  <c r="D30" i="1" l="1"/>
  <c r="E30" i="1" s="1"/>
  <c r="F30" i="1" s="1"/>
  <c r="C31" i="1" s="1"/>
  <c r="D31" i="1" l="1"/>
  <c r="E31" i="1" s="1"/>
  <c r="F31" i="1" s="1"/>
  <c r="C32" i="1" s="1"/>
  <c r="D32" i="1" l="1"/>
  <c r="C33" i="1"/>
  <c r="E32" i="1" l="1"/>
  <c r="D33" i="1"/>
  <c r="B34" i="1" s="1"/>
  <c r="E33" i="1" l="1"/>
  <c r="F32" i="1"/>
</calcChain>
</file>

<file path=xl/sharedStrings.xml><?xml version="1.0" encoding="utf-8"?>
<sst xmlns="http://schemas.openxmlformats.org/spreadsheetml/2006/main" count="23" uniqueCount="21">
  <si>
    <t>Computation of Finance Charges Using the Declining Balance Method</t>
  </si>
  <si>
    <t>Loan Amt.</t>
  </si>
  <si>
    <t>Int. rate</t>
  </si>
  <si>
    <t>Monthly Payment</t>
  </si>
  <si>
    <t>Payment</t>
  </si>
  <si>
    <t>Number</t>
  </si>
  <si>
    <t>Monthly</t>
  </si>
  <si>
    <t>Beginning</t>
  </si>
  <si>
    <t>Balance</t>
  </si>
  <si>
    <t>Finance</t>
  </si>
  <si>
    <t>Charges</t>
  </si>
  <si>
    <t>Payment on</t>
  </si>
  <si>
    <t>Principal</t>
  </si>
  <si>
    <t>Ending</t>
  </si>
  <si>
    <t>Monthly payments using "Add -On" method:</t>
  </si>
  <si>
    <t>APR using “Add-On” method:</t>
  </si>
  <si>
    <t>Name: Hassan Kane</t>
  </si>
  <si>
    <t>Totals:</t>
  </si>
  <si>
    <t>APR:</t>
  </si>
  <si>
    <t>S.S. #: xxx-xx-8818</t>
  </si>
  <si>
    <t>Finance charges: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</si>
</sst>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70" formatCode="0.00;[Red]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6" fontId="0" fillId="0" borderId="0" xfId="0" applyNumberFormat="1"/>
    <xf numFmtId="10" fontId="0" fillId="0" borderId="0" xfId="0" applyNumberFormat="1"/>
    <xf numFmtId="4" fontId="0" fillId="0" borderId="0" xfId="0" applyNumberFormat="1"/>
    <xf numFmtId="8" fontId="0" fillId="0" borderId="0" xfId="0" applyNumberFormat="1"/>
    <xf numFmtId="0" fontId="1" fillId="0" borderId="0" xfId="0" applyFont="1"/>
    <xf numFmtId="0" fontId="2" fillId="0" borderId="0" xfId="0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EB00-B2FA-47C6-983E-FA8B5E73BB1B}">
  <dimension ref="A1:L36"/>
  <sheetViews>
    <sheetView tabSelected="1" workbookViewId="0">
      <selection activeCell="F5" sqref="F5"/>
    </sheetView>
  </sheetViews>
  <sheetFormatPr defaultRowHeight="15" x14ac:dyDescent="0.25"/>
  <cols>
    <col min="1" max="1" width="10.7109375" customWidth="1"/>
    <col min="2" max="2" width="11.42578125" customWidth="1"/>
    <col min="3" max="3" width="10" customWidth="1"/>
    <col min="5" max="5" width="12.42578125" customWidth="1"/>
    <col min="6" max="6" width="10.28515625" customWidth="1"/>
    <col min="11" max="11" width="15.28515625" customWidth="1"/>
    <col min="12" max="12" width="9.85546875" bestFit="1" customWidth="1"/>
  </cols>
  <sheetData>
    <row r="1" spans="1:12" x14ac:dyDescent="0.25">
      <c r="A1" t="s">
        <v>16</v>
      </c>
      <c r="C1" s="6" t="s">
        <v>0</v>
      </c>
    </row>
    <row r="2" spans="1:12" x14ac:dyDescent="0.25">
      <c r="A2" t="s">
        <v>19</v>
      </c>
    </row>
    <row r="3" spans="1:12" x14ac:dyDescent="0.25">
      <c r="A3" t="s">
        <v>1</v>
      </c>
      <c r="B3" s="1">
        <v>8818</v>
      </c>
    </row>
    <row r="4" spans="1:12" x14ac:dyDescent="0.25">
      <c r="A4" t="s">
        <v>2</v>
      </c>
      <c r="B4" s="2">
        <v>9.1499999999999998E-2</v>
      </c>
    </row>
    <row r="5" spans="1:12" x14ac:dyDescent="0.25">
      <c r="A5" t="s">
        <v>3</v>
      </c>
      <c r="B5">
        <v>403.45</v>
      </c>
    </row>
    <row r="6" spans="1:12" x14ac:dyDescent="0.25">
      <c r="K6" s="5" t="s">
        <v>20</v>
      </c>
      <c r="L6" s="4">
        <f>B3*B4*2</f>
        <v>1613.694</v>
      </c>
    </row>
    <row r="7" spans="1:12" x14ac:dyDescent="0.25">
      <c r="A7" t="s">
        <v>4</v>
      </c>
      <c r="B7" t="s">
        <v>6</v>
      </c>
      <c r="C7" t="s">
        <v>7</v>
      </c>
      <c r="D7" t="s">
        <v>9</v>
      </c>
      <c r="E7" t="s">
        <v>11</v>
      </c>
      <c r="F7" t="s">
        <v>13</v>
      </c>
    </row>
    <row r="8" spans="1:12" x14ac:dyDescent="0.25">
      <c r="A8" t="s">
        <v>5</v>
      </c>
      <c r="B8" t="s">
        <v>4</v>
      </c>
      <c r="C8" t="s">
        <v>8</v>
      </c>
      <c r="D8" t="s">
        <v>10</v>
      </c>
      <c r="E8" t="s">
        <v>12</v>
      </c>
      <c r="F8" t="s">
        <v>8</v>
      </c>
    </row>
    <row r="9" spans="1:12" x14ac:dyDescent="0.25">
      <c r="A9">
        <v>1</v>
      </c>
      <c r="B9">
        <f>B5</f>
        <v>403.45</v>
      </c>
      <c r="C9" s="3">
        <f>B3</f>
        <v>8818</v>
      </c>
      <c r="D9" s="7">
        <f>C9*(1/12)*B4</f>
        <v>67.237249999999989</v>
      </c>
      <c r="E9" s="7">
        <f>B5-D9</f>
        <v>336.21275000000003</v>
      </c>
      <c r="F9" s="3">
        <f>C9-E9</f>
        <v>8481.7872499999994</v>
      </c>
    </row>
    <row r="10" spans="1:12" x14ac:dyDescent="0.25">
      <c r="A10">
        <v>2</v>
      </c>
      <c r="B10">
        <f>B5</f>
        <v>403.45</v>
      </c>
      <c r="C10" s="3">
        <f>F9</f>
        <v>8481.7872499999994</v>
      </c>
      <c r="D10" s="7">
        <f>C10*(1/12)*B4</f>
        <v>64.673627781249991</v>
      </c>
      <c r="E10" s="7">
        <f>B5-D10</f>
        <v>338.77637221875</v>
      </c>
      <c r="F10" s="3">
        <f t="shared" ref="F10:F33" si="0">C10-E10</f>
        <v>8143.0108777812493</v>
      </c>
    </row>
    <row r="11" spans="1:12" x14ac:dyDescent="0.25">
      <c r="A11">
        <v>3</v>
      </c>
      <c r="B11">
        <f>B5</f>
        <v>403.45</v>
      </c>
      <c r="C11" s="3">
        <f t="shared" ref="C11:C32" si="1">F10</f>
        <v>8143.0108777812493</v>
      </c>
      <c r="D11" s="7">
        <f>C11*(1/12)*B4</f>
        <v>62.090457943082022</v>
      </c>
      <c r="E11" s="7">
        <f>B5-D11</f>
        <v>341.35954205691797</v>
      </c>
      <c r="F11" s="3">
        <f t="shared" si="0"/>
        <v>7801.6513357243311</v>
      </c>
    </row>
    <row r="12" spans="1:12" x14ac:dyDescent="0.25">
      <c r="A12">
        <v>4</v>
      </c>
      <c r="B12">
        <f>B5</f>
        <v>403.45</v>
      </c>
      <c r="C12" s="3">
        <f t="shared" si="1"/>
        <v>7801.6513357243311</v>
      </c>
      <c r="D12" s="7">
        <f>C12*(1/12)*B4</f>
        <v>59.487591434898015</v>
      </c>
      <c r="E12" s="7">
        <f>B5-D12</f>
        <v>343.96240856510195</v>
      </c>
      <c r="F12" s="3">
        <f t="shared" si="0"/>
        <v>7457.688927159229</v>
      </c>
    </row>
    <row r="13" spans="1:12" x14ac:dyDescent="0.25">
      <c r="A13">
        <v>5</v>
      </c>
      <c r="B13">
        <f>B5</f>
        <v>403.45</v>
      </c>
      <c r="C13" s="3">
        <f t="shared" si="1"/>
        <v>7457.688927159229</v>
      </c>
      <c r="D13" s="7">
        <f>C13*(1/12)*B4</f>
        <v>56.864878069589111</v>
      </c>
      <c r="E13" s="7">
        <f>B5-D13</f>
        <v>346.58512193041088</v>
      </c>
      <c r="F13" s="3">
        <f t="shared" si="0"/>
        <v>7111.1038052288186</v>
      </c>
    </row>
    <row r="14" spans="1:12" x14ac:dyDescent="0.25">
      <c r="A14">
        <v>6</v>
      </c>
      <c r="B14">
        <f>B5</f>
        <v>403.45</v>
      </c>
      <c r="C14" s="3">
        <f t="shared" si="1"/>
        <v>7111.1038052288186</v>
      </c>
      <c r="D14" s="7">
        <f>C14*(1/12)*B4</f>
        <v>54.222166514869734</v>
      </c>
      <c r="E14" s="7">
        <f>B5-D14</f>
        <v>349.22783348513025</v>
      </c>
      <c r="F14" s="3">
        <f t="shared" si="0"/>
        <v>6761.8759717436888</v>
      </c>
    </row>
    <row r="15" spans="1:12" x14ac:dyDescent="0.25">
      <c r="A15">
        <v>7</v>
      </c>
      <c r="B15">
        <f>B5</f>
        <v>403.45</v>
      </c>
      <c r="C15" s="3">
        <f t="shared" si="1"/>
        <v>6761.8759717436888</v>
      </c>
      <c r="D15" s="7">
        <f>C15*(1/12)*B4</f>
        <v>51.559304284545625</v>
      </c>
      <c r="E15" s="7">
        <f>B5-D15</f>
        <v>351.89069571545434</v>
      </c>
      <c r="F15" s="3">
        <f t="shared" si="0"/>
        <v>6409.9852760282347</v>
      </c>
    </row>
    <row r="16" spans="1:12" x14ac:dyDescent="0.25">
      <c r="A16">
        <v>8</v>
      </c>
      <c r="B16">
        <f>B5</f>
        <v>403.45</v>
      </c>
      <c r="C16" s="3">
        <f t="shared" si="1"/>
        <v>6409.9852760282347</v>
      </c>
      <c r="D16" s="7">
        <f>C16*(1/12)*B4</f>
        <v>48.876137729715282</v>
      </c>
      <c r="E16" s="7">
        <f>B5-D16</f>
        <v>354.57386227028474</v>
      </c>
      <c r="F16" s="3">
        <f t="shared" si="0"/>
        <v>6055.41141375795</v>
      </c>
    </row>
    <row r="17" spans="1:6" x14ac:dyDescent="0.25">
      <c r="A17">
        <v>9</v>
      </c>
      <c r="B17">
        <f>B5</f>
        <v>403.45</v>
      </c>
      <c r="C17" s="3">
        <f t="shared" si="1"/>
        <v>6055.41141375795</v>
      </c>
      <c r="D17" s="7">
        <f>C17*(1/12)*B4</f>
        <v>46.172512029904368</v>
      </c>
      <c r="E17" s="7">
        <f>B5-D17</f>
        <v>357.27748797009565</v>
      </c>
      <c r="F17" s="3">
        <f t="shared" si="0"/>
        <v>5698.1339257878544</v>
      </c>
    </row>
    <row r="18" spans="1:6" x14ac:dyDescent="0.25">
      <c r="A18">
        <v>10</v>
      </c>
      <c r="B18">
        <f>B5</f>
        <v>403.45</v>
      </c>
      <c r="C18" s="3">
        <f t="shared" si="1"/>
        <v>5698.1339257878544</v>
      </c>
      <c r="D18" s="7">
        <f>C18*(1/12)*B4</f>
        <v>43.448271184132388</v>
      </c>
      <c r="E18" s="7">
        <f>B5-D18</f>
        <v>360.00172881586758</v>
      </c>
      <c r="F18" s="3">
        <f t="shared" si="0"/>
        <v>5338.1321969719866</v>
      </c>
    </row>
    <row r="19" spans="1:6" x14ac:dyDescent="0.25">
      <c r="A19">
        <v>11</v>
      </c>
      <c r="B19">
        <f>B5</f>
        <v>403.45</v>
      </c>
      <c r="C19" s="3">
        <f t="shared" si="1"/>
        <v>5338.1321969719866</v>
      </c>
      <c r="D19" s="7">
        <f>C19*(1/12)*B4</f>
        <v>40.703258001911394</v>
      </c>
      <c r="E19" s="7">
        <f>B5-D19</f>
        <v>362.74674199808862</v>
      </c>
      <c r="F19" s="3">
        <f t="shared" si="0"/>
        <v>4975.385454973898</v>
      </c>
    </row>
    <row r="20" spans="1:6" x14ac:dyDescent="0.25">
      <c r="A20">
        <v>12</v>
      </c>
      <c r="B20">
        <f>B5</f>
        <v>403.45</v>
      </c>
      <c r="C20" s="3">
        <f t="shared" si="1"/>
        <v>4975.385454973898</v>
      </c>
      <c r="D20" s="7">
        <f>C20*(1/12)*B4</f>
        <v>37.937314094175967</v>
      </c>
      <c r="E20" s="7">
        <f>B5-D20</f>
        <v>365.51268590582401</v>
      </c>
      <c r="F20" s="3">
        <f t="shared" si="0"/>
        <v>4609.8727690680744</v>
      </c>
    </row>
    <row r="21" spans="1:6" x14ac:dyDescent="0.25">
      <c r="A21">
        <v>13</v>
      </c>
      <c r="B21">
        <f>B5</f>
        <v>403.45</v>
      </c>
      <c r="C21" s="3">
        <f t="shared" si="1"/>
        <v>4609.8727690680744</v>
      </c>
      <c r="D21" s="7">
        <f>C21*(1/12)*B4</f>
        <v>35.150279864144068</v>
      </c>
      <c r="E21" s="7">
        <f>B5-D21</f>
        <v>368.29972013585592</v>
      </c>
      <c r="F21" s="3">
        <f t="shared" si="0"/>
        <v>4241.5730489322186</v>
      </c>
    </row>
    <row r="22" spans="1:6" x14ac:dyDescent="0.25">
      <c r="A22">
        <v>14</v>
      </c>
      <c r="B22">
        <f>B5</f>
        <v>403.45</v>
      </c>
      <c r="C22" s="3">
        <f t="shared" si="1"/>
        <v>4241.5730489322186</v>
      </c>
      <c r="D22" s="7">
        <f>C22*(1/12)*B4</f>
        <v>32.341994498108164</v>
      </c>
      <c r="E22" s="7">
        <f>B5-D22</f>
        <v>371.10800550189185</v>
      </c>
      <c r="F22" s="3">
        <f t="shared" si="0"/>
        <v>3870.4650434303267</v>
      </c>
    </row>
    <row r="23" spans="1:6" x14ac:dyDescent="0.25">
      <c r="A23">
        <v>15</v>
      </c>
      <c r="B23">
        <f>B5</f>
        <v>403.45</v>
      </c>
      <c r="C23" s="3">
        <f t="shared" si="1"/>
        <v>3870.4650434303267</v>
      </c>
      <c r="D23" s="7">
        <f>C23*(1/12)*B4</f>
        <v>29.512295956156237</v>
      </c>
      <c r="E23" s="7">
        <f>B5-D23</f>
        <v>373.93770404384372</v>
      </c>
      <c r="F23" s="3">
        <f t="shared" si="0"/>
        <v>3496.5273393864827</v>
      </c>
    </row>
    <row r="24" spans="1:6" x14ac:dyDescent="0.25">
      <c r="A24">
        <v>16</v>
      </c>
      <c r="B24">
        <f>B5</f>
        <v>403.45</v>
      </c>
      <c r="C24" s="3">
        <f t="shared" si="1"/>
        <v>3496.5273393864827</v>
      </c>
      <c r="D24" s="7">
        <f>C24*(1/12)*B4</f>
        <v>26.661020962821929</v>
      </c>
      <c r="E24" s="7">
        <f>B5-D24</f>
        <v>376.78897903717808</v>
      </c>
      <c r="F24" s="3">
        <f t="shared" si="0"/>
        <v>3119.7383603493045</v>
      </c>
    </row>
    <row r="25" spans="1:6" x14ac:dyDescent="0.25">
      <c r="A25">
        <v>17</v>
      </c>
      <c r="B25">
        <f>B5</f>
        <v>403.45</v>
      </c>
      <c r="C25" s="3">
        <f t="shared" si="1"/>
        <v>3119.7383603493045</v>
      </c>
      <c r="D25" s="7">
        <f>C25*(1/12)*B4</f>
        <v>23.788004997663446</v>
      </c>
      <c r="E25" s="7">
        <f>B5-D25</f>
        <v>379.66199500233654</v>
      </c>
      <c r="F25" s="3">
        <f t="shared" si="0"/>
        <v>2740.076365346968</v>
      </c>
    </row>
    <row r="26" spans="1:6" x14ac:dyDescent="0.25">
      <c r="A26">
        <v>18</v>
      </c>
      <c r="B26">
        <f>B5</f>
        <v>403.45</v>
      </c>
      <c r="C26" s="3">
        <f t="shared" si="1"/>
        <v>2740.076365346968</v>
      </c>
      <c r="D26" s="7">
        <f>C26*(1/12)*B4</f>
        <v>20.893082285770632</v>
      </c>
      <c r="E26" s="7">
        <f>B5-D26</f>
        <v>382.55691771422937</v>
      </c>
      <c r="F26" s="3">
        <f t="shared" si="0"/>
        <v>2357.5194476327388</v>
      </c>
    </row>
    <row r="27" spans="1:6" x14ac:dyDescent="0.25">
      <c r="A27">
        <v>19</v>
      </c>
      <c r="B27">
        <f>B5</f>
        <v>403.45</v>
      </c>
      <c r="C27" s="3">
        <f t="shared" si="1"/>
        <v>2357.5194476327388</v>
      </c>
      <c r="D27" s="7">
        <f>C27*(1/12)*B4</f>
        <v>17.976085788199633</v>
      </c>
      <c r="E27" s="7">
        <f>B5-D27</f>
        <v>385.47391421180038</v>
      </c>
      <c r="F27" s="3">
        <f t="shared" si="0"/>
        <v>1972.0455334209385</v>
      </c>
    </row>
    <row r="28" spans="1:6" x14ac:dyDescent="0.25">
      <c r="A28">
        <v>20</v>
      </c>
      <c r="B28">
        <f>B5</f>
        <v>403.45</v>
      </c>
      <c r="C28" s="3">
        <f t="shared" si="1"/>
        <v>1972.0455334209385</v>
      </c>
      <c r="D28" s="7">
        <f>C28*(1/12)*B4</f>
        <v>15.036847192334655</v>
      </c>
      <c r="E28" s="7">
        <f>B5-D28</f>
        <v>388.41315280766531</v>
      </c>
      <c r="F28" s="3">
        <f t="shared" si="0"/>
        <v>1583.6323806132732</v>
      </c>
    </row>
    <row r="29" spans="1:6" x14ac:dyDescent="0.25">
      <c r="A29">
        <v>21</v>
      </c>
      <c r="B29">
        <f>B5</f>
        <v>403.45</v>
      </c>
      <c r="C29" s="3">
        <f t="shared" si="1"/>
        <v>1583.6323806132732</v>
      </c>
      <c r="D29" s="7">
        <f>C29*(1/12)*B4</f>
        <v>12.075196902176206</v>
      </c>
      <c r="E29" s="7">
        <f>B5-D29</f>
        <v>391.37480309782376</v>
      </c>
      <c r="F29" s="3">
        <f t="shared" si="0"/>
        <v>1192.2575775154494</v>
      </c>
    </row>
    <row r="30" spans="1:6" x14ac:dyDescent="0.25">
      <c r="A30">
        <v>22</v>
      </c>
      <c r="B30">
        <f>B5</f>
        <v>403.45</v>
      </c>
      <c r="C30" s="3">
        <f t="shared" si="1"/>
        <v>1192.2575775154494</v>
      </c>
      <c r="D30" s="7">
        <f>C30*(1/12)*B4</f>
        <v>9.0909640285553017</v>
      </c>
      <c r="E30" s="7">
        <f>B5-D30</f>
        <v>394.35903597144471</v>
      </c>
      <c r="F30" s="3">
        <f t="shared" si="0"/>
        <v>797.89854154400473</v>
      </c>
    </row>
    <row r="31" spans="1:6" x14ac:dyDescent="0.25">
      <c r="A31">
        <v>23</v>
      </c>
      <c r="B31">
        <f>B5</f>
        <v>403.45</v>
      </c>
      <c r="C31" s="3">
        <f t="shared" si="1"/>
        <v>797.89854154400473</v>
      </c>
      <c r="D31" s="7">
        <f>C31*(1/12)*B4</f>
        <v>6.0839763792730359</v>
      </c>
      <c r="E31" s="7">
        <f>B5-D31</f>
        <v>397.36602362072693</v>
      </c>
      <c r="F31" s="3">
        <f t="shared" si="0"/>
        <v>400.53251792327779</v>
      </c>
    </row>
    <row r="32" spans="1:6" x14ac:dyDescent="0.25">
      <c r="A32">
        <v>24</v>
      </c>
      <c r="B32">
        <f>B5</f>
        <v>403.45</v>
      </c>
      <c r="C32" s="3">
        <f t="shared" si="1"/>
        <v>400.53251792327779</v>
      </c>
      <c r="D32" s="7">
        <f>C32*(1/12)*B4</f>
        <v>3.054060449164993</v>
      </c>
      <c r="E32" s="7">
        <f>B5-D32</f>
        <v>400.39593955083501</v>
      </c>
      <c r="F32" s="3">
        <f t="shared" si="0"/>
        <v>0.13657837244278426</v>
      </c>
    </row>
    <row r="33" spans="1:6" x14ac:dyDescent="0.25">
      <c r="A33" s="5" t="s">
        <v>17</v>
      </c>
      <c r="B33" s="3">
        <f>B5*24</f>
        <v>9682.7999999999993</v>
      </c>
      <c r="C33" s="3">
        <f>SUM(C9:C32)</f>
        <v>113434.30536032032</v>
      </c>
      <c r="D33" s="7">
        <f>SUM(D9:D32)</f>
        <v>864.93657837244223</v>
      </c>
      <c r="E33" s="3">
        <f>SUM(E9:E32)</f>
        <v>8817.8634216275586</v>
      </c>
      <c r="F33" s="3"/>
    </row>
    <row r="34" spans="1:6" x14ac:dyDescent="0.25">
      <c r="A34" s="5" t="s">
        <v>18</v>
      </c>
      <c r="B34" s="2">
        <f>(D33/2)/(C33/24)</f>
        <v>9.1499999999999984E-2</v>
      </c>
    </row>
    <row r="35" spans="1:6" x14ac:dyDescent="0.25">
      <c r="A35" s="5" t="s">
        <v>14</v>
      </c>
      <c r="E35" s="4">
        <f>((B3*B4*2)+B3)/24</f>
        <v>434.65391666666665</v>
      </c>
    </row>
    <row r="36" spans="1:6" x14ac:dyDescent="0.25">
      <c r="A36" s="5" t="s">
        <v>15</v>
      </c>
      <c r="E36" s="2">
        <f>(12*((95*24)+9)*L6)/((12*24)*(24+1)*((4*B3)+L6))</f>
        <v>0.16690054984460911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Kane</dc:creator>
  <cp:lastModifiedBy>Hassan Kane</cp:lastModifiedBy>
  <dcterms:created xsi:type="dcterms:W3CDTF">2021-10-27T01:03:01Z</dcterms:created>
  <dcterms:modified xsi:type="dcterms:W3CDTF">2021-10-27T03:21:48Z</dcterms:modified>
</cp:coreProperties>
</file>