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<sst xmlns="http://schemas.openxmlformats.org/spreadsheetml/2006/main" count="470" uniqueCount="230">
  <si>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</si>
  <si>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</si>
  <si>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</si>
  <si>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</si>
  <si>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</si>
  <si>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</si>
  <si>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</si>
  <si>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</si>
  <si>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</si>
  <si>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</si>
  <si>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</si>
  <si>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</si>
  <si>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</si>
  <si>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</si>
  <si>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</si>
  <si>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</si>
  <si>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</si>
  <si>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</si>
  <si>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</si>
  <si>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</si>
  <si>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</si>
  <si>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</si>
  <si>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</si>
  <si>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 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</si>
  <si>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</si>
  <si>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</si>
  <si>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</si>
  <si>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</si>
  <si>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</si>
  <si>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</si>
  <si>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</si>
  <si>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</si>
  <si>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</si>
  <si>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</si>
  <si>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</si>
  <si>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 </t>
  </si>
  <si>
    <t xml:space="preserve">7:Funktionen rufen Funktionen 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</si>
  <si>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</si>
  <si>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</si>
  <si>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</si>
  <si>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</si>
  <si>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</si>
  <si>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</si>
  <si>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</si>
  <si>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</si>
  <si>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</si>
  <si>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</si>
  <si>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</si>
  <si>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</si>
  <si>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</si>
  <si>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</si>
  <si>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</si>
  <si>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 </t>
  </si>
  <si>
    <t xml:space="preserve">9: vernaschaulichung isinstnace</t>
  </si>
  <si>
    <t xml:space="preserve">9: Ende</t>
  </si>
  <si>
    <t xml:space="preserve">10: try in try</t>
  </si>
  <si>
    <t xml:space="preserve">11: Zugriff auf globale Variabeln</t>
  </si>
  <si>
    <t xml:space="preserve">11: Werte auf Aufforderung</t>
  </si>
  <si>
    <t xml:space="preserve">12: Beispiel Uhr und Kalender</t>
  </si>
  <si>
    <t xml:space="preserve">12: Beobachtung: Teilsequenz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</si>
  <si>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</si>
  <si>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</si>
  <si>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</si>
  <si>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</si>
  <si>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 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</si>
  <si>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</si>
  <si>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</si>
  <si>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</si>
  <si>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</si>
  <si>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</si>
  <si>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</si>
  <si>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</si>
  <si>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</si>
  <si>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</si>
  <si>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</si>
  <si>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</si>
  <si>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</si>
  <si>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</si>
  <si>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</si>
  <si>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</si>
  <si>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</si>
  <si>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</si>
  <si>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</si>
  <si>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</si>
  <si>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</si>
  <si>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</si>
  <si>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</si>
  <si>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</si>
  <si>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</si>
  <si>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</si>
  <si>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</si>
  <si>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</si>
  <si>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</si>
  <si>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</si>
  <si>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</si>
  <si>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</si>
  <si>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</si>
  <si>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</si>
  <si>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</si>
  <si>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</si>
  <si>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 </t>
  </si>
  <si>
    <t xml:space="preserve">PUE leidlich ok 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</si>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</sst>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DD/MM/YYYY"/>
    <numFmt numFmtId="168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3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A21" activeCellId="0" sqref="A21"/>
    </sheetView>
  </sheetViews>
  <sheetFormatPr defaultRowHeight="15.75"/>
  <cols>
    <col collapsed="false" hidden="false" max="1" min="1" style="0" width="9.21111111111111"/>
    <col collapsed="false" hidden="false" max="2" min="2" style="0" width="20.1851851851852"/>
    <col collapsed="false" hidden="false" max="3" min="3" style="0" width="9.21111111111111"/>
    <col collapsed="false" hidden="false" max="4" min="4" style="0" width="15.3851851851852"/>
    <col collapsed="false" hidden="false" max="5" min="5" style="0" width="9.21111111111111"/>
    <col collapsed="false" hidden="false" max="6" min="6" style="1" width="25.4777777777778"/>
    <col collapsed="false" hidden="false" max="7" min="7" style="0" width="9.21111111111111"/>
    <col collapsed="false" hidden="false" max="8" min="8" style="0" width="34.9851851851852"/>
    <col collapsed="false" hidden="false" max="9" min="9" style="0" width="31.162962962963"/>
    <col collapsed="false" hidden="false" max="1025" min="10" style="0" width="9.21111111111111"/>
  </cols>
  <sheetData>
    <row r="1" customFormat="false" ht="15.75" hidden="false" customHeight="false" outlineLevel="0" collapsed="false">
      <c r="A1" s="0" t="s">
        <v>0</v>
      </c>
    </row>
    <row r="3" s="2" customFormat="true" ht="31.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15.75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15.75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15.7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31.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31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15.75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15.7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6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31.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6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15.75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6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31.5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6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15.7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47.2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1" t="s">
        <v>41</v>
      </c>
      <c r="H15" s="0" t="s">
        <v>42</v>
      </c>
      <c r="I15" s="1" t="s">
        <v>43</v>
      </c>
      <c r="O15" s="4" t="n">
        <v>42696</v>
      </c>
    </row>
    <row r="16" customFormat="false" ht="63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63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3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31.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E19" s="5" t="n">
        <f aca="false">WEEKNUM(D19,2)-1</f>
        <v>52</v>
      </c>
      <c r="F19" s="2" t="s">
        <v>53</v>
      </c>
      <c r="H19" s="2" t="s">
        <v>53</v>
      </c>
      <c r="O19" s="4" t="n">
        <v>42710</v>
      </c>
    </row>
    <row r="20" customFormat="false" ht="15.7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E20" s="5" t="n">
        <f aca="false">WEEKNUM(D20,2)-1</f>
        <v>52</v>
      </c>
      <c r="F20" s="2" t="s">
        <v>54</v>
      </c>
      <c r="H20" s="2" t="s">
        <v>54</v>
      </c>
      <c r="O20" s="4" t="n">
        <v>42711</v>
      </c>
    </row>
    <row r="21" customFormat="false" ht="15.7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E21" s="5" t="n">
        <f aca="false">WEEKNUM(D21,2)-1</f>
        <v>52</v>
      </c>
      <c r="F21" s="2" t="s">
        <v>55</v>
      </c>
      <c r="H21" s="2" t="s">
        <v>55</v>
      </c>
      <c r="O21" s="4" t="n">
        <v>42717</v>
      </c>
    </row>
    <row r="22" customFormat="false" ht="31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E22" s="5" t="n">
        <f aca="false">WEEKNUM(D22,2)-1</f>
        <v>52</v>
      </c>
      <c r="F22" s="1" t="s">
        <v>56</v>
      </c>
      <c r="H22" s="1" t="s">
        <v>56</v>
      </c>
      <c r="O22" s="4" t="n">
        <v>42724</v>
      </c>
    </row>
    <row r="23" customFormat="false" ht="15.7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E23" s="5" t="n">
        <f aca="false">WEEKNUM(D23,2)-1</f>
        <v>52</v>
      </c>
      <c r="F23" s="2" t="s">
        <v>57</v>
      </c>
      <c r="H23" s="2" t="s">
        <v>57</v>
      </c>
      <c r="O23" s="4" t="n">
        <v>42725</v>
      </c>
    </row>
    <row r="24" customFormat="false" ht="31.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E24" s="5" t="n">
        <f aca="false">WEEKNUM(D24,2)-1</f>
        <v>52</v>
      </c>
      <c r="F24" s="2" t="s">
        <v>58</v>
      </c>
      <c r="H24" s="2" t="s">
        <v>58</v>
      </c>
      <c r="O24" s="4" t="n">
        <v>42745</v>
      </c>
    </row>
    <row r="25" customFormat="false" ht="31.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E25" s="5" t="n">
        <f aca="false">WEEKNUM(D25,2)-1</f>
        <v>52</v>
      </c>
      <c r="F25" s="2" t="s">
        <v>59</v>
      </c>
      <c r="H25" s="2" t="s">
        <v>59</v>
      </c>
      <c r="O25" s="4" t="n">
        <v>42746</v>
      </c>
    </row>
    <row r="26" customFormat="false" ht="15.7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60</v>
      </c>
      <c r="H26" s="2" t="s">
        <v>60</v>
      </c>
      <c r="O26" s="4" t="n">
        <v>42752</v>
      </c>
    </row>
    <row r="27" customFormat="false" ht="15.7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61</v>
      </c>
      <c r="H27" s="2" t="s">
        <v>61</v>
      </c>
      <c r="O27" s="4" t="n">
        <v>42753</v>
      </c>
    </row>
    <row r="28" customFormat="false" ht="31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62</v>
      </c>
      <c r="H28" s="2" t="s">
        <v>62</v>
      </c>
      <c r="O28" s="4" t="n">
        <v>42759</v>
      </c>
    </row>
    <row r="29" customFormat="false" ht="15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63</v>
      </c>
      <c r="H29" s="2" t="s">
        <v>63</v>
      </c>
      <c r="O29" s="4" t="n">
        <v>42760</v>
      </c>
    </row>
    <row r="30" customFormat="false" ht="15.7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64</v>
      </c>
      <c r="H30" s="2" t="s">
        <v>64</v>
      </c>
      <c r="O30" s="4" t="n">
        <v>42766</v>
      </c>
    </row>
    <row r="31" customFormat="false" ht="15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65</v>
      </c>
      <c r="H31" s="2" t="s">
        <v>65</v>
      </c>
      <c r="O31" s="4" t="n">
        <v>42767</v>
      </c>
    </row>
    <row r="32" customFormat="false" ht="15.7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66</v>
      </c>
      <c r="H32" s="2" t="s">
        <v>66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67</v>
      </c>
      <c r="H33" s="2" t="s">
        <v>67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5.75"/>
  <cols>
    <col collapsed="false" hidden="false" max="2" min="1" style="0" width="9.21111111111111"/>
    <col collapsed="false" hidden="false" max="4" min="3" style="0" width="12.7407407407407"/>
    <col collapsed="false" hidden="false" max="5" min="5" style="0" width="11.9555555555556"/>
    <col collapsed="false" hidden="false" max="6" min="6" style="0" width="15.4814814814815"/>
    <col collapsed="false" hidden="false" max="7" min="7" style="0" width="11.3666666666667"/>
    <col collapsed="false" hidden="false" max="8" min="8" style="0" width="11.2703703703704"/>
    <col collapsed="false" hidden="false" max="9" min="9" style="0" width="11.4666666666667"/>
    <col collapsed="false" hidden="false" max="15" min="10" style="0" width="9.21111111111111"/>
    <col collapsed="false" hidden="false" max="16" min="16" style="0" width="36.7481481481481"/>
    <col collapsed="false" hidden="false" max="17" min="17" style="0" width="28.6148148148148"/>
    <col collapsed="false" hidden="false" max="18" min="18" style="0" width="37.4333333333333"/>
    <col collapsed="false" hidden="false" max="1025" min="19" style="0" width="9.21111111111111"/>
  </cols>
  <sheetData>
    <row r="1" s="2" customFormat="true" ht="47.25" hidden="false" customHeight="true" outlineLevel="0" collapsed="false">
      <c r="A1" s="2" t="s">
        <v>68</v>
      </c>
      <c r="B1" s="2" t="s">
        <v>69</v>
      </c>
      <c r="C1" s="2" t="s">
        <v>70</v>
      </c>
      <c r="J1" s="2" t="s">
        <v>71</v>
      </c>
      <c r="M1" s="7" t="s">
        <v>72</v>
      </c>
      <c r="N1" s="7"/>
      <c r="O1" s="7"/>
      <c r="P1" s="2" t="s">
        <v>73</v>
      </c>
      <c r="T1" s="2" t="s">
        <v>74</v>
      </c>
    </row>
    <row r="2" customFormat="false" ht="31.5" hidden="false" customHeight="false" outlineLevel="0" collapsed="false"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82</v>
      </c>
      <c r="K2" s="2" t="s">
        <v>83</v>
      </c>
      <c r="L2" s="2" t="s">
        <v>84</v>
      </c>
      <c r="M2" s="2" t="s">
        <v>85</v>
      </c>
      <c r="N2" s="2" t="s">
        <v>86</v>
      </c>
      <c r="O2" s="2" t="s">
        <v>87</v>
      </c>
      <c r="P2" s="2" t="s">
        <v>85</v>
      </c>
      <c r="Q2" s="2" t="s">
        <v>86</v>
      </c>
      <c r="R2" s="2" t="s">
        <v>87</v>
      </c>
      <c r="S2" s="2" t="s">
        <v>88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8" t="n">
        <v>42664</v>
      </c>
      <c r="H3" s="9" t="n">
        <f aca="false">G3+7</f>
        <v>42671</v>
      </c>
      <c r="I3" s="9" t="n">
        <f aca="false">VLOOKUP(MAX(M3:O3),vorlesung!A$4:B$33,2,1)</f>
        <v>42661</v>
      </c>
      <c r="J3" s="0" t="s">
        <v>89</v>
      </c>
      <c r="K3" s="9" t="s">
        <v>90</v>
      </c>
      <c r="L3" s="9" t="s">
        <v>91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92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9" t="n">
        <f aca="false">G4+7</f>
        <v>42678</v>
      </c>
      <c r="I4" s="9" t="n">
        <f aca="false">VLOOKUP(MAX(M4:O4),vorlesung!A$4:B$33,2,1)</f>
        <v>42665</v>
      </c>
      <c r="J4" s="0" t="s">
        <v>93</v>
      </c>
      <c r="K4" s="4" t="s">
        <v>94</v>
      </c>
      <c r="L4" s="4" t="s">
        <v>91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95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9" t="n">
        <f aca="false">G5+7</f>
        <v>42685</v>
      </c>
      <c r="I5" s="9" t="n">
        <f aca="false">VLOOKUP(MAX(M5:O5),vorlesung!A$4:B$33,2,1)</f>
        <v>42668</v>
      </c>
      <c r="J5" s="0" t="s">
        <v>94</v>
      </c>
      <c r="K5" s="0" t="s">
        <v>93</v>
      </c>
      <c r="L5" s="4" t="s">
        <v>91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9" t="n">
        <f aca="false">G6+7</f>
        <v>42692</v>
      </c>
      <c r="I6" s="9" t="n">
        <f aca="false">VLOOKUP(MAX(M6:O6),vorlesung!A$4:B$33,2,1)</f>
        <v>42669</v>
      </c>
      <c r="J6" s="0" t="s">
        <v>96</v>
      </c>
      <c r="K6" s="0" t="s">
        <v>97</v>
      </c>
      <c r="L6" s="4" t="s">
        <v>91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9" t="n">
        <f aca="false">G7+7</f>
        <v>42699</v>
      </c>
      <c r="I7" s="9" t="n">
        <f aca="false">VLOOKUP(MAX(M7:O7),vorlesung!A$4:B$33,2,1)</f>
        <v>42682</v>
      </c>
      <c r="J7" s="0" t="s">
        <v>97</v>
      </c>
      <c r="K7" s="4" t="s">
        <v>98</v>
      </c>
      <c r="L7" s="4" t="s">
        <v>91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9" t="n">
        <f aca="false">G8+7</f>
        <v>42706</v>
      </c>
      <c r="I8" s="9" t="n">
        <f aca="false">VLOOKUP(MAX(M8:O8),vorlesung!A$4:B$33,2,1)</f>
        <v>42690</v>
      </c>
      <c r="J8" s="0" t="s">
        <v>93</v>
      </c>
      <c r="K8" s="4" t="s">
        <v>97</v>
      </c>
      <c r="L8" s="4" t="s">
        <v>99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10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9" t="n">
        <f aca="false">G9+7</f>
        <v>42713</v>
      </c>
      <c r="I9" s="9" t="n">
        <f aca="false">VLOOKUP(MAX(M9:O9),vorlesung!A$4:B$33,2,1)</f>
        <v>42693</v>
      </c>
      <c r="J9" s="0" t="s">
        <v>97</v>
      </c>
      <c r="K9" s="4" t="s">
        <v>93</v>
      </c>
      <c r="L9" s="9" t="s">
        <v>99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9" t="n">
        <f aca="false">G10+7</f>
        <v>42720</v>
      </c>
      <c r="I10" s="9" t="n">
        <f aca="false">VLOOKUP(MAX(M10:O10),vorlesung!A$4:B$33,2,1)</f>
        <v>42703</v>
      </c>
      <c r="J10" s="0" t="s">
        <v>98</v>
      </c>
      <c r="K10" s="4" t="s">
        <v>96</v>
      </c>
      <c r="L10" s="9" t="s">
        <v>99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 vernaschaulichung isinstnace</v>
      </c>
      <c r="S10" s="0" t="n">
        <f aca="false">MAX(M10:O10)</f>
        <v>16</v>
      </c>
    </row>
    <row r="11" customFormat="false" ht="15.75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9" t="n">
        <f aca="false">G11+7</f>
        <v>42727</v>
      </c>
      <c r="I11" s="9" t="n">
        <f aca="false">VLOOKUP(MAX(M11:N11),vorlesung!A$4:B$33,2,1)</f>
        <v>42710</v>
      </c>
      <c r="J11" s="0" t="s">
        <v>98</v>
      </c>
      <c r="K11" s="4" t="s">
        <v>96</v>
      </c>
      <c r="L11" s="9" t="s">
        <v>99</v>
      </c>
      <c r="M11" s="0" t="n">
        <v>17</v>
      </c>
      <c r="N11" s="0" t="n">
        <v>18</v>
      </c>
      <c r="P11" s="0" t="str">
        <f aca="false">VLOOKUP(M11,vorlesung!$A$4:$H$33,8,0)</f>
        <v>9: Ende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9" t="n">
        <f aca="false">G12+21</f>
        <v>42748</v>
      </c>
      <c r="I12" s="9" t="n">
        <f aca="false">VLOOKUP(MAX(M12:O12),vorlesung!A$4:B$33,2,1)</f>
        <v>42724</v>
      </c>
      <c r="J12" s="0" t="s">
        <v>90</v>
      </c>
      <c r="K12" s="4" t="s">
        <v>96</v>
      </c>
      <c r="L12" s="9" t="s">
        <v>99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9" t="n">
        <f aca="false">G13+7</f>
        <v>42755</v>
      </c>
      <c r="I13" s="9" t="n">
        <f aca="false">VLOOKUP(MAX(M13:O13),vorlesung!A$4:B$33,2,1)</f>
        <v>42745</v>
      </c>
      <c r="J13" s="0" t="s">
        <v>90</v>
      </c>
      <c r="K13" s="4" t="s">
        <v>94</v>
      </c>
      <c r="L13" s="9" t="s">
        <v>89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9" t="n">
        <f aca="false">G14+7</f>
        <v>42762</v>
      </c>
      <c r="I14" s="9" t="n">
        <f aca="false">VLOOKUP(MAX(M14:O14),vorlesung!A$4:B$33,2,1)</f>
        <v>42753</v>
      </c>
      <c r="J14" s="0" t="s">
        <v>90</v>
      </c>
      <c r="K14" s="4" t="s">
        <v>93</v>
      </c>
      <c r="L14" s="9" t="s">
        <v>89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9" t="n">
        <f aca="false">G15+7</f>
        <v>42769</v>
      </c>
      <c r="I15" s="9" t="n">
        <f aca="false">VLOOKUP(MAX(M15:N15),vorlesung!A$4:B$33,2,1)</f>
        <v>42760</v>
      </c>
      <c r="J15" s="0" t="s">
        <v>98</v>
      </c>
      <c r="K15" s="4" t="s">
        <v>90</v>
      </c>
      <c r="L15" s="9" t="s">
        <v>89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 </v>
      </c>
      <c r="Q15" s="0" t="str">
        <f aca="false">VLOOKUP(M15,vorlesung!$A$4:$H$33,8,0)</f>
        <v>16: Funktionen 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9" t="n">
        <f aca="false">G16+7</f>
        <v>42776</v>
      </c>
      <c r="I16" s="9" t="n">
        <f aca="false">VLOOKUP(MAX(M16:O16),vorlesung!A$4:B$33,2,1)</f>
        <v>42767</v>
      </c>
      <c r="K16" s="4" t="s">
        <v>90</v>
      </c>
      <c r="L16" s="4" t="s">
        <v>89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.75"/>
  <cols>
    <col collapsed="false" hidden="false" max="2" min="1" style="0" width="9.21111111111111"/>
    <col collapsed="false" hidden="false" max="6" min="3" style="0" width="11.2703703703704"/>
    <col collapsed="false" hidden="false" max="7" min="7" style="0" width="11.3666666666667"/>
    <col collapsed="false" hidden="false" max="9" min="8" style="0" width="11.2703703703704"/>
    <col collapsed="false" hidden="false" max="15" min="10" style="0" width="9.21111111111111"/>
    <col collapsed="false" hidden="false" max="16" min="16" style="0" width="25.9666666666667"/>
    <col collapsed="false" hidden="false" max="17" min="17" style="0" width="29.2037037037037"/>
    <col collapsed="false" hidden="false" max="18" min="18" style="0" width="15.3851851851852"/>
    <col collapsed="false" hidden="false" max="1025" min="19" style="0" width="9.21111111111111"/>
  </cols>
  <sheetData>
    <row r="1" s="2" customFormat="true" ht="31.5" hidden="false" customHeight="true" outlineLevel="0" collapsed="false">
      <c r="A1" s="2" t="s">
        <v>68</v>
      </c>
      <c r="C1" s="2" t="s">
        <v>70</v>
      </c>
      <c r="J1" s="2" t="s">
        <v>71</v>
      </c>
      <c r="M1" s="7" t="s">
        <v>72</v>
      </c>
      <c r="N1" s="7"/>
      <c r="O1" s="7"/>
      <c r="P1" s="2" t="s">
        <v>73</v>
      </c>
      <c r="T1" s="2" t="s">
        <v>74</v>
      </c>
      <c r="U1" s="2" t="s">
        <v>100</v>
      </c>
      <c r="V1" s="2" t="s">
        <v>101</v>
      </c>
    </row>
    <row r="2" customFormat="false" ht="31.5" hidden="false" customHeight="false" outlineLevel="0" collapsed="false">
      <c r="B2" s="2"/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102</v>
      </c>
      <c r="I2" s="2" t="s">
        <v>103</v>
      </c>
      <c r="J2" s="2" t="s">
        <v>104</v>
      </c>
      <c r="K2" s="2" t="s">
        <v>83</v>
      </c>
      <c r="L2" s="2" t="s">
        <v>105</v>
      </c>
      <c r="M2" s="2" t="s">
        <v>85</v>
      </c>
      <c r="N2" s="2" t="s">
        <v>86</v>
      </c>
      <c r="O2" s="2" t="s">
        <v>87</v>
      </c>
      <c r="P2" s="2" t="s">
        <v>85</v>
      </c>
      <c r="Q2" s="2" t="s">
        <v>86</v>
      </c>
      <c r="R2" s="2" t="s">
        <v>87</v>
      </c>
      <c r="T2" s="2" t="s">
        <v>92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8" t="n">
        <v>42671</v>
      </c>
      <c r="H3" s="9" t="n">
        <f aca="false">G3+9</f>
        <v>42680</v>
      </c>
      <c r="I3" s="9" t="n">
        <f aca="false">VLOOKUP(MAX(M3:O3),vorlesung!A4:B33,2,1)</f>
        <v>42665</v>
      </c>
      <c r="J3" s="8" t="s">
        <v>91</v>
      </c>
      <c r="K3" s="8" t="s">
        <v>89</v>
      </c>
      <c r="L3" s="8" t="s">
        <v>93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95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9" t="n">
        <f aca="false">G4+9</f>
        <v>42687</v>
      </c>
      <c r="I4" s="9" t="n">
        <f aca="false">VLOOKUP(MAX(M4:O4),vorlesung!A5:B34,2,1)</f>
        <v>42665</v>
      </c>
      <c r="J4" s="9" t="s">
        <v>91</v>
      </c>
      <c r="K4" s="9" t="s">
        <v>89</v>
      </c>
      <c r="L4" s="9" t="s">
        <v>90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9" t="n">
        <f aca="false">G5+9</f>
        <v>42694</v>
      </c>
      <c r="I5" s="9" t="n">
        <f aca="false">VLOOKUP(MAX(M5:O5),vorlesung!A6:B35,2,1)</f>
        <v>42668</v>
      </c>
      <c r="J5" s="9" t="s">
        <v>91</v>
      </c>
      <c r="K5" s="9" t="s">
        <v>89</v>
      </c>
      <c r="L5" s="9" t="s">
        <v>97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9" t="n">
        <f aca="false">G6+9</f>
        <v>42701</v>
      </c>
      <c r="I6" s="9" t="n">
        <f aca="false">VLOOKUP(MAX(M6:O6),vorlesung!A7:B36,2,1)</f>
        <v>42676</v>
      </c>
      <c r="J6" s="9" t="s">
        <v>91</v>
      </c>
      <c r="K6" s="9" t="s">
        <v>89</v>
      </c>
      <c r="L6" s="9" t="s">
        <v>98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9" t="n">
        <f aca="false">G7+9</f>
        <v>42708</v>
      </c>
      <c r="I7" s="9" t="n">
        <f aca="false">VLOOKUP(MAX(M7:O7),vorlesung!A8:B37,2,1)</f>
        <v>42683</v>
      </c>
      <c r="J7" s="9" t="s">
        <v>91</v>
      </c>
      <c r="K7" s="9" t="s">
        <v>89</v>
      </c>
      <c r="L7" s="9" t="s">
        <v>96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9" t="n">
        <f aca="false">G8+9</f>
        <v>42715</v>
      </c>
      <c r="I8" s="9" t="n">
        <f aca="false">VLOOKUP(MAX(M8:O8),vorlesung!A9:B38,2,1)</f>
        <v>42690</v>
      </c>
      <c r="J8" s="9" t="s">
        <v>99</v>
      </c>
      <c r="K8" s="9" t="s">
        <v>91</v>
      </c>
      <c r="L8" s="9" t="s">
        <v>94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9" t="n">
        <f aca="false">G9+9</f>
        <v>42722</v>
      </c>
      <c r="I9" s="9" t="n">
        <f aca="false">VLOOKUP(MAX(M9:O9),vorlesung!A10:B39,2,1)</f>
        <v>42693</v>
      </c>
      <c r="J9" s="9" t="s">
        <v>99</v>
      </c>
      <c r="K9" s="9" t="s">
        <v>91</v>
      </c>
      <c r="L9" s="9" t="s">
        <v>93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9" t="n">
        <f aca="false">G10+9</f>
        <v>42729</v>
      </c>
      <c r="I10" s="9" t="n">
        <f aca="false">VLOOKUP(MAX(M10:O10),vorlesung!A11:B40,2,1)</f>
        <v>42703</v>
      </c>
      <c r="J10" s="9" t="s">
        <v>99</v>
      </c>
      <c r="K10" s="9" t="s">
        <v>91</v>
      </c>
      <c r="L10" s="9" t="s">
        <v>90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 vernaschaulichung isinstnace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9" t="n">
        <f aca="false">G11+23</f>
        <v>42750</v>
      </c>
      <c r="I11" s="9" t="n">
        <f aca="false">VLOOKUP(MAX(M11:O11),vorlesung!A12:B41,2,1)</f>
        <v>42710</v>
      </c>
      <c r="J11" s="9" t="s">
        <v>99</v>
      </c>
      <c r="K11" s="9" t="s">
        <v>91</v>
      </c>
      <c r="L11" s="9" t="s">
        <v>97</v>
      </c>
      <c r="M11" s="0" t="n">
        <v>17</v>
      </c>
      <c r="N11" s="0" t="n">
        <v>18</v>
      </c>
      <c r="P11" s="0" t="str">
        <f aca="false">VLOOKUP(M11,vorlesung!$A$4:$H$33,8,0)</f>
        <v>9: Ende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9" t="n">
        <f aca="false">G12+9</f>
        <v>42757</v>
      </c>
      <c r="I12" s="9" t="n">
        <f aca="false">VLOOKUP(MAX(M12:O12),vorlesung!A13:B42,2,1)</f>
        <v>42724</v>
      </c>
      <c r="J12" s="9" t="s">
        <v>89</v>
      </c>
      <c r="K12" s="9" t="s">
        <v>99</v>
      </c>
      <c r="L12" s="9" t="s">
        <v>98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9" t="n">
        <f aca="false">G13+9</f>
        <v>42764</v>
      </c>
      <c r="I13" s="9" t="n">
        <f aca="false">VLOOKUP(MAX(M13:O13),vorlesung!A14:B43,2,1)</f>
        <v>42745</v>
      </c>
      <c r="J13" s="9" t="s">
        <v>89</v>
      </c>
      <c r="K13" s="9" t="s">
        <v>99</v>
      </c>
      <c r="L13" s="9" t="s">
        <v>90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9" t="n">
        <f aca="false">G14+9</f>
        <v>42771</v>
      </c>
      <c r="I14" s="9" t="n">
        <f aca="false">VLOOKUP(MAX(M14:O14),vorlesung!A15:B44,2,1)</f>
        <v>42753</v>
      </c>
      <c r="J14" s="9" t="s">
        <v>89</v>
      </c>
      <c r="K14" s="9" t="s">
        <v>99</v>
      </c>
      <c r="L14" s="9" t="s">
        <v>97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9" t="n">
        <f aca="false">G15+9</f>
        <v>42778</v>
      </c>
      <c r="I15" s="9" t="n">
        <f aca="false">VLOOKUP(MAX(M15:O15),vorlesung!A16:B45,2,1)</f>
        <v>42760</v>
      </c>
      <c r="J15" s="9" t="s">
        <v>89</v>
      </c>
      <c r="K15" s="9" t="s">
        <v>99</v>
      </c>
      <c r="L15" s="9" t="s">
        <v>98</v>
      </c>
      <c r="M15" s="0" t="n">
        <v>27</v>
      </c>
      <c r="N15" s="0" t="n">
        <v>28</v>
      </c>
      <c r="P15" s="0" t="str">
        <f aca="false">VLOOKUP(M15,vorlesung!$A$4:$H$33,8,0)</f>
        <v>16: Funktionen 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.75"/>
  <cols>
    <col collapsed="false" hidden="false" max="1" min="1" style="0" width="15.9740740740741"/>
    <col collapsed="false" hidden="false" max="1025" min="2" style="0" width="10.7777777777778"/>
  </cols>
  <sheetData>
    <row r="1" s="1" customFormat="true" ht="31.5" hidden="false" customHeight="false" outlineLevel="0" collapsed="false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 customFormat="false" ht="27" hidden="false" customHeight="true" outlineLevel="0" collapsed="false">
      <c r="A2" s="0" t="s">
        <v>68</v>
      </c>
      <c r="B2" s="0" t="s">
        <v>91</v>
      </c>
      <c r="C2" s="0" t="s">
        <v>89</v>
      </c>
      <c r="D2" s="0" t="s">
        <v>99</v>
      </c>
      <c r="E2" s="0" t="s">
        <v>93</v>
      </c>
      <c r="F2" s="0" t="s">
        <v>96</v>
      </c>
      <c r="G2" s="0" t="s">
        <v>94</v>
      </c>
      <c r="H2" s="0" t="s">
        <v>90</v>
      </c>
      <c r="I2" s="0" t="s">
        <v>97</v>
      </c>
      <c r="J2" s="0" t="s">
        <v>98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D5" s="11"/>
      <c r="E5" s="11"/>
      <c r="F5" s="11"/>
      <c r="G5" s="11"/>
      <c r="I5" s="11"/>
      <c r="J5" s="11"/>
    </row>
    <row r="6" customFormat="false" ht="15" hidden="false" customHeight="false" outlineLevel="0" collapsed="false">
      <c r="A6" s="0" t="n">
        <v>4</v>
      </c>
      <c r="D6" s="11"/>
      <c r="F6" s="11"/>
      <c r="G6" s="11"/>
      <c r="J6" s="12"/>
    </row>
    <row r="7" customFormat="false" ht="15.75" hidden="false" customHeight="false" outlineLevel="0" collapsed="false">
      <c r="A7" s="0" t="n">
        <v>5</v>
      </c>
    </row>
    <row r="8" customFormat="false" ht="15.75" hidden="false" customHeight="false" outlineLevel="0" collapsed="false">
      <c r="A8" s="0" t="n">
        <v>6</v>
      </c>
    </row>
    <row r="9" customFormat="false" ht="15.75" hidden="false" customHeight="false" outlineLevel="0" collapsed="false">
      <c r="A9" s="0" t="n">
        <v>7</v>
      </c>
    </row>
    <row r="10" customFormat="false" ht="15.75" hidden="false" customHeight="false" outlineLevel="0" collapsed="false">
      <c r="A10" s="0" t="n">
        <v>8</v>
      </c>
    </row>
    <row r="11" customFormat="false" ht="15.75" hidden="false" customHeight="false" outlineLevel="0" collapsed="false">
      <c r="A11" s="0" t="n">
        <v>9</v>
      </c>
    </row>
    <row r="12" customFormat="false" ht="15.75" hidden="false" customHeight="false" outlineLevel="0" collapsed="false">
      <c r="A12" s="0" t="n">
        <v>10</v>
      </c>
    </row>
    <row r="13" customFormat="false" ht="15.75" hidden="false" customHeight="false" outlineLevel="0" collapsed="false">
      <c r="A13" s="0" t="n">
        <v>11</v>
      </c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.75"/>
  <cols>
    <col collapsed="false" hidden="false" max="1025" min="1" style="0" width="9.21111111111111"/>
  </cols>
  <sheetData>
    <row r="2" s="2" customFormat="true" ht="78.75" hidden="false" customHeight="false" outlineLevel="0" collapsed="false">
      <c r="D2" s="13" t="s">
        <v>116</v>
      </c>
      <c r="E2" s="14" t="s">
        <v>117</v>
      </c>
      <c r="F2" s="13" t="s">
        <v>118</v>
      </c>
      <c r="G2" s="14" t="s">
        <v>119</v>
      </c>
      <c r="H2" s="13" t="s">
        <v>120</v>
      </c>
      <c r="I2" s="14" t="s">
        <v>121</v>
      </c>
      <c r="J2" s="13" t="s">
        <v>122</v>
      </c>
      <c r="K2" s="13" t="s">
        <v>123</v>
      </c>
      <c r="L2" s="13" t="s">
        <v>124</v>
      </c>
      <c r="M2" s="13" t="s">
        <v>125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126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127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128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129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130</v>
      </c>
      <c r="B6" s="2" t="s">
        <v>131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132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133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134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135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7.25" hidden="false" customHeight="false" outlineLevel="0" collapsed="false">
      <c r="B11" s="2" t="s">
        <v>136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137</v>
      </c>
      <c r="B12" s="2" t="s">
        <v>138</v>
      </c>
      <c r="C12" s="2" t="s">
        <v>139</v>
      </c>
      <c r="D12" s="2" t="s">
        <v>140</v>
      </c>
      <c r="N12" s="18" t="s">
        <v>141</v>
      </c>
      <c r="O12" s="18" t="s">
        <v>142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107</v>
      </c>
      <c r="B13" s="0" t="s">
        <v>91</v>
      </c>
      <c r="C13" s="0" t="s">
        <v>131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108</v>
      </c>
      <c r="B14" s="0" t="s">
        <v>89</v>
      </c>
      <c r="C14" s="0" t="s">
        <v>131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109</v>
      </c>
      <c r="B15" s="0" t="s">
        <v>99</v>
      </c>
      <c r="C15" s="0" t="s">
        <v>131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110</v>
      </c>
      <c r="B16" s="0" t="s">
        <v>93</v>
      </c>
      <c r="C16" s="0" t="s">
        <v>132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111</v>
      </c>
      <c r="B17" s="0" t="s">
        <v>96</v>
      </c>
      <c r="C17" s="0" t="s">
        <v>133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112</v>
      </c>
      <c r="B18" s="0" t="s">
        <v>94</v>
      </c>
      <c r="C18" s="0" t="s">
        <v>133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113</v>
      </c>
      <c r="B19" s="0" t="s">
        <v>90</v>
      </c>
      <c r="C19" s="0" t="s">
        <v>132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114</v>
      </c>
      <c r="B20" s="0" t="s">
        <v>97</v>
      </c>
      <c r="C20" s="0" t="s">
        <v>132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115</v>
      </c>
      <c r="B21" s="0" t="s">
        <v>98</v>
      </c>
      <c r="C21" s="0" t="s">
        <v>132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5.75"/>
  <cols>
    <col collapsed="false" hidden="false" max="1" min="1" style="0" width="16.9518518518519"/>
    <col collapsed="false" hidden="false" max="2" min="2" style="0" width="21.6555555555556"/>
    <col collapsed="false" hidden="false" max="1025" min="3" style="0" width="9.21111111111111"/>
  </cols>
  <sheetData>
    <row r="1" customFormat="false" ht="15.75" hidden="false" customHeight="false" outlineLevel="0" collapsed="false">
      <c r="B1" s="0" t="s">
        <v>143</v>
      </c>
      <c r="C1" s="0" t="s">
        <v>144</v>
      </c>
      <c r="D1" s="0" t="s">
        <v>145</v>
      </c>
      <c r="E1" s="0" t="s">
        <v>146</v>
      </c>
      <c r="F1" s="0" t="s">
        <v>147</v>
      </c>
      <c r="G1" s="0" t="s">
        <v>148</v>
      </c>
      <c r="H1" s="0" t="s">
        <v>149</v>
      </c>
      <c r="I1" s="0" t="s">
        <v>150</v>
      </c>
    </row>
    <row r="2" customFormat="false" ht="15.75" hidden="false" customHeight="false" outlineLevel="0" collapsed="false">
      <c r="A2" s="46" t="s">
        <v>109</v>
      </c>
      <c r="B2" s="47" t="s">
        <v>151</v>
      </c>
      <c r="C2" s="47"/>
      <c r="D2" s="47"/>
      <c r="E2" s="47"/>
      <c r="F2" s="47"/>
      <c r="G2" s="47" t="s">
        <v>152</v>
      </c>
      <c r="H2" s="47"/>
      <c r="I2" s="47"/>
    </row>
    <row r="3" customFormat="false" ht="15.75" hidden="false" customHeight="false" outlineLevel="0" collapsed="false">
      <c r="A3" s="46" t="s">
        <v>108</v>
      </c>
      <c r="B3" s="47"/>
      <c r="C3" s="47"/>
      <c r="D3" s="47"/>
      <c r="E3" s="47"/>
      <c r="F3" s="47"/>
      <c r="G3" s="47" t="s">
        <v>151</v>
      </c>
      <c r="H3" s="47"/>
      <c r="I3" s="47" t="s">
        <v>151</v>
      </c>
    </row>
    <row r="4" customFormat="false" ht="15.75" hidden="false" customHeight="false" outlineLevel="0" collapsed="false">
      <c r="A4" s="48" t="s">
        <v>114</v>
      </c>
      <c r="B4" s="47"/>
      <c r="C4" s="47" t="s">
        <v>151</v>
      </c>
      <c r="D4" s="47"/>
      <c r="E4" s="47"/>
      <c r="F4" s="47" t="s">
        <v>151</v>
      </c>
      <c r="G4" s="47"/>
      <c r="H4" s="47"/>
      <c r="I4" s="47"/>
    </row>
    <row r="5" customFormat="false" ht="15.75" hidden="false" customHeight="false" outlineLevel="0" collapsed="false">
      <c r="A5" s="46" t="s">
        <v>113</v>
      </c>
      <c r="B5" s="47"/>
      <c r="C5" s="47"/>
      <c r="D5" s="47" t="s">
        <v>151</v>
      </c>
      <c r="E5" s="47" t="s">
        <v>151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115</v>
      </c>
      <c r="B6" s="47"/>
      <c r="C6" s="47"/>
      <c r="D6" s="47"/>
      <c r="E6" s="47"/>
      <c r="F6" s="47" t="s">
        <v>152</v>
      </c>
      <c r="G6" s="47"/>
      <c r="H6" s="47" t="s">
        <v>151</v>
      </c>
      <c r="I6" s="47"/>
    </row>
    <row r="7" customFormat="false" ht="15.75" hidden="false" customHeight="false" outlineLevel="0" collapsed="false">
      <c r="A7" s="46" t="s">
        <v>112</v>
      </c>
      <c r="B7" s="47"/>
      <c r="C7" s="47"/>
      <c r="D7" s="47"/>
      <c r="E7" s="47" t="s">
        <v>152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111</v>
      </c>
      <c r="B8" s="47"/>
      <c r="C8" s="47"/>
      <c r="D8" s="47" t="s">
        <v>152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107</v>
      </c>
      <c r="B9" s="47" t="s">
        <v>152</v>
      </c>
      <c r="C9" s="47"/>
      <c r="D9" s="47"/>
      <c r="E9" s="47"/>
      <c r="F9" s="47"/>
      <c r="G9" s="47"/>
      <c r="H9" s="47"/>
      <c r="I9" s="47" t="s">
        <v>152</v>
      </c>
    </row>
    <row r="10" customFormat="false" ht="15.75" hidden="false" customHeight="false" outlineLevel="0" collapsed="false">
      <c r="A10" s="46" t="s">
        <v>110</v>
      </c>
      <c r="B10" s="47"/>
      <c r="C10" s="47" t="s">
        <v>152</v>
      </c>
      <c r="D10" s="47"/>
      <c r="E10" s="47"/>
      <c r="F10" s="47"/>
      <c r="G10" s="47"/>
      <c r="H10" s="47" t="s">
        <v>152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5.75"/>
  <cols>
    <col collapsed="false" hidden="false" max="1025" min="1" style="0" width="9.21111111111111"/>
  </cols>
  <sheetData>
    <row r="1" customFormat="false" ht="15.75" hidden="false" customHeight="false" outlineLevel="0" collapsed="false">
      <c r="A1" s="0" t="s">
        <v>153</v>
      </c>
      <c r="L1" s="0" t="s">
        <v>154</v>
      </c>
    </row>
    <row r="2" customFormat="false" ht="15.75" hidden="false" customHeight="false" outlineLevel="0" collapsed="false">
      <c r="A2" s="36" t="s">
        <v>155</v>
      </c>
      <c r="B2" s="37"/>
      <c r="C2" s="36" t="s">
        <v>156</v>
      </c>
      <c r="D2" s="37"/>
      <c r="E2" s="36" t="s">
        <v>157</v>
      </c>
      <c r="F2" s="37"/>
      <c r="G2" s="36" t="s">
        <v>158</v>
      </c>
      <c r="H2" s="37"/>
      <c r="I2" s="36" t="s">
        <v>159</v>
      </c>
      <c r="J2" s="37"/>
      <c r="L2" s="36" t="s">
        <v>155</v>
      </c>
      <c r="M2" s="37"/>
      <c r="N2" s="36" t="s">
        <v>156</v>
      </c>
      <c r="O2" s="37"/>
      <c r="P2" s="36" t="s">
        <v>157</v>
      </c>
      <c r="Q2" s="37"/>
      <c r="R2" s="36" t="s">
        <v>158</v>
      </c>
      <c r="S2" s="37"/>
      <c r="T2" s="36" t="s">
        <v>159</v>
      </c>
      <c r="U2" s="37"/>
    </row>
    <row r="3" customFormat="false" ht="15.75" hidden="false" customHeight="false" outlineLevel="0" collapsed="false">
      <c r="A3" s="31" t="n">
        <v>1</v>
      </c>
      <c r="B3" s="49" t="s">
        <v>160</v>
      </c>
      <c r="C3" s="31" t="n">
        <v>1</v>
      </c>
      <c r="D3" s="50" t="s">
        <v>161</v>
      </c>
      <c r="E3" s="31" t="n">
        <v>1</v>
      </c>
      <c r="G3" s="31" t="n">
        <v>1</v>
      </c>
      <c r="I3" s="31" t="n">
        <v>1</v>
      </c>
      <c r="J3" s="51" t="s">
        <v>162</v>
      </c>
      <c r="L3" s="31" t="n">
        <v>1</v>
      </c>
      <c r="N3" s="31" t="n">
        <v>1</v>
      </c>
      <c r="O3" s="52" t="s">
        <v>163</v>
      </c>
      <c r="P3" s="31" t="n">
        <v>1</v>
      </c>
      <c r="R3" s="31" t="n">
        <v>1</v>
      </c>
      <c r="T3" s="31" t="n">
        <v>1</v>
      </c>
      <c r="U3" s="53" t="s">
        <v>164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165</v>
      </c>
      <c r="E4" s="31" t="n">
        <v>2</v>
      </c>
      <c r="F4" s="54" t="s">
        <v>166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167</v>
      </c>
      <c r="P4" s="31" t="n">
        <v>2</v>
      </c>
      <c r="Q4" s="55" t="s">
        <v>168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169</v>
      </c>
      <c r="G5" s="31" t="n">
        <v>3</v>
      </c>
      <c r="H5" s="50" t="s">
        <v>170</v>
      </c>
      <c r="I5" s="31" t="n">
        <v>3</v>
      </c>
      <c r="J5" s="54" t="s">
        <v>171</v>
      </c>
      <c r="L5" s="31" t="n">
        <v>3</v>
      </c>
      <c r="N5" s="31" t="n">
        <v>3</v>
      </c>
      <c r="P5" s="31" t="n">
        <v>3</v>
      </c>
      <c r="Q5" s="56" t="s">
        <v>172</v>
      </c>
      <c r="R5" s="31" t="n">
        <v>3</v>
      </c>
      <c r="S5" s="52" t="s">
        <v>173</v>
      </c>
      <c r="T5" s="31" t="n">
        <v>3</v>
      </c>
      <c r="U5" s="55" t="s">
        <v>174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175</v>
      </c>
      <c r="E6" s="31" t="n">
        <v>4</v>
      </c>
      <c r="F6" s="57" t="s">
        <v>176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177</v>
      </c>
      <c r="P6" s="31" t="n">
        <v>4</v>
      </c>
      <c r="Q6" s="58" t="s">
        <v>178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179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180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181</v>
      </c>
      <c r="E8" s="31" t="n">
        <v>6</v>
      </c>
      <c r="F8" s="50" t="s">
        <v>182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183</v>
      </c>
      <c r="P8" s="31" t="n">
        <v>6</v>
      </c>
      <c r="Q8" s="52" t="s">
        <v>184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185</v>
      </c>
      <c r="G9" s="31" t="n">
        <v>7</v>
      </c>
      <c r="H9" s="49" t="s">
        <v>186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187</v>
      </c>
      <c r="R9" s="31" t="n">
        <v>7</v>
      </c>
      <c r="S9" s="56" t="s">
        <v>188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189</v>
      </c>
      <c r="C10" s="31" t="n">
        <v>8</v>
      </c>
      <c r="D10" s="50" t="s">
        <v>190</v>
      </c>
      <c r="E10" s="31" t="n">
        <v>8</v>
      </c>
      <c r="G10" s="31" t="n">
        <v>8</v>
      </c>
      <c r="H10" s="57" t="s">
        <v>191</v>
      </c>
      <c r="I10" s="31" t="n">
        <v>8</v>
      </c>
      <c r="L10" s="31" t="n">
        <v>8</v>
      </c>
      <c r="M10" s="56" t="s">
        <v>160</v>
      </c>
      <c r="N10" s="31" t="n">
        <v>8</v>
      </c>
      <c r="O10" s="52" t="s">
        <v>161</v>
      </c>
      <c r="P10" s="31" t="n">
        <v>8</v>
      </c>
      <c r="R10" s="31" t="n">
        <v>8</v>
      </c>
      <c r="S10" s="58" t="s">
        <v>192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193</v>
      </c>
      <c r="E11" s="31" t="n">
        <v>9</v>
      </c>
      <c r="F11" s="54" t="s">
        <v>194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165</v>
      </c>
      <c r="P11" s="31" t="n">
        <v>9</v>
      </c>
      <c r="Q11" s="55" t="s">
        <v>166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195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170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196</v>
      </c>
      <c r="C13" s="31" t="n">
        <v>11</v>
      </c>
      <c r="D13" s="54" t="s">
        <v>197</v>
      </c>
      <c r="E13" s="31" t="n">
        <v>11</v>
      </c>
      <c r="F13" s="57" t="s">
        <v>198</v>
      </c>
      <c r="G13" s="31" t="n">
        <v>11</v>
      </c>
      <c r="H13" s="51" t="s">
        <v>199</v>
      </c>
      <c r="I13" s="31" t="n">
        <v>11</v>
      </c>
      <c r="L13" s="31" t="n">
        <v>11</v>
      </c>
      <c r="N13" s="31" t="n">
        <v>11</v>
      </c>
      <c r="O13" s="55" t="s">
        <v>175</v>
      </c>
      <c r="P13" s="31" t="n">
        <v>11</v>
      </c>
      <c r="Q13" s="58" t="s">
        <v>176</v>
      </c>
      <c r="R13" s="31" t="n">
        <v>11</v>
      </c>
      <c r="S13" s="53" t="s">
        <v>200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201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179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202</v>
      </c>
      <c r="E15" s="31" t="n">
        <v>13</v>
      </c>
      <c r="F15" s="50" t="s">
        <v>173</v>
      </c>
      <c r="G15" s="31" t="n">
        <v>13</v>
      </c>
      <c r="H15" s="54" t="s">
        <v>203</v>
      </c>
      <c r="I15" s="31" t="n">
        <v>13</v>
      </c>
      <c r="L15" s="31" t="n">
        <v>13</v>
      </c>
      <c r="N15" s="31" t="n">
        <v>13</v>
      </c>
      <c r="O15" s="58" t="s">
        <v>181</v>
      </c>
      <c r="P15" s="31" t="n">
        <v>13</v>
      </c>
      <c r="Q15" s="52" t="s">
        <v>182</v>
      </c>
      <c r="R15" s="31" t="n">
        <v>13</v>
      </c>
      <c r="S15" s="55" t="s">
        <v>204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205</v>
      </c>
      <c r="G16" s="31" t="n">
        <v>14</v>
      </c>
      <c r="H16" s="49" t="s">
        <v>206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185</v>
      </c>
      <c r="R16" s="31" t="n">
        <v>14</v>
      </c>
      <c r="S16" s="56" t="s">
        <v>186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207</v>
      </c>
      <c r="C17" s="31" t="n">
        <v>15</v>
      </c>
      <c r="D17" s="50" t="s">
        <v>208</v>
      </c>
      <c r="E17" s="31" t="n">
        <v>15</v>
      </c>
      <c r="G17" s="31" t="n">
        <v>15</v>
      </c>
      <c r="H17" s="57" t="s">
        <v>209</v>
      </c>
      <c r="I17" s="31" t="n">
        <v>15</v>
      </c>
      <c r="L17" s="31" t="n">
        <v>15</v>
      </c>
      <c r="M17" s="56" t="s">
        <v>189</v>
      </c>
      <c r="N17" s="31" t="n">
        <v>15</v>
      </c>
      <c r="O17" s="52" t="s">
        <v>190</v>
      </c>
      <c r="P17" s="31" t="n">
        <v>15</v>
      </c>
      <c r="R17" s="31" t="n">
        <v>15</v>
      </c>
      <c r="S17" s="58" t="s">
        <v>191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210</v>
      </c>
      <c r="C18" s="31" t="n">
        <v>16</v>
      </c>
      <c r="D18" s="51" t="s">
        <v>211</v>
      </c>
      <c r="E18" s="31" t="n">
        <v>16</v>
      </c>
      <c r="F18" s="54" t="s">
        <v>212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193</v>
      </c>
      <c r="P18" s="31" t="n">
        <v>16</v>
      </c>
      <c r="Q18" s="55" t="s">
        <v>194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213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195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214</v>
      </c>
      <c r="C20" s="31" t="n">
        <v>18</v>
      </c>
      <c r="D20" s="54" t="s">
        <v>215</v>
      </c>
      <c r="E20" s="31" t="n">
        <v>18</v>
      </c>
      <c r="F20" s="57" t="s">
        <v>192</v>
      </c>
      <c r="G20" s="31" t="n">
        <v>18</v>
      </c>
      <c r="H20" s="51" t="s">
        <v>216</v>
      </c>
      <c r="I20" s="31" t="n">
        <v>18</v>
      </c>
      <c r="L20" s="31" t="n">
        <v>18</v>
      </c>
      <c r="M20" s="52" t="s">
        <v>196</v>
      </c>
      <c r="N20" s="31" t="n">
        <v>18</v>
      </c>
      <c r="O20" s="55" t="s">
        <v>197</v>
      </c>
      <c r="P20" s="31" t="n">
        <v>18</v>
      </c>
      <c r="Q20" s="58" t="s">
        <v>198</v>
      </c>
      <c r="R20" s="31" t="n">
        <v>18</v>
      </c>
      <c r="S20" s="53" t="s">
        <v>199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217</v>
      </c>
      <c r="C21" s="31" t="n">
        <v>19</v>
      </c>
      <c r="D21" s="49" t="s">
        <v>218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201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219</v>
      </c>
      <c r="E22" s="31" t="n">
        <v>20</v>
      </c>
      <c r="G22" s="31" t="n">
        <v>20</v>
      </c>
      <c r="H22" s="54" t="s">
        <v>220</v>
      </c>
      <c r="I22" s="31" t="n">
        <v>20</v>
      </c>
      <c r="L22" s="31" t="n">
        <v>20</v>
      </c>
      <c r="N22" s="31" t="n">
        <v>20</v>
      </c>
      <c r="O22" s="58" t="s">
        <v>202</v>
      </c>
      <c r="P22" s="31" t="n">
        <v>20</v>
      </c>
      <c r="R22" s="31" t="n">
        <v>20</v>
      </c>
      <c r="S22" s="55" t="s">
        <v>203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221</v>
      </c>
      <c r="C23" s="31" t="n">
        <v>21</v>
      </c>
      <c r="E23" s="31" t="n">
        <v>21</v>
      </c>
      <c r="F23" s="51" t="s">
        <v>200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205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222</v>
      </c>
      <c r="C24" s="31" t="n">
        <v>22</v>
      </c>
      <c r="D24" s="50" t="s">
        <v>223</v>
      </c>
      <c r="E24" s="31" t="n">
        <v>22</v>
      </c>
      <c r="G24" s="31" t="n">
        <v>22</v>
      </c>
      <c r="H24" s="57" t="s">
        <v>224</v>
      </c>
      <c r="I24" s="31" t="n">
        <v>22</v>
      </c>
      <c r="L24" s="31" t="n">
        <v>22</v>
      </c>
      <c r="M24" s="56" t="s">
        <v>207</v>
      </c>
      <c r="N24" s="31" t="n">
        <v>22</v>
      </c>
      <c r="O24" s="52" t="s">
        <v>208</v>
      </c>
      <c r="P24" s="31" t="n">
        <v>22</v>
      </c>
      <c r="R24" s="31" t="n">
        <v>22</v>
      </c>
      <c r="S24" s="58" t="s">
        <v>209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225</v>
      </c>
      <c r="C25" s="31" t="n">
        <v>23</v>
      </c>
      <c r="D25" s="51" t="s">
        <v>226</v>
      </c>
      <c r="E25" s="31" t="n">
        <v>23</v>
      </c>
      <c r="F25" s="54" t="s">
        <v>204</v>
      </c>
      <c r="G25" s="31" t="n">
        <v>23</v>
      </c>
      <c r="I25" s="31" t="n">
        <v>23</v>
      </c>
      <c r="L25" s="31" t="n">
        <v>23</v>
      </c>
      <c r="M25" s="58" t="s">
        <v>210</v>
      </c>
      <c r="N25" s="31" t="n">
        <v>23</v>
      </c>
      <c r="O25" s="53" t="s">
        <v>211</v>
      </c>
      <c r="P25" s="31" t="n">
        <v>23</v>
      </c>
      <c r="Q25" s="55" t="s">
        <v>212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227</v>
      </c>
      <c r="G26" s="31" t="n">
        <v>24</v>
      </c>
      <c r="H26" s="50" t="s">
        <v>228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169</v>
      </c>
      <c r="R26" s="31" t="n">
        <v>24</v>
      </c>
      <c r="S26" s="52" t="s">
        <v>213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163</v>
      </c>
      <c r="C27" s="31" t="n">
        <v>25</v>
      </c>
      <c r="D27" s="54" t="s">
        <v>168</v>
      </c>
      <c r="E27" s="31" t="n">
        <v>25</v>
      </c>
      <c r="G27" s="31" t="n">
        <v>25</v>
      </c>
      <c r="H27" s="51" t="s">
        <v>164</v>
      </c>
      <c r="I27" s="31" t="n">
        <v>25</v>
      </c>
      <c r="L27" s="31" t="n">
        <v>25</v>
      </c>
      <c r="M27" s="52" t="s">
        <v>214</v>
      </c>
      <c r="N27" s="31" t="n">
        <v>25</v>
      </c>
      <c r="O27" s="55" t="s">
        <v>215</v>
      </c>
      <c r="P27" s="31" t="n">
        <v>25</v>
      </c>
      <c r="R27" s="31" t="n">
        <v>25</v>
      </c>
      <c r="S27" s="53" t="s">
        <v>216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167</v>
      </c>
      <c r="C28" s="31" t="n">
        <v>26</v>
      </c>
      <c r="D28" s="49" t="s">
        <v>172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217</v>
      </c>
      <c r="N28" s="31" t="n">
        <v>26</v>
      </c>
      <c r="O28" s="56" t="s">
        <v>218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178</v>
      </c>
      <c r="E29" s="31" t="n">
        <v>27</v>
      </c>
      <c r="G29" s="31" t="n">
        <v>27</v>
      </c>
      <c r="H29" s="54" t="s">
        <v>174</v>
      </c>
      <c r="I29" s="31" t="n">
        <v>27</v>
      </c>
      <c r="L29" s="31" t="n">
        <v>27</v>
      </c>
      <c r="N29" s="31" t="n">
        <v>27</v>
      </c>
      <c r="O29" s="58" t="s">
        <v>219</v>
      </c>
      <c r="P29" s="31" t="n">
        <v>27</v>
      </c>
      <c r="R29" s="31" t="n">
        <v>27</v>
      </c>
      <c r="S29" s="55" t="s">
        <v>220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177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221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180</v>
      </c>
      <c r="C31" s="31" t="n">
        <v>29</v>
      </c>
      <c r="D31" s="50" t="s">
        <v>184</v>
      </c>
      <c r="E31" s="31" t="n">
        <v>29</v>
      </c>
      <c r="G31" s="31" t="n">
        <v>29</v>
      </c>
      <c r="H31" s="57" t="s">
        <v>229</v>
      </c>
      <c r="L31" s="31" t="n">
        <v>29</v>
      </c>
      <c r="M31" s="56" t="s">
        <v>222</v>
      </c>
      <c r="N31" s="31" t="n">
        <v>29</v>
      </c>
      <c r="O31" s="52" t="s">
        <v>223</v>
      </c>
      <c r="P31" s="31" t="n">
        <v>29</v>
      </c>
      <c r="R31" s="31" t="n">
        <v>29</v>
      </c>
      <c r="S31" s="58" t="s">
        <v>224</v>
      </c>
    </row>
    <row r="32" customFormat="false" ht="15.75" hidden="false" customHeight="false" outlineLevel="0" collapsed="false">
      <c r="A32" s="31" t="n">
        <v>30</v>
      </c>
      <c r="B32" s="57" t="s">
        <v>183</v>
      </c>
      <c r="C32" s="31" t="n">
        <v>30</v>
      </c>
      <c r="D32" s="51" t="s">
        <v>187</v>
      </c>
      <c r="E32" s="31" t="n">
        <v>30</v>
      </c>
      <c r="G32" s="31" t="n">
        <v>30</v>
      </c>
      <c r="L32" s="31" t="n">
        <v>30</v>
      </c>
      <c r="M32" s="58" t="s">
        <v>225</v>
      </c>
      <c r="N32" s="31" t="n">
        <v>30</v>
      </c>
      <c r="O32" s="53" t="s">
        <v>226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188</v>
      </c>
      <c r="G33" s="31" t="n">
        <v>31</v>
      </c>
      <c r="L33" s="31" t="n">
        <v>31</v>
      </c>
      <c r="P33" s="31" t="n">
        <v>31</v>
      </c>
      <c r="Q33" s="56" t="s">
        <v>227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2016-11-30T00:28:14Z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