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1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<sst xmlns="http://schemas.openxmlformats.org/spreadsheetml/2006/main" count="211" uniqueCount="111">
  <si>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</si>
  <si>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</si>
  <si>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</si>
  <si>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</si>
  <si>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</si>
  <si>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</si>
  <si>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</si>
  <si>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</si>
  <si>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</si>
  <si>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</si>
  <si>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</si>
  <si>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</si>
  <si>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</si>
  <si>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</si>
  <si>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</si>
  <si>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</si>
  <si>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</si>
  <si>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</si>
  <si>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</si>
  <si>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</si>
  <si>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</si>
  <si>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</si>
  <si>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</si>
  <si>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</si>
  <si>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</si>
  <si>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</si>
  <si>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</si>
  <si>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</si>
  <si>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</si>
  <si>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</si>
  <si>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</si>
  <si>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</si>
  <si>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</si>
  <si>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</si>
  <si>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</si>
  <si>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</si>
  <si>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</si>
  <si>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</si>
  <si>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</si>
  <si>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</si>
  <si>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</si>
  <si>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</si>
  <si>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</si>
  <si>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 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</si>
  <si>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</si>
  <si>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</si>
  <si>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</si>
  <si>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</si>
  <si>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</si>
  <si>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</si>
  <si>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</si>
  <si>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</si>
  <si>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</si>
  <si>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 </t>
  </si>
  <si>
    <t>Entwurf</t>
  </si>
  <si>
    <t>Review 1 </t>
  </si>
  <si>
    <t>Review 2 (WIMi)</t>
  </si>
  <si>
    <t>A</t>
  </si>
  <si>
    <t>B</t>
  </si>
  <si>
    <t>C</t>
  </si>
  <si>
    <t>AS</t>
  </si>
  <si>
    <t>TK</t>
  </si>
  <si>
    <t>DP</t>
  </si>
  <si>
    <t>Anmelden, Markup </t>
  </si>
  <si>
    <t>Terminal, Programme ausführen </t>
  </si>
  <si>
    <t>JR</t>
  </si>
  <si>
    <t>PB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</si>
  <si>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</si>
  <si>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</si>
  <si>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</si>
  <si>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</si>
  <si>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</si>
  <si>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</si>
  <si>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</si>
  <si>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</si>
  <si>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</si>
  <si>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</si>
  <si>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</si>
  <si>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</si>
  <si>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</si>
  <si>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</si>
  <si>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</si>
  <si>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</si>
  <si>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</si>
  <si>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</si>
  <si>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 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</si>
  <si>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</si>
  <si>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</si>
  <si>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</si>
  <si>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</si>
  <si>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</si>
  <si>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</si>
  <si>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</si>
  <si>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</si>
  <si>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</si>
  <si>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</si>
  <si>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 </t>
  </si>
  <si>
    <t>Erreichte Leistung</t>
  </si>
  <si>
    <t>Soll Leistung</t>
  </si>
  <si>
    <t>Donald Parruca</t>
  </si>
  <si>
    <t>Alexander Setzer</t>
  </si>
  <si>
    <t>Michael Feldmann</t>
  </si>
  <si>
    <t>Jonas Harbig</t>
  </si>
  <si>
    <t>JH</t>
  </si>
  <si>
    <t>Jost Rossel</t>
  </si>
  <si>
    <t>Mo Thiele</t>
  </si>
  <si>
    <t>MT</t>
  </si>
  <si>
    <t>Thomas Kellner</t>
  </si>
  <si>
    <t>Paul Börding</t>
  </si>
  <si>
    <t>Patrick Steffens</t>
  </si>
  <si>
    <t>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</si>
</sst>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6"/>
  <cols>
    <col collapsed="false" hidden="false" max="1" min="1" style="0" width="9"/>
    <col collapsed="false" hidden="false" max="2" min="2" style="1" width="9"/>
    <col collapsed="false" hidden="false" max="5" min="3" style="0" width="9"/>
    <col collapsed="false" hidden="false" max="6" min="6" style="2" width="9"/>
    <col collapsed="false" hidden="false" max="1025" min="7" style="0" width="9"/>
  </cols>
  <sheetData>
    <row r="1" customFormat="false" ht="16" hidden="false" customHeight="false" outlineLevel="0" collapsed="false">
      <c r="A1" s="0" t="s">
        <v>0</v>
      </c>
      <c r="B1" s="0"/>
      <c r="F1" s="0"/>
    </row>
    <row r="3" s="2" customFormat="true" ht="80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4" hidden="false" customHeight="false" outlineLevel="0" collapsed="false">
      <c r="A4" s="0" t="n">
        <v>1</v>
      </c>
      <c r="B4" s="1" t="n">
        <v>42661</v>
      </c>
      <c r="C4" s="4" t="n">
        <f aca="false">WEEKNUM(B4,2)-1</f>
        <v>41</v>
      </c>
      <c r="F4" s="2" t="s">
        <v>10</v>
      </c>
      <c r="H4" s="0" t="str">
        <f aca="false">F4</f>
        <v>Ch 0;  Ch1: Datenstrukturen</v>
      </c>
    </row>
    <row r="5" customFormat="false" ht="64" hidden="false" customHeight="false" outlineLevel="0" collapsed="false">
      <c r="A5" s="0" t="n">
        <v>2</v>
      </c>
      <c r="B5" s="1" t="n">
        <v>42662</v>
      </c>
      <c r="C5" s="4" t="n">
        <f aca="false">WEEKNUM(B5,2)-1</f>
        <v>41</v>
      </c>
      <c r="F5" s="2" t="s">
        <v>11</v>
      </c>
      <c r="H5" s="0" t="str">
        <f aca="false">F5</f>
        <v>Ch 1, Versionsverwaltung</v>
      </c>
    </row>
    <row r="6" customFormat="false" ht="48" hidden="false" customHeight="false" outlineLevel="0" collapsed="false">
      <c r="A6" s="0" t="n">
        <v>3</v>
      </c>
      <c r="B6" s="1" t="n">
        <v>42665</v>
      </c>
      <c r="C6" s="4" t="n">
        <f aca="false">WEEKNUM(B6,2)-1</f>
        <v>41</v>
      </c>
      <c r="F6" s="2" t="s">
        <v>12</v>
      </c>
      <c r="H6" s="0" t="str">
        <f aca="false">F6</f>
        <v>Ch2, Zahldarstellung</v>
      </c>
    </row>
    <row r="7" customFormat="false" ht="80" hidden="false" customHeight="false" outlineLevel="0" collapsed="false">
      <c r="A7" s="0" t="n">
        <v>4</v>
      </c>
      <c r="B7" s="1" t="n">
        <v>42665</v>
      </c>
      <c r="C7" s="4" t="n">
        <f aca="false">WEEKNUM(B7,2)-1</f>
        <v>41</v>
      </c>
      <c r="F7" s="2" t="s">
        <v>13</v>
      </c>
      <c r="H7" s="0" t="str">
        <f aca="false">F7</f>
        <v>Ch 3, Animation von Programmen</v>
      </c>
    </row>
    <row r="8" customFormat="false" ht="96" hidden="false" customHeight="false" outlineLevel="0" collapsed="false">
      <c r="A8" s="0" t="n">
        <v>5</v>
      </c>
      <c r="B8" s="1" t="n">
        <v>42668</v>
      </c>
      <c r="C8" s="4" t="n">
        <f aca="false">WEEKNUM(B8,2)-1</f>
        <v>42</v>
      </c>
      <c r="F8" s="2" t="s">
        <v>14</v>
      </c>
      <c r="H8" s="0" t="str">
        <f aca="false">F8</f>
        <v>Ch 4: Namenkonvention für Funktionsnamen</v>
      </c>
    </row>
    <row r="9" customFormat="false" ht="64" hidden="false" customHeight="false" outlineLevel="0" collapsed="false">
      <c r="A9" s="0" t="n">
        <v>6</v>
      </c>
      <c r="B9" s="1" t="n">
        <v>42669</v>
      </c>
      <c r="C9" s="4" t="n">
        <f aca="false">WEEKNUM(B9,2)-1</f>
        <v>42</v>
      </c>
      <c r="F9" s="2" t="s">
        <v>15</v>
      </c>
      <c r="H9" s="0" t="str">
        <f aca="false">F9</f>
        <v>Ch 4: Pass-by-assignment</v>
      </c>
    </row>
    <row r="10" customFormat="false" ht="48" hidden="false" customHeight="false" outlineLevel="0" collapsed="false">
      <c r="A10" s="0" t="n">
        <v>7</v>
      </c>
      <c r="B10" s="1" t="n">
        <v>42676</v>
      </c>
      <c r="C10" s="4" t="n">
        <f aca="false">WEEKNUM(B10,2)-1</f>
        <v>43</v>
      </c>
      <c r="F10" s="2" t="s">
        <v>16</v>
      </c>
      <c r="H10" s="0" t="str">
        <f aca="false">F10</f>
        <v>Ch 5, Slicing, Länge</v>
      </c>
    </row>
    <row r="11" customFormat="false" ht="80" hidden="false" customHeight="false" outlineLevel="0" collapsed="false">
      <c r="A11" s="0" t="n">
        <v>8</v>
      </c>
      <c r="B11" s="1" t="n">
        <v>42682</v>
      </c>
      <c r="C11" s="4" t="n">
        <f aca="false">WEEKNUM(B11,2)-1</f>
        <v>44</v>
      </c>
      <c r="F11" s="2" t="s">
        <v>17</v>
      </c>
      <c r="H11" s="0" t="str">
        <f aca="false">F11</f>
        <v>Ch 5: dicts, Operationen darauf</v>
      </c>
    </row>
    <row r="12" customFormat="false" ht="64" hidden="false" customHeight="false" outlineLevel="0" collapsed="false">
      <c r="A12" s="0" t="n">
        <v>9</v>
      </c>
      <c r="B12" s="1" t="n">
        <v>42683</v>
      </c>
      <c r="C12" s="4" t="n">
        <f aca="false">WEEKNUM(B12,2)-1</f>
        <v>44</v>
      </c>
      <c r="F12" s="2" t="s">
        <v>18</v>
      </c>
      <c r="H12" s="0" t="str">
        <f aca="false">F12</f>
        <v>Ch 6: Eindeutigkeit von else</v>
      </c>
    </row>
    <row r="13" customFormat="false" ht="96" hidden="false" customHeight="false" outlineLevel="0" collapsed="false">
      <c r="A13" s="0" t="n">
        <v>10</v>
      </c>
      <c r="B13" s="1" t="n">
        <v>42689</v>
      </c>
      <c r="C13" s="4" t="n">
        <f aca="false">WEEKNUM(B13,2)-1</f>
        <v>45</v>
      </c>
      <c r="F13" s="2" t="s">
        <v>19</v>
      </c>
      <c r="H13" s="0" t="str">
        <f aca="false">F13</f>
        <v>Ch 6: Schleifenvariable nach Schleifenende</v>
      </c>
    </row>
    <row r="14" customFormat="false" ht="64" hidden="false" customHeight="false" outlineLevel="0" collapsed="false">
      <c r="A14" s="0" t="n">
        <v>11</v>
      </c>
      <c r="B14" s="1" t="n">
        <v>42690</v>
      </c>
      <c r="C14" s="4" t="n">
        <f aca="false">WEEKNUM(B14,2)-1</f>
        <v>45</v>
      </c>
      <c r="F14" s="2" t="s">
        <v>20</v>
      </c>
      <c r="H14" s="0" t="str">
        <f aca="false">F14</f>
        <v>Ch 6: Mischen mit Slicing</v>
      </c>
    </row>
    <row r="15" customFormat="false" ht="64" hidden="false" customHeight="false" outlineLevel="0" collapsed="false">
      <c r="A15" s="0" t="n">
        <v>12</v>
      </c>
      <c r="B15" s="1" t="n">
        <v>42693</v>
      </c>
      <c r="C15" s="4" t="n">
        <f aca="false">WEEKNUM(B15,2)-1</f>
        <v>45</v>
      </c>
      <c r="F15" s="2" t="s">
        <v>21</v>
      </c>
      <c r="H15" s="0" t="str">
        <f aca="false">F15</f>
        <v>Ch 7: globale Variabeln; Scopes</v>
      </c>
      <c r="O15" s="1" t="n">
        <v>42696</v>
      </c>
    </row>
    <row r="16" customFormat="false" ht="80" hidden="false" customHeight="false" outlineLevel="0" collapsed="false">
      <c r="A16" s="0" t="n">
        <v>13</v>
      </c>
      <c r="B16" s="1" t="n">
        <v>42693</v>
      </c>
      <c r="C16" s="4" t="n">
        <f aca="false">WEEKNUM(B16,2)-1</f>
        <v>45</v>
      </c>
      <c r="F16" s="2" t="s">
        <v>22</v>
      </c>
      <c r="H16" s="0" t="str">
        <f aca="false">F16</f>
        <v>Ch 8: Daten und Funktionen</v>
      </c>
      <c r="O16" s="1" t="n">
        <v>42697</v>
      </c>
    </row>
    <row r="17" customFormat="false" ht="64" hidden="false" customHeight="false" outlineLevel="0" collapsed="false">
      <c r="A17" s="0" t="n">
        <v>14</v>
      </c>
      <c r="B17" s="1" t="n">
        <v>42696</v>
      </c>
      <c r="C17" s="4" t="n">
        <f aca="false">WEEKNUM(B17,2)-1</f>
        <v>46</v>
      </c>
      <c r="F17" s="2" t="s">
        <v>23</v>
      </c>
      <c r="H17" s="0" t="str">
        <f aca="false">F17</f>
        <v>Ch 8: Aufruf, Kurzschreibweise</v>
      </c>
      <c r="O17" s="1" t="n">
        <v>42703</v>
      </c>
    </row>
    <row r="18" customFormat="false" ht="48" hidden="false" customHeight="false" outlineLevel="0" collapsed="false">
      <c r="A18" s="0" t="n">
        <v>15</v>
      </c>
      <c r="B18" s="1" t="n">
        <v>42697</v>
      </c>
      <c r="C18" s="4" t="n">
        <f aca="false">WEEKNUM(B18,2)-1</f>
        <v>46</v>
      </c>
      <c r="F18" s="2" t="s">
        <v>24</v>
      </c>
      <c r="H18" s="0" t="str">
        <f aca="false">F18</f>
        <v>Ch 8: Stack, Code</v>
      </c>
      <c r="O18" s="1" t="n">
        <v>42704</v>
      </c>
    </row>
    <row r="19" customFormat="false" ht="80" hidden="false" customHeight="false" outlineLevel="0" collapsed="false">
      <c r="A19" s="0" t="n">
        <v>16</v>
      </c>
      <c r="B19" s="1" t="n">
        <v>42703</v>
      </c>
      <c r="C19" s="4" t="n">
        <f aca="false">WEEKNUM(B19,2)-1</f>
        <v>47</v>
      </c>
      <c r="F19" s="2" t="s">
        <v>25</v>
      </c>
      <c r="H19" s="0" t="str">
        <f aca="false">F19</f>
        <v>Ch 9: Klassifkation, Gemeinsamkeiten </v>
      </c>
      <c r="O19" s="1" t="n">
        <v>42710</v>
      </c>
    </row>
    <row r="20" customFormat="false" ht="96" hidden="false" customHeight="false" outlineLevel="0" collapsed="false">
      <c r="A20" s="0" t="n">
        <v>17</v>
      </c>
      <c r="B20" s="1" t="n">
        <v>42704</v>
      </c>
      <c r="C20" s="4" t="n">
        <f aca="false">WEEKNUM(B20,2)-1</f>
        <v>47</v>
      </c>
      <c r="F20" s="2" t="s">
        <v>26</v>
      </c>
      <c r="H20" s="0" t="str">
        <f aca="false">F20</f>
        <v>Ch 9: Vernschaulichung von isinstance</v>
      </c>
      <c r="O20" s="1" t="n">
        <v>42711</v>
      </c>
    </row>
    <row r="21" customFormat="false" ht="32" hidden="false" customHeight="false" outlineLevel="0" collapsed="false">
      <c r="A21" s="0" t="n">
        <v>18</v>
      </c>
      <c r="B21" s="1" t="n">
        <v>42710</v>
      </c>
      <c r="C21" s="4" t="n">
        <f aca="false">WEEKNUM(B21,2)-1</f>
        <v>48</v>
      </c>
      <c r="F21" s="2" t="s">
        <v>27</v>
      </c>
      <c r="H21" s="0" t="str">
        <f aca="false">F21</f>
        <v>Ende Kapitel 9</v>
      </c>
      <c r="O21" s="1" t="n">
        <v>42717</v>
      </c>
    </row>
    <row r="22" customFormat="false" ht="48" hidden="false" customHeight="false" outlineLevel="0" collapsed="false">
      <c r="A22" s="0" t="n">
        <v>19</v>
      </c>
      <c r="B22" s="1" t="n">
        <v>42711</v>
      </c>
      <c r="C22" s="4" t="n">
        <f aca="false">WEEKNUM(B22,2)-1</f>
        <v>48</v>
      </c>
      <c r="F22" s="2" t="s">
        <v>28</v>
      </c>
      <c r="H22" s="0" t="str">
        <f aca="false">F22</f>
        <v>Ch 10, Geschachtelte try</v>
      </c>
      <c r="O22" s="1" t="n">
        <v>42724</v>
      </c>
    </row>
    <row r="23" customFormat="false" ht="32" hidden="false" customHeight="false" outlineLevel="0" collapsed="false">
      <c r="A23" s="0" t="n">
        <v>20</v>
      </c>
      <c r="B23" s="1" t="n">
        <v>42717</v>
      </c>
      <c r="C23" s="4" t="n">
        <f aca="false">WEEKNUM(B23,2)-1</f>
        <v>49</v>
      </c>
      <c r="F23" s="2" t="s">
        <v>29</v>
      </c>
      <c r="H23" s="0" t="str">
        <f aca="false">F23</f>
        <v>Ch 11, LEGB</v>
      </c>
      <c r="O23" s="1" t="n">
        <v>42725</v>
      </c>
    </row>
    <row r="24" customFormat="false" ht="64" hidden="false" customHeight="false" outlineLevel="0" collapsed="false">
      <c r="A24" s="0" t="n">
        <v>21</v>
      </c>
      <c r="B24" s="1" t="n">
        <v>42724</v>
      </c>
      <c r="C24" s="4" t="n">
        <f aca="false">WEEKNUM(B24,2)-1</f>
        <v>50</v>
      </c>
      <c r="F24" s="2" t="s">
        <v>30</v>
      </c>
      <c r="H24" s="0" t="str">
        <f aca="false">F24</f>
        <v>Ch 11: Eingerahmte Ausgabe</v>
      </c>
      <c r="O24" s="1" t="n">
        <v>42745</v>
      </c>
    </row>
    <row r="25" customFormat="false" ht="64" hidden="false" customHeight="false" outlineLevel="0" collapsed="false">
      <c r="A25" s="0" t="n">
        <v>22</v>
      </c>
      <c r="B25" s="1" t="n">
        <v>42725</v>
      </c>
      <c r="C25" s="4" t="n">
        <f aca="false">WEEKNUM(B25,2)-1</f>
        <v>50</v>
      </c>
      <c r="F25" s="2" t="s">
        <v>31</v>
      </c>
      <c r="H25" s="0" t="str">
        <f aca="false">F25</f>
        <v>Ch 12: MRO (vor Linearisierung) </v>
      </c>
      <c r="O25" s="1" t="n">
        <v>42746</v>
      </c>
    </row>
    <row r="26" customFormat="false" ht="64" hidden="false" customHeight="false" outlineLevel="0" collapsed="false">
      <c r="A26" s="0" t="n">
        <v>23</v>
      </c>
      <c r="B26" s="1" t="n">
        <v>42745</v>
      </c>
      <c r="C26" s="4" t="n">
        <f aca="false">WEEKNUM(B26,2)-1</f>
        <v>1</v>
      </c>
      <c r="F26" s="2" t="s">
        <v>32</v>
      </c>
      <c r="H26" s="0" t="str">
        <f aca="false">F26</f>
        <v>Ch 12: Dependency injection</v>
      </c>
      <c r="O26" s="1" t="n">
        <v>42752</v>
      </c>
    </row>
    <row r="27" customFormat="false" ht="48" hidden="false" customHeight="false" outlineLevel="0" collapsed="false">
      <c r="A27" s="0" t="n">
        <v>24</v>
      </c>
      <c r="B27" s="1" t="n">
        <v>42746</v>
      </c>
      <c r="C27" s="4" t="n">
        <f aca="false">WEEKNUM(B27,2)-1</f>
        <v>1</v>
      </c>
      <c r="F27" s="2" t="s">
        <v>33</v>
      </c>
      <c r="H27" s="0" t="str">
        <f aca="false">F27</f>
        <v>Cg 14: Virtualenv</v>
      </c>
      <c r="O27" s="1" t="n">
        <v>42753</v>
      </c>
    </row>
    <row r="28" customFormat="false" ht="80" hidden="false" customHeight="false" outlineLevel="0" collapsed="false">
      <c r="A28" s="0" t="n">
        <v>25</v>
      </c>
      <c r="B28" s="1" t="n">
        <v>42752</v>
      </c>
      <c r="C28" s="4" t="n">
        <f aca="false">WEEKNUM(B28,2)-1</f>
        <v>2</v>
      </c>
      <c r="F28" s="2" t="s">
        <v>34</v>
      </c>
      <c r="H28" s="0" t="str">
        <f aca="false">F28</f>
        <v>Ch 14: Compiler vs. Interpreter</v>
      </c>
      <c r="O28" s="1" t="n">
        <v>42759</v>
      </c>
    </row>
    <row r="29" customFormat="false" ht="48" hidden="false" customHeight="false" outlineLevel="0" collapsed="false">
      <c r="A29" s="0" t="n">
        <v>26</v>
      </c>
      <c r="B29" s="1" t="n">
        <v>42753</v>
      </c>
      <c r="C29" s="4" t="n">
        <f aca="false">WEEKNUM(B29,2)-1</f>
        <v>2</v>
      </c>
      <c r="F29" s="2" t="s">
        <v>35</v>
      </c>
      <c r="H29" s="0" t="str">
        <f aca="false">F29</f>
        <v>Ch 16, Kommentare</v>
      </c>
      <c r="O29" s="1" t="n">
        <v>42760</v>
      </c>
    </row>
    <row r="30" customFormat="false" ht="80" hidden="false" customHeight="false" outlineLevel="0" collapsed="false">
      <c r="A30" s="0" t="n">
        <v>27</v>
      </c>
      <c r="B30" s="1" t="n">
        <v>42759</v>
      </c>
      <c r="C30" s="4" t="n">
        <f aca="false">WEEKNUM(B30,2)-1</f>
        <v>3</v>
      </c>
      <c r="F30" s="2" t="s">
        <v>36</v>
      </c>
      <c r="H30" s="0" t="str">
        <f aca="false">F30</f>
        <v>Ch 16: Klassische for, Multiplikation</v>
      </c>
      <c r="O30" s="1" t="n">
        <v>42766</v>
      </c>
    </row>
    <row r="31" customFormat="false" ht="64" hidden="false" customHeight="false" outlineLevel="0" collapsed="false">
      <c r="A31" s="0" t="n">
        <v>28</v>
      </c>
      <c r="B31" s="1" t="n">
        <v>42760</v>
      </c>
      <c r="C31" s="4" t="n">
        <f aca="false">WEEKNUM(B31,2)-1</f>
        <v>3</v>
      </c>
      <c r="F31" s="2" t="s">
        <v>37</v>
      </c>
      <c r="H31" s="0" t="str">
        <f aca="false">F31</f>
        <v>Ch 17: Zuweisungskompatibilität</v>
      </c>
      <c r="O31" s="1" t="n">
        <v>42767</v>
      </c>
    </row>
    <row r="32" customFormat="false" ht="48" hidden="false" customHeight="false" outlineLevel="0" collapsed="false">
      <c r="A32" s="0" t="n">
        <v>29</v>
      </c>
      <c r="B32" s="1" t="n">
        <v>42766</v>
      </c>
      <c r="C32" s="4" t="n">
        <f aca="false">WEEKNUM(B32,2)-1</f>
        <v>4</v>
      </c>
      <c r="F32" s="2" t="s">
        <v>38</v>
      </c>
      <c r="H32" s="0" t="str">
        <f aca="false">F32</f>
        <v>Ch 17: interfaces</v>
      </c>
      <c r="O32" s="1" t="n">
        <v>42773</v>
      </c>
    </row>
    <row r="33" customFormat="false" ht="32" hidden="false" customHeight="false" outlineLevel="0" collapsed="false">
      <c r="A33" s="0" t="n">
        <v>30</v>
      </c>
      <c r="B33" s="1" t="n">
        <v>42767</v>
      </c>
      <c r="C33" s="4" t="n">
        <f aca="false">WEEKNUM(B33,2)-1</f>
        <v>4</v>
      </c>
      <c r="F33" s="2" t="s">
        <v>39</v>
      </c>
      <c r="H33" s="0" t="str">
        <f aca="false">F33</f>
        <v>Ch 18 Ende!</v>
      </c>
      <c r="O33" s="1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6"/>
  <cols>
    <col collapsed="false" hidden="false" max="2" min="1" style="0" width="9"/>
    <col collapsed="false" hidden="false" max="6" min="3" style="0" width="10.6651162790698"/>
    <col collapsed="false" hidden="false" max="7" min="7" style="0" width="10.8279069767442"/>
    <col collapsed="false" hidden="false" max="9" min="8" style="0" width="10.6651162790698"/>
    <col collapsed="false" hidden="false" max="19" min="10" style="0" width="9"/>
    <col collapsed="false" hidden="false" max="20" min="20" style="0" width="28"/>
    <col collapsed="false" hidden="false" max="1025" min="21" style="0" width="9"/>
  </cols>
  <sheetData>
    <row r="1" s="5" customFormat="true" ht="47.25" hidden="false" customHeight="true" outlineLevel="0" collapsed="false">
      <c r="A1" s="5" t="s">
        <v>40</v>
      </c>
      <c r="B1" s="5" t="s">
        <v>41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2" customFormat="true" ht="32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customFormat="false" ht="16" hidden="false" customHeight="false" outlineLevel="0" collapsed="false">
      <c r="A3" s="0" t="n">
        <v>1</v>
      </c>
      <c r="B3" s="0" t="n">
        <v>43</v>
      </c>
      <c r="C3" s="1" t="n">
        <f aca="false">D3-10</f>
        <v>42644</v>
      </c>
      <c r="D3" s="1" t="n">
        <f aca="false">E3-5</f>
        <v>42654</v>
      </c>
      <c r="E3" s="1" t="n">
        <f aca="false">F3-3</f>
        <v>42659</v>
      </c>
      <c r="F3" s="1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2" t="s">
        <v>63</v>
      </c>
    </row>
    <row r="4" customFormat="false" ht="16" hidden="false" customHeight="false" outlineLevel="0" collapsed="false">
      <c r="A4" s="0" t="n">
        <v>2</v>
      </c>
      <c r="B4" s="0" t="n">
        <v>44</v>
      </c>
      <c r="C4" s="1" t="n">
        <f aca="false">D4-10</f>
        <v>42651</v>
      </c>
      <c r="D4" s="1" t="n">
        <f aca="false">E4-5</f>
        <v>42661</v>
      </c>
      <c r="E4" s="1" t="n">
        <f aca="false">F4-3</f>
        <v>42666</v>
      </c>
      <c r="F4" s="1" t="n">
        <f aca="false">G4-2</f>
        <v>42669</v>
      </c>
      <c r="G4" s="1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K4" s="1"/>
      <c r="L4" s="1" t="s">
        <v>62</v>
      </c>
      <c r="M4" s="0" t="n">
        <v>1</v>
      </c>
      <c r="P4" s="0" t="str">
        <f aca="false">VLOOKUP(M4,vorlesung!$A$4:$H$33,8,0)</f>
        <v>Ch 0;  Ch1: Datenstrukturen</v>
      </c>
      <c r="Q4" s="0" t="inlineStr">
        <f aca="false">VLOOKUP(N4,vorlesung!$A$4:$H$33,8,0)</f>
        <is>
          <t/>
        </is>
      </c>
      <c r="R4" s="0" t="inlineStr">
        <f aca="false">VLOOKUP(O4,vorlesung!$A$4:$H$33,8,0)</f>
        <is>
          <t/>
        </is>
      </c>
      <c r="T4" s="0" t="s">
        <v>64</v>
      </c>
    </row>
    <row r="5" customFormat="false" ht="16" hidden="false" customHeight="false" outlineLevel="0" collapsed="false">
      <c r="A5" s="0" t="n">
        <v>3</v>
      </c>
      <c r="B5" s="0" t="n">
        <v>45</v>
      </c>
      <c r="C5" s="1" t="n">
        <f aca="false">D5-10</f>
        <v>42658</v>
      </c>
      <c r="D5" s="1" t="n">
        <f aca="false">E5-5</f>
        <v>42668</v>
      </c>
      <c r="E5" s="1" t="n">
        <f aca="false">F5-3</f>
        <v>42673</v>
      </c>
      <c r="F5" s="1" t="n">
        <f aca="false">G5-2</f>
        <v>42676</v>
      </c>
      <c r="G5" s="1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L5" s="1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inlineStr">
        <f aca="false">VLOOKUP(O5,vorlesung!$A$4:$H$33,8,0)</f>
        <is>
          <t/>
        </is>
      </c>
    </row>
    <row r="6" customFormat="false" ht="16" hidden="false" customHeight="false" outlineLevel="0" collapsed="false">
      <c r="A6" s="0" t="n">
        <v>4</v>
      </c>
      <c r="B6" s="0" t="n">
        <v>46</v>
      </c>
      <c r="C6" s="1" t="n">
        <f aca="false">D6-10</f>
        <v>42665</v>
      </c>
      <c r="D6" s="1" t="n">
        <f aca="false">E6-5</f>
        <v>42675</v>
      </c>
      <c r="E6" s="1" t="n">
        <f aca="false">F6-3</f>
        <v>42680</v>
      </c>
      <c r="F6" s="1" t="n">
        <f aca="false">G6-2</f>
        <v>42683</v>
      </c>
      <c r="G6" s="1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65</v>
      </c>
      <c r="K6" s="0" t="s">
        <v>66</v>
      </c>
      <c r="L6" s="1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inlineStr">
        <f aca="false">VLOOKUP(O6,vorlesung!$A$4:$H$33,8,0)</f>
        <is>
          <t/>
        </is>
      </c>
    </row>
    <row r="7" customFormat="false" ht="16" hidden="false" customHeight="false" outlineLevel="0" collapsed="false">
      <c r="A7" s="0" t="n">
        <v>5</v>
      </c>
      <c r="B7" s="0" t="n">
        <v>47</v>
      </c>
      <c r="C7" s="1" t="n">
        <f aca="false">D7-10</f>
        <v>42672</v>
      </c>
      <c r="D7" s="1" t="n">
        <f aca="false">E7-5</f>
        <v>42682</v>
      </c>
      <c r="E7" s="1" t="n">
        <f aca="false">F7-3</f>
        <v>42687</v>
      </c>
      <c r="F7" s="1" t="n">
        <f aca="false">G7-2</f>
        <v>42690</v>
      </c>
      <c r="G7" s="1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66</v>
      </c>
      <c r="K7" s="1"/>
      <c r="L7" s="1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6" hidden="false" customHeight="false" outlineLevel="0" collapsed="false">
      <c r="A8" s="0" t="n">
        <v>6</v>
      </c>
      <c r="B8" s="0" t="n">
        <v>48</v>
      </c>
      <c r="C8" s="1" t="n">
        <f aca="false">D8-10</f>
        <v>42679</v>
      </c>
      <c r="D8" s="1" t="n">
        <f aca="false">E8-5</f>
        <v>42689</v>
      </c>
      <c r="E8" s="1" t="n">
        <f aca="false">F8-3</f>
        <v>42694</v>
      </c>
      <c r="F8" s="1" t="n">
        <f aca="false">G8-2</f>
        <v>42697</v>
      </c>
      <c r="G8" s="1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K8" s="1"/>
      <c r="L8" s="1" t="s">
        <v>67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inlineStr">
        <f aca="false">VLOOKUP(O8,vorlesung!$A$4:$H$33,8,0)</f>
        <is>
          <t/>
        </is>
      </c>
    </row>
    <row r="9" customFormat="false" ht="16" hidden="false" customHeight="false" outlineLevel="0" collapsed="false">
      <c r="A9" s="0" t="n">
        <v>7</v>
      </c>
      <c r="B9" s="0" t="n">
        <v>49</v>
      </c>
      <c r="C9" s="1" t="n">
        <f aca="false">D9-10</f>
        <v>42686</v>
      </c>
      <c r="D9" s="1" t="n">
        <f aca="false">E9-5</f>
        <v>42696</v>
      </c>
      <c r="E9" s="1" t="n">
        <f aca="false">F9-3</f>
        <v>42701</v>
      </c>
      <c r="F9" s="1" t="n">
        <f aca="false">G9-2</f>
        <v>42704</v>
      </c>
      <c r="G9" s="1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K9" s="1" t="s">
        <v>65</v>
      </c>
      <c r="L9" s="8" t="s">
        <v>67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1" t="n">
        <f aca="false">D10-10</f>
        <v>42693</v>
      </c>
      <c r="D10" s="1" t="n">
        <f aca="false">E10-5</f>
        <v>42703</v>
      </c>
      <c r="E10" s="1" t="n">
        <f aca="false">F10-3</f>
        <v>42708</v>
      </c>
      <c r="F10" s="1" t="n">
        <f aca="false">G10-2</f>
        <v>42711</v>
      </c>
      <c r="G10" s="1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K10" s="1" t="s">
        <v>65</v>
      </c>
      <c r="L10" s="8" t="s">
        <v>67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inlineStr">
        <f aca="false">VLOOKUP(O10,vorlesung!$A$4:$H$33,8,0)</f>
        <is>
          <t/>
        </is>
      </c>
    </row>
    <row r="11" customFormat="false" ht="16" hidden="false" customHeight="false" outlineLevel="0" collapsed="false">
      <c r="A11" s="0" t="n">
        <v>9</v>
      </c>
      <c r="B11" s="0" t="n">
        <v>51</v>
      </c>
      <c r="C11" s="1" t="n">
        <f aca="false">D11-10</f>
        <v>42700</v>
      </c>
      <c r="D11" s="1" t="n">
        <f aca="false">E11-5</f>
        <v>42710</v>
      </c>
      <c r="E11" s="1" t="n">
        <f aca="false">F11-3</f>
        <v>42715</v>
      </c>
      <c r="F11" s="1" t="n">
        <f aca="false">G11-2</f>
        <v>42718</v>
      </c>
      <c r="G11" s="1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K11" s="1" t="s">
        <v>65</v>
      </c>
      <c r="L11" s="8" t="s">
        <v>67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 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1" t="n">
        <f aca="false">D12-10</f>
        <v>42707</v>
      </c>
      <c r="D12" s="1" t="n">
        <f aca="false">E12-5</f>
        <v>42717</v>
      </c>
      <c r="E12" s="1" t="n">
        <f aca="false">F12-3</f>
        <v>42722</v>
      </c>
      <c r="F12" s="1" t="n">
        <f aca="false">G12-2</f>
        <v>42725</v>
      </c>
      <c r="G12" s="1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1" t="s">
        <v>65</v>
      </c>
      <c r="L12" s="8" t="s">
        <v>67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inlineStr">
        <f aca="false">VLOOKUP(O12,vorlesung!$A$4:$H$33,8,0)</f>
        <is>
          <t/>
        </is>
      </c>
    </row>
    <row r="13" customFormat="false" ht="16" hidden="false" customHeight="false" outlineLevel="0" collapsed="false">
      <c r="A13" s="0" t="n">
        <v>11</v>
      </c>
      <c r="B13" s="0" t="n">
        <v>3</v>
      </c>
      <c r="C13" s="1" t="n">
        <f aca="false">D13-10</f>
        <v>42728</v>
      </c>
      <c r="D13" s="1" t="n">
        <f aca="false">E13-5</f>
        <v>42738</v>
      </c>
      <c r="E13" s="1" t="n">
        <f aca="false">F13-3</f>
        <v>42743</v>
      </c>
      <c r="F13" s="1" t="n">
        <f aca="false">G13-2</f>
        <v>42746</v>
      </c>
      <c r="G13" s="1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1"/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 </v>
      </c>
      <c r="R13" s="0" t="str">
        <f aca="false">VLOOKUP(O13,vorlesung!$A$4:$H$33,8,0)</f>
        <v>Ch 12: Dependency injection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1" t="n">
        <f aca="false">D14-10</f>
        <v>42735</v>
      </c>
      <c r="D14" s="1" t="n">
        <f aca="false">E14-5</f>
        <v>42745</v>
      </c>
      <c r="E14" s="1" t="n">
        <f aca="false">F14-3</f>
        <v>42750</v>
      </c>
      <c r="F14" s="1" t="n">
        <f aca="false">G14-2</f>
        <v>42753</v>
      </c>
      <c r="G14" s="1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1" t="s">
        <v>61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inlineStr">
        <f aca="false">VLOOKUP(O14,vorlesung!$A$4:$H$33,8,0)</f>
        <is>
          <t/>
        </is>
      </c>
    </row>
    <row r="15" customFormat="false" ht="16" hidden="false" customHeight="false" outlineLevel="0" collapsed="false">
      <c r="A15" s="0" t="n">
        <v>13</v>
      </c>
      <c r="B15" s="0" t="n">
        <v>5</v>
      </c>
      <c r="C15" s="1" t="n">
        <f aca="false">D15-10</f>
        <v>42742</v>
      </c>
      <c r="D15" s="1" t="n">
        <f aca="false">E15-5</f>
        <v>42752</v>
      </c>
      <c r="E15" s="1" t="n">
        <f aca="false">F15-3</f>
        <v>42757</v>
      </c>
      <c r="F15" s="1" t="n">
        <f aca="false">G15-2</f>
        <v>42760</v>
      </c>
      <c r="G15" s="1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K15" s="1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1" t="n">
        <f aca="false">D16-10</f>
        <v>42749</v>
      </c>
      <c r="D16" s="1" t="n">
        <f aca="false">E16-5</f>
        <v>42759</v>
      </c>
      <c r="E16" s="1" t="n">
        <f aca="false">F16-3</f>
        <v>42764</v>
      </c>
      <c r="F16" s="1" t="n">
        <f aca="false">G16-2</f>
        <v>42767</v>
      </c>
      <c r="G16" s="1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1" t="s">
        <v>61</v>
      </c>
      <c r="L16" s="1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inlineStr">
        <f aca="false">VLOOKUP(O16,vorlesung!$A$4:$H$33,8,0)</f>
        <is>
          <t/>
        </is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6"/>
  <cols>
    <col collapsed="false" hidden="false" max="2" min="1" style="0" width="9"/>
    <col collapsed="false" hidden="false" max="6" min="3" style="0" width="10.6651162790698"/>
    <col collapsed="false" hidden="false" max="7" min="7" style="0" width="10.8279069767442"/>
    <col collapsed="false" hidden="false" max="9" min="8" style="0" width="10.6651162790698"/>
    <col collapsed="false" hidden="false" max="1025" min="10" style="0" width="9"/>
  </cols>
  <sheetData>
    <row r="1" s="5" customFormat="true" ht="31.5" hidden="false" customHeight="true" outlineLevel="0" collapsed="false">
      <c r="A1" s="5" t="s">
        <v>40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2" customFormat="true" ht="48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68</v>
      </c>
      <c r="I2" s="2" t="s">
        <v>69</v>
      </c>
      <c r="J2" s="2" t="s">
        <v>70</v>
      </c>
      <c r="K2" s="2" t="s">
        <v>55</v>
      </c>
      <c r="L2" s="2" t="s">
        <v>71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customFormat="false" ht="16" hidden="false" customHeight="false" outlineLevel="0" collapsed="false">
      <c r="A3" s="0" t="n">
        <v>1</v>
      </c>
      <c r="C3" s="1" t="n">
        <f aca="false">D3-10</f>
        <v>42651</v>
      </c>
      <c r="D3" s="1" t="n">
        <f aca="false">E3-5</f>
        <v>42661</v>
      </c>
      <c r="E3" s="1" t="n">
        <f aca="false">F3-3</f>
        <v>42666</v>
      </c>
      <c r="F3" s="1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67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64</v>
      </c>
    </row>
    <row r="4" customFormat="false" ht="16" hidden="false" customHeight="false" outlineLevel="0" collapsed="false">
      <c r="A4" s="0" t="n">
        <v>2</v>
      </c>
      <c r="C4" s="1" t="n">
        <f aca="false">D4-10</f>
        <v>42658</v>
      </c>
      <c r="D4" s="1" t="n">
        <f aca="false">E4-5</f>
        <v>42668</v>
      </c>
      <c r="E4" s="1" t="n">
        <f aca="false">F4-3</f>
        <v>42673</v>
      </c>
      <c r="F4" s="1" t="n">
        <f aca="false">G4-2</f>
        <v>42676</v>
      </c>
      <c r="G4" s="1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67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6" hidden="false" customHeight="false" outlineLevel="0" collapsed="false">
      <c r="A5" s="0" t="n">
        <v>3</v>
      </c>
      <c r="C5" s="1" t="n">
        <f aca="false">D5-10</f>
        <v>42665</v>
      </c>
      <c r="D5" s="1" t="n">
        <f aca="false">E5-5</f>
        <v>42675</v>
      </c>
      <c r="E5" s="1" t="n">
        <f aca="false">F5-3</f>
        <v>42680</v>
      </c>
      <c r="F5" s="1" t="n">
        <f aca="false">G5-2</f>
        <v>42683</v>
      </c>
      <c r="G5" s="1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67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inlineStr">
        <f aca="false">VLOOKUP(O5,vorlesung!$A$4:$H$33,8,0)</f>
        <is>
          <t/>
        </is>
      </c>
    </row>
    <row r="6" customFormat="false" ht="16" hidden="false" customHeight="false" outlineLevel="0" collapsed="false">
      <c r="A6" s="0" t="n">
        <v>4</v>
      </c>
      <c r="C6" s="1" t="n">
        <f aca="false">D6-10</f>
        <v>42672</v>
      </c>
      <c r="D6" s="1" t="n">
        <f aca="false">E6-5</f>
        <v>42682</v>
      </c>
      <c r="E6" s="1" t="n">
        <f aca="false">F6-3</f>
        <v>42687</v>
      </c>
      <c r="F6" s="1" t="n">
        <f aca="false">G6-2</f>
        <v>42690</v>
      </c>
      <c r="G6" s="1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67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6" hidden="false" customHeight="false" outlineLevel="0" collapsed="false">
      <c r="A7" s="0" t="n">
        <v>5</v>
      </c>
      <c r="C7" s="1" t="n">
        <f aca="false">D7-10</f>
        <v>42679</v>
      </c>
      <c r="D7" s="1" t="n">
        <f aca="false">E7-5</f>
        <v>42689</v>
      </c>
      <c r="E7" s="1" t="n">
        <f aca="false">F7-3</f>
        <v>42694</v>
      </c>
      <c r="F7" s="1" t="n">
        <f aca="false">G7-2</f>
        <v>42697</v>
      </c>
      <c r="G7" s="1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67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inlineStr">
        <f aca="false">VLOOKUP(O7,vorlesung!$A$4:$H$33,8,0)</f>
        <is>
          <t/>
        </is>
      </c>
    </row>
    <row r="8" customFormat="false" ht="16" hidden="false" customHeight="false" outlineLevel="0" collapsed="false">
      <c r="A8" s="0" t="n">
        <v>6</v>
      </c>
      <c r="C8" s="1" t="n">
        <f aca="false">D8-10</f>
        <v>42686</v>
      </c>
      <c r="D8" s="1" t="n">
        <f aca="false">E8-5</f>
        <v>42696</v>
      </c>
      <c r="E8" s="1" t="n">
        <f aca="false">F8-3</f>
        <v>42701</v>
      </c>
      <c r="F8" s="1" t="n">
        <f aca="false">G8-2</f>
        <v>42704</v>
      </c>
      <c r="G8" s="1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67</v>
      </c>
      <c r="K8" s="8" t="s">
        <v>62</v>
      </c>
      <c r="L8" s="8" t="s">
        <v>60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 </v>
      </c>
    </row>
    <row r="9" customFormat="false" ht="16" hidden="false" customHeight="false" outlineLevel="0" collapsed="false">
      <c r="A9" s="0" t="n">
        <v>7</v>
      </c>
      <c r="C9" s="1" t="n">
        <f aca="false">D9-10</f>
        <v>42693</v>
      </c>
      <c r="D9" s="1" t="n">
        <f aca="false">E9-5</f>
        <v>42703</v>
      </c>
      <c r="E9" s="1" t="n">
        <f aca="false">F9-3</f>
        <v>42708</v>
      </c>
      <c r="F9" s="1" t="n">
        <f aca="false">G9-2</f>
        <v>42711</v>
      </c>
      <c r="G9" s="1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67</v>
      </c>
      <c r="K9" s="8" t="s">
        <v>62</v>
      </c>
      <c r="L9" s="8" t="s">
        <v>60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inlineStr">
        <f aca="false">VLOOKUP(O9,vorlesung!$A$4:$H$33,8,0)</f>
        <is>
          <t/>
        </is>
      </c>
    </row>
    <row r="10" customFormat="false" ht="16" hidden="false" customHeight="false" outlineLevel="0" collapsed="false">
      <c r="A10" s="0" t="n">
        <v>8</v>
      </c>
      <c r="C10" s="1" t="n">
        <f aca="false">D10-10</f>
        <v>42700</v>
      </c>
      <c r="D10" s="1" t="n">
        <f aca="false">E10-5</f>
        <v>42710</v>
      </c>
      <c r="E10" s="1" t="n">
        <f aca="false">F10-3</f>
        <v>42715</v>
      </c>
      <c r="F10" s="1" t="n">
        <f aca="false">G10-2</f>
        <v>42718</v>
      </c>
      <c r="G10" s="1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67</v>
      </c>
      <c r="K10" s="8" t="s">
        <v>62</v>
      </c>
      <c r="L10" s="8" t="s">
        <v>60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6" hidden="false" customHeight="false" outlineLevel="0" collapsed="false">
      <c r="A11" s="0" t="n">
        <v>9</v>
      </c>
      <c r="C11" s="1" t="n">
        <f aca="false">D11-10</f>
        <v>42707</v>
      </c>
      <c r="D11" s="1" t="n">
        <f aca="false">E11-5</f>
        <v>42717</v>
      </c>
      <c r="E11" s="1" t="n">
        <f aca="false">F11-3</f>
        <v>42722</v>
      </c>
      <c r="F11" s="1" t="n">
        <f aca="false">G11-2</f>
        <v>42725</v>
      </c>
      <c r="G11" s="1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67</v>
      </c>
      <c r="K11" s="8" t="s">
        <v>62</v>
      </c>
      <c r="L11" s="8" t="s">
        <v>60</v>
      </c>
      <c r="M11" s="0" t="n">
        <v>22</v>
      </c>
      <c r="N11" s="0" t="n">
        <v>23</v>
      </c>
      <c r="P11" s="0" t="str">
        <f aca="false">VLOOKUP(M11,vorlesung!$A$4:$H$33,8,0)</f>
        <v>Ch 12: MRO (vor Linearisierung) </v>
      </c>
      <c r="Q11" s="0" t="str">
        <f aca="false">VLOOKUP(N11,vorlesung!$A$4:$H$33,8,0)</f>
        <v>Ch 12: Dependency injection</v>
      </c>
      <c r="R11" s="0" t="inlineStr">
        <f aca="false">VLOOKUP(O11,vorlesung!$A$4:$H$33,8,0)</f>
        <is>
          <t/>
        </is>
      </c>
    </row>
    <row r="12" customFormat="false" ht="16" hidden="false" customHeight="false" outlineLevel="0" collapsed="false">
      <c r="A12" s="0" t="n">
        <v>10</v>
      </c>
      <c r="C12" s="1" t="n">
        <f aca="false">D12-10</f>
        <v>42728</v>
      </c>
      <c r="D12" s="1" t="n">
        <f aca="false">E12-5</f>
        <v>42738</v>
      </c>
      <c r="E12" s="1" t="n">
        <f aca="false">F12-3</f>
        <v>42743</v>
      </c>
      <c r="F12" s="1" t="n">
        <f aca="false">G12-2</f>
        <v>42746</v>
      </c>
      <c r="G12" s="1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67</v>
      </c>
      <c r="L12" s="8" t="s">
        <v>62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inlineStr">
        <f aca="false">VLOOKUP(O12,vorlesung!$A$4:$H$33,8,0)</f>
        <is>
          <t/>
        </is>
      </c>
    </row>
    <row r="13" customFormat="false" ht="16" hidden="false" customHeight="false" outlineLevel="0" collapsed="false">
      <c r="A13" s="0" t="n">
        <v>11</v>
      </c>
      <c r="C13" s="1" t="n">
        <f aca="false">D13-10</f>
        <v>42735</v>
      </c>
      <c r="D13" s="1" t="n">
        <f aca="false">E13-5</f>
        <v>42745</v>
      </c>
      <c r="E13" s="1" t="n">
        <f aca="false">F13-3</f>
        <v>42750</v>
      </c>
      <c r="F13" s="1" t="n">
        <f aca="false">G13-2</f>
        <v>42753</v>
      </c>
      <c r="G13" s="1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67</v>
      </c>
      <c r="L13" s="8" t="s">
        <v>62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inlineStr">
        <f aca="false">VLOOKUP(O13,vorlesung!$A$4:$H$33,8,0)</f>
        <is>
          <t/>
        </is>
      </c>
    </row>
    <row r="14" customFormat="false" ht="16" hidden="false" customHeight="false" outlineLevel="0" collapsed="false">
      <c r="A14" s="0" t="n">
        <v>12</v>
      </c>
      <c r="C14" s="1" t="n">
        <f aca="false">D14-10</f>
        <v>42742</v>
      </c>
      <c r="D14" s="1" t="n">
        <f aca="false">E14-5</f>
        <v>42752</v>
      </c>
      <c r="E14" s="1" t="n">
        <f aca="false">F14-3</f>
        <v>42757</v>
      </c>
      <c r="F14" s="1" t="n">
        <f aca="false">G14-2</f>
        <v>42760</v>
      </c>
      <c r="G14" s="1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67</v>
      </c>
      <c r="L14" s="8" t="s">
        <v>62</v>
      </c>
      <c r="M14" s="0" t="n">
        <v>28</v>
      </c>
      <c r="P14" s="0" t="str">
        <f aca="false">VLOOKUP(M14,vorlesung!$A$4:$H$33,8,0)</f>
        <v>Ch 17: Zuweisungskompatibilität</v>
      </c>
      <c r="Q14" s="0" t="inlineStr">
        <f aca="false">VLOOKUP(N14,vorlesung!$A$4:$H$33,8,0)</f>
        <is>
          <t/>
        </is>
      </c>
      <c r="R14" s="0" t="inlineStr">
        <f aca="false">VLOOKUP(O14,vorlesung!$A$4:$H$33,8,0)</f>
        <is>
          <t/>
        </is>
      </c>
    </row>
    <row r="15" customFormat="false" ht="16" hidden="false" customHeight="false" outlineLevel="0" collapsed="false">
      <c r="A15" s="0" t="n">
        <v>13</v>
      </c>
      <c r="C15" s="1" t="n">
        <f aca="false">D15-10</f>
        <v>42749</v>
      </c>
      <c r="D15" s="1" t="n">
        <f aca="false">E15-5</f>
        <v>42759</v>
      </c>
      <c r="E15" s="1" t="n">
        <f aca="false">F15-3</f>
        <v>42764</v>
      </c>
      <c r="F15" s="1" t="n">
        <f aca="false">G15-2</f>
        <v>42767</v>
      </c>
      <c r="G15" s="1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67</v>
      </c>
      <c r="L15" s="8" t="s">
        <v>62</v>
      </c>
      <c r="M15" s="0" t="n">
        <v>30</v>
      </c>
      <c r="P15" s="0" t="str">
        <f aca="false">VLOOKUP(M15,vorlesung!$A$4:$H$33,8,0)</f>
        <v>Ch 18 Ende!</v>
      </c>
      <c r="Q15" s="0" t="inlineStr">
        <f aca="false">VLOOKUP(N15,vorlesung!$A$4:$H$33,8,0)</f>
        <is>
          <t/>
        </is>
      </c>
      <c r="R15" s="0" t="inlineStr">
        <f aca="false">VLOOKUP(O15,vorlesung!$A$4:$H$33,8,0)</f>
        <is>
          <t/>
        </is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4" activeCellId="0" sqref="D14"/>
    </sheetView>
  </sheetViews>
  <sheetFormatPr defaultRowHeight="16"/>
  <cols>
    <col collapsed="false" hidden="false" max="1025" min="1" style="0" width="9"/>
  </cols>
  <sheetData>
    <row r="2" s="2" customFormat="true" ht="80" hidden="false" customHeight="false" outlineLevel="0" collapsed="false">
      <c r="D2" s="9" t="s">
        <v>72</v>
      </c>
      <c r="E2" s="10" t="s">
        <v>73</v>
      </c>
      <c r="F2" s="9" t="s">
        <v>74</v>
      </c>
      <c r="G2" s="10" t="s">
        <v>75</v>
      </c>
      <c r="H2" s="9" t="s">
        <v>76</v>
      </c>
      <c r="I2" s="10" t="s">
        <v>77</v>
      </c>
      <c r="J2" s="9" t="s">
        <v>78</v>
      </c>
      <c r="K2" s="9" t="s">
        <v>79</v>
      </c>
      <c r="L2" s="9" t="s">
        <v>80</v>
      </c>
      <c r="M2" s="9" t="s">
        <v>81</v>
      </c>
    </row>
    <row r="3" customFormat="false" ht="48" hidden="false" customHeight="false" outlineLevel="0" collapsed="false">
      <c r="A3" s="2"/>
      <c r="B3" s="2"/>
      <c r="C3" s="2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2" t="s">
        <v>82</v>
      </c>
      <c r="P3" s="13"/>
    </row>
    <row r="4" customFormat="false" ht="64" hidden="false" customHeight="false" outlineLevel="0" collapsed="false">
      <c r="A4" s="2"/>
      <c r="B4" s="2"/>
      <c r="C4" s="2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2" t="s">
        <v>83</v>
      </c>
      <c r="P4" s="16"/>
      <c r="Q4" s="16"/>
      <c r="R4" s="16"/>
      <c r="S4" s="16"/>
      <c r="T4" s="16"/>
    </row>
    <row r="5" customFormat="false" ht="48" hidden="false" customHeight="false" outlineLevel="0" collapsed="false">
      <c r="A5" s="2"/>
      <c r="B5" s="2"/>
      <c r="C5" s="2" t="s">
        <v>84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2" t="s">
        <v>85</v>
      </c>
      <c r="P5" s="16"/>
      <c r="Q5" s="16"/>
      <c r="R5" s="16"/>
      <c r="S5" s="16"/>
      <c r="T5" s="16"/>
    </row>
    <row r="6" customFormat="false" ht="16" hidden="false" customHeight="false" outlineLevel="0" collapsed="false">
      <c r="A6" s="2" t="s">
        <v>86</v>
      </c>
      <c r="B6" s="2" t="s">
        <v>87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17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6" hidden="false" customHeight="false" outlineLevel="0" collapsed="false">
      <c r="B7" s="2" t="s">
        <v>88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6" hidden="false" customHeight="false" outlineLevel="0" collapsed="false">
      <c r="B8" s="0" t="s">
        <v>89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2" hidden="false" customHeight="false" outlineLevel="0" collapsed="false">
      <c r="B9" s="18" t="s">
        <v>90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2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91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2" customFormat="true" ht="48" hidden="false" customHeight="false" outlineLevel="0" collapsed="false">
      <c r="B11" s="2" t="s">
        <v>92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16"/>
      <c r="Q11" s="16"/>
      <c r="R11" s="16"/>
      <c r="S11" s="16"/>
      <c r="T11" s="16"/>
    </row>
    <row r="12" customFormat="false" ht="32" hidden="false" customHeight="false" outlineLevel="0" collapsed="false">
      <c r="A12" s="2" t="s">
        <v>93</v>
      </c>
      <c r="B12" s="2" t="s">
        <v>94</v>
      </c>
      <c r="C12" s="2" t="s">
        <v>95</v>
      </c>
      <c r="D12" s="2" t="s">
        <v>96</v>
      </c>
      <c r="N12" s="14" t="s">
        <v>97</v>
      </c>
      <c r="O12" s="14" t="s">
        <v>98</v>
      </c>
      <c r="P12" s="19"/>
      <c r="Q12" s="19"/>
      <c r="R12" s="19"/>
      <c r="S12" s="19"/>
      <c r="T12" s="16"/>
    </row>
    <row r="13" customFormat="false" ht="16" hidden="false" customHeight="false" outlineLevel="0" collapsed="false">
      <c r="A13" s="0" t="s">
        <v>99</v>
      </c>
      <c r="B13" s="0" t="s">
        <v>62</v>
      </c>
      <c r="C13" s="0" t="s">
        <v>87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8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202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6" hidden="false" customHeight="false" outlineLevel="0" collapsed="false">
      <c r="A14" s="0" t="s">
        <v>100</v>
      </c>
      <c r="B14" s="0" t="s">
        <v>60</v>
      </c>
      <c r="C14" s="0" t="s">
        <v>87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9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196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6" hidden="false" customHeight="false" outlineLevel="0" collapsed="false">
      <c r="A15" s="0" t="s">
        <v>101</v>
      </c>
      <c r="B15" s="0" t="s">
        <v>67</v>
      </c>
      <c r="C15" s="0" t="s">
        <v>87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9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193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6" hidden="false" customHeight="false" outlineLevel="0" collapsed="false">
      <c r="A16" s="0" t="s">
        <v>102</v>
      </c>
      <c r="B16" s="0" t="s">
        <v>103</v>
      </c>
      <c r="C16" s="0" t="s">
        <v>88</v>
      </c>
      <c r="D16" s="26" t="n">
        <f aca="false">COUNTIF(PUE!J$3:J$16,Tutoren!$B16)</f>
        <v>0</v>
      </c>
      <c r="E16" s="27" t="n">
        <f aca="false">COUNTIF(PUE!K$3:L$16,$B16)</f>
        <v>0</v>
      </c>
      <c r="F16" s="28" t="n">
        <f aca="false">COUNTIF(HUE!J$3:J$16,Tutoren!$B16)</f>
        <v>0</v>
      </c>
      <c r="G16" s="28" t="n">
        <f aca="false">COUNTIF(HUE!K$3:$L19,Tutoren!$B16)</f>
        <v>0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238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6" hidden="false" customHeight="false" outlineLevel="0" collapsed="false">
      <c r="A17" s="0" t="s">
        <v>104</v>
      </c>
      <c r="B17" s="0" t="s">
        <v>65</v>
      </c>
      <c r="C17" s="0" t="s">
        <v>89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0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162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6" hidden="false" customHeight="false" outlineLevel="0" collapsed="false">
      <c r="A18" s="0" t="s">
        <v>105</v>
      </c>
      <c r="B18" s="0" t="s">
        <v>106</v>
      </c>
      <c r="C18" s="0" t="s">
        <v>89</v>
      </c>
      <c r="D18" s="26" t="n">
        <f aca="false">COUNTIF(PUE!J$3:J$16,Tutoren!$B18)</f>
        <v>0</v>
      </c>
      <c r="E18" s="27" t="n">
        <f aca="false">COUNTIF(PUE!K$3:L$16,$B18)</f>
        <v>0</v>
      </c>
      <c r="F18" s="28" t="n">
        <f aca="false">COUNTIF(HUE!J$3:J$16,Tutoren!$B18)</f>
        <v>0</v>
      </c>
      <c r="G18" s="28" t="n">
        <f aca="false">COUNTIF(HUE!K$3:$L21,Tutoren!$B18)</f>
        <v>0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154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6" hidden="false" customHeight="false" outlineLevel="0" collapsed="false">
      <c r="A19" s="0" t="s">
        <v>107</v>
      </c>
      <c r="B19" s="0" t="s">
        <v>61</v>
      </c>
      <c r="C19" s="0" t="s">
        <v>88</v>
      </c>
      <c r="D19" s="26" t="n">
        <f aca="false">COUNTIF(PUE!J$3:J$16,Tutoren!$B19)</f>
        <v>3</v>
      </c>
      <c r="E19" s="27" t="n">
        <f aca="false">COUNTIF(PUE!K$3:L$16,$B19)</f>
        <v>4</v>
      </c>
      <c r="F19" s="28" t="n">
        <f aca="false">COUNTIF(HUE!J$3:J$16,Tutoren!$B19)</f>
        <v>0</v>
      </c>
      <c r="G19" s="28" t="n">
        <f aca="false">COUNTIF(HUE!K$3:$L22,Tutoren!$B19)</f>
        <v>0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254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6" hidden="false" customHeight="false" outlineLevel="0" collapsed="false">
      <c r="A20" s="0" t="s">
        <v>108</v>
      </c>
      <c r="B20" s="0" t="s">
        <v>66</v>
      </c>
      <c r="C20" s="0" t="s">
        <v>88</v>
      </c>
      <c r="D20" s="26" t="n">
        <f aca="false">COUNTIF(PUE!J$3:J$16,Tutoren!$B20)</f>
        <v>1</v>
      </c>
      <c r="E20" s="27" t="n">
        <f aca="false">COUNTIF(PUE!K$3:L$16,$B20)</f>
        <v>1</v>
      </c>
      <c r="F20" s="28" t="n">
        <f aca="false">COUNTIF(HUE!J$3:J$16,Tutoren!$B20)</f>
        <v>0</v>
      </c>
      <c r="G20" s="28" t="n">
        <f aca="false">COUNTIF(HUE!K$3:$L23,Tutoren!$B20)</f>
        <v>0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243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6" hidden="false" customHeight="false" outlineLevel="0" collapsed="false">
      <c r="A21" s="0" t="s">
        <v>109</v>
      </c>
      <c r="B21" s="0" t="s">
        <v>110</v>
      </c>
      <c r="C21" s="0" t="s">
        <v>88</v>
      </c>
      <c r="D21" s="36" t="n">
        <f aca="false">COUNTIF(PUE!J$3:J$16,Tutoren!$B21)</f>
        <v>0</v>
      </c>
      <c r="E21" s="37" t="n">
        <f aca="false">COUNTIF(PUE!K$3:L$16,$B21)</f>
        <v>0</v>
      </c>
      <c r="F21" s="38" t="n">
        <f aca="false">COUNTIF(HUE!J$3:J$16,Tutoren!$B21)</f>
        <v>0</v>
      </c>
      <c r="G21" s="38" t="n">
        <f aca="false">COUNTIF(HUE!K$3:$L24,Tutoren!$B21)</f>
        <v>0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238</v>
      </c>
      <c r="O21" s="25" t="n">
        <f aca="false">VLOOKUP(C21,B$6:N$8,13,0)</f>
        <v>254</v>
      </c>
    </row>
    <row r="22" customFormat="false" ht="16" hidden="false" customHeight="false" outlineLevel="0" collapsed="false">
      <c r="D22" s="41" t="n">
        <f aca="false">D3*SUM(D13:D21)</f>
        <v>24</v>
      </c>
      <c r="E22" s="41" t="n">
        <f aca="false">E3*SUM(E13:E21)</f>
        <v>23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1880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2016-10-10T15:15:48Z</dcterms:modified>
  <cp:revision>2</cp:revision>
</cp:coreProperties>
</file>