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<sst xmlns="http://schemas.openxmlformats.org/spreadsheetml/2006/main" count="472" uniqueCount="234">
  <si>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</si>
  <si>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</si>
  <si>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</si>
  <si>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</si>
  <si>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</si>
  <si>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</si>
  <si>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</si>
  <si>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</si>
  <si>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</si>
  <si>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</si>
  <si>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</si>
  <si>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</si>
  <si>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</si>
  <si>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</si>
  <si>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</si>
  <si>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</si>
  <si>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</si>
  <si>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</si>
  <si>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</si>
  <si>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</si>
  <si>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</si>
  <si>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</si>
  <si>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</si>
  <si>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</si>
  <si>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</si>
  <si>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</si>
  <si>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</si>
  <si>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</si>
  <si>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</si>
  <si>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</si>
  <si>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</si>
  <si>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</si>
  <si>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</si>
  <si>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</si>
  <si>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</si>
  <si>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</si>
  <si>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</si>
  <si>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</si>
  <si>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</si>
  <si>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</si>
  <si>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</si>
  <si>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</si>
  <si>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</si>
  <si>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</si>
  <si>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</si>
  <si>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</si>
  <si>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</si>
  <si>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</si>
  <si>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</si>
  <si>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</si>
  <si>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</si>
  <si>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</si>
  <si>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</si>
  <si>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</si>
  <si>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</si>
  <si>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</si>
  <si>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</si>
  <si>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</si>
  <si>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</si>
  <si>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</si>
  <si>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11: Zugriff auf globale Variabeln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</si>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</sst>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RowHeight="16"/>
  <cols>
    <col collapsed="false" hidden="false" max="5" min="1" style="0" width="9.10697674418605"/>
    <col collapsed="false" hidden="false" max="6" min="6" style="1" width="9.10697674418605"/>
    <col collapsed="false" hidden="false" max="1025" min="7" style="0" width="9.10697674418605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80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6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4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8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80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4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80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8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92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6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40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2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60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32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E21" s="5" t="n">
        <f aca="false">WEEKNUM(D21,2)-1</f>
        <v>52</v>
      </c>
      <c r="F21" s="2" t="s">
        <v>59</v>
      </c>
      <c r="H21" s="2" t="s">
        <v>59</v>
      </c>
      <c r="O21" s="4" t="n">
        <v>42717</v>
      </c>
    </row>
    <row r="22" customFormat="false" ht="80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E22" s="5" t="n">
        <f aca="false">WEEKNUM(D22,2)-1</f>
        <v>52</v>
      </c>
      <c r="F22" s="2" t="s">
        <v>60</v>
      </c>
      <c r="H22" s="2" t="s">
        <v>60</v>
      </c>
      <c r="O22" s="4" t="n">
        <v>42724</v>
      </c>
    </row>
    <row r="23" customFormat="false" ht="80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E23" s="5" t="n">
        <f aca="false">WEEKNUM(D23,2)-1</f>
        <v>52</v>
      </c>
      <c r="F23" s="2" t="s">
        <v>61</v>
      </c>
      <c r="H23" s="2" t="s">
        <v>61</v>
      </c>
      <c r="O23" s="4" t="n">
        <v>42725</v>
      </c>
    </row>
    <row r="24" customFormat="false" ht="64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E24" s="5" t="n">
        <f aca="false">WEEKNUM(D24,2)-1</f>
        <v>52</v>
      </c>
      <c r="F24" s="2" t="s">
        <v>62</v>
      </c>
      <c r="H24" s="2" t="s">
        <v>62</v>
      </c>
      <c r="O24" s="4" t="n">
        <v>42745</v>
      </c>
    </row>
    <row r="25" customFormat="false" ht="80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E25" s="5" t="n">
        <f aca="false">WEEKNUM(D25,2)-1</f>
        <v>52</v>
      </c>
      <c r="F25" s="2" t="s">
        <v>63</v>
      </c>
      <c r="H25" s="2" t="s">
        <v>63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64</v>
      </c>
      <c r="H26" s="2" t="s">
        <v>64</v>
      </c>
      <c r="O26" s="4" t="n">
        <v>42752</v>
      </c>
    </row>
    <row r="27" customFormat="false" ht="48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65</v>
      </c>
      <c r="H27" s="2" t="s">
        <v>65</v>
      </c>
      <c r="O27" s="4" t="n">
        <v>42753</v>
      </c>
    </row>
    <row r="28" customFormat="false" ht="96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66</v>
      </c>
      <c r="H28" s="2" t="s">
        <v>66</v>
      </c>
      <c r="O28" s="4" t="n">
        <v>42759</v>
      </c>
    </row>
    <row r="29" customFormat="false" ht="80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67</v>
      </c>
      <c r="H29" s="2" t="s">
        <v>67</v>
      </c>
      <c r="O29" s="4" t="n">
        <v>42760</v>
      </c>
    </row>
    <row r="30" customFormat="false" ht="48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68</v>
      </c>
      <c r="H30" s="2" t="s">
        <v>68</v>
      </c>
      <c r="O30" s="4" t="n">
        <v>42766</v>
      </c>
    </row>
    <row r="31" customFormat="false" ht="64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69</v>
      </c>
      <c r="H31" s="2" t="s">
        <v>69</v>
      </c>
      <c r="O31" s="4" t="n">
        <v>42767</v>
      </c>
    </row>
    <row r="32" customFormat="false" ht="48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70</v>
      </c>
      <c r="H32" s="2" t="s">
        <v>70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71</v>
      </c>
      <c r="H33" s="2" t="s">
        <v>71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10697674418605"/>
  </cols>
  <sheetData>
    <row r="1" s="2" customFormat="true" ht="47.25" hidden="false" customHeight="true" outlineLevel="0" collapsed="false">
      <c r="A1" s="2" t="s">
        <v>72</v>
      </c>
      <c r="B1" s="2" t="s">
        <v>73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</row>
    <row r="2" customFormat="false" ht="48" hidden="false" customHeight="false" outlineLevel="0" collapsed="false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93</v>
      </c>
      <c r="K3" s="8" t="s">
        <v>94</v>
      </c>
      <c r="L3" s="8" t="s">
        <v>95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96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97</v>
      </c>
      <c r="K4" s="4" t="s">
        <v>98</v>
      </c>
      <c r="L4" s="4" t="s">
        <v>95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99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98</v>
      </c>
      <c r="K5" s="0" t="s">
        <v>97</v>
      </c>
      <c r="L5" s="4" t="s">
        <v>95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100</v>
      </c>
      <c r="K6" s="0" t="s">
        <v>101</v>
      </c>
      <c r="L6" s="4" t="s">
        <v>95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101</v>
      </c>
      <c r="K7" s="4" t="s">
        <v>102</v>
      </c>
      <c r="L7" s="4" t="s">
        <v>95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97</v>
      </c>
      <c r="K8" s="4" t="s">
        <v>101</v>
      </c>
      <c r="L8" s="4" t="s">
        <v>103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101</v>
      </c>
      <c r="K9" s="4" t="s">
        <v>97</v>
      </c>
      <c r="L9" s="8" t="s">
        <v>103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102</v>
      </c>
      <c r="K10" s="4" t="s">
        <v>100</v>
      </c>
      <c r="L10" s="8" t="s">
        <v>103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102</v>
      </c>
      <c r="K11" s="4" t="s">
        <v>100</v>
      </c>
      <c r="L11" s="8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94</v>
      </c>
      <c r="K12" s="4" t="s">
        <v>100</v>
      </c>
      <c r="L12" s="8" t="s">
        <v>103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94</v>
      </c>
      <c r="K13" s="4" t="s">
        <v>98</v>
      </c>
      <c r="L13" s="8" t="s">
        <v>93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94</v>
      </c>
      <c r="K14" s="4" t="s">
        <v>97</v>
      </c>
      <c r="L14" s="8" t="s">
        <v>93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102</v>
      </c>
      <c r="K15" s="4" t="s">
        <v>94</v>
      </c>
      <c r="L15" s="8" t="s">
        <v>93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94</v>
      </c>
      <c r="L16" s="4" t="s">
        <v>93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6"/>
  <cols>
    <col collapsed="false" hidden="false" max="1025" min="1" style="0" width="9.10697674418605"/>
  </cols>
  <sheetData>
    <row r="1" s="2" customFormat="true" ht="31.5" hidden="false" customHeight="true" outlineLevel="0" collapsed="false">
      <c r="A1" s="2" t="s">
        <v>72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  <c r="U1" s="2" t="s">
        <v>104</v>
      </c>
      <c r="V1" s="2" t="s">
        <v>105</v>
      </c>
    </row>
    <row r="2" customFormat="false" ht="4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95</v>
      </c>
      <c r="K3" s="7" t="s">
        <v>93</v>
      </c>
      <c r="L3" s="7" t="s">
        <v>97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99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95</v>
      </c>
      <c r="K4" s="8" t="s">
        <v>93</v>
      </c>
      <c r="L4" s="8" t="s">
        <v>94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95</v>
      </c>
      <c r="K5" s="8" t="s">
        <v>93</v>
      </c>
      <c r="L5" s="8" t="s">
        <v>101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95</v>
      </c>
      <c r="K6" s="8" t="s">
        <v>93</v>
      </c>
      <c r="L6" s="8" t="s">
        <v>102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95</v>
      </c>
      <c r="K7" s="8" t="s">
        <v>93</v>
      </c>
      <c r="L7" s="8" t="s">
        <v>100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103</v>
      </c>
      <c r="K8" s="8" t="s">
        <v>95</v>
      </c>
      <c r="L8" s="8" t="s">
        <v>98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103</v>
      </c>
      <c r="K9" s="8" t="s">
        <v>95</v>
      </c>
      <c r="L9" s="8" t="s">
        <v>97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103</v>
      </c>
      <c r="K10" s="8" t="s">
        <v>95</v>
      </c>
      <c r="L10" s="8" t="s">
        <v>94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103</v>
      </c>
      <c r="K11" s="8" t="s">
        <v>95</v>
      </c>
      <c r="L11" s="8" t="s">
        <v>101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93</v>
      </c>
      <c r="K12" s="8" t="s">
        <v>103</v>
      </c>
      <c r="L12" s="8" t="s">
        <v>102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93</v>
      </c>
      <c r="K13" s="8" t="s">
        <v>103</v>
      </c>
      <c r="L13" s="8" t="s">
        <v>94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93</v>
      </c>
      <c r="K14" s="8" t="s">
        <v>103</v>
      </c>
      <c r="L14" s="8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93</v>
      </c>
      <c r="K15" s="8" t="s">
        <v>103</v>
      </c>
      <c r="L15" s="8" t="s">
        <v>102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/>
  <cols>
    <col collapsed="false" hidden="false" max="1025" min="1" style="0" width="9.10697674418605"/>
  </cols>
  <sheetData>
    <row r="1" s="2" customFormat="true" ht="48" hidden="false" customHeight="false" outlineLevel="0" collapsed="false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customFormat="false" ht="27" hidden="false" customHeight="true" outlineLevel="0" collapsed="false">
      <c r="A2" s="0" t="s">
        <v>72</v>
      </c>
      <c r="B2" s="0" t="s">
        <v>95</v>
      </c>
      <c r="C2" s="0" t="s">
        <v>93</v>
      </c>
      <c r="D2" s="0" t="s">
        <v>103</v>
      </c>
      <c r="E2" s="0" t="s">
        <v>97</v>
      </c>
      <c r="F2" s="0" t="s">
        <v>100</v>
      </c>
      <c r="G2" s="0" t="s">
        <v>98</v>
      </c>
      <c r="H2" s="0" t="s">
        <v>94</v>
      </c>
      <c r="I2" s="0" t="s">
        <v>101</v>
      </c>
      <c r="J2" s="0" t="s">
        <v>102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customFormat="false" ht="16" hidden="false" customHeight="false" outlineLevel="0" collapsed="false">
      <c r="A6" s="0" t="n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customFormat="false" ht="15" hidden="false" customHeight="false" outlineLevel="0" collapsed="false">
      <c r="A7" s="0" t="n">
        <v>5</v>
      </c>
      <c r="F7" s="10"/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10697674418605"/>
  </cols>
  <sheetData>
    <row r="2" s="2" customFormat="true" ht="80" hidden="false" customHeight="false" outlineLevel="0" collapsed="false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customFormat="false" ht="48" hidden="false" customHeight="false" outlineLevel="0" collapsed="false">
      <c r="A3" s="2"/>
      <c r="B3" s="2"/>
      <c r="C3" s="2"/>
      <c r="D3" s="14" t="n">
        <v>4</v>
      </c>
      <c r="E3" s="15" t="n">
        <v>1</v>
      </c>
      <c r="F3" s="14" t="n">
        <v>8</v>
      </c>
      <c r="G3" s="15" t="n">
        <v>2</v>
      </c>
      <c r="H3" s="14" t="n">
        <v>2</v>
      </c>
      <c r="I3" s="15" t="n">
        <v>1</v>
      </c>
      <c r="J3" s="14" t="n">
        <v>3</v>
      </c>
      <c r="K3" s="14" t="n">
        <v>2</v>
      </c>
      <c r="L3" s="14" t="n">
        <v>4</v>
      </c>
      <c r="M3" s="14" t="n">
        <v>2</v>
      </c>
      <c r="N3" s="2" t="s">
        <v>130</v>
      </c>
      <c r="P3" s="16"/>
    </row>
    <row r="4" customFormat="false" ht="64" hidden="false" customHeight="false" outlineLevel="0" collapsed="false">
      <c r="A4" s="2"/>
      <c r="B4" s="2"/>
      <c r="C4" s="2"/>
      <c r="D4" s="17" t="n">
        <v>14</v>
      </c>
      <c r="E4" s="18" t="n">
        <v>14</v>
      </c>
      <c r="F4" s="17" t="n">
        <v>13</v>
      </c>
      <c r="G4" s="18" t="n">
        <v>13</v>
      </c>
      <c r="H4" s="17" t="n">
        <v>14</v>
      </c>
      <c r="I4" s="18" t="n">
        <v>14</v>
      </c>
      <c r="J4" s="17" t="n">
        <v>14</v>
      </c>
      <c r="K4" s="17" t="n">
        <v>14</v>
      </c>
      <c r="L4" s="17" t="n">
        <v>14</v>
      </c>
      <c r="M4" s="17" t="n">
        <v>14</v>
      </c>
      <c r="N4" s="2" t="s">
        <v>131</v>
      </c>
      <c r="P4" s="19"/>
      <c r="Q4" s="19"/>
      <c r="R4" s="19"/>
      <c r="S4" s="19"/>
      <c r="T4" s="19"/>
    </row>
    <row r="5" customFormat="false" ht="48" hidden="false" customHeight="false" outlineLevel="0" collapsed="false">
      <c r="A5" s="2"/>
      <c r="B5" s="2"/>
      <c r="C5" s="2" t="s">
        <v>132</v>
      </c>
      <c r="D5" s="17" t="n">
        <v>1</v>
      </c>
      <c r="E5" s="18" t="n">
        <v>2</v>
      </c>
      <c r="F5" s="17" t="n">
        <v>1</v>
      </c>
      <c r="G5" s="18" t="n">
        <v>2</v>
      </c>
      <c r="H5" s="17" t="n">
        <v>1</v>
      </c>
      <c r="I5" s="18" t="n">
        <v>1</v>
      </c>
      <c r="J5" s="17" t="n">
        <f aca="false">SUM(C6:C8)</f>
        <v>9</v>
      </c>
      <c r="K5" s="17" t="n">
        <f aca="false">SUMPRODUCT(K6:K8,C6:C8)</f>
        <v>16</v>
      </c>
      <c r="L5" s="17" t="n">
        <f aca="false">SUM(C6:C8)</f>
        <v>9</v>
      </c>
      <c r="M5" s="17" t="n">
        <f aca="false">SUM(C6:C8)</f>
        <v>9</v>
      </c>
      <c r="N5" s="2" t="s">
        <v>133</v>
      </c>
      <c r="P5" s="19"/>
      <c r="Q5" s="19"/>
      <c r="R5" s="19"/>
      <c r="S5" s="19"/>
      <c r="T5" s="19"/>
    </row>
    <row r="6" customFormat="false" ht="16" hidden="false" customHeight="false" outlineLevel="0" collapsed="false">
      <c r="A6" s="2" t="s">
        <v>134</v>
      </c>
      <c r="B6" s="2" t="s">
        <v>135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0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9"/>
      <c r="Q6" s="19"/>
      <c r="R6" s="19"/>
      <c r="S6" s="19"/>
      <c r="T6" s="19"/>
    </row>
    <row r="7" customFormat="false" ht="16" hidden="false" customHeight="false" outlineLevel="0" collapsed="false">
      <c r="B7" s="2" t="s">
        <v>136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9"/>
      <c r="Q7" s="19"/>
      <c r="R7" s="19"/>
      <c r="S7" s="19"/>
      <c r="T7" s="19"/>
    </row>
    <row r="8" customFormat="false" ht="16" hidden="false" customHeight="false" outlineLevel="0" collapsed="false">
      <c r="B8" s="0" t="s">
        <v>137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9"/>
      <c r="Q8" s="19"/>
      <c r="R8" s="19"/>
      <c r="S8" s="19"/>
      <c r="T8" s="19"/>
    </row>
    <row r="9" customFormat="false" ht="32" hidden="false" customHeight="false" outlineLevel="0" collapsed="false">
      <c r="B9" s="21" t="s">
        <v>138</v>
      </c>
      <c r="C9" s="21"/>
      <c r="D9" s="21" t="n">
        <f aca="false">SUMPRODUCT($C6:$C8,D6:D8)</f>
        <v>5</v>
      </c>
      <c r="E9" s="21" t="n">
        <f aca="false">SUMPRODUCT($C6:$C8,E6:E8)</f>
        <v>5</v>
      </c>
      <c r="F9" s="21" t="n">
        <f aca="false">SUMPRODUCT($C6:$C8,F6:F8)</f>
        <v>3</v>
      </c>
      <c r="G9" s="21" t="n">
        <f aca="false">SUMPRODUCT($C6:$C8,G6:G8)</f>
        <v>5</v>
      </c>
      <c r="H9" s="21" t="n">
        <f aca="false">SUMPRODUCT($C6:$C8,H6:H8)</f>
        <v>3</v>
      </c>
      <c r="I9" s="21" t="n">
        <f aca="false">SUMPRODUCT($C6:$C8,I6:I8)</f>
        <v>3</v>
      </c>
      <c r="J9" s="21" t="n">
        <f aca="false">SUMPRODUCT($C6:$C8,J6:J8)</f>
        <v>9</v>
      </c>
      <c r="K9" s="21" t="n">
        <f aca="false">SUMPRODUCT($C6:$C8,K6:K8)</f>
        <v>16</v>
      </c>
      <c r="L9" s="21" t="n">
        <f aca="false">SUMPRODUCT($C6:$C8,L6:L8)</f>
        <v>10</v>
      </c>
      <c r="M9" s="21" t="n">
        <f aca="false">SUMPRODUCT($C6:$C8,M6:M8)</f>
        <v>9</v>
      </c>
      <c r="N9" s="2" t="n">
        <f aca="false">SUMPRODUCT(N6:N8,C6:C8)</f>
        <v>1864</v>
      </c>
      <c r="P9" s="19"/>
      <c r="Q9" s="19"/>
      <c r="R9" s="19"/>
      <c r="S9" s="19"/>
      <c r="T9" s="19"/>
    </row>
    <row r="10" s="16" customFormat="true" ht="24" hidden="false" customHeight="true" outlineLevel="0" collapsed="false">
      <c r="B10" s="16" t="s">
        <v>139</v>
      </c>
      <c r="D10" s="16" t="n">
        <f aca="false">1/D9</f>
        <v>0.2</v>
      </c>
      <c r="E10" s="16" t="n">
        <f aca="false">1/E9</f>
        <v>0.2</v>
      </c>
      <c r="F10" s="16" t="n">
        <f aca="false">1/F9</f>
        <v>0.333333333333333</v>
      </c>
      <c r="G10" s="16" t="n">
        <f aca="false">1/G9</f>
        <v>0.2</v>
      </c>
      <c r="H10" s="16" t="n">
        <f aca="false">1/H9</f>
        <v>0.333333333333333</v>
      </c>
      <c r="I10" s="16" t="n">
        <f aca="false">1/I9</f>
        <v>0.333333333333333</v>
      </c>
      <c r="J10" s="16" t="n">
        <f aca="false">1/J9</f>
        <v>0.111111111111111</v>
      </c>
      <c r="K10" s="16" t="n">
        <f aca="false">1/K9</f>
        <v>0.0625</v>
      </c>
      <c r="L10" s="16" t="n">
        <f aca="false">1/L9</f>
        <v>0.1</v>
      </c>
      <c r="M10" s="16" t="n">
        <f aca="false">1/M9</f>
        <v>0.111111111111111</v>
      </c>
    </row>
    <row r="11" s="2" customFormat="true" ht="48" hidden="false" customHeight="false" outlineLevel="0" collapsed="false">
      <c r="B11" s="2" t="s">
        <v>140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9"/>
      <c r="Q11" s="19"/>
      <c r="R11" s="19"/>
      <c r="S11" s="19"/>
      <c r="T11" s="19"/>
    </row>
    <row r="12" customFormat="false" ht="32" hidden="false" customHeight="false" outlineLevel="0" collapsed="false">
      <c r="A12" s="2" t="s">
        <v>141</v>
      </c>
      <c r="B12" s="2" t="s">
        <v>142</v>
      </c>
      <c r="C12" s="2" t="s">
        <v>143</v>
      </c>
      <c r="D12" s="2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customFormat="false" ht="16" hidden="false" customHeight="false" outlineLevel="0" collapsed="false">
      <c r="A13" s="0" t="s">
        <v>111</v>
      </c>
      <c r="B13" s="0" t="s">
        <v>95</v>
      </c>
      <c r="C13" s="0" t="s">
        <v>135</v>
      </c>
      <c r="D13" s="23" t="n">
        <f aca="false">COUNTIF(PUE!J$3:J$16,Tutoren!$B13)</f>
        <v>0</v>
      </c>
      <c r="E13" s="24" t="n">
        <f aca="false">COUNTIF(PUE!K$3:L$16,$B13)</f>
        <v>5</v>
      </c>
      <c r="F13" s="25" t="n">
        <f aca="false">COUNTIF(HUE!J$3:J$16,Tutoren!$B13)</f>
        <v>5</v>
      </c>
      <c r="G13" s="25" t="n">
        <f aca="false">COUNTIF(HUE!K$3:$L16,Tutoren!$B13)</f>
        <v>4</v>
      </c>
      <c r="H13" s="25" t="n">
        <f aca="false">F13</f>
        <v>5</v>
      </c>
      <c r="I13" s="24" t="n">
        <f aca="false">H13</f>
        <v>5</v>
      </c>
      <c r="J13" s="24" t="n">
        <v>14</v>
      </c>
      <c r="K13" s="24" t="n">
        <f aca="false">VLOOKUP($C13,$B$6:$L$9,10,0)*K$4</f>
        <v>28</v>
      </c>
      <c r="L13" s="26" t="n">
        <f aca="false">VLOOKUP($C13,$B$6:$L$9,11,0)*L$4</f>
        <v>0</v>
      </c>
      <c r="M13" s="27" t="n">
        <f aca="false">VLOOKUP($C13,$B$6:$M$9,12,0)*M$4</f>
        <v>14</v>
      </c>
      <c r="N13" s="14" t="n">
        <f aca="false">SUMPRODUCT(D$3:M$3,D13:M13)</f>
        <v>194</v>
      </c>
      <c r="O13" s="28" t="n">
        <f aca="false">VLOOKUP(C13,B$6:N$8,13,0)</f>
        <v>174.666666666667</v>
      </c>
      <c r="P13" s="22"/>
      <c r="Q13" s="22"/>
      <c r="R13" s="22"/>
      <c r="S13" s="22"/>
      <c r="T13" s="22"/>
    </row>
    <row r="14" customFormat="false" ht="16" hidden="false" customHeight="false" outlineLevel="0" collapsed="false">
      <c r="A14" s="0" t="s">
        <v>112</v>
      </c>
      <c r="B14" s="0" t="s">
        <v>93</v>
      </c>
      <c r="C14" s="0" t="s">
        <v>135</v>
      </c>
      <c r="D14" s="29" t="n">
        <f aca="false">COUNTIF(PUE!J$3:J$16,Tutoren!$B14)</f>
        <v>1</v>
      </c>
      <c r="E14" s="30" t="n">
        <f aca="false">COUNTIF(PUE!K$3:L$16,$B14)</f>
        <v>4</v>
      </c>
      <c r="F14" s="31" t="n">
        <f aca="false">COUNTIF(HUE!J$3:J$16,Tutoren!$B14)</f>
        <v>4</v>
      </c>
      <c r="G14" s="31" t="n">
        <f aca="false">COUNTIF(HUE!K$3:$L17,Tutoren!$B14)</f>
        <v>5</v>
      </c>
      <c r="H14" s="31" t="n">
        <f aca="false">F14</f>
        <v>4</v>
      </c>
      <c r="I14" s="30" t="n">
        <f aca="false">H14</f>
        <v>4</v>
      </c>
      <c r="J14" s="30" t="n">
        <v>14</v>
      </c>
      <c r="K14" s="30" t="n">
        <f aca="false">VLOOKUP($C14,$B$6:$L$9,10,0)*K$4</f>
        <v>28</v>
      </c>
      <c r="L14" s="32" t="n">
        <f aca="false">VLOOKUP($C14,$B$6:$L$9,11,0)*L$4</f>
        <v>0</v>
      </c>
      <c r="M14" s="33" t="n">
        <f aca="false">VLOOKUP($C14,$B$6:$M$9,12,0)*M$4</f>
        <v>14</v>
      </c>
      <c r="N14" s="14" t="n">
        <f aca="false">SUMPRODUCT(D$3:M$3,D14:M14)</f>
        <v>188</v>
      </c>
      <c r="O14" s="28" t="n">
        <f aca="false">VLOOKUP(C14,B$6:N$8,13,0)</f>
        <v>174.666666666667</v>
      </c>
      <c r="P14" s="22"/>
      <c r="Q14" s="22"/>
      <c r="R14" s="22"/>
      <c r="S14" s="22"/>
      <c r="T14" s="22"/>
    </row>
    <row r="15" customFormat="false" ht="16" hidden="false" customHeight="false" outlineLevel="0" collapsed="false">
      <c r="A15" s="0" t="s">
        <v>113</v>
      </c>
      <c r="B15" s="0" t="s">
        <v>103</v>
      </c>
      <c r="C15" s="0" t="s">
        <v>135</v>
      </c>
      <c r="D15" s="34" t="n">
        <f aca="false">COUNTIF(PUE!J$3:J$16,Tutoren!$B15)</f>
        <v>0</v>
      </c>
      <c r="E15" s="35" t="n">
        <f aca="false">COUNTIF(PUE!K$3:L$16,$B15)</f>
        <v>5</v>
      </c>
      <c r="F15" s="36" t="n">
        <f aca="false">COUNTIF(HUE!J$3:J$16,Tutoren!$B15)</f>
        <v>4</v>
      </c>
      <c r="G15" s="36" t="n">
        <f aca="false">COUNTIF(HUE!K$3:$L18,Tutoren!$B15)</f>
        <v>4</v>
      </c>
      <c r="H15" s="36" t="n">
        <f aca="false">F15</f>
        <v>4</v>
      </c>
      <c r="I15" s="35" t="n">
        <f aca="false">H15</f>
        <v>4</v>
      </c>
      <c r="J15" s="35" t="n">
        <v>14</v>
      </c>
      <c r="K15" s="35" t="n">
        <f aca="false">VLOOKUP($C15,$B$6:$L$9,10,0)*K$4</f>
        <v>28</v>
      </c>
      <c r="L15" s="37" t="n">
        <f aca="false">VLOOKUP($C15,$B$6:$L$9,11,0)*L$4</f>
        <v>0</v>
      </c>
      <c r="M15" s="38" t="n">
        <f aca="false">VLOOKUP($C15,$B$6:$M$9,12,0)*M$4</f>
        <v>14</v>
      </c>
      <c r="N15" s="14" t="n">
        <f aca="false">SUMPRODUCT(D$3:M$3,D15:M15)</f>
        <v>183</v>
      </c>
      <c r="O15" s="28" t="n">
        <f aca="false">VLOOKUP(C15,B$6:N$8,13,0)</f>
        <v>174.666666666667</v>
      </c>
      <c r="P15" s="22"/>
      <c r="Q15" s="22"/>
      <c r="R15" s="22"/>
      <c r="S15" s="22"/>
      <c r="T15" s="22"/>
    </row>
    <row r="16" customFormat="false" ht="16" hidden="false" customHeight="false" outlineLevel="0" collapsed="false">
      <c r="A16" s="0" t="s">
        <v>114</v>
      </c>
      <c r="B16" s="0" t="s">
        <v>97</v>
      </c>
      <c r="C16" s="0" t="s">
        <v>136</v>
      </c>
      <c r="D16" s="29" t="n">
        <f aca="false">COUNTIF(PUE!J$3:J$16,Tutoren!$B16)</f>
        <v>2</v>
      </c>
      <c r="E16" s="30" t="n">
        <f aca="false">COUNTIF(PUE!K$3:L$16,$B16)</f>
        <v>3</v>
      </c>
      <c r="F16" s="31" t="n">
        <f aca="false">COUNTIF(HUE!J$3:J$16,Tutoren!$B16)</f>
        <v>0</v>
      </c>
      <c r="G16" s="31" t="n">
        <f aca="false">COUNTIF(HUE!K$3:$L19,Tutoren!$B16)</f>
        <v>2</v>
      </c>
      <c r="H16" s="31" t="n">
        <f aca="false">F16</f>
        <v>0</v>
      </c>
      <c r="I16" s="30" t="n">
        <f aca="false">H16</f>
        <v>0</v>
      </c>
      <c r="J16" s="30" t="n">
        <v>14</v>
      </c>
      <c r="K16" s="30" t="n">
        <f aca="false">VLOOKUP($C16,$B$6:$L$9,10,0)*K$4</f>
        <v>28</v>
      </c>
      <c r="L16" s="32" t="n">
        <f aca="false">VLOOKUP($C16,$B$6:$L$9,11,0)*L$4</f>
        <v>28</v>
      </c>
      <c r="M16" s="33" t="n">
        <f aca="false">VLOOKUP($C16,$B$6:$M$9,12,0)*M$4</f>
        <v>14</v>
      </c>
      <c r="N16" s="14" t="n">
        <f aca="false">SUMPRODUCT(D$3:M$3,D16:M16)</f>
        <v>253</v>
      </c>
      <c r="O16" s="28" t="n">
        <f aca="false">VLOOKUP(C16,B$6:N$8,13,0)</f>
        <v>254</v>
      </c>
      <c r="P16" s="22"/>
      <c r="Q16" s="22"/>
      <c r="R16" s="22"/>
      <c r="S16" s="22"/>
      <c r="T16" s="22"/>
    </row>
    <row r="17" customFormat="false" ht="16" hidden="false" customHeight="false" outlineLevel="0" collapsed="false">
      <c r="A17" s="0" t="s">
        <v>115</v>
      </c>
      <c r="B17" s="0" t="s">
        <v>100</v>
      </c>
      <c r="C17" s="0" t="s">
        <v>137</v>
      </c>
      <c r="D17" s="29" t="n">
        <f aca="false">COUNTIF(PUE!J$3:J$16,Tutoren!$B17)</f>
        <v>1</v>
      </c>
      <c r="E17" s="30" t="n">
        <f aca="false">COUNTIF(PUE!K$3:L$16,$B17)</f>
        <v>3</v>
      </c>
      <c r="F17" s="31" t="n">
        <f aca="false">COUNTIF(HUE!J$3:J$16,Tutoren!$B17)</f>
        <v>0</v>
      </c>
      <c r="G17" s="31" t="n">
        <f aca="false">COUNTIF(HUE!K$3:$L20,Tutoren!$B17)</f>
        <v>1</v>
      </c>
      <c r="H17" s="31" t="n">
        <f aca="false">F17</f>
        <v>0</v>
      </c>
      <c r="I17" s="30" t="n">
        <f aca="false">H17</f>
        <v>0</v>
      </c>
      <c r="J17" s="30" t="n">
        <v>14</v>
      </c>
      <c r="K17" s="30" t="n">
        <f aca="false">VLOOKUP($C17,$B$6:$L$9,10,0)*K$4</f>
        <v>14</v>
      </c>
      <c r="L17" s="32" t="n">
        <f aca="false">VLOOKUP($C17,$B$6:$L$9,11,0)*L$4</f>
        <v>14</v>
      </c>
      <c r="M17" s="33" t="n">
        <f aca="false">VLOOKUP($C17,$B$6:$M$9,12,0)*M$4</f>
        <v>14</v>
      </c>
      <c r="N17" s="14" t="n">
        <f aca="false">SUMPRODUCT(D$3:M$3,D17:M17)</f>
        <v>163</v>
      </c>
      <c r="O17" s="28" t="n">
        <f aca="false">VLOOKUP(C17,B$6:N$8,13,0)</f>
        <v>162</v>
      </c>
      <c r="P17" s="22"/>
      <c r="Q17" s="22"/>
      <c r="R17" s="22"/>
      <c r="S17" s="22"/>
      <c r="T17" s="22"/>
    </row>
    <row r="18" customFormat="false" ht="16" hidden="false" customHeight="false" outlineLevel="0" collapsed="false">
      <c r="A18" s="0" t="s">
        <v>116</v>
      </c>
      <c r="B18" s="0" t="s">
        <v>98</v>
      </c>
      <c r="C18" s="0" t="s">
        <v>137</v>
      </c>
      <c r="D18" s="29" t="n">
        <f aca="false">COUNTIF(PUE!J$3:J$16,Tutoren!$B18)</f>
        <v>1</v>
      </c>
      <c r="E18" s="30" t="n">
        <f aca="false">COUNTIF(PUE!K$3:L$16,$B18)</f>
        <v>2</v>
      </c>
      <c r="F18" s="31" t="n">
        <f aca="false">COUNTIF(HUE!J$3:J$16,Tutoren!$B18)</f>
        <v>0</v>
      </c>
      <c r="G18" s="31" t="n">
        <f aca="false">COUNTIF(HUE!K$3:$L21,Tutoren!$B18)</f>
        <v>1</v>
      </c>
      <c r="H18" s="31" t="n">
        <f aca="false">F18</f>
        <v>0</v>
      </c>
      <c r="I18" s="30" t="n">
        <f aca="false">H18</f>
        <v>0</v>
      </c>
      <c r="J18" s="30" t="n">
        <v>14</v>
      </c>
      <c r="K18" s="30" t="n">
        <f aca="false">VLOOKUP($C18,$B$6:$L$9,10,0)*K$4</f>
        <v>14</v>
      </c>
      <c r="L18" s="32" t="n">
        <f aca="false">VLOOKUP($C18,$B$6:$L$9,11,0)*L$4</f>
        <v>14</v>
      </c>
      <c r="M18" s="33" t="n">
        <f aca="false">VLOOKUP($C18,$B$6:$M$9,12,0)*M$4</f>
        <v>14</v>
      </c>
      <c r="N18" s="14" t="n">
        <f aca="false">SUMPRODUCT(D$3:M$3,D18:M18)</f>
        <v>162</v>
      </c>
      <c r="O18" s="28" t="n">
        <f aca="false">VLOOKUP(C18,B$6:N$8,13,0)</f>
        <v>162</v>
      </c>
      <c r="P18" s="22"/>
      <c r="Q18" s="22"/>
      <c r="R18" s="22"/>
      <c r="S18" s="22"/>
      <c r="T18" s="22"/>
    </row>
    <row r="19" customFormat="false" ht="16" hidden="false" customHeight="false" outlineLevel="0" collapsed="false">
      <c r="A19" s="0" t="s">
        <v>117</v>
      </c>
      <c r="B19" s="0" t="s">
        <v>94</v>
      </c>
      <c r="C19" s="0" t="s">
        <v>136</v>
      </c>
      <c r="D19" s="29" t="n">
        <f aca="false">COUNTIF(PUE!J$3:J$16,Tutoren!$B19)</f>
        <v>3</v>
      </c>
      <c r="E19" s="30" t="n">
        <f aca="false">COUNTIF(PUE!K$3:L$16,$B19)</f>
        <v>3</v>
      </c>
      <c r="F19" s="31" t="n">
        <f aca="false">COUNTIF(HUE!J$3:J$16,Tutoren!$B19)</f>
        <v>0</v>
      </c>
      <c r="G19" s="31" t="n">
        <f aca="false">COUNTIF(HUE!K$3:$L22,Tutoren!$B19)</f>
        <v>3</v>
      </c>
      <c r="H19" s="31" t="n">
        <f aca="false">F19</f>
        <v>0</v>
      </c>
      <c r="I19" s="30" t="n">
        <f aca="false">H19</f>
        <v>0</v>
      </c>
      <c r="J19" s="30" t="n">
        <v>14</v>
      </c>
      <c r="K19" s="30" t="n">
        <f aca="false">VLOOKUP($C19,$B$6:$L$9,10,0)*K$4</f>
        <v>28</v>
      </c>
      <c r="L19" s="32" t="n">
        <f aca="false">VLOOKUP($C19,$B$6:$L$9,11,0)*L$4</f>
        <v>28</v>
      </c>
      <c r="M19" s="33" t="n">
        <f aca="false">VLOOKUP($C19,$B$6:$M$9,12,0)*M$4</f>
        <v>14</v>
      </c>
      <c r="N19" s="14" t="n">
        <f aca="false">SUMPRODUCT(D$3:M$3,D19:M19)</f>
        <v>259</v>
      </c>
      <c r="O19" s="28" t="n">
        <f aca="false">VLOOKUP(C19,B$6:N$8,13,0)</f>
        <v>254</v>
      </c>
      <c r="P19" s="22"/>
      <c r="Q19" s="22"/>
      <c r="R19" s="22"/>
      <c r="S19" s="22"/>
      <c r="T19" s="22"/>
    </row>
    <row r="20" customFormat="false" ht="16" hidden="false" customHeight="false" outlineLevel="0" collapsed="false">
      <c r="A20" s="0" t="s">
        <v>118</v>
      </c>
      <c r="B20" s="0" t="s">
        <v>101</v>
      </c>
      <c r="C20" s="0" t="s">
        <v>136</v>
      </c>
      <c r="D20" s="29" t="n">
        <f aca="false">COUNTIF(PUE!J$3:J$16,Tutoren!$B20)</f>
        <v>2</v>
      </c>
      <c r="E20" s="30" t="n">
        <f aca="false">COUNTIF(PUE!K$3:L$16,$B20)</f>
        <v>2</v>
      </c>
      <c r="F20" s="31" t="n">
        <f aca="false">COUNTIF(HUE!J$3:J$16,Tutoren!$B20)</f>
        <v>0</v>
      </c>
      <c r="G20" s="31" t="n">
        <f aca="false">COUNTIF(HUE!K$3:$L23,Tutoren!$B20)</f>
        <v>3</v>
      </c>
      <c r="H20" s="31" t="n">
        <f aca="false">F20</f>
        <v>0</v>
      </c>
      <c r="I20" s="30" t="n">
        <f aca="false">H20</f>
        <v>0</v>
      </c>
      <c r="J20" s="30" t="n">
        <v>14</v>
      </c>
      <c r="K20" s="30" t="n">
        <f aca="false">VLOOKUP($C20,$B$6:$L$9,10,0)*K$4</f>
        <v>28</v>
      </c>
      <c r="L20" s="32" t="n">
        <f aca="false">VLOOKUP($C20,$B$6:$L$9,11,0)*L$4</f>
        <v>28</v>
      </c>
      <c r="M20" s="33" t="n">
        <f aca="false">VLOOKUP($C20,$B$6:$M$9,12,0)*M$4</f>
        <v>14</v>
      </c>
      <c r="N20" s="14" t="n">
        <f aca="false">SUMPRODUCT(D$3:M$3,D20:M20)</f>
        <v>254</v>
      </c>
      <c r="O20" s="28" t="n">
        <f aca="false">VLOOKUP(C20,B$6:N$8,13,0)</f>
        <v>254</v>
      </c>
      <c r="P20" s="22"/>
      <c r="Q20" s="22"/>
      <c r="R20" s="22"/>
      <c r="S20" s="22"/>
      <c r="T20" s="22"/>
    </row>
    <row r="21" customFormat="false" ht="16" hidden="false" customHeight="false" outlineLevel="0" collapsed="false">
      <c r="A21" s="0" t="s">
        <v>119</v>
      </c>
      <c r="B21" s="0" t="s">
        <v>102</v>
      </c>
      <c r="C21" s="0" t="s">
        <v>136</v>
      </c>
      <c r="D21" s="39" t="n">
        <f aca="false">COUNTIF(PUE!J$3:J$16,Tutoren!$B21)</f>
        <v>3</v>
      </c>
      <c r="E21" s="40" t="n">
        <f aca="false">COUNTIF(PUE!K$3:L$16,$B21)</f>
        <v>1</v>
      </c>
      <c r="F21" s="41" t="n">
        <f aca="false">COUNTIF(HUE!J$3:J$16,Tutoren!$B21)</f>
        <v>0</v>
      </c>
      <c r="G21" s="41" t="n">
        <f aca="false">COUNTIF(HUE!K$3:$L24,Tutoren!$B21)</f>
        <v>3</v>
      </c>
      <c r="H21" s="41" t="n">
        <f aca="false">F21</f>
        <v>0</v>
      </c>
      <c r="I21" s="40" t="n">
        <f aca="false">H21</f>
        <v>0</v>
      </c>
      <c r="J21" s="40" t="n">
        <v>14</v>
      </c>
      <c r="K21" s="40" t="n">
        <f aca="false">VLOOKUP($C21,$B$6:$L$9,10,0)*K$4</f>
        <v>28</v>
      </c>
      <c r="L21" s="42" t="n">
        <f aca="false">VLOOKUP($C21,$B$6:$L$9,11,0)*L$4</f>
        <v>28</v>
      </c>
      <c r="M21" s="43" t="n">
        <f aca="false">VLOOKUP($C21,$B$6:$M$9,12,0)*M$4</f>
        <v>14</v>
      </c>
      <c r="N21" s="14" t="n">
        <f aca="false">SUMPRODUCT(D$3:M$3,D21:M21)</f>
        <v>257</v>
      </c>
      <c r="O21" s="28" t="n">
        <f aca="false">VLOOKUP(C21,B$6:N$8,13,0)</f>
        <v>254</v>
      </c>
    </row>
    <row r="22" customFormat="false" ht="16" hidden="false" customHeight="false" outlineLevel="0" collapsed="false">
      <c r="D22" s="44" t="n">
        <f aca="false">D3*SUM(D13:D21)</f>
        <v>52</v>
      </c>
      <c r="E22" s="44" t="n">
        <f aca="false">E3*SUM(E13:E21)</f>
        <v>28</v>
      </c>
      <c r="F22" s="44" t="n">
        <f aca="false">F3*SUM(F13:F21)</f>
        <v>104</v>
      </c>
      <c r="G22" s="44" t="n">
        <f aca="false">G3*SUM(G13:G21)</f>
        <v>52</v>
      </c>
      <c r="H22" s="44" t="n">
        <f aca="false">H3*SUM(H13:H21)</f>
        <v>26</v>
      </c>
      <c r="I22" s="44" t="n">
        <f aca="false">I3*SUM(I13:I21)</f>
        <v>13</v>
      </c>
      <c r="J22" s="44" t="n">
        <f aca="false">J3*SUM(J13:J21)</f>
        <v>378</v>
      </c>
      <c r="K22" s="44" t="n">
        <f aca="false">K3*SUM(K13:K21)</f>
        <v>448</v>
      </c>
      <c r="L22" s="44" t="n">
        <f aca="false">L3*SUM(L13:L21)</f>
        <v>560</v>
      </c>
      <c r="M22" s="44" t="n">
        <f aca="false">M3*SUM(M13:M21)</f>
        <v>252</v>
      </c>
      <c r="N22" s="14" t="n">
        <f aca="false">SUM(N13:N21)</f>
        <v>1913</v>
      </c>
      <c r="O22" s="14" t="n">
        <f aca="false">SUM(O13:O21)</f>
        <v>1864</v>
      </c>
      <c r="P22" s="22"/>
      <c r="Q22" s="22"/>
      <c r="R22" s="22"/>
      <c r="S22" s="22"/>
      <c r="T22" s="22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10697674418605"/>
  </cols>
  <sheetData>
    <row r="1" customFormat="false" ht="16" hidden="false" customHeight="false" outlineLevel="0" collapsed="false">
      <c r="B1" s="0" t="s">
        <v>147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</row>
    <row r="2" customFormat="false" ht="16" hidden="false" customHeight="false" outlineLevel="0" collapsed="false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customFormat="false" ht="16" hidden="false" customHeight="false" outlineLevel="0" collapsed="false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customFormat="false" ht="16" hidden="false" customHeight="false" outlineLevel="0" collapsed="false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customFormat="false" ht="16" hidden="false" customHeight="false" outlineLevel="0" collapsed="false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customFormat="false" ht="16" hidden="false" customHeight="false" outlineLevel="0" collapsed="false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customFormat="false" ht="16" hidden="false" customHeight="false" outlineLevel="0" collapsed="false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customFormat="false" ht="16" hidden="false" customHeight="false" outlineLevel="0" collapsed="false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customFormat="false" ht="16" hidden="false" customHeight="false" outlineLevel="0" collapsed="false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customFormat="false" ht="16" hidden="false" customHeight="false" outlineLevel="0" collapsed="false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.10697674418605"/>
  </cols>
  <sheetData>
    <row r="1" customFormat="false" ht="16" hidden="false" customHeight="false" outlineLevel="0" collapsed="false">
      <c r="A1" s="0" t="s">
        <v>157</v>
      </c>
      <c r="L1" s="0" t="s">
        <v>158</v>
      </c>
    </row>
    <row r="2" customFormat="false" ht="16" hidden="false" customHeight="false" outlineLevel="0" collapsed="false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customFormat="false" ht="16" hidden="false" customHeight="false" outlineLevel="0" collapsed="false">
      <c r="A3" s="30" t="n">
        <v>1</v>
      </c>
      <c r="B3" s="48" t="s">
        <v>164</v>
      </c>
      <c r="C3" s="30" t="n">
        <v>1</v>
      </c>
      <c r="D3" s="49" t="s">
        <v>165</v>
      </c>
      <c r="E3" s="30" t="n">
        <v>1</v>
      </c>
      <c r="G3" s="30" t="n">
        <v>1</v>
      </c>
      <c r="I3" s="30" t="n">
        <v>1</v>
      </c>
      <c r="J3" s="50" t="s">
        <v>166</v>
      </c>
      <c r="L3" s="30" t="n">
        <v>1</v>
      </c>
      <c r="N3" s="30" t="n">
        <v>1</v>
      </c>
      <c r="O3" s="51" t="s">
        <v>167</v>
      </c>
      <c r="P3" s="30" t="n">
        <v>1</v>
      </c>
      <c r="R3" s="30" t="n">
        <v>1</v>
      </c>
      <c r="T3" s="30" t="n">
        <v>1</v>
      </c>
      <c r="U3" s="52" t="s">
        <v>168</v>
      </c>
    </row>
    <row r="4" customFormat="false" ht="16" hidden="false" customHeight="false" outlineLevel="0" collapsed="false">
      <c r="A4" s="30" t="n">
        <v>2</v>
      </c>
      <c r="C4" s="30" t="n">
        <v>2</v>
      </c>
      <c r="D4" s="50" t="s">
        <v>169</v>
      </c>
      <c r="E4" s="30" t="n">
        <v>2</v>
      </c>
      <c r="F4" s="53" t="s">
        <v>170</v>
      </c>
      <c r="G4" s="30" t="n">
        <v>2</v>
      </c>
      <c r="I4" s="30" t="n">
        <v>2</v>
      </c>
      <c r="L4" s="30" t="n">
        <v>2</v>
      </c>
      <c r="N4" s="30" t="n">
        <v>2</v>
      </c>
      <c r="O4" s="52" t="s">
        <v>171</v>
      </c>
      <c r="P4" s="30" t="n">
        <v>2</v>
      </c>
      <c r="Q4" s="54" t="s">
        <v>172</v>
      </c>
      <c r="R4" s="30" t="n">
        <v>2</v>
      </c>
      <c r="T4" s="30" t="n">
        <v>2</v>
      </c>
    </row>
    <row r="5" customFormat="false" ht="16" hidden="false" customHeight="false" outlineLevel="0" collapsed="false">
      <c r="A5" s="30" t="n">
        <v>3</v>
      </c>
      <c r="C5" s="30" t="n">
        <v>3</v>
      </c>
      <c r="E5" s="30" t="n">
        <v>3</v>
      </c>
      <c r="F5" s="48" t="s">
        <v>173</v>
      </c>
      <c r="G5" s="30" t="n">
        <v>3</v>
      </c>
      <c r="H5" s="49" t="s">
        <v>174</v>
      </c>
      <c r="I5" s="30" t="n">
        <v>3</v>
      </c>
      <c r="J5" s="53" t="s">
        <v>175</v>
      </c>
      <c r="L5" s="30" t="n">
        <v>3</v>
      </c>
      <c r="N5" s="30" t="n">
        <v>3</v>
      </c>
      <c r="P5" s="30" t="n">
        <v>3</v>
      </c>
      <c r="Q5" s="55" t="s">
        <v>176</v>
      </c>
      <c r="R5" s="30" t="n">
        <v>3</v>
      </c>
      <c r="S5" s="51" t="s">
        <v>177</v>
      </c>
      <c r="T5" s="30" t="n">
        <v>3</v>
      </c>
      <c r="U5" s="54" t="s">
        <v>178</v>
      </c>
    </row>
    <row r="6" customFormat="false" ht="16" hidden="false" customHeight="false" outlineLevel="0" collapsed="false">
      <c r="A6" s="30" t="n">
        <v>4</v>
      </c>
      <c r="C6" s="30" t="n">
        <v>4</v>
      </c>
      <c r="D6" s="53" t="s">
        <v>179</v>
      </c>
      <c r="E6" s="30" t="n">
        <v>4</v>
      </c>
      <c r="F6" s="56" t="s">
        <v>180</v>
      </c>
      <c r="G6" s="30" t="n">
        <v>4</v>
      </c>
      <c r="I6" s="30" t="n">
        <v>4</v>
      </c>
      <c r="L6" s="30" t="n">
        <v>4</v>
      </c>
      <c r="N6" s="30" t="n">
        <v>4</v>
      </c>
      <c r="O6" s="54" t="s">
        <v>181</v>
      </c>
      <c r="P6" s="30" t="n">
        <v>4</v>
      </c>
      <c r="Q6" s="57" t="s">
        <v>182</v>
      </c>
      <c r="R6" s="30" t="n">
        <v>4</v>
      </c>
      <c r="T6" s="30" t="n">
        <v>4</v>
      </c>
    </row>
    <row r="7" customFormat="false" ht="16" hidden="false" customHeight="false" outlineLevel="0" collapsed="false">
      <c r="A7" s="30" t="n">
        <v>5</v>
      </c>
      <c r="C7" s="30" t="n">
        <v>5</v>
      </c>
      <c r="D7" s="48" t="s">
        <v>183</v>
      </c>
      <c r="E7" s="30" t="n">
        <v>5</v>
      </c>
      <c r="G7" s="30" t="n">
        <v>5</v>
      </c>
      <c r="I7" s="30" t="n">
        <v>5</v>
      </c>
      <c r="L7" s="30" t="n">
        <v>5</v>
      </c>
      <c r="N7" s="30" t="n">
        <v>5</v>
      </c>
      <c r="O7" s="55" t="s">
        <v>184</v>
      </c>
      <c r="P7" s="30" t="n">
        <v>5</v>
      </c>
      <c r="R7" s="30" t="n">
        <v>5</v>
      </c>
      <c r="T7" s="30" t="n">
        <v>5</v>
      </c>
    </row>
    <row r="8" customFormat="false" ht="16" hidden="false" customHeight="false" outlineLevel="0" collapsed="false">
      <c r="A8" s="30" t="n">
        <v>6</v>
      </c>
      <c r="C8" s="30" t="n">
        <v>6</v>
      </c>
      <c r="D8" s="56" t="s">
        <v>185</v>
      </c>
      <c r="E8" s="30" t="n">
        <v>6</v>
      </c>
      <c r="F8" s="49" t="s">
        <v>186</v>
      </c>
      <c r="G8" s="30" t="n">
        <v>6</v>
      </c>
      <c r="I8" s="30" t="n">
        <v>6</v>
      </c>
      <c r="L8" s="30" t="n">
        <v>6</v>
      </c>
      <c r="N8" s="30" t="n">
        <v>6</v>
      </c>
      <c r="O8" s="57" t="s">
        <v>187</v>
      </c>
      <c r="P8" s="30" t="n">
        <v>6</v>
      </c>
      <c r="Q8" s="51" t="s">
        <v>188</v>
      </c>
      <c r="R8" s="30" t="n">
        <v>6</v>
      </c>
      <c r="T8" s="30" t="n">
        <v>6</v>
      </c>
    </row>
    <row r="9" customFormat="false" ht="16" hidden="false" customHeight="false" outlineLevel="0" collapsed="false">
      <c r="A9" s="30" t="n">
        <v>7</v>
      </c>
      <c r="C9" s="30" t="n">
        <v>7</v>
      </c>
      <c r="E9" s="30" t="n">
        <v>7</v>
      </c>
      <c r="F9" s="50" t="s">
        <v>189</v>
      </c>
      <c r="G9" s="30" t="n">
        <v>7</v>
      </c>
      <c r="H9" s="48" t="s">
        <v>190</v>
      </c>
      <c r="I9" s="30" t="n">
        <v>7</v>
      </c>
      <c r="L9" s="30" t="n">
        <v>7</v>
      </c>
      <c r="N9" s="30" t="n">
        <v>7</v>
      </c>
      <c r="P9" s="30" t="n">
        <v>7</v>
      </c>
      <c r="Q9" s="52" t="s">
        <v>191</v>
      </c>
      <c r="R9" s="30" t="n">
        <v>7</v>
      </c>
      <c r="S9" s="55" t="s">
        <v>192</v>
      </c>
      <c r="T9" s="30" t="n">
        <v>7</v>
      </c>
    </row>
    <row r="10" customFormat="false" ht="16" hidden="false" customHeight="false" outlineLevel="0" collapsed="false">
      <c r="A10" s="30" t="n">
        <v>8</v>
      </c>
      <c r="B10" s="48" t="s">
        <v>193</v>
      </c>
      <c r="C10" s="30" t="n">
        <v>8</v>
      </c>
      <c r="D10" s="49" t="s">
        <v>194</v>
      </c>
      <c r="E10" s="30" t="n">
        <v>8</v>
      </c>
      <c r="G10" s="30" t="n">
        <v>8</v>
      </c>
      <c r="H10" s="56" t="s">
        <v>195</v>
      </c>
      <c r="I10" s="30" t="n">
        <v>8</v>
      </c>
      <c r="L10" s="30" t="n">
        <v>8</v>
      </c>
      <c r="M10" s="55" t="s">
        <v>164</v>
      </c>
      <c r="N10" s="30" t="n">
        <v>8</v>
      </c>
      <c r="O10" s="51" t="s">
        <v>165</v>
      </c>
      <c r="P10" s="30" t="n">
        <v>8</v>
      </c>
      <c r="R10" s="30" t="n">
        <v>8</v>
      </c>
      <c r="S10" s="57" t="s">
        <v>196</v>
      </c>
      <c r="T10" s="30" t="n">
        <v>8</v>
      </c>
    </row>
    <row r="11" customFormat="false" ht="16" hidden="false" customHeight="false" outlineLevel="0" collapsed="false">
      <c r="A11" s="30" t="n">
        <v>9</v>
      </c>
      <c r="C11" s="30" t="n">
        <v>9</v>
      </c>
      <c r="D11" s="50" t="s">
        <v>197</v>
      </c>
      <c r="E11" s="30" t="n">
        <v>9</v>
      </c>
      <c r="F11" s="53" t="s">
        <v>198</v>
      </c>
      <c r="G11" s="30" t="n">
        <v>9</v>
      </c>
      <c r="I11" s="30" t="n">
        <v>9</v>
      </c>
      <c r="L11" s="30" t="n">
        <v>9</v>
      </c>
      <c r="N11" s="30" t="n">
        <v>9</v>
      </c>
      <c r="O11" s="52" t="s">
        <v>169</v>
      </c>
      <c r="P11" s="30" t="n">
        <v>9</v>
      </c>
      <c r="Q11" s="54" t="s">
        <v>170</v>
      </c>
      <c r="R11" s="30" t="n">
        <v>9</v>
      </c>
      <c r="T11" s="30" t="n">
        <v>9</v>
      </c>
    </row>
    <row r="12" customFormat="false" ht="16" hidden="false" customHeight="false" outlineLevel="0" collapsed="false">
      <c r="A12" s="30" t="n">
        <v>10</v>
      </c>
      <c r="C12" s="30" t="n">
        <v>10</v>
      </c>
      <c r="E12" s="30" t="n">
        <v>10</v>
      </c>
      <c r="G12" s="30" t="n">
        <v>10</v>
      </c>
      <c r="H12" s="49" t="s">
        <v>199</v>
      </c>
      <c r="I12" s="30" t="n">
        <v>10</v>
      </c>
      <c r="L12" s="30" t="n">
        <v>10</v>
      </c>
      <c r="N12" s="30" t="n">
        <v>10</v>
      </c>
      <c r="P12" s="30" t="n">
        <v>10</v>
      </c>
      <c r="R12" s="30" t="n">
        <v>10</v>
      </c>
      <c r="S12" s="51" t="s">
        <v>174</v>
      </c>
      <c r="T12" s="30" t="n">
        <v>10</v>
      </c>
    </row>
    <row r="13" customFormat="false" ht="16" hidden="false" customHeight="false" outlineLevel="0" collapsed="false">
      <c r="A13" s="30" t="n">
        <v>11</v>
      </c>
      <c r="B13" s="49" t="s">
        <v>200</v>
      </c>
      <c r="C13" s="30" t="n">
        <v>11</v>
      </c>
      <c r="D13" s="53" t="s">
        <v>201</v>
      </c>
      <c r="E13" s="30" t="n">
        <v>11</v>
      </c>
      <c r="F13" s="56" t="s">
        <v>202</v>
      </c>
      <c r="G13" s="30" t="n">
        <v>11</v>
      </c>
      <c r="H13" s="50" t="s">
        <v>203</v>
      </c>
      <c r="I13" s="30" t="n">
        <v>11</v>
      </c>
      <c r="L13" s="30" t="n">
        <v>11</v>
      </c>
      <c r="N13" s="30" t="n">
        <v>11</v>
      </c>
      <c r="O13" s="54" t="s">
        <v>179</v>
      </c>
      <c r="P13" s="30" t="n">
        <v>11</v>
      </c>
      <c r="Q13" s="57" t="s">
        <v>180</v>
      </c>
      <c r="R13" s="30" t="n">
        <v>11</v>
      </c>
      <c r="S13" s="52" t="s">
        <v>204</v>
      </c>
      <c r="T13" s="30" t="n">
        <v>11</v>
      </c>
    </row>
    <row r="14" customFormat="false" ht="16" hidden="false" customHeight="false" outlineLevel="0" collapsed="false">
      <c r="A14" s="30" t="n">
        <v>12</v>
      </c>
      <c r="C14" s="30" t="n">
        <v>12</v>
      </c>
      <c r="D14" s="48" t="s">
        <v>205</v>
      </c>
      <c r="E14" s="30" t="n">
        <v>12</v>
      </c>
      <c r="G14" s="30" t="n">
        <v>12</v>
      </c>
      <c r="I14" s="30" t="n">
        <v>12</v>
      </c>
      <c r="L14" s="30" t="n">
        <v>12</v>
      </c>
      <c r="N14" s="30" t="n">
        <v>12</v>
      </c>
      <c r="O14" s="55" t="s">
        <v>183</v>
      </c>
      <c r="P14" s="30" t="n">
        <v>12</v>
      </c>
      <c r="R14" s="30" t="n">
        <v>12</v>
      </c>
      <c r="T14" s="30" t="n">
        <v>12</v>
      </c>
    </row>
    <row r="15" customFormat="false" ht="16" hidden="false" customHeight="false" outlineLevel="0" collapsed="false">
      <c r="A15" s="30" t="n">
        <v>13</v>
      </c>
      <c r="C15" s="30" t="n">
        <v>13</v>
      </c>
      <c r="D15" s="56" t="s">
        <v>206</v>
      </c>
      <c r="E15" s="30" t="n">
        <v>13</v>
      </c>
      <c r="F15" s="49" t="s">
        <v>177</v>
      </c>
      <c r="G15" s="30" t="n">
        <v>13</v>
      </c>
      <c r="H15" s="53" t="s">
        <v>207</v>
      </c>
      <c r="I15" s="30" t="n">
        <v>13</v>
      </c>
      <c r="L15" s="30" t="n">
        <v>13</v>
      </c>
      <c r="N15" s="30" t="n">
        <v>13</v>
      </c>
      <c r="O15" s="57" t="s">
        <v>185</v>
      </c>
      <c r="P15" s="30" t="n">
        <v>13</v>
      </c>
      <c r="Q15" s="51" t="s">
        <v>186</v>
      </c>
      <c r="R15" s="30" t="n">
        <v>13</v>
      </c>
      <c r="S15" s="54" t="s">
        <v>208</v>
      </c>
      <c r="T15" s="30" t="n">
        <v>13</v>
      </c>
    </row>
    <row r="16" customFormat="false" ht="16" hidden="false" customHeight="false" outlineLevel="0" collapsed="false">
      <c r="A16" s="30" t="n">
        <v>14</v>
      </c>
      <c r="C16" s="30" t="n">
        <v>14</v>
      </c>
      <c r="E16" s="30" t="n">
        <v>14</v>
      </c>
      <c r="F16" s="50" t="s">
        <v>209</v>
      </c>
      <c r="G16" s="30" t="n">
        <v>14</v>
      </c>
      <c r="H16" s="48" t="s">
        <v>210</v>
      </c>
      <c r="I16" s="30" t="n">
        <v>14</v>
      </c>
      <c r="L16" s="30" t="n">
        <v>14</v>
      </c>
      <c r="N16" s="30" t="n">
        <v>14</v>
      </c>
      <c r="P16" s="30" t="n">
        <v>14</v>
      </c>
      <c r="Q16" s="52" t="s">
        <v>189</v>
      </c>
      <c r="R16" s="30" t="n">
        <v>14</v>
      </c>
      <c r="S16" s="55" t="s">
        <v>190</v>
      </c>
      <c r="T16" s="30" t="n">
        <v>14</v>
      </c>
    </row>
    <row r="17" customFormat="false" ht="16" hidden="false" customHeight="false" outlineLevel="0" collapsed="false">
      <c r="A17" s="30" t="n">
        <v>15</v>
      </c>
      <c r="B17" s="48" t="s">
        <v>211</v>
      </c>
      <c r="C17" s="30" t="n">
        <v>15</v>
      </c>
      <c r="D17" s="49" t="s">
        <v>212</v>
      </c>
      <c r="E17" s="30" t="n">
        <v>15</v>
      </c>
      <c r="G17" s="30" t="n">
        <v>15</v>
      </c>
      <c r="H17" s="56" t="s">
        <v>213</v>
      </c>
      <c r="I17" s="30" t="n">
        <v>15</v>
      </c>
      <c r="L17" s="30" t="n">
        <v>15</v>
      </c>
      <c r="M17" s="55" t="s">
        <v>193</v>
      </c>
      <c r="N17" s="30" t="n">
        <v>15</v>
      </c>
      <c r="O17" s="51" t="s">
        <v>194</v>
      </c>
      <c r="P17" s="30" t="n">
        <v>15</v>
      </c>
      <c r="R17" s="30" t="n">
        <v>15</v>
      </c>
      <c r="S17" s="57" t="s">
        <v>195</v>
      </c>
      <c r="T17" s="30" t="n">
        <v>15</v>
      </c>
    </row>
    <row r="18" customFormat="false" ht="16" hidden="false" customHeight="false" outlineLevel="0" collapsed="false">
      <c r="A18" s="30" t="n">
        <v>16</v>
      </c>
      <c r="B18" s="56" t="s">
        <v>214</v>
      </c>
      <c r="C18" s="30" t="n">
        <v>16</v>
      </c>
      <c r="D18" s="50" t="s">
        <v>215</v>
      </c>
      <c r="E18" s="30" t="n">
        <v>16</v>
      </c>
      <c r="F18" s="53" t="s">
        <v>216</v>
      </c>
      <c r="G18" s="30" t="n">
        <v>16</v>
      </c>
      <c r="I18" s="30" t="n">
        <v>16</v>
      </c>
      <c r="L18" s="30" t="n">
        <v>16</v>
      </c>
      <c r="N18" s="30" t="n">
        <v>16</v>
      </c>
      <c r="O18" s="52" t="s">
        <v>197</v>
      </c>
      <c r="P18" s="30" t="n">
        <v>16</v>
      </c>
      <c r="Q18" s="54" t="s">
        <v>198</v>
      </c>
      <c r="R18" s="30" t="n">
        <v>16</v>
      </c>
      <c r="T18" s="30" t="n">
        <v>16</v>
      </c>
    </row>
    <row r="19" customFormat="false" ht="16" hidden="false" customHeight="false" outlineLevel="0" collapsed="false">
      <c r="A19" s="30" t="n">
        <v>17</v>
      </c>
      <c r="C19" s="30" t="n">
        <v>17</v>
      </c>
      <c r="E19" s="30" t="n">
        <v>17</v>
      </c>
      <c r="G19" s="30" t="n">
        <v>17</v>
      </c>
      <c r="H19" s="49" t="s">
        <v>217</v>
      </c>
      <c r="I19" s="30" t="n">
        <v>17</v>
      </c>
      <c r="L19" s="30" t="n">
        <v>17</v>
      </c>
      <c r="N19" s="30" t="n">
        <v>17</v>
      </c>
      <c r="P19" s="30" t="n">
        <v>17</v>
      </c>
      <c r="R19" s="30" t="n">
        <v>17</v>
      </c>
      <c r="S19" s="51" t="s">
        <v>199</v>
      </c>
      <c r="T19" s="30" t="n">
        <v>17</v>
      </c>
    </row>
    <row r="20" customFormat="false" ht="16" hidden="false" customHeight="false" outlineLevel="0" collapsed="false">
      <c r="A20" s="30" t="n">
        <v>18</v>
      </c>
      <c r="B20" s="49" t="s">
        <v>218</v>
      </c>
      <c r="C20" s="30" t="n">
        <v>18</v>
      </c>
      <c r="D20" s="53" t="s">
        <v>219</v>
      </c>
      <c r="E20" s="30" t="n">
        <v>18</v>
      </c>
      <c r="F20" s="56" t="s">
        <v>196</v>
      </c>
      <c r="G20" s="30" t="n">
        <v>18</v>
      </c>
      <c r="H20" s="50" t="s">
        <v>220</v>
      </c>
      <c r="I20" s="30" t="n">
        <v>18</v>
      </c>
      <c r="L20" s="30" t="n">
        <v>18</v>
      </c>
      <c r="M20" s="51" t="s">
        <v>200</v>
      </c>
      <c r="N20" s="30" t="n">
        <v>18</v>
      </c>
      <c r="O20" s="54" t="s">
        <v>201</v>
      </c>
      <c r="P20" s="30" t="n">
        <v>18</v>
      </c>
      <c r="Q20" s="57" t="s">
        <v>202</v>
      </c>
      <c r="R20" s="30" t="n">
        <v>18</v>
      </c>
      <c r="S20" s="52" t="s">
        <v>203</v>
      </c>
      <c r="T20" s="30" t="n">
        <v>18</v>
      </c>
    </row>
    <row r="21" customFormat="false" ht="16" hidden="false" customHeight="false" outlineLevel="0" collapsed="false">
      <c r="A21" s="30" t="n">
        <v>19</v>
      </c>
      <c r="B21" s="50" t="s">
        <v>221</v>
      </c>
      <c r="C21" s="30" t="n">
        <v>19</v>
      </c>
      <c r="D21" s="48" t="s">
        <v>222</v>
      </c>
      <c r="E21" s="30" t="n">
        <v>19</v>
      </c>
      <c r="G21" s="30" t="n">
        <v>19</v>
      </c>
      <c r="I21" s="30" t="n">
        <v>19</v>
      </c>
      <c r="L21" s="30" t="n">
        <v>19</v>
      </c>
      <c r="N21" s="30" t="n">
        <v>19</v>
      </c>
      <c r="O21" s="55" t="s">
        <v>205</v>
      </c>
      <c r="P21" s="30" t="n">
        <v>19</v>
      </c>
      <c r="R21" s="30" t="n">
        <v>19</v>
      </c>
      <c r="T21" s="30" t="n">
        <v>19</v>
      </c>
    </row>
    <row r="22" customFormat="false" ht="16" hidden="false" customHeight="false" outlineLevel="0" collapsed="false">
      <c r="A22" s="30" t="n">
        <v>20</v>
      </c>
      <c r="C22" s="30" t="n">
        <v>20</v>
      </c>
      <c r="D22" s="56" t="s">
        <v>223</v>
      </c>
      <c r="E22" s="30" t="n">
        <v>20</v>
      </c>
      <c r="G22" s="30" t="n">
        <v>20</v>
      </c>
      <c r="H22" s="53" t="s">
        <v>224</v>
      </c>
      <c r="I22" s="30" t="n">
        <v>20</v>
      </c>
      <c r="L22" s="30" t="n">
        <v>20</v>
      </c>
      <c r="N22" s="30" t="n">
        <v>20</v>
      </c>
      <c r="O22" s="57" t="s">
        <v>206</v>
      </c>
      <c r="P22" s="30" t="n">
        <v>20</v>
      </c>
      <c r="R22" s="30" t="n">
        <v>20</v>
      </c>
      <c r="S22" s="54" t="s">
        <v>207</v>
      </c>
      <c r="T22" s="30" t="n">
        <v>20</v>
      </c>
    </row>
    <row r="23" customFormat="false" ht="16" hidden="false" customHeight="false" outlineLevel="0" collapsed="false">
      <c r="A23" s="30" t="n">
        <v>21</v>
      </c>
      <c r="B23" s="53" t="s">
        <v>225</v>
      </c>
      <c r="C23" s="30" t="n">
        <v>21</v>
      </c>
      <c r="E23" s="30" t="n">
        <v>21</v>
      </c>
      <c r="F23" s="50" t="s">
        <v>204</v>
      </c>
      <c r="G23" s="30" t="n">
        <v>21</v>
      </c>
      <c r="I23" s="30" t="n">
        <v>21</v>
      </c>
      <c r="L23" s="30" t="n">
        <v>21</v>
      </c>
      <c r="N23" s="30" t="n">
        <v>21</v>
      </c>
      <c r="P23" s="30" t="n">
        <v>21</v>
      </c>
      <c r="Q23" s="52" t="s">
        <v>209</v>
      </c>
      <c r="R23" s="30" t="n">
        <v>21</v>
      </c>
      <c r="T23" s="30" t="n">
        <v>21</v>
      </c>
    </row>
    <row r="24" customFormat="false" ht="16" hidden="false" customHeight="false" outlineLevel="0" collapsed="false">
      <c r="A24" s="30" t="n">
        <v>22</v>
      </c>
      <c r="B24" s="48" t="s">
        <v>226</v>
      </c>
      <c r="C24" s="30" t="n">
        <v>22</v>
      </c>
      <c r="D24" s="49" t="s">
        <v>227</v>
      </c>
      <c r="E24" s="30" t="n">
        <v>22</v>
      </c>
      <c r="G24" s="30" t="n">
        <v>22</v>
      </c>
      <c r="H24" s="56" t="s">
        <v>228</v>
      </c>
      <c r="I24" s="30" t="n">
        <v>22</v>
      </c>
      <c r="L24" s="30" t="n">
        <v>22</v>
      </c>
      <c r="M24" s="55" t="s">
        <v>211</v>
      </c>
      <c r="N24" s="30" t="n">
        <v>22</v>
      </c>
      <c r="O24" s="51" t="s">
        <v>212</v>
      </c>
      <c r="P24" s="30" t="n">
        <v>22</v>
      </c>
      <c r="R24" s="30" t="n">
        <v>22</v>
      </c>
      <c r="S24" s="57" t="s">
        <v>213</v>
      </c>
      <c r="T24" s="30" t="n">
        <v>22</v>
      </c>
    </row>
    <row r="25" customFormat="false" ht="16" hidden="false" customHeight="false" outlineLevel="0" collapsed="false">
      <c r="A25" s="30" t="n">
        <v>23</v>
      </c>
      <c r="B25" s="56" t="s">
        <v>229</v>
      </c>
      <c r="C25" s="30" t="n">
        <v>23</v>
      </c>
      <c r="D25" s="50" t="s">
        <v>230</v>
      </c>
      <c r="E25" s="30" t="n">
        <v>23</v>
      </c>
      <c r="F25" s="53" t="s">
        <v>208</v>
      </c>
      <c r="G25" s="30" t="n">
        <v>23</v>
      </c>
      <c r="I25" s="30" t="n">
        <v>23</v>
      </c>
      <c r="L25" s="30" t="n">
        <v>23</v>
      </c>
      <c r="M25" s="57" t="s">
        <v>214</v>
      </c>
      <c r="N25" s="30" t="n">
        <v>23</v>
      </c>
      <c r="O25" s="52" t="s">
        <v>215</v>
      </c>
      <c r="P25" s="30" t="n">
        <v>23</v>
      </c>
      <c r="Q25" s="54" t="s">
        <v>216</v>
      </c>
      <c r="R25" s="30" t="n">
        <v>23</v>
      </c>
      <c r="T25" s="30" t="n">
        <v>23</v>
      </c>
    </row>
    <row r="26" customFormat="false" ht="16" hidden="false" customHeight="false" outlineLevel="0" collapsed="false">
      <c r="A26" s="30" t="n">
        <v>24</v>
      </c>
      <c r="C26" s="30" t="n">
        <v>24</v>
      </c>
      <c r="E26" s="30" t="n">
        <v>24</v>
      </c>
      <c r="F26" s="48" t="s">
        <v>231</v>
      </c>
      <c r="G26" s="30" t="n">
        <v>24</v>
      </c>
      <c r="H26" s="49" t="s">
        <v>232</v>
      </c>
      <c r="I26" s="30" t="n">
        <v>24</v>
      </c>
      <c r="L26" s="30" t="n">
        <v>24</v>
      </c>
      <c r="N26" s="30" t="n">
        <v>24</v>
      </c>
      <c r="P26" s="30" t="n">
        <v>24</v>
      </c>
      <c r="Q26" s="55" t="s">
        <v>173</v>
      </c>
      <c r="R26" s="30" t="n">
        <v>24</v>
      </c>
      <c r="S26" s="51" t="s">
        <v>217</v>
      </c>
      <c r="T26" s="30" t="n">
        <v>24</v>
      </c>
    </row>
    <row r="27" customFormat="false" ht="16" hidden="false" customHeight="false" outlineLevel="0" collapsed="false">
      <c r="A27" s="30" t="n">
        <v>25</v>
      </c>
      <c r="B27" s="49" t="s">
        <v>167</v>
      </c>
      <c r="C27" s="30" t="n">
        <v>25</v>
      </c>
      <c r="D27" s="53" t="s">
        <v>172</v>
      </c>
      <c r="E27" s="30" t="n">
        <v>25</v>
      </c>
      <c r="G27" s="30" t="n">
        <v>25</v>
      </c>
      <c r="H27" s="50" t="s">
        <v>168</v>
      </c>
      <c r="I27" s="30" t="n">
        <v>25</v>
      </c>
      <c r="L27" s="30" t="n">
        <v>25</v>
      </c>
      <c r="M27" s="51" t="s">
        <v>218</v>
      </c>
      <c r="N27" s="30" t="n">
        <v>25</v>
      </c>
      <c r="O27" s="54" t="s">
        <v>219</v>
      </c>
      <c r="P27" s="30" t="n">
        <v>25</v>
      </c>
      <c r="R27" s="30" t="n">
        <v>25</v>
      </c>
      <c r="S27" s="52" t="s">
        <v>220</v>
      </c>
      <c r="T27" s="30" t="n">
        <v>25</v>
      </c>
    </row>
    <row r="28" customFormat="false" ht="16" hidden="false" customHeight="false" outlineLevel="0" collapsed="false">
      <c r="A28" s="30" t="n">
        <v>26</v>
      </c>
      <c r="B28" s="50" t="s">
        <v>171</v>
      </c>
      <c r="C28" s="30" t="n">
        <v>26</v>
      </c>
      <c r="D28" s="48" t="s">
        <v>176</v>
      </c>
      <c r="E28" s="30" t="n">
        <v>26</v>
      </c>
      <c r="G28" s="30" t="n">
        <v>26</v>
      </c>
      <c r="I28" s="30" t="n">
        <v>26</v>
      </c>
      <c r="L28" s="30" t="n">
        <v>26</v>
      </c>
      <c r="M28" s="52" t="s">
        <v>221</v>
      </c>
      <c r="N28" s="30" t="n">
        <v>26</v>
      </c>
      <c r="O28" s="55" t="s">
        <v>222</v>
      </c>
      <c r="P28" s="30" t="n">
        <v>26</v>
      </c>
      <c r="R28" s="30" t="n">
        <v>26</v>
      </c>
      <c r="T28" s="30" t="n">
        <v>26</v>
      </c>
    </row>
    <row r="29" customFormat="false" ht="16" hidden="false" customHeight="false" outlineLevel="0" collapsed="false">
      <c r="A29" s="30" t="n">
        <v>27</v>
      </c>
      <c r="C29" s="30" t="n">
        <v>27</v>
      </c>
      <c r="D29" s="56" t="s">
        <v>182</v>
      </c>
      <c r="E29" s="30" t="n">
        <v>27</v>
      </c>
      <c r="G29" s="30" t="n">
        <v>27</v>
      </c>
      <c r="H29" s="53" t="s">
        <v>178</v>
      </c>
      <c r="I29" s="30" t="n">
        <v>27</v>
      </c>
      <c r="L29" s="30" t="n">
        <v>27</v>
      </c>
      <c r="N29" s="30" t="n">
        <v>27</v>
      </c>
      <c r="O29" s="57" t="s">
        <v>223</v>
      </c>
      <c r="P29" s="30" t="n">
        <v>27</v>
      </c>
      <c r="R29" s="30" t="n">
        <v>27</v>
      </c>
      <c r="S29" s="54" t="s">
        <v>224</v>
      </c>
      <c r="T29" s="30" t="n">
        <v>27</v>
      </c>
    </row>
    <row r="30" customFormat="false" ht="16" hidden="false" customHeight="false" outlineLevel="0" collapsed="false">
      <c r="A30" s="30" t="n">
        <v>28</v>
      </c>
      <c r="B30" s="53" t="s">
        <v>181</v>
      </c>
      <c r="C30" s="30" t="n">
        <v>28</v>
      </c>
      <c r="E30" s="30" t="n">
        <v>28</v>
      </c>
      <c r="G30" s="30" t="n">
        <v>28</v>
      </c>
      <c r="I30" s="30" t="n">
        <v>28</v>
      </c>
      <c r="L30" s="30" t="n">
        <v>28</v>
      </c>
      <c r="M30" s="54" t="s">
        <v>225</v>
      </c>
      <c r="N30" s="30" t="n">
        <v>28</v>
      </c>
      <c r="P30" s="30" t="n">
        <v>28</v>
      </c>
      <c r="R30" s="30" t="n">
        <v>28</v>
      </c>
      <c r="T30" s="30" t="n">
        <v>28</v>
      </c>
    </row>
    <row r="31" customFormat="false" ht="16" hidden="false" customHeight="false" outlineLevel="0" collapsed="false">
      <c r="A31" s="30" t="n">
        <v>29</v>
      </c>
      <c r="B31" s="48" t="s">
        <v>184</v>
      </c>
      <c r="C31" s="30" t="n">
        <v>29</v>
      </c>
      <c r="D31" s="49" t="s">
        <v>188</v>
      </c>
      <c r="E31" s="30" t="n">
        <v>29</v>
      </c>
      <c r="G31" s="30" t="n">
        <v>29</v>
      </c>
      <c r="H31" s="56" t="s">
        <v>233</v>
      </c>
      <c r="L31" s="30" t="n">
        <v>29</v>
      </c>
      <c r="M31" s="55" t="s">
        <v>226</v>
      </c>
      <c r="N31" s="30" t="n">
        <v>29</v>
      </c>
      <c r="O31" s="51" t="s">
        <v>227</v>
      </c>
      <c r="P31" s="30" t="n">
        <v>29</v>
      </c>
      <c r="R31" s="30" t="n">
        <v>29</v>
      </c>
      <c r="S31" s="57" t="s">
        <v>228</v>
      </c>
    </row>
    <row r="32" customFormat="false" ht="16" hidden="false" customHeight="false" outlineLevel="0" collapsed="false">
      <c r="A32" s="30" t="n">
        <v>30</v>
      </c>
      <c r="B32" s="56" t="s">
        <v>187</v>
      </c>
      <c r="C32" s="30" t="n">
        <v>30</v>
      </c>
      <c r="D32" s="50" t="s">
        <v>191</v>
      </c>
      <c r="E32" s="30" t="n">
        <v>30</v>
      </c>
      <c r="G32" s="30" t="n">
        <v>30</v>
      </c>
      <c r="L32" s="30" t="n">
        <v>30</v>
      </c>
      <c r="M32" s="57" t="s">
        <v>229</v>
      </c>
      <c r="N32" s="30" t="n">
        <v>30</v>
      </c>
      <c r="O32" s="52" t="s">
        <v>230</v>
      </c>
      <c r="P32" s="30" t="n">
        <v>30</v>
      </c>
      <c r="R32" s="30" t="n">
        <v>30</v>
      </c>
    </row>
    <row r="33" customFormat="false" ht="16" hidden="false" customHeight="false" outlineLevel="0" collapsed="false">
      <c r="A33" s="30" t="n">
        <v>31</v>
      </c>
      <c r="E33" s="30" t="n">
        <v>31</v>
      </c>
      <c r="F33" s="48" t="s">
        <v>192</v>
      </c>
      <c r="G33" s="30" t="n">
        <v>31</v>
      </c>
      <c r="L33" s="30" t="n">
        <v>31</v>
      </c>
      <c r="P33" s="30" t="n">
        <v>31</v>
      </c>
      <c r="Q33" s="55" t="s">
        <v>231</v>
      </c>
      <c r="R33" s="30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2016-12-05T22:33:30Z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