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-25600" yWindow="460" windowWidth="25600" windowHeight="15460" tabRatio="500" activeTab="2"/>
  </bookViews>
  <sheets>
    <sheet name="vorlesung" sheetId="1" r:id="rId1"/>
    <sheet name="PUE" sheetId="2" r:id="rId2"/>
    <sheet name="HUE" sheetId="5" r:id="rId3"/>
    <sheet name="Tutoren" sheetId="4" r:id="rId4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I15" i="4"/>
  <c r="I12" i="4"/>
  <c r="I11" i="4"/>
  <c r="I14" i="4"/>
  <c r="I13" i="4"/>
  <c r="I7" i="4"/>
  <c r="I8" i="4"/>
  <c r="I10" i="4"/>
  <c r="I9" i="4"/>
  <c r="H14" i="4"/>
  <c r="H13" i="4"/>
  <c r="H12" i="4"/>
  <c r="H11" i="4"/>
  <c r="H10" i="4"/>
  <c r="H9" i="4"/>
  <c r="H8" i="4"/>
  <c r="H7" i="4"/>
  <c r="D5" i="4"/>
  <c r="H13" i="2"/>
  <c r="H12" i="2"/>
  <c r="G14" i="2"/>
  <c r="G13" i="2"/>
  <c r="G4" i="2"/>
  <c r="G5" i="2"/>
  <c r="G6" i="2"/>
  <c r="G7" i="2"/>
  <c r="G8" i="2"/>
  <c r="G9" i="2"/>
  <c r="G10" i="2"/>
  <c r="G11" i="2"/>
  <c r="G12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12" i="5"/>
  <c r="H11" i="5"/>
  <c r="G13" i="5"/>
  <c r="G14" i="5"/>
  <c r="G15" i="5"/>
  <c r="R15" i="5"/>
  <c r="Q15" i="5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G4" i="5"/>
  <c r="G5" i="5"/>
  <c r="G6" i="5"/>
  <c r="G7" i="5"/>
  <c r="G8" i="5"/>
  <c r="G9" i="5"/>
  <c r="G10" i="5"/>
  <c r="G11" i="5"/>
  <c r="R14" i="5"/>
  <c r="Q14" i="5"/>
  <c r="P14" i="5"/>
  <c r="F14" i="5"/>
  <c r="E14" i="5"/>
  <c r="D14" i="5"/>
  <c r="C14" i="5"/>
  <c r="R13" i="5"/>
  <c r="Q13" i="5"/>
  <c r="P13" i="5"/>
  <c r="F13" i="5"/>
  <c r="E13" i="5"/>
  <c r="D13" i="5"/>
  <c r="C13" i="5"/>
  <c r="R12" i="5"/>
  <c r="Q12" i="5"/>
  <c r="P12" i="5"/>
  <c r="F12" i="5"/>
  <c r="E12" i="5"/>
  <c r="D12" i="5"/>
  <c r="C12" i="5"/>
  <c r="R11" i="5"/>
  <c r="Q11" i="5"/>
  <c r="P11" i="5"/>
  <c r="F11" i="5"/>
  <c r="E11" i="5"/>
  <c r="D11" i="5"/>
  <c r="C11" i="5"/>
  <c r="R10" i="5"/>
  <c r="Q10" i="5"/>
  <c r="P10" i="5"/>
  <c r="F10" i="5"/>
  <c r="E10" i="5"/>
  <c r="D10" i="5"/>
  <c r="C10" i="5"/>
  <c r="R9" i="5"/>
  <c r="Q9" i="5"/>
  <c r="P9" i="5"/>
  <c r="F9" i="5"/>
  <c r="E9" i="5"/>
  <c r="D9" i="5"/>
  <c r="C9" i="5"/>
  <c r="R8" i="5"/>
  <c r="Q8" i="5"/>
  <c r="P8" i="5"/>
  <c r="F8" i="5"/>
  <c r="E8" i="5"/>
  <c r="D8" i="5"/>
  <c r="C8" i="5"/>
  <c r="R7" i="5"/>
  <c r="Q7" i="5"/>
  <c r="P7" i="5"/>
  <c r="F7" i="5"/>
  <c r="E7" i="5"/>
  <c r="D7" i="5"/>
  <c r="C7" i="5"/>
  <c r="R6" i="5"/>
  <c r="Q6" i="5"/>
  <c r="P6" i="5"/>
  <c r="F6" i="5"/>
  <c r="E6" i="5"/>
  <c r="D6" i="5"/>
  <c r="C6" i="5"/>
  <c r="R5" i="5"/>
  <c r="Q5" i="5"/>
  <c r="P5" i="5"/>
  <c r="F5" i="5"/>
  <c r="E5" i="5"/>
  <c r="D5" i="5"/>
  <c r="C5" i="5"/>
  <c r="R4" i="5"/>
  <c r="Q4" i="5"/>
  <c r="P4" i="5"/>
  <c r="F4" i="5"/>
  <c r="E4" i="5"/>
  <c r="D4" i="5"/>
  <c r="C4" i="5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<sst xmlns="http://schemas.openxmlformats.org/spreadsheetml/2006/main" count="132" uniqueCount="99">
  <si>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</si>
  <si>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</si>
  <si>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</si>
  <si>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</si>
  <si>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</si>
  <si>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</si>
  <si>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</si>
  <si>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</si>
  <si>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</si>
  <si>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</si>
  <si>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</si>
  <si>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</si>
  <si>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</si>
  <si>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</si>
  <si>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</si>
  <si>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</si>
  <si>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</si>
  <si>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</si>
  <si>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</si>
  <si>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</si>
  <si>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</si>
  <si>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</si>
  <si>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</si>
  <si>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</si>
  <si>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</si>
  <si>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</si>
  <si>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</si>
  <si>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</si>
  <si>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</si>
  <si>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</si>
  <si>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</si>
  <si>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</si>
  <si>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</si>
  <si>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</si>
  <si>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</si>
  <si>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</si>
  <si>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</si>
  <si>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</si>
  <si>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</si>
  <si>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</si>
  <si>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</si>
  <si>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</si>
  <si>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entworfen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</si>
  <si>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</si>
  <si>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</si>
  <si>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</si>
  <si>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</si>
  <si>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</si>
  <si>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</si>
  <si>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</si>
  <si>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</si>
  <si>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</si>
  <si>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</si>
  <si>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</si>
  <si>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</si>
  <si>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</si>
  <si>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</si>
  <si>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</si>
  <si>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</si>
  <si>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</si>
  <si>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</si>
  <si>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</si>
  <si>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</si>
  <si>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</si>
  <si>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</si>
  <si>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</si>
  <si>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</si>
  <si>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</si>
  <si>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</si>
  <si>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</si>
  <si>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</si>
  <si>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</si>
  <si>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</si>
  <si>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</si>
  <si>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</si>
  <si>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</si>
  <si>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</si>
  <si>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#HUE entworfen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</si>
  <si>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</si>
  <si>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</si>
  <si>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</si>
  <si>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</si>
  <si>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</si>
  <si>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</si>
  <si>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</si>
  <si>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</si>
  <si>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</si>
  <si>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</si>
  <si>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</si>
  <si>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</si>
  <si>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</si>
  <si>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Anzahl benötigt</t>
  </si>
  <si>
    <t>Erreichte Leistung</t>
  </si>
  <si>
    <t>Soll Leistung</t>
  </si>
  <si>
    <t>SHK (1/2)</t>
  </si>
  <si>
    <t>Soll</t>
  </si>
  <si>
    <t>Aufwand (in Stunden)</t>
  </si>
  <si>
    <t>WiMi</t>
  </si>
  <si>
    <t>Anzahl Ist;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</si>
</sst>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zoomScale="150" zoomScaleNormal="150" zoomScalePageLayoutView="150" workbookViewId="0">
      <selection activeCell="M1" sqref="M1:O1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45</v>
      </c>
      <c r="B1" s="6" t="s">
        <v>46</v>
      </c>
      <c r="C1" s="6" t="s">
        <v>48</v>
      </c>
      <c r="H1" s="7"/>
      <c r="J1" s="6" t="s">
        <v>61</v>
      </c>
      <c r="M1" s="24" t="s">
        <v>47</v>
      </c>
      <c r="N1" s="24"/>
      <c r="O1" s="24"/>
      <c r="P1" s="6" t="s">
        <v>56</v>
      </c>
      <c r="T1" s="6" t="s">
        <v>62</v>
      </c>
    </row>
    <row r="2" spans="1:20" s="1" customFormat="1" ht="32" x14ac:dyDescent="0.2">
      <c r="C2" s="1" t="s">
        <v>52</v>
      </c>
      <c r="D2" s="1" t="s">
        <v>51</v>
      </c>
      <c r="E2" s="1" t="s">
        <v>50</v>
      </c>
      <c r="F2" s="1" t="s">
        <v>57</v>
      </c>
      <c r="G2" s="1" t="s">
        <v>49</v>
      </c>
      <c r="H2" s="1" t="s">
        <v>70</v>
      </c>
      <c r="I2" s="1" t="s">
        <v>69</v>
      </c>
      <c r="J2" s="1" t="s">
        <v>58</v>
      </c>
      <c r="K2" s="1" t="s">
        <v>59</v>
      </c>
      <c r="L2" s="1" t="s">
        <v>67</v>
      </c>
      <c r="M2" s="1" t="s">
        <v>53</v>
      </c>
      <c r="N2" s="1" t="s">
        <v>54</v>
      </c>
      <c r="O2" s="1" t="s">
        <v>55</v>
      </c>
      <c r="P2" s="1" t="s">
        <v>53</v>
      </c>
      <c r="Q2" s="1" t="s">
        <v>54</v>
      </c>
      <c r="R2" s="1" t="s">
        <v>55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K3" s="5"/>
      <c r="L3" s="5"/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63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/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64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K5" s="2"/>
      <c r="L5" s="2"/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K6" s="2"/>
      <c r="L6" s="2"/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/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/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2"/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2"/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2"/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2"/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2"/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2"/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2"/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/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3" priority="16" operator="greaterThan">
      <formula>$H3</formula>
    </cfRule>
    <cfRule type="cellIs" dxfId="12" priority="17" operator="between">
      <formula>$G3</formula>
      <formula>$H3</formula>
    </cfRule>
    <cfRule type="cellIs" dxfId="11" priority="18" operator="lessThan">
      <formula>$H3</formula>
    </cfRule>
  </conditionalFormatting>
  <conditionalFormatting sqref="I4:I16">
    <cfRule type="cellIs" dxfId="10" priority="1" operator="greaterThan">
      <formula>$H4</formula>
    </cfRule>
    <cfRule type="cellIs" dxfId="9" priority="2" operator="between">
      <formula>$G4</formula>
      <formula>$H4</formula>
    </cfRule>
    <cfRule type="cellIs" dxfId="8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K1" zoomScale="150" zoomScaleNormal="150" zoomScalePageLayoutView="150" workbookViewId="0">
      <selection activeCell="N16" sqref="N16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45</v>
      </c>
      <c r="C1" s="6" t="s">
        <v>48</v>
      </c>
      <c r="I1" s="7"/>
      <c r="J1" s="6" t="s">
        <v>61</v>
      </c>
      <c r="M1" s="24" t="s">
        <v>47</v>
      </c>
      <c r="N1" s="24"/>
      <c r="O1" s="24"/>
      <c r="P1" s="6" t="s">
        <v>56</v>
      </c>
      <c r="T1" s="6" t="s">
        <v>62</v>
      </c>
    </row>
    <row r="2" spans="1:20" s="1" customFormat="1" ht="32" x14ac:dyDescent="0.2">
      <c r="C2" s="1" t="s">
        <v>52</v>
      </c>
      <c r="D2" s="1" t="s">
        <v>51</v>
      </c>
      <c r="E2" s="1" t="s">
        <v>50</v>
      </c>
      <c r="F2" s="1" t="s">
        <v>57</v>
      </c>
      <c r="G2" s="1" t="s">
        <v>49</v>
      </c>
      <c r="H2" s="1" t="s">
        <v>65</v>
      </c>
      <c r="I2" s="1" t="s">
        <v>68</v>
      </c>
      <c r="J2" s="1" t="s">
        <v>66</v>
      </c>
      <c r="K2" s="1" t="s">
        <v>59</v>
      </c>
      <c r="L2" s="1" t="s">
        <v>60</v>
      </c>
      <c r="M2" s="1" t="s">
        <v>53</v>
      </c>
      <c r="N2" s="1" t="s">
        <v>54</v>
      </c>
      <c r="O2" s="1" t="s">
        <v>55</v>
      </c>
      <c r="P2" s="1" t="s">
        <v>53</v>
      </c>
      <c r="Q2" s="1" t="s">
        <v>54</v>
      </c>
      <c r="R2" s="1" t="s">
        <v>55</v>
      </c>
      <c r="T2" s="1" t="s">
        <v>63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5"/>
      <c r="K3" s="5"/>
      <c r="L3" s="5"/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64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2"/>
      <c r="K4" s="2"/>
      <c r="L4" s="2"/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2"/>
      <c r="K5" s="2"/>
      <c r="L5" s="2"/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2"/>
      <c r="K6" s="2"/>
      <c r="L6" s="2"/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2"/>
      <c r="K7" s="2"/>
      <c r="L7" s="2"/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2"/>
      <c r="K8" s="2"/>
      <c r="L8" s="2"/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2"/>
      <c r="K9" s="2"/>
      <c r="L9" s="2"/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2"/>
      <c r="K10" s="2"/>
      <c r="L10" s="2"/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2"/>
      <c r="K11" s="2"/>
      <c r="L11" s="2"/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2"/>
      <c r="K12" s="2"/>
      <c r="L12" s="2"/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2"/>
      <c r="K13" s="2"/>
      <c r="L13" s="2"/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42766</v>
      </c>
      <c r="J14" s="2"/>
      <c r="K14" s="2"/>
      <c r="L14" s="2"/>
      <c r="M14">
        <v>28</v>
      </c>
      <c r="N14">
        <v>29</v>
      </c>
      <c r="P14" t="str">
        <f>VLOOKUP(M14,vorlesung!$A$4:$H$33,8,FALSE)</f>
        <v>Ch 17: Zuweisungskompatibilität</v>
      </c>
      <c r="Q14" t="str">
        <f>VLOOKUP(N14,vorlesung!$A$4:$H$33,8,FALSE)</f>
        <v>Ch 17: interfaces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2"/>
      <c r="K15" s="2"/>
      <c r="L15" s="2"/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7" priority="4" operator="greaterThan">
      <formula>$H3</formula>
    </cfRule>
    <cfRule type="cellIs" dxfId="6" priority="5" operator="between">
      <formula>$G3</formula>
      <formula>$H3</formula>
    </cfRule>
    <cfRule type="cellIs" dxfId="5" priority="6" operator="lessThan">
      <formula>$G3</formula>
    </cfRule>
  </conditionalFormatting>
  <conditionalFormatting sqref="I4:I15">
    <cfRule type="cellIs" dxfId="4" priority="1" operator="greaterThan">
      <formula>$H4</formula>
    </cfRule>
    <cfRule type="cellIs" dxfId="3" priority="2" operator="between">
      <formula>$G4</formula>
      <formula>$H4</formula>
    </cfRule>
    <cfRule type="cellIs" dxfId="2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zoomScale="160" zoomScaleNormal="160" zoomScalePageLayoutView="160" workbookViewId="0">
      <selection activeCell="E28" sqref="E28"/>
    </sheetView>
  </sheetViews>
  <sheetFormatPr baseColWidth="10" defaultRowHeight="16" x14ac:dyDescent="0.2"/>
  <cols>
    <col min="1" max="1" width="14.33203125" customWidth="1"/>
  </cols>
  <sheetData>
    <row r="2" spans="1:14" s="1" customFormat="1" ht="32" x14ac:dyDescent="0.2">
      <c r="D2" s="21" t="s">
        <v>42</v>
      </c>
      <c r="E2" s="21" t="s">
        <v>43</v>
      </c>
      <c r="F2" s="21" t="s">
        <v>77</v>
      </c>
      <c r="G2" s="21" t="s">
        <v>44</v>
      </c>
    </row>
    <row r="3" spans="1:14" s="1" customFormat="1" ht="48" x14ac:dyDescent="0.2">
      <c r="D3" s="22">
        <v>4</v>
      </c>
      <c r="E3" s="22">
        <v>1</v>
      </c>
      <c r="F3" s="22">
        <v>8</v>
      </c>
      <c r="G3" s="22">
        <v>2</v>
      </c>
      <c r="H3" s="1" t="s">
        <v>96</v>
      </c>
      <c r="J3" s="20">
        <f>SUMPRODUCT(D3:G3,D4:G4)</f>
        <v>240</v>
      </c>
    </row>
    <row r="4" spans="1:14" s="1" customFormat="1" ht="32" x14ac:dyDescent="0.2">
      <c r="D4" s="21">
        <v>14</v>
      </c>
      <c r="E4" s="21">
        <v>28</v>
      </c>
      <c r="F4" s="21">
        <v>13</v>
      </c>
      <c r="G4" s="21">
        <v>26</v>
      </c>
      <c r="H4" s="1" t="s">
        <v>91</v>
      </c>
      <c r="J4" s="9" t="s">
        <v>95</v>
      </c>
      <c r="K4" s="9"/>
      <c r="L4" s="9"/>
      <c r="M4" s="9"/>
      <c r="N4" s="9"/>
    </row>
    <row r="5" spans="1:14" s="1" customFormat="1" ht="32" x14ac:dyDescent="0.2">
      <c r="D5" s="21">
        <f>SUM(D7:D14)</f>
        <v>1</v>
      </c>
      <c r="E5" s="21"/>
      <c r="F5" s="21"/>
      <c r="G5" s="21"/>
      <c r="H5" s="1" t="s">
        <v>98</v>
      </c>
      <c r="J5" s="9" t="s">
        <v>42</v>
      </c>
      <c r="K5" s="9" t="s">
        <v>43</v>
      </c>
      <c r="L5" s="9" t="s">
        <v>77</v>
      </c>
      <c r="M5" s="9" t="s">
        <v>44</v>
      </c>
      <c r="N5" s="9"/>
    </row>
    <row r="6" spans="1:14" s="1" customFormat="1" ht="33" thickBot="1" x14ac:dyDescent="0.25">
      <c r="A6" s="1" t="s">
        <v>40</v>
      </c>
      <c r="B6" s="1" t="s">
        <v>41</v>
      </c>
      <c r="C6" s="1" t="s">
        <v>73</v>
      </c>
      <c r="H6" s="21" t="s">
        <v>92</v>
      </c>
      <c r="I6" s="21" t="s">
        <v>93</v>
      </c>
      <c r="J6" s="10">
        <v>0</v>
      </c>
      <c r="K6" s="10">
        <v>14</v>
      </c>
      <c r="L6" s="10">
        <v>13</v>
      </c>
      <c r="M6" s="10">
        <v>0</v>
      </c>
      <c r="N6" s="9" t="s">
        <v>97</v>
      </c>
    </row>
    <row r="7" spans="1:14" x14ac:dyDescent="0.2">
      <c r="A7" t="s">
        <v>71</v>
      </c>
      <c r="B7" t="s">
        <v>72</v>
      </c>
      <c r="C7" t="s">
        <v>74</v>
      </c>
      <c r="D7" s="11"/>
      <c r="E7" s="12"/>
      <c r="F7" s="12"/>
      <c r="G7" s="13"/>
      <c r="H7" s="22">
        <f>SUMPRODUCT(D$3:G$3,D7:G7)</f>
        <v>0</v>
      </c>
      <c r="I7" s="23">
        <f>SUMPRODUCT(D$3:G$3,J$6:M$6)/3</f>
        <v>39.333333333333336</v>
      </c>
      <c r="J7" s="10"/>
      <c r="K7" s="10"/>
      <c r="L7" s="10"/>
      <c r="M7" s="10"/>
      <c r="N7" s="10"/>
    </row>
    <row r="8" spans="1:14" x14ac:dyDescent="0.2">
      <c r="A8" t="s">
        <v>75</v>
      </c>
      <c r="B8" t="s">
        <v>76</v>
      </c>
      <c r="C8" t="s">
        <v>74</v>
      </c>
      <c r="D8" s="14"/>
      <c r="E8" s="15"/>
      <c r="F8" s="15"/>
      <c r="G8" s="16"/>
      <c r="H8" s="22">
        <f t="shared" ref="H8:H14" si="0">SUMPRODUCT(D$3:G$3,D8:G8)</f>
        <v>0</v>
      </c>
      <c r="I8" s="23">
        <f>SUMPRODUCT(D$3:G$3,J$6:M$6)/3</f>
        <v>39.333333333333336</v>
      </c>
      <c r="J8" s="10"/>
      <c r="K8" s="10"/>
      <c r="L8" s="10"/>
      <c r="M8" s="10"/>
      <c r="N8" s="10"/>
    </row>
    <row r="9" spans="1:14" x14ac:dyDescent="0.2">
      <c r="A9" t="s">
        <v>78</v>
      </c>
      <c r="B9" t="s">
        <v>79</v>
      </c>
      <c r="C9" t="s">
        <v>74</v>
      </c>
      <c r="D9" s="14"/>
      <c r="E9" s="15"/>
      <c r="F9" s="15"/>
      <c r="G9" s="16"/>
      <c r="H9" s="22">
        <f t="shared" si="0"/>
        <v>0</v>
      </c>
      <c r="I9" s="23">
        <f>SUMPRODUCT(D$3:G$3,J$6:M$6)/3</f>
        <v>39.333333333333336</v>
      </c>
      <c r="J9" s="10"/>
      <c r="K9" s="10"/>
      <c r="L9" s="10"/>
      <c r="M9" s="10"/>
      <c r="N9" s="10"/>
    </row>
    <row r="10" spans="1:14" x14ac:dyDescent="0.2">
      <c r="A10" t="s">
        <v>80</v>
      </c>
      <c r="B10" t="s">
        <v>81</v>
      </c>
      <c r="C10" t="s">
        <v>82</v>
      </c>
      <c r="D10" s="14">
        <v>1</v>
      </c>
      <c r="E10" s="15"/>
      <c r="F10" s="15"/>
      <c r="G10" s="16"/>
      <c r="H10" s="22">
        <f t="shared" si="0"/>
        <v>4</v>
      </c>
      <c r="I10" s="23">
        <f>SUMPRODUCT(D$3:G$3,J$15:M$15)/4</f>
        <v>30.5</v>
      </c>
      <c r="J10" s="10"/>
      <c r="K10" s="10"/>
      <c r="L10" s="10"/>
      <c r="M10" s="10"/>
      <c r="N10" s="10"/>
    </row>
    <row r="11" spans="1:14" x14ac:dyDescent="0.2">
      <c r="A11" t="s">
        <v>83</v>
      </c>
      <c r="B11" t="s">
        <v>84</v>
      </c>
      <c r="C11" t="s">
        <v>94</v>
      </c>
      <c r="D11" s="14"/>
      <c r="E11" s="15"/>
      <c r="F11" s="15"/>
      <c r="G11" s="16"/>
      <c r="H11" s="22">
        <f t="shared" si="0"/>
        <v>0</v>
      </c>
      <c r="I11" s="23">
        <f>SUMPRODUCT(D$3:G$3,J$15:M$15)/4/2</f>
        <v>15.25</v>
      </c>
      <c r="J11" s="10"/>
      <c r="K11" s="10"/>
      <c r="L11" s="10"/>
      <c r="M11" s="10"/>
      <c r="N11" s="10"/>
    </row>
    <row r="12" spans="1:14" x14ac:dyDescent="0.2">
      <c r="A12" t="s">
        <v>85</v>
      </c>
      <c r="B12" t="s">
        <v>86</v>
      </c>
      <c r="C12" t="s">
        <v>94</v>
      </c>
      <c r="D12" s="14"/>
      <c r="E12" s="15"/>
      <c r="F12" s="15"/>
      <c r="G12" s="16"/>
      <c r="H12" s="22">
        <f t="shared" si="0"/>
        <v>0</v>
      </c>
      <c r="I12" s="23">
        <f>SUMPRODUCT(D$3:G$3,J$15:M$15)/4/2</f>
        <v>15.25</v>
      </c>
      <c r="J12" s="10"/>
      <c r="K12" s="10"/>
      <c r="L12" s="10"/>
      <c r="M12" s="10"/>
      <c r="N12" s="10"/>
    </row>
    <row r="13" spans="1:14" x14ac:dyDescent="0.2">
      <c r="A13" t="s">
        <v>87</v>
      </c>
      <c r="B13" t="s">
        <v>88</v>
      </c>
      <c r="C13" t="s">
        <v>82</v>
      </c>
      <c r="D13" s="14"/>
      <c r="E13" s="15"/>
      <c r="F13" s="15"/>
      <c r="G13" s="16"/>
      <c r="H13" s="22">
        <f t="shared" si="0"/>
        <v>0</v>
      </c>
      <c r="I13" s="23">
        <f>SUMPRODUCT(D$3:G$3,J$15:M$15)/4</f>
        <v>30.5</v>
      </c>
      <c r="J13" s="10"/>
      <c r="K13" s="10"/>
      <c r="L13" s="10"/>
      <c r="M13" s="10"/>
      <c r="N13" s="10"/>
    </row>
    <row r="14" spans="1:14" ht="17" thickBot="1" x14ac:dyDescent="0.25">
      <c r="A14" t="s">
        <v>89</v>
      </c>
      <c r="B14" t="s">
        <v>90</v>
      </c>
      <c r="C14" t="s">
        <v>82</v>
      </c>
      <c r="D14" s="17"/>
      <c r="E14" s="18"/>
      <c r="F14" s="18"/>
      <c r="G14" s="19"/>
      <c r="H14" s="22">
        <f t="shared" si="0"/>
        <v>0</v>
      </c>
      <c r="I14" s="23">
        <f>SUMPRODUCT(D$3:G$3,J$15:M$15)/4</f>
        <v>30.5</v>
      </c>
      <c r="J14" s="10"/>
      <c r="K14" s="10"/>
      <c r="L14" s="10"/>
      <c r="M14" s="10"/>
      <c r="N14" s="10"/>
    </row>
    <row r="15" spans="1:14" x14ac:dyDescent="0.2">
      <c r="I15" s="10">
        <f>SUM(I7:I14)</f>
        <v>240</v>
      </c>
      <c r="J15" s="10">
        <v>14</v>
      </c>
      <c r="K15" s="10">
        <v>14</v>
      </c>
      <c r="L15" s="10">
        <v>0</v>
      </c>
      <c r="M15" s="10">
        <v>26</v>
      </c>
      <c r="N15" s="10" t="s">
        <v>82</v>
      </c>
    </row>
  </sheetData>
  <conditionalFormatting sqref="H7:H14">
    <cfRule type="cellIs" dxfId="1" priority="2" operator="greaterThan">
      <formula>$I7</formula>
    </cfRule>
    <cfRule type="cellIs" dxfId="0" priority="1" operator="lessThan">
      <formula>$I7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dcterms:created xsi:type="dcterms:W3CDTF">2016-09-14T12:29:52Z</dcterms:created>
  <dcterms:modified xsi:type="dcterms:W3CDTF">2016-09-19T11:52:56Z</dcterms:modified>
</cp:coreProperties>
</file>